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Oddělení přípravy staveb\51 - VÝBĚROVÉ ŘÍZENÍ\2024\24. Velká Kraš VB -  oprava bytu\02 Výkaz výměr\"/>
    </mc:Choice>
  </mc:AlternateContent>
  <bookViews>
    <workbookView xWindow="0" yWindow="0" windowWidth="0" windowHeight="0"/>
  </bookViews>
  <sheets>
    <sheet name="Rekapitulace zakázky" sheetId="1" r:id="rId1"/>
    <sheet name="01 - stavební úpravy" sheetId="2" r:id="rId2"/>
    <sheet name="VRN - Vedlejší náklady" sheetId="3" r:id="rId3"/>
    <sheet name="Pokyny pro vyplnění" sheetId="4" r:id="rId4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stavební úpravy'!$C$108:$K$1260</definedName>
    <definedName name="_xlnm.Print_Area" localSheetId="1">'01 - stavební úpravy'!$C$4:$J$39,'01 - stavební úpravy'!$C$45:$J$90,'01 - stavební úpravy'!$C$96:$K$1260</definedName>
    <definedName name="_xlnm.Print_Titles" localSheetId="1">'01 - stavební úpravy'!$108:$108</definedName>
    <definedName name="_xlnm._FilterDatabase" localSheetId="2" hidden="1">'VRN - Vedlejší náklady'!$C$83:$K$114</definedName>
    <definedName name="_xlnm.Print_Area" localSheetId="2">'VRN - Vedlejší náklady'!$C$4:$J$39,'VRN - Vedlejší náklady'!$C$45:$J$65,'VRN - Vedlejší náklady'!$C$71:$K$114</definedName>
    <definedName name="_xlnm.Print_Titles" localSheetId="2">'VRN - Vedlejší náklady'!$83:$83</definedName>
  </definedNames>
  <calcPr/>
</workbook>
</file>

<file path=xl/calcChain.xml><?xml version="1.0" encoding="utf-8"?>
<calcChain xmlns="http://schemas.openxmlformats.org/spreadsheetml/2006/main">
  <c i="3" l="1" r="T103"/>
  <c r="J37"/>
  <c r="J36"/>
  <c i="1" r="AY56"/>
  <c i="3" r="J35"/>
  <c i="1" r="AX56"/>
  <c i="3" r="BI113"/>
  <c r="BH113"/>
  <c r="BG113"/>
  <c r="BE113"/>
  <c r="T113"/>
  <c r="R113"/>
  <c r="P113"/>
  <c r="BI106"/>
  <c r="BH106"/>
  <c r="BG106"/>
  <c r="BE106"/>
  <c r="T106"/>
  <c r="R106"/>
  <c r="P106"/>
  <c r="BI104"/>
  <c r="BH104"/>
  <c r="BG104"/>
  <c r="BE104"/>
  <c r="T104"/>
  <c r="R104"/>
  <c r="P104"/>
  <c r="BI100"/>
  <c r="BH100"/>
  <c r="BG100"/>
  <c r="BE100"/>
  <c r="T100"/>
  <c r="T99"/>
  <c r="R100"/>
  <c r="R99"/>
  <c r="P100"/>
  <c r="P99"/>
  <c r="BI95"/>
  <c r="BH95"/>
  <c r="BG95"/>
  <c r="BE95"/>
  <c r="T95"/>
  <c r="T94"/>
  <c r="R95"/>
  <c r="R94"/>
  <c r="P95"/>
  <c r="P94"/>
  <c r="BI91"/>
  <c r="BH91"/>
  <c r="BG91"/>
  <c r="BE91"/>
  <c r="T91"/>
  <c r="R91"/>
  <c r="P91"/>
  <c r="BI89"/>
  <c r="BH89"/>
  <c r="BG89"/>
  <c r="BE89"/>
  <c r="T89"/>
  <c r="R89"/>
  <c r="P89"/>
  <c r="BI87"/>
  <c r="BH87"/>
  <c r="BG87"/>
  <c r="BE87"/>
  <c r="T87"/>
  <c r="R87"/>
  <c r="P87"/>
  <c r="F78"/>
  <c r="E76"/>
  <c r="F52"/>
  <c r="E50"/>
  <c r="J24"/>
  <c r="E24"/>
  <c r="J55"/>
  <c r="J23"/>
  <c r="J21"/>
  <c r="E21"/>
  <c r="J80"/>
  <c r="J20"/>
  <c r="J18"/>
  <c r="E18"/>
  <c r="F81"/>
  <c r="J17"/>
  <c r="J15"/>
  <c r="E15"/>
  <c r="F54"/>
  <c r="J14"/>
  <c r="J12"/>
  <c r="J78"/>
  <c r="E7"/>
  <c r="E74"/>
  <c i="2" r="J37"/>
  <c r="J36"/>
  <c i="1" r="AY55"/>
  <c i="2" r="J35"/>
  <c i="1" r="AX55"/>
  <c i="2" r="BI1258"/>
  <c r="BH1258"/>
  <c r="BG1258"/>
  <c r="BE1258"/>
  <c r="T1258"/>
  <c r="T1257"/>
  <c r="R1258"/>
  <c r="R1257"/>
  <c r="P1258"/>
  <c r="P1257"/>
  <c r="BI1249"/>
  <c r="BH1249"/>
  <c r="BG1249"/>
  <c r="BE1249"/>
  <c r="T1249"/>
  <c r="R1249"/>
  <c r="P1249"/>
  <c r="BI1244"/>
  <c r="BH1244"/>
  <c r="BG1244"/>
  <c r="BE1244"/>
  <c r="T1244"/>
  <c r="R1244"/>
  <c r="P1244"/>
  <c r="BI1236"/>
  <c r="BH1236"/>
  <c r="BG1236"/>
  <c r="BE1236"/>
  <c r="T1236"/>
  <c r="R1236"/>
  <c r="P1236"/>
  <c r="BI1229"/>
  <c r="BH1229"/>
  <c r="BG1229"/>
  <c r="BE1229"/>
  <c r="T1229"/>
  <c r="R1229"/>
  <c r="P1229"/>
  <c r="BI1221"/>
  <c r="BH1221"/>
  <c r="BG1221"/>
  <c r="BE1221"/>
  <c r="T1221"/>
  <c r="R1221"/>
  <c r="P1221"/>
  <c r="BI1216"/>
  <c r="BH1216"/>
  <c r="BG1216"/>
  <c r="BE1216"/>
  <c r="T1216"/>
  <c r="R1216"/>
  <c r="P1216"/>
  <c r="BI1208"/>
  <c r="BH1208"/>
  <c r="BG1208"/>
  <c r="BE1208"/>
  <c r="T1208"/>
  <c r="R1208"/>
  <c r="P1208"/>
  <c r="BI1201"/>
  <c r="BH1201"/>
  <c r="BG1201"/>
  <c r="BE1201"/>
  <c r="T1201"/>
  <c r="R1201"/>
  <c r="P1201"/>
  <c r="BI1193"/>
  <c r="BH1193"/>
  <c r="BG1193"/>
  <c r="BE1193"/>
  <c r="T1193"/>
  <c r="R1193"/>
  <c r="P1193"/>
  <c r="BI1186"/>
  <c r="BH1186"/>
  <c r="BG1186"/>
  <c r="BE1186"/>
  <c r="T1186"/>
  <c r="R1186"/>
  <c r="P1186"/>
  <c r="BI1182"/>
  <c r="BH1182"/>
  <c r="BG1182"/>
  <c r="BE1182"/>
  <c r="T1182"/>
  <c r="R1182"/>
  <c r="P1182"/>
  <c r="BI1178"/>
  <c r="BH1178"/>
  <c r="BG1178"/>
  <c r="BE1178"/>
  <c r="T1178"/>
  <c r="R1178"/>
  <c r="P1178"/>
  <c r="BI1174"/>
  <c r="BH1174"/>
  <c r="BG1174"/>
  <c r="BE1174"/>
  <c r="T1174"/>
  <c r="R1174"/>
  <c r="P1174"/>
  <c r="BI1166"/>
  <c r="BH1166"/>
  <c r="BG1166"/>
  <c r="BE1166"/>
  <c r="T1166"/>
  <c r="R1166"/>
  <c r="P1166"/>
  <c r="BI1161"/>
  <c r="BH1161"/>
  <c r="BG1161"/>
  <c r="BE1161"/>
  <c r="T1161"/>
  <c r="R1161"/>
  <c r="P1161"/>
  <c r="BI1153"/>
  <c r="BH1153"/>
  <c r="BG1153"/>
  <c r="BE1153"/>
  <c r="T1153"/>
  <c r="R1153"/>
  <c r="P1153"/>
  <c r="BI1146"/>
  <c r="BH1146"/>
  <c r="BG1146"/>
  <c r="BE1146"/>
  <c r="T1146"/>
  <c r="R1146"/>
  <c r="P1146"/>
  <c r="BI1138"/>
  <c r="BH1138"/>
  <c r="BG1138"/>
  <c r="BE1138"/>
  <c r="T1138"/>
  <c r="R1138"/>
  <c r="P1138"/>
  <c r="BI1133"/>
  <c r="BH1133"/>
  <c r="BG1133"/>
  <c r="BE1133"/>
  <c r="T1133"/>
  <c r="R1133"/>
  <c r="P1133"/>
  <c r="BI1125"/>
  <c r="BH1125"/>
  <c r="BG1125"/>
  <c r="BE1125"/>
  <c r="T1125"/>
  <c r="R1125"/>
  <c r="P1125"/>
  <c r="BI1118"/>
  <c r="BH1118"/>
  <c r="BG1118"/>
  <c r="BE1118"/>
  <c r="T1118"/>
  <c r="R1118"/>
  <c r="P1118"/>
  <c r="BI1110"/>
  <c r="BH1110"/>
  <c r="BG1110"/>
  <c r="BE1110"/>
  <c r="T1110"/>
  <c r="R1110"/>
  <c r="P1110"/>
  <c r="BI1105"/>
  <c r="BH1105"/>
  <c r="BG1105"/>
  <c r="BE1105"/>
  <c r="T1105"/>
  <c r="R1105"/>
  <c r="P1105"/>
  <c r="BI1097"/>
  <c r="BH1097"/>
  <c r="BG1097"/>
  <c r="BE1097"/>
  <c r="T1097"/>
  <c r="R1097"/>
  <c r="P1097"/>
  <c r="BI1090"/>
  <c r="BH1090"/>
  <c r="BG1090"/>
  <c r="BE1090"/>
  <c r="T1090"/>
  <c r="R1090"/>
  <c r="P1090"/>
  <c r="BI1079"/>
  <c r="BH1079"/>
  <c r="BG1079"/>
  <c r="BE1079"/>
  <c r="T1079"/>
  <c r="R1079"/>
  <c r="P1079"/>
  <c r="BI1071"/>
  <c r="BH1071"/>
  <c r="BG1071"/>
  <c r="BE1071"/>
  <c r="T1071"/>
  <c r="R1071"/>
  <c r="P1071"/>
  <c r="BI1066"/>
  <c r="BH1066"/>
  <c r="BG1066"/>
  <c r="BE1066"/>
  <c r="T1066"/>
  <c r="R1066"/>
  <c r="P1066"/>
  <c r="BI1058"/>
  <c r="BH1058"/>
  <c r="BG1058"/>
  <c r="BE1058"/>
  <c r="T1058"/>
  <c r="R1058"/>
  <c r="P1058"/>
  <c r="BI1051"/>
  <c r="BH1051"/>
  <c r="BG1051"/>
  <c r="BE1051"/>
  <c r="T1051"/>
  <c r="R1051"/>
  <c r="P1051"/>
  <c r="BI1040"/>
  <c r="BH1040"/>
  <c r="BG1040"/>
  <c r="BE1040"/>
  <c r="T1040"/>
  <c r="R1040"/>
  <c r="P1040"/>
  <c r="BI1030"/>
  <c r="BH1030"/>
  <c r="BG1030"/>
  <c r="BE1030"/>
  <c r="T1030"/>
  <c r="R1030"/>
  <c r="P1030"/>
  <c r="BI1020"/>
  <c r="BH1020"/>
  <c r="BG1020"/>
  <c r="BE1020"/>
  <c r="T1020"/>
  <c r="R1020"/>
  <c r="P1020"/>
  <c r="BI1010"/>
  <c r="BH1010"/>
  <c r="BG1010"/>
  <c r="BE1010"/>
  <c r="T1010"/>
  <c r="R1010"/>
  <c r="P1010"/>
  <c r="BI1000"/>
  <c r="BH1000"/>
  <c r="BG1000"/>
  <c r="BE1000"/>
  <c r="T1000"/>
  <c r="R1000"/>
  <c r="P1000"/>
  <c r="BI998"/>
  <c r="BH998"/>
  <c r="BG998"/>
  <c r="BE998"/>
  <c r="T998"/>
  <c r="R998"/>
  <c r="P998"/>
  <c r="BI996"/>
  <c r="BH996"/>
  <c r="BG996"/>
  <c r="BE996"/>
  <c r="T996"/>
  <c r="R996"/>
  <c r="P996"/>
  <c r="BI994"/>
  <c r="BH994"/>
  <c r="BG994"/>
  <c r="BE994"/>
  <c r="T994"/>
  <c r="R994"/>
  <c r="P994"/>
  <c r="BI992"/>
  <c r="BH992"/>
  <c r="BG992"/>
  <c r="BE992"/>
  <c r="T992"/>
  <c r="R992"/>
  <c r="P992"/>
  <c r="BI987"/>
  <c r="BH987"/>
  <c r="BG987"/>
  <c r="BE987"/>
  <c r="T987"/>
  <c r="R987"/>
  <c r="P987"/>
  <c r="BI984"/>
  <c r="BH984"/>
  <c r="BG984"/>
  <c r="BE984"/>
  <c r="T984"/>
  <c r="R984"/>
  <c r="P984"/>
  <c r="BI977"/>
  <c r="BH977"/>
  <c r="BG977"/>
  <c r="BE977"/>
  <c r="T977"/>
  <c r="R977"/>
  <c r="P977"/>
  <c r="BI970"/>
  <c r="BH970"/>
  <c r="BG970"/>
  <c r="BE970"/>
  <c r="T970"/>
  <c r="R970"/>
  <c r="P970"/>
  <c r="BI963"/>
  <c r="BH963"/>
  <c r="BG963"/>
  <c r="BE963"/>
  <c r="T963"/>
  <c r="R963"/>
  <c r="P963"/>
  <c r="BI956"/>
  <c r="BH956"/>
  <c r="BG956"/>
  <c r="BE956"/>
  <c r="T956"/>
  <c r="R956"/>
  <c r="P956"/>
  <c r="BI949"/>
  <c r="BH949"/>
  <c r="BG949"/>
  <c r="BE949"/>
  <c r="T949"/>
  <c r="R949"/>
  <c r="P949"/>
  <c r="BI942"/>
  <c r="BH942"/>
  <c r="BG942"/>
  <c r="BE942"/>
  <c r="T942"/>
  <c r="R942"/>
  <c r="P942"/>
  <c r="BI936"/>
  <c r="BH936"/>
  <c r="BG936"/>
  <c r="BE936"/>
  <c r="T936"/>
  <c r="R936"/>
  <c r="P936"/>
  <c r="BI931"/>
  <c r="BH931"/>
  <c r="BG931"/>
  <c r="BE931"/>
  <c r="T931"/>
  <c r="R931"/>
  <c r="P931"/>
  <c r="BI923"/>
  <c r="BH923"/>
  <c r="BG923"/>
  <c r="BE923"/>
  <c r="T923"/>
  <c r="R923"/>
  <c r="P923"/>
  <c r="BI916"/>
  <c r="BH916"/>
  <c r="BG916"/>
  <c r="BE916"/>
  <c r="T916"/>
  <c r="R916"/>
  <c r="P916"/>
  <c r="BI909"/>
  <c r="BH909"/>
  <c r="BG909"/>
  <c r="BE909"/>
  <c r="T909"/>
  <c r="R909"/>
  <c r="P909"/>
  <c r="BI904"/>
  <c r="BH904"/>
  <c r="BG904"/>
  <c r="BE904"/>
  <c r="T904"/>
  <c r="R904"/>
  <c r="P904"/>
  <c r="BI897"/>
  <c r="BH897"/>
  <c r="BG897"/>
  <c r="BE897"/>
  <c r="T897"/>
  <c r="R897"/>
  <c r="P897"/>
  <c r="BI890"/>
  <c r="BH890"/>
  <c r="BG890"/>
  <c r="BE890"/>
  <c r="T890"/>
  <c r="R890"/>
  <c r="P890"/>
  <c r="BI887"/>
  <c r="BH887"/>
  <c r="BG887"/>
  <c r="BE887"/>
  <c r="T887"/>
  <c r="R887"/>
  <c r="P887"/>
  <c r="BI879"/>
  <c r="BH879"/>
  <c r="BG879"/>
  <c r="BE879"/>
  <c r="T879"/>
  <c r="R879"/>
  <c r="P879"/>
  <c r="BI872"/>
  <c r="BH872"/>
  <c r="BG872"/>
  <c r="BE872"/>
  <c r="T872"/>
  <c r="R872"/>
  <c r="P872"/>
  <c r="BI864"/>
  <c r="BH864"/>
  <c r="BG864"/>
  <c r="BE864"/>
  <c r="T864"/>
  <c r="R864"/>
  <c r="P864"/>
  <c r="BI857"/>
  <c r="BH857"/>
  <c r="BG857"/>
  <c r="BE857"/>
  <c r="T857"/>
  <c r="R857"/>
  <c r="P857"/>
  <c r="BI849"/>
  <c r="BH849"/>
  <c r="BG849"/>
  <c r="BE849"/>
  <c r="T849"/>
  <c r="R849"/>
  <c r="P849"/>
  <c r="BI842"/>
  <c r="BH842"/>
  <c r="BG842"/>
  <c r="BE842"/>
  <c r="T842"/>
  <c r="R842"/>
  <c r="P842"/>
  <c r="BI835"/>
  <c r="BH835"/>
  <c r="BG835"/>
  <c r="BE835"/>
  <c r="T835"/>
  <c r="R835"/>
  <c r="P835"/>
  <c r="BI830"/>
  <c r="BH830"/>
  <c r="BG830"/>
  <c r="BE830"/>
  <c r="T830"/>
  <c r="R830"/>
  <c r="P830"/>
  <c r="BI825"/>
  <c r="BH825"/>
  <c r="BG825"/>
  <c r="BE825"/>
  <c r="T825"/>
  <c r="R825"/>
  <c r="P825"/>
  <c r="BI818"/>
  <c r="BH818"/>
  <c r="BG818"/>
  <c r="BE818"/>
  <c r="T818"/>
  <c r="R818"/>
  <c r="P818"/>
  <c r="BI815"/>
  <c r="BH815"/>
  <c r="BG815"/>
  <c r="BE815"/>
  <c r="T815"/>
  <c r="R815"/>
  <c r="P815"/>
  <c r="BI808"/>
  <c r="BH808"/>
  <c r="BG808"/>
  <c r="BE808"/>
  <c r="T808"/>
  <c r="R808"/>
  <c r="P808"/>
  <c r="BI801"/>
  <c r="BH801"/>
  <c r="BG801"/>
  <c r="BE801"/>
  <c r="T801"/>
  <c r="R801"/>
  <c r="P801"/>
  <c r="BI794"/>
  <c r="BH794"/>
  <c r="BG794"/>
  <c r="BE794"/>
  <c r="T794"/>
  <c r="R794"/>
  <c r="P794"/>
  <c r="BI789"/>
  <c r="BH789"/>
  <c r="BG789"/>
  <c r="BE789"/>
  <c r="T789"/>
  <c r="R789"/>
  <c r="P789"/>
  <c r="BI782"/>
  <c r="BH782"/>
  <c r="BG782"/>
  <c r="BE782"/>
  <c r="T782"/>
  <c r="R782"/>
  <c r="P782"/>
  <c r="BI775"/>
  <c r="BH775"/>
  <c r="BG775"/>
  <c r="BE775"/>
  <c r="T775"/>
  <c r="R775"/>
  <c r="P775"/>
  <c r="BI768"/>
  <c r="BH768"/>
  <c r="BG768"/>
  <c r="BE768"/>
  <c r="T768"/>
  <c r="R768"/>
  <c r="P768"/>
  <c r="BI763"/>
  <c r="BH763"/>
  <c r="BG763"/>
  <c r="BE763"/>
  <c r="T763"/>
  <c r="R763"/>
  <c r="P763"/>
  <c r="BI756"/>
  <c r="BH756"/>
  <c r="BG756"/>
  <c r="BE756"/>
  <c r="T756"/>
  <c r="R756"/>
  <c r="P756"/>
  <c r="BI748"/>
  <c r="BH748"/>
  <c r="BG748"/>
  <c r="BE748"/>
  <c r="T748"/>
  <c r="R748"/>
  <c r="P748"/>
  <c r="BI741"/>
  <c r="BH741"/>
  <c r="BG741"/>
  <c r="BE741"/>
  <c r="T741"/>
  <c r="R741"/>
  <c r="P741"/>
  <c r="BI734"/>
  <c r="BH734"/>
  <c r="BG734"/>
  <c r="BE734"/>
  <c r="T734"/>
  <c r="R734"/>
  <c r="P734"/>
  <c r="BI729"/>
  <c r="BH729"/>
  <c r="BG729"/>
  <c r="BE729"/>
  <c r="T729"/>
  <c r="R729"/>
  <c r="P729"/>
  <c r="BI722"/>
  <c r="BH722"/>
  <c r="BG722"/>
  <c r="BE722"/>
  <c r="T722"/>
  <c r="R722"/>
  <c r="P722"/>
  <c r="BI715"/>
  <c r="BH715"/>
  <c r="BG715"/>
  <c r="BE715"/>
  <c r="T715"/>
  <c r="R715"/>
  <c r="P715"/>
  <c r="BI712"/>
  <c r="BH712"/>
  <c r="BG712"/>
  <c r="BE712"/>
  <c r="T712"/>
  <c r="R712"/>
  <c r="P712"/>
  <c r="BI710"/>
  <c r="BH710"/>
  <c r="BG710"/>
  <c r="BE710"/>
  <c r="T710"/>
  <c r="R710"/>
  <c r="P710"/>
  <c r="BI706"/>
  <c r="BH706"/>
  <c r="BG706"/>
  <c r="BE706"/>
  <c r="T706"/>
  <c r="R706"/>
  <c r="P706"/>
  <c r="BI705"/>
  <c r="BH705"/>
  <c r="BG705"/>
  <c r="BE705"/>
  <c r="T705"/>
  <c r="R705"/>
  <c r="P705"/>
  <c r="BI704"/>
  <c r="BH704"/>
  <c r="BG704"/>
  <c r="BE704"/>
  <c r="T704"/>
  <c r="R704"/>
  <c r="P704"/>
  <c r="BI699"/>
  <c r="BH699"/>
  <c r="BG699"/>
  <c r="BE699"/>
  <c r="T699"/>
  <c r="R699"/>
  <c r="P699"/>
  <c r="BI693"/>
  <c r="BH693"/>
  <c r="BG693"/>
  <c r="BE693"/>
  <c r="T693"/>
  <c r="R693"/>
  <c r="P693"/>
  <c r="BI686"/>
  <c r="BH686"/>
  <c r="BG686"/>
  <c r="BE686"/>
  <c r="T686"/>
  <c r="R686"/>
  <c r="P686"/>
  <c r="BI683"/>
  <c r="BH683"/>
  <c r="BG683"/>
  <c r="BE683"/>
  <c r="T683"/>
  <c r="R683"/>
  <c r="P683"/>
  <c r="BI675"/>
  <c r="BH675"/>
  <c r="BG675"/>
  <c r="BE675"/>
  <c r="T675"/>
  <c r="R675"/>
  <c r="P675"/>
  <c r="BI666"/>
  <c r="BH666"/>
  <c r="BG666"/>
  <c r="BE666"/>
  <c r="T666"/>
  <c r="R666"/>
  <c r="P666"/>
  <c r="BI663"/>
  <c r="BH663"/>
  <c r="BG663"/>
  <c r="BE663"/>
  <c r="T663"/>
  <c r="R663"/>
  <c r="P663"/>
  <c r="BI658"/>
  <c r="BH658"/>
  <c r="BG658"/>
  <c r="BE658"/>
  <c r="T658"/>
  <c r="R658"/>
  <c r="P658"/>
  <c r="BI657"/>
  <c r="BH657"/>
  <c r="BG657"/>
  <c r="BE657"/>
  <c r="T657"/>
  <c r="R657"/>
  <c r="P657"/>
  <c r="BI655"/>
  <c r="BH655"/>
  <c r="BG655"/>
  <c r="BE655"/>
  <c r="T655"/>
  <c r="R655"/>
  <c r="P655"/>
  <c r="BI646"/>
  <c r="BH646"/>
  <c r="BG646"/>
  <c r="BE646"/>
  <c r="T646"/>
  <c r="R646"/>
  <c r="P646"/>
  <c r="BI637"/>
  <c r="BH637"/>
  <c r="BG637"/>
  <c r="BE637"/>
  <c r="T637"/>
  <c r="R637"/>
  <c r="P637"/>
  <c r="BI634"/>
  <c r="BH634"/>
  <c r="BG634"/>
  <c r="BE634"/>
  <c r="T634"/>
  <c r="R634"/>
  <c r="P634"/>
  <c r="BI633"/>
  <c r="BH633"/>
  <c r="BG633"/>
  <c r="BE633"/>
  <c r="T633"/>
  <c r="R633"/>
  <c r="P633"/>
  <c r="BI632"/>
  <c r="BH632"/>
  <c r="BG632"/>
  <c r="BE632"/>
  <c r="T632"/>
  <c r="R632"/>
  <c r="P632"/>
  <c r="BI628"/>
  <c r="BH628"/>
  <c r="BG628"/>
  <c r="BE628"/>
  <c r="T628"/>
  <c r="R628"/>
  <c r="P628"/>
  <c r="BI624"/>
  <c r="BH624"/>
  <c r="BG624"/>
  <c r="BE624"/>
  <c r="T624"/>
  <c r="R624"/>
  <c r="P624"/>
  <c r="BI621"/>
  <c r="BH621"/>
  <c r="BG621"/>
  <c r="BE621"/>
  <c r="T621"/>
  <c r="R621"/>
  <c r="P621"/>
  <c r="BI617"/>
  <c r="BH617"/>
  <c r="BG617"/>
  <c r="BE617"/>
  <c r="T617"/>
  <c r="R617"/>
  <c r="P617"/>
  <c r="BI615"/>
  <c r="BH615"/>
  <c r="BG615"/>
  <c r="BE615"/>
  <c r="T615"/>
  <c r="R615"/>
  <c r="P615"/>
  <c r="BI613"/>
  <c r="BH613"/>
  <c r="BG613"/>
  <c r="BE613"/>
  <c r="T613"/>
  <c r="R613"/>
  <c r="P613"/>
  <c r="BI610"/>
  <c r="BH610"/>
  <c r="BG610"/>
  <c r="BE610"/>
  <c r="T610"/>
  <c r="R610"/>
  <c r="P610"/>
  <c r="BI606"/>
  <c r="BH606"/>
  <c r="BG606"/>
  <c r="BE606"/>
  <c r="T606"/>
  <c r="R606"/>
  <c r="P606"/>
  <c r="BI602"/>
  <c r="BH602"/>
  <c r="BG602"/>
  <c r="BE602"/>
  <c r="T602"/>
  <c r="R602"/>
  <c r="P602"/>
  <c r="BI598"/>
  <c r="BH598"/>
  <c r="BG598"/>
  <c r="BE598"/>
  <c r="T598"/>
  <c r="R598"/>
  <c r="P598"/>
  <c r="BI594"/>
  <c r="BH594"/>
  <c r="BG594"/>
  <c r="BE594"/>
  <c r="T594"/>
  <c r="R594"/>
  <c r="P594"/>
  <c r="BI591"/>
  <c r="BH591"/>
  <c r="BG591"/>
  <c r="BE591"/>
  <c r="T591"/>
  <c r="R591"/>
  <c r="P591"/>
  <c r="BI587"/>
  <c r="BH587"/>
  <c r="BG587"/>
  <c r="BE587"/>
  <c r="T587"/>
  <c r="R587"/>
  <c r="P587"/>
  <c r="BI583"/>
  <c r="BH583"/>
  <c r="BG583"/>
  <c r="BE583"/>
  <c r="T583"/>
  <c r="R583"/>
  <c r="P583"/>
  <c r="BI579"/>
  <c r="BH579"/>
  <c r="BG579"/>
  <c r="BE579"/>
  <c r="T579"/>
  <c r="R579"/>
  <c r="P579"/>
  <c r="BI575"/>
  <c r="BH575"/>
  <c r="BG575"/>
  <c r="BE575"/>
  <c r="T575"/>
  <c r="R575"/>
  <c r="P575"/>
  <c r="BI572"/>
  <c r="BH572"/>
  <c r="BG572"/>
  <c r="BE572"/>
  <c r="T572"/>
  <c r="R572"/>
  <c r="P572"/>
  <c r="BI568"/>
  <c r="BH568"/>
  <c r="BG568"/>
  <c r="BE568"/>
  <c r="T568"/>
  <c r="R568"/>
  <c r="P568"/>
  <c r="BI565"/>
  <c r="BH565"/>
  <c r="BG565"/>
  <c r="BE565"/>
  <c r="T565"/>
  <c r="R565"/>
  <c r="P565"/>
  <c r="BI561"/>
  <c r="BH561"/>
  <c r="BG561"/>
  <c r="BE561"/>
  <c r="T561"/>
  <c r="R561"/>
  <c r="P561"/>
  <c r="BI559"/>
  <c r="BH559"/>
  <c r="BG559"/>
  <c r="BE559"/>
  <c r="T559"/>
  <c r="R559"/>
  <c r="P559"/>
  <c r="BI557"/>
  <c r="BH557"/>
  <c r="BG557"/>
  <c r="BE557"/>
  <c r="T557"/>
  <c r="R557"/>
  <c r="P557"/>
  <c r="BI553"/>
  <c r="BH553"/>
  <c r="BG553"/>
  <c r="BE553"/>
  <c r="T553"/>
  <c r="R553"/>
  <c r="P553"/>
  <c r="BI549"/>
  <c r="BH549"/>
  <c r="BG549"/>
  <c r="BE549"/>
  <c r="T549"/>
  <c r="R549"/>
  <c r="P549"/>
  <c r="BI545"/>
  <c r="BH545"/>
  <c r="BG545"/>
  <c r="BE545"/>
  <c r="T545"/>
  <c r="R545"/>
  <c r="P545"/>
  <c r="BI543"/>
  <c r="BH543"/>
  <c r="BG543"/>
  <c r="BE543"/>
  <c r="T543"/>
  <c r="R543"/>
  <c r="P543"/>
  <c r="BI541"/>
  <c r="BH541"/>
  <c r="BG541"/>
  <c r="BE541"/>
  <c r="T541"/>
  <c r="R541"/>
  <c r="P541"/>
  <c r="BI537"/>
  <c r="BH537"/>
  <c r="BG537"/>
  <c r="BE537"/>
  <c r="T537"/>
  <c r="R537"/>
  <c r="P537"/>
  <c r="BI534"/>
  <c r="BH534"/>
  <c r="BG534"/>
  <c r="BE534"/>
  <c r="T534"/>
  <c r="T533"/>
  <c r="R534"/>
  <c r="R533"/>
  <c r="P534"/>
  <c r="P533"/>
  <c r="BI531"/>
  <c r="BH531"/>
  <c r="BG531"/>
  <c r="BE531"/>
  <c r="T531"/>
  <c r="R531"/>
  <c r="P531"/>
  <c r="BI527"/>
  <c r="BH527"/>
  <c r="BG527"/>
  <c r="BE527"/>
  <c r="T527"/>
  <c r="R527"/>
  <c r="P527"/>
  <c r="BI524"/>
  <c r="BH524"/>
  <c r="BG524"/>
  <c r="BE524"/>
  <c r="T524"/>
  <c r="R524"/>
  <c r="P524"/>
  <c r="BI520"/>
  <c r="BH520"/>
  <c r="BG520"/>
  <c r="BE520"/>
  <c r="T520"/>
  <c r="R520"/>
  <c r="P520"/>
  <c r="BI516"/>
  <c r="BH516"/>
  <c r="BG516"/>
  <c r="BE516"/>
  <c r="T516"/>
  <c r="R516"/>
  <c r="P516"/>
  <c r="BI512"/>
  <c r="BH512"/>
  <c r="BG512"/>
  <c r="BE512"/>
  <c r="T512"/>
  <c r="R512"/>
  <c r="P512"/>
  <c r="BI509"/>
  <c r="BH509"/>
  <c r="BG509"/>
  <c r="BE509"/>
  <c r="T509"/>
  <c r="R509"/>
  <c r="P509"/>
  <c r="BI505"/>
  <c r="BH505"/>
  <c r="BG505"/>
  <c r="BE505"/>
  <c r="T505"/>
  <c r="R505"/>
  <c r="P505"/>
  <c r="BI502"/>
  <c r="BH502"/>
  <c r="BG502"/>
  <c r="BE502"/>
  <c r="T502"/>
  <c r="R502"/>
  <c r="P502"/>
  <c r="BI499"/>
  <c r="BH499"/>
  <c r="BG499"/>
  <c r="BE499"/>
  <c r="T499"/>
  <c r="R499"/>
  <c r="P499"/>
  <c r="BI495"/>
  <c r="BH495"/>
  <c r="BG495"/>
  <c r="BE495"/>
  <c r="T495"/>
  <c r="R495"/>
  <c r="P495"/>
  <c r="BI491"/>
  <c r="BH491"/>
  <c r="BG491"/>
  <c r="BE491"/>
  <c r="T491"/>
  <c r="R491"/>
  <c r="P491"/>
  <c r="BI487"/>
  <c r="BH487"/>
  <c r="BG487"/>
  <c r="BE487"/>
  <c r="T487"/>
  <c r="R487"/>
  <c r="P487"/>
  <c r="BI483"/>
  <c r="BH483"/>
  <c r="BG483"/>
  <c r="BE483"/>
  <c r="T483"/>
  <c r="R483"/>
  <c r="P483"/>
  <c r="BI479"/>
  <c r="BH479"/>
  <c r="BG479"/>
  <c r="BE479"/>
  <c r="T479"/>
  <c r="R479"/>
  <c r="P479"/>
  <c r="BI475"/>
  <c r="BH475"/>
  <c r="BG475"/>
  <c r="BE475"/>
  <c r="T475"/>
  <c r="R475"/>
  <c r="P475"/>
  <c r="BI471"/>
  <c r="BH471"/>
  <c r="BG471"/>
  <c r="BE471"/>
  <c r="T471"/>
  <c r="R471"/>
  <c r="P471"/>
  <c r="BI467"/>
  <c r="BH467"/>
  <c r="BG467"/>
  <c r="BE467"/>
  <c r="T467"/>
  <c r="R467"/>
  <c r="P467"/>
  <c r="BI463"/>
  <c r="BH463"/>
  <c r="BG463"/>
  <c r="BE463"/>
  <c r="T463"/>
  <c r="R463"/>
  <c r="P463"/>
  <c r="BI459"/>
  <c r="BH459"/>
  <c r="BG459"/>
  <c r="BE459"/>
  <c r="T459"/>
  <c r="R459"/>
  <c r="P459"/>
  <c r="BI455"/>
  <c r="BH455"/>
  <c r="BG455"/>
  <c r="BE455"/>
  <c r="T455"/>
  <c r="R455"/>
  <c r="P455"/>
  <c r="BI452"/>
  <c r="BH452"/>
  <c r="BG452"/>
  <c r="BE452"/>
  <c r="T452"/>
  <c r="R452"/>
  <c r="P452"/>
  <c r="BI449"/>
  <c r="BH449"/>
  <c r="BG449"/>
  <c r="BE449"/>
  <c r="T449"/>
  <c r="R449"/>
  <c r="P449"/>
  <c r="BI445"/>
  <c r="BH445"/>
  <c r="BG445"/>
  <c r="BE445"/>
  <c r="T445"/>
  <c r="R445"/>
  <c r="P445"/>
  <c r="BI442"/>
  <c r="BH442"/>
  <c r="BG442"/>
  <c r="BE442"/>
  <c r="T442"/>
  <c r="R442"/>
  <c r="P442"/>
  <c r="BI438"/>
  <c r="BH438"/>
  <c r="BG438"/>
  <c r="BE438"/>
  <c r="T438"/>
  <c r="R438"/>
  <c r="P438"/>
  <c r="BI434"/>
  <c r="BH434"/>
  <c r="BG434"/>
  <c r="BE434"/>
  <c r="T434"/>
  <c r="R434"/>
  <c r="P434"/>
  <c r="BI430"/>
  <c r="BH430"/>
  <c r="BG430"/>
  <c r="BE430"/>
  <c r="T430"/>
  <c r="R430"/>
  <c r="P430"/>
  <c r="BI426"/>
  <c r="BH426"/>
  <c r="BG426"/>
  <c r="BE426"/>
  <c r="T426"/>
  <c r="R426"/>
  <c r="P426"/>
  <c r="BI422"/>
  <c r="BH422"/>
  <c r="BG422"/>
  <c r="BE422"/>
  <c r="T422"/>
  <c r="R422"/>
  <c r="P422"/>
  <c r="BI418"/>
  <c r="BH418"/>
  <c r="BG418"/>
  <c r="BE418"/>
  <c r="T418"/>
  <c r="R418"/>
  <c r="P418"/>
  <c r="BI414"/>
  <c r="BH414"/>
  <c r="BG414"/>
  <c r="BE414"/>
  <c r="T414"/>
  <c r="R414"/>
  <c r="P414"/>
  <c r="BI410"/>
  <c r="BH410"/>
  <c r="BG410"/>
  <c r="BE410"/>
  <c r="T410"/>
  <c r="R410"/>
  <c r="P410"/>
  <c r="BI406"/>
  <c r="BH406"/>
  <c r="BG406"/>
  <c r="BE406"/>
  <c r="T406"/>
  <c r="R406"/>
  <c r="P406"/>
  <c r="BI402"/>
  <c r="BH402"/>
  <c r="BG402"/>
  <c r="BE402"/>
  <c r="T402"/>
  <c r="R402"/>
  <c r="P402"/>
  <c r="BI398"/>
  <c r="BH398"/>
  <c r="BG398"/>
  <c r="BE398"/>
  <c r="T398"/>
  <c r="R398"/>
  <c r="P398"/>
  <c r="BI395"/>
  <c r="BH395"/>
  <c r="BG395"/>
  <c r="BE395"/>
  <c r="T395"/>
  <c r="R395"/>
  <c r="P395"/>
  <c r="BI391"/>
  <c r="BH391"/>
  <c r="BG391"/>
  <c r="BE391"/>
  <c r="T391"/>
  <c r="R391"/>
  <c r="P391"/>
  <c r="BI387"/>
  <c r="BH387"/>
  <c r="BG387"/>
  <c r="BE387"/>
  <c r="T387"/>
  <c r="R387"/>
  <c r="P387"/>
  <c r="BI383"/>
  <c r="BH383"/>
  <c r="BG383"/>
  <c r="BE383"/>
  <c r="T383"/>
  <c r="R383"/>
  <c r="P383"/>
  <c r="BI379"/>
  <c r="BH379"/>
  <c r="BG379"/>
  <c r="BE379"/>
  <c r="T379"/>
  <c r="R379"/>
  <c r="P379"/>
  <c r="BI375"/>
  <c r="BH375"/>
  <c r="BG375"/>
  <c r="BE375"/>
  <c r="T375"/>
  <c r="R375"/>
  <c r="P375"/>
  <c r="BI371"/>
  <c r="BH371"/>
  <c r="BG371"/>
  <c r="BE371"/>
  <c r="T371"/>
  <c r="R371"/>
  <c r="P371"/>
  <c r="BI365"/>
  <c r="BH365"/>
  <c r="BG365"/>
  <c r="BE365"/>
  <c r="T365"/>
  <c r="R365"/>
  <c r="P365"/>
  <c r="BI361"/>
  <c r="BH361"/>
  <c r="BG361"/>
  <c r="BE361"/>
  <c r="T361"/>
  <c r="R361"/>
  <c r="P361"/>
  <c r="BI358"/>
  <c r="BH358"/>
  <c r="BG358"/>
  <c r="BE358"/>
  <c r="T358"/>
  <c r="R358"/>
  <c r="P358"/>
  <c r="BI353"/>
  <c r="BH353"/>
  <c r="BG353"/>
  <c r="BE353"/>
  <c r="T353"/>
  <c r="R353"/>
  <c r="P353"/>
  <c r="BI349"/>
  <c r="BH349"/>
  <c r="BG349"/>
  <c r="BE349"/>
  <c r="T349"/>
  <c r="R349"/>
  <c r="P349"/>
  <c r="BI347"/>
  <c r="BH347"/>
  <c r="BG347"/>
  <c r="BE347"/>
  <c r="T347"/>
  <c r="R347"/>
  <c r="P347"/>
  <c r="BI344"/>
  <c r="BH344"/>
  <c r="BG344"/>
  <c r="BE344"/>
  <c r="T344"/>
  <c r="R344"/>
  <c r="P344"/>
  <c r="BI340"/>
  <c r="BH340"/>
  <c r="BG340"/>
  <c r="BE340"/>
  <c r="T340"/>
  <c r="R340"/>
  <c r="P340"/>
  <c r="BI338"/>
  <c r="BH338"/>
  <c r="BG338"/>
  <c r="BE338"/>
  <c r="T338"/>
  <c r="R338"/>
  <c r="P338"/>
  <c r="BI335"/>
  <c r="BH335"/>
  <c r="BG335"/>
  <c r="BE335"/>
  <c r="T335"/>
  <c r="R335"/>
  <c r="P335"/>
  <c r="BI331"/>
  <c r="BH331"/>
  <c r="BG331"/>
  <c r="BE331"/>
  <c r="T331"/>
  <c r="R331"/>
  <c r="P331"/>
  <c r="BI329"/>
  <c r="BH329"/>
  <c r="BG329"/>
  <c r="BE329"/>
  <c r="T329"/>
  <c r="R329"/>
  <c r="P329"/>
  <c r="BI327"/>
  <c r="BH327"/>
  <c r="BG327"/>
  <c r="BE327"/>
  <c r="T327"/>
  <c r="R327"/>
  <c r="P327"/>
  <c r="BI318"/>
  <c r="BH318"/>
  <c r="BG318"/>
  <c r="BE318"/>
  <c r="T318"/>
  <c r="R318"/>
  <c r="P318"/>
  <c r="BI311"/>
  <c r="BH311"/>
  <c r="BG311"/>
  <c r="BE311"/>
  <c r="T311"/>
  <c r="R311"/>
  <c r="P311"/>
  <c r="BI306"/>
  <c r="BH306"/>
  <c r="BG306"/>
  <c r="BE306"/>
  <c r="T306"/>
  <c r="R306"/>
  <c r="P306"/>
  <c r="BI301"/>
  <c r="BH301"/>
  <c r="BG301"/>
  <c r="BE301"/>
  <c r="T301"/>
  <c r="R301"/>
  <c r="P301"/>
  <c r="BI297"/>
  <c r="BH297"/>
  <c r="BG297"/>
  <c r="BE297"/>
  <c r="T297"/>
  <c r="R297"/>
  <c r="P297"/>
  <c r="BI294"/>
  <c r="BH294"/>
  <c r="BG294"/>
  <c r="BE294"/>
  <c r="T294"/>
  <c r="R294"/>
  <c r="P294"/>
  <c r="BI289"/>
  <c r="BH289"/>
  <c r="BG289"/>
  <c r="BE289"/>
  <c r="T289"/>
  <c r="R289"/>
  <c r="P289"/>
  <c r="BI280"/>
  <c r="BH280"/>
  <c r="BG280"/>
  <c r="BE280"/>
  <c r="T280"/>
  <c r="R280"/>
  <c r="P280"/>
  <c r="BI275"/>
  <c r="BH275"/>
  <c r="BG275"/>
  <c r="BE275"/>
  <c r="T275"/>
  <c r="R275"/>
  <c r="P275"/>
  <c r="BI264"/>
  <c r="BH264"/>
  <c r="BG264"/>
  <c r="BE264"/>
  <c r="T264"/>
  <c r="R264"/>
  <c r="P264"/>
  <c r="BI260"/>
  <c r="BH260"/>
  <c r="BG260"/>
  <c r="BE260"/>
  <c r="T260"/>
  <c r="R260"/>
  <c r="P260"/>
  <c r="BI254"/>
  <c r="BH254"/>
  <c r="BG254"/>
  <c r="BE254"/>
  <c r="T254"/>
  <c r="R254"/>
  <c r="P254"/>
  <c r="BI250"/>
  <c r="BH250"/>
  <c r="BG250"/>
  <c r="BE250"/>
  <c r="T250"/>
  <c r="R250"/>
  <c r="P250"/>
  <c r="BI243"/>
  <c r="BH243"/>
  <c r="BG243"/>
  <c r="BE243"/>
  <c r="T243"/>
  <c r="R243"/>
  <c r="P243"/>
  <c r="BI241"/>
  <c r="BH241"/>
  <c r="BG241"/>
  <c r="BE241"/>
  <c r="T241"/>
  <c r="R241"/>
  <c r="P241"/>
  <c r="BI237"/>
  <c r="BH237"/>
  <c r="BG237"/>
  <c r="BE237"/>
  <c r="T237"/>
  <c r="R237"/>
  <c r="P237"/>
  <c r="BI233"/>
  <c r="BH233"/>
  <c r="BG233"/>
  <c r="BE233"/>
  <c r="T233"/>
  <c r="R233"/>
  <c r="P233"/>
  <c r="BI230"/>
  <c r="BH230"/>
  <c r="BG230"/>
  <c r="BE230"/>
  <c r="T230"/>
  <c r="R230"/>
  <c r="P230"/>
  <c r="BI227"/>
  <c r="BH227"/>
  <c r="BG227"/>
  <c r="BE227"/>
  <c r="T227"/>
  <c r="R227"/>
  <c r="P227"/>
  <c r="BI225"/>
  <c r="BH225"/>
  <c r="BG225"/>
  <c r="BE225"/>
  <c r="T225"/>
  <c r="R225"/>
  <c r="P225"/>
  <c r="BI223"/>
  <c r="BH223"/>
  <c r="BG223"/>
  <c r="BE223"/>
  <c r="T223"/>
  <c r="R223"/>
  <c r="P223"/>
  <c r="BI213"/>
  <c r="BH213"/>
  <c r="BG213"/>
  <c r="BE213"/>
  <c r="T213"/>
  <c r="R213"/>
  <c r="P213"/>
  <c r="BI204"/>
  <c r="BH204"/>
  <c r="BG204"/>
  <c r="BE204"/>
  <c r="T204"/>
  <c r="R204"/>
  <c r="P204"/>
  <c r="BI197"/>
  <c r="BH197"/>
  <c r="BG197"/>
  <c r="BE197"/>
  <c r="T197"/>
  <c r="R197"/>
  <c r="P197"/>
  <c r="BI190"/>
  <c r="BH190"/>
  <c r="BG190"/>
  <c r="BE190"/>
  <c r="T190"/>
  <c r="R190"/>
  <c r="P190"/>
  <c r="BI182"/>
  <c r="BH182"/>
  <c r="BG182"/>
  <c r="BE182"/>
  <c r="T182"/>
  <c r="R182"/>
  <c r="P182"/>
  <c r="BI174"/>
  <c r="BH174"/>
  <c r="BG174"/>
  <c r="BE174"/>
  <c r="T174"/>
  <c r="R174"/>
  <c r="P174"/>
  <c r="BI170"/>
  <c r="BH170"/>
  <c r="BG170"/>
  <c r="BE170"/>
  <c r="T170"/>
  <c r="R170"/>
  <c r="P170"/>
  <c r="BI166"/>
  <c r="BH166"/>
  <c r="BG166"/>
  <c r="BE166"/>
  <c r="T166"/>
  <c r="R166"/>
  <c r="P166"/>
  <c r="BI158"/>
  <c r="BH158"/>
  <c r="BG158"/>
  <c r="BE158"/>
  <c r="T158"/>
  <c r="R158"/>
  <c r="P158"/>
  <c r="BI154"/>
  <c r="BH154"/>
  <c r="BG154"/>
  <c r="BE154"/>
  <c r="T154"/>
  <c r="T153"/>
  <c r="R154"/>
  <c r="R153"/>
  <c r="P154"/>
  <c r="P153"/>
  <c r="BI148"/>
  <c r="BH148"/>
  <c r="BG148"/>
  <c r="BE148"/>
  <c r="T148"/>
  <c r="T147"/>
  <c r="R148"/>
  <c r="R147"/>
  <c r="P148"/>
  <c r="P147"/>
  <c r="BI145"/>
  <c r="BH145"/>
  <c r="BG145"/>
  <c r="BE145"/>
  <c r="T145"/>
  <c r="R145"/>
  <c r="P145"/>
  <c r="BI142"/>
  <c r="BH142"/>
  <c r="BG142"/>
  <c r="BE142"/>
  <c r="T142"/>
  <c r="R142"/>
  <c r="P142"/>
  <c r="BI138"/>
  <c r="BH138"/>
  <c r="BG138"/>
  <c r="BE138"/>
  <c r="T138"/>
  <c r="R138"/>
  <c r="P138"/>
  <c r="BI133"/>
  <c r="BH133"/>
  <c r="BG133"/>
  <c r="BE133"/>
  <c r="T133"/>
  <c r="R133"/>
  <c r="P133"/>
  <c r="BI126"/>
  <c r="BH126"/>
  <c r="BG126"/>
  <c r="BE126"/>
  <c r="T126"/>
  <c r="R126"/>
  <c r="P126"/>
  <c r="BI122"/>
  <c r="BH122"/>
  <c r="BG122"/>
  <c r="BE122"/>
  <c r="T122"/>
  <c r="R122"/>
  <c r="P122"/>
  <c r="BI119"/>
  <c r="BH119"/>
  <c r="BG119"/>
  <c r="BE119"/>
  <c r="T119"/>
  <c r="R119"/>
  <c r="P119"/>
  <c r="BI116"/>
  <c r="BH116"/>
  <c r="BG116"/>
  <c r="BE116"/>
  <c r="T116"/>
  <c r="R116"/>
  <c r="P116"/>
  <c r="BI112"/>
  <c r="BH112"/>
  <c r="BG112"/>
  <c r="BE112"/>
  <c r="T112"/>
  <c r="R112"/>
  <c r="P112"/>
  <c r="F103"/>
  <c r="E101"/>
  <c r="F52"/>
  <c r="E50"/>
  <c r="J24"/>
  <c r="E24"/>
  <c r="J55"/>
  <c r="J23"/>
  <c r="J21"/>
  <c r="E21"/>
  <c r="J105"/>
  <c r="J20"/>
  <c r="J18"/>
  <c r="E18"/>
  <c r="F55"/>
  <c r="J17"/>
  <c r="J15"/>
  <c r="E15"/>
  <c r="F105"/>
  <c r="J14"/>
  <c r="J12"/>
  <c r="J103"/>
  <c r="E7"/>
  <c r="E48"/>
  <c i="1" r="L50"/>
  <c r="AM50"/>
  <c r="AM49"/>
  <c r="L49"/>
  <c r="AM47"/>
  <c r="L47"/>
  <c r="L45"/>
  <c r="L44"/>
  <c i="2" r="J606"/>
  <c r="J516"/>
  <c r="BK602"/>
  <c r="BK349"/>
  <c r="BK422"/>
  <c r="J495"/>
  <c r="BK729"/>
  <c r="BK383"/>
  <c r="BK835"/>
  <c r="J306"/>
  <c r="BK1030"/>
  <c r="BK398"/>
  <c r="BK936"/>
  <c r="J549"/>
  <c r="BK148"/>
  <c r="BK992"/>
  <c r="J338"/>
  <c r="J1236"/>
  <c r="BK1244"/>
  <c r="J808"/>
  <c r="J344"/>
  <c r="BK879"/>
  <c r="BK559"/>
  <c r="J768"/>
  <c r="BK406"/>
  <c r="BK154"/>
  <c r="BK1221"/>
  <c r="J1020"/>
  <c r="BK857"/>
  <c r="J509"/>
  <c r="BK338"/>
  <c r="J145"/>
  <c r="BK970"/>
  <c r="BK475"/>
  <c i="3" r="J106"/>
  <c i="2" r="J830"/>
  <c r="J418"/>
  <c r="BK815"/>
  <c r="J331"/>
  <c r="J142"/>
  <c r="J541"/>
  <c r="BK426"/>
  <c r="BK182"/>
  <c r="J479"/>
  <c r="J329"/>
  <c r="BK1193"/>
  <c r="BK794"/>
  <c r="J414"/>
  <c r="J241"/>
  <c r="BK1146"/>
  <c r="BK808"/>
  <c r="J602"/>
  <c r="J264"/>
  <c r="BK190"/>
  <c r="BK1071"/>
  <c r="J879"/>
  <c r="J475"/>
  <c r="J237"/>
  <c r="J1138"/>
  <c r="J741"/>
  <c r="BK1118"/>
  <c r="BK842"/>
  <c r="J598"/>
  <c r="J406"/>
  <c r="BK1258"/>
  <c r="J729"/>
  <c r="J557"/>
  <c r="J1118"/>
  <c r="J872"/>
  <c r="BK414"/>
  <c r="J275"/>
  <c r="BK145"/>
  <c r="BK1066"/>
  <c r="BK818"/>
  <c r="BK471"/>
  <c r="BK1090"/>
  <c r="BK775"/>
  <c r="BK531"/>
  <c i="3" r="BK104"/>
  <c r="BK87"/>
  <c i="2" r="BK621"/>
  <c r="BK655"/>
  <c r="BK243"/>
  <c r="BK452"/>
  <c r="J327"/>
  <c r="BK646"/>
  <c r="BK1201"/>
  <c r="J963"/>
  <c r="J637"/>
  <c r="BK260"/>
  <c r="BK617"/>
  <c r="J1216"/>
  <c r="BK864"/>
  <c r="J383"/>
  <c r="J148"/>
  <c r="BK996"/>
  <c r="BK379"/>
  <c r="BK126"/>
  <c r="BK565"/>
  <c i="3" r="J104"/>
  <c i="2" r="BK579"/>
  <c r="BK553"/>
  <c r="J487"/>
  <c r="BK387"/>
  <c r="BK849"/>
  <c r="J491"/>
  <c r="J818"/>
  <c r="J471"/>
  <c r="J225"/>
  <c r="BK549"/>
  <c r="J349"/>
  <c r="J138"/>
  <c r="J449"/>
  <c r="BK1186"/>
  <c r="BK1097"/>
  <c r="J897"/>
  <c r="BK479"/>
  <c r="BK237"/>
  <c r="BK890"/>
  <c r="BK591"/>
  <c r="BK340"/>
  <c r="BK1249"/>
  <c r="J1058"/>
  <c r="J699"/>
  <c r="J260"/>
  <c r="BK112"/>
  <c r="J734"/>
  <c r="J1071"/>
  <c r="J763"/>
  <c r="BK575"/>
  <c r="J459"/>
  <c r="J133"/>
  <c r="BK923"/>
  <c r="BK572"/>
  <c r="J1178"/>
  <c r="J782"/>
  <c r="BK537"/>
  <c r="J204"/>
  <c r="J1174"/>
  <c r="BK909"/>
  <c r="BK704"/>
  <c r="BK361"/>
  <c r="BK122"/>
  <c r="BK887"/>
  <c r="J340"/>
  <c i="3" r="BK106"/>
  <c r="BK91"/>
  <c i="2" r="BK516"/>
  <c r="J572"/>
  <c r="J301"/>
  <c r="J520"/>
  <c r="BK395"/>
  <c r="BK133"/>
  <c r="J463"/>
  <c r="BK1182"/>
  <c r="BK789"/>
  <c r="J280"/>
  <c r="BK1178"/>
  <c r="J801"/>
  <c r="BK598"/>
  <c r="BK445"/>
  <c r="BK1110"/>
  <c r="J849"/>
  <c r="J613"/>
  <c r="J545"/>
  <c r="J1000"/>
  <c r="BK825"/>
  <c r="J615"/>
  <c i="3" r="BK89"/>
  <c i="2" r="J657"/>
  <c r="J166"/>
  <c r="BK587"/>
  <c r="J434"/>
  <c r="J213"/>
  <c r="BK624"/>
  <c r="BK495"/>
  <c r="BK763"/>
  <c r="J467"/>
  <c r="J116"/>
  <c r="BK1010"/>
  <c r="BK741"/>
  <c r="J575"/>
  <c r="BK241"/>
  <c r="J1244"/>
  <c r="BK1051"/>
  <c r="J794"/>
  <c r="J254"/>
  <c r="J1079"/>
  <c r="BK699"/>
  <c r="J1010"/>
  <c r="BK897"/>
  <c r="BK633"/>
  <c r="BK483"/>
  <c r="BK987"/>
  <c r="J1030"/>
  <c r="J182"/>
  <c i="3" r="BK95"/>
  <c r="BK113"/>
  <c i="2" r="BK594"/>
  <c r="BK557"/>
  <c r="BK615"/>
  <c r="BK297"/>
  <c r="BK606"/>
  <c r="J632"/>
  <c r="J395"/>
  <c r="BK227"/>
  <c r="BK1000"/>
  <c r="J646"/>
  <c r="J505"/>
  <c r="BK230"/>
  <c r="J1040"/>
  <c r="J583"/>
  <c r="BK1153"/>
  <c r="J1193"/>
  <c r="J916"/>
  <c r="J568"/>
  <c i="1" r="AS54"/>
  <c i="2" r="J663"/>
  <c r="J361"/>
  <c r="BK1125"/>
  <c r="J706"/>
  <c r="BK358"/>
  <c r="BK174"/>
  <c r="J857"/>
  <c r="BK693"/>
  <c r="BK116"/>
  <c i="3" r="J95"/>
  <c i="2" r="J634"/>
  <c r="J410"/>
  <c r="BK568"/>
  <c r="BK294"/>
  <c r="BK632"/>
  <c r="BK502"/>
  <c r="J190"/>
  <c r="BK487"/>
  <c r="BK138"/>
  <c r="BK430"/>
  <c r="BK280"/>
  <c r="BK467"/>
  <c r="BK170"/>
  <c r="BK1138"/>
  <c r="J890"/>
  <c r="J579"/>
  <c r="BK254"/>
  <c r="J112"/>
  <c r="BK710"/>
  <c r="J559"/>
  <c r="J243"/>
  <c r="BK197"/>
  <c r="BK1105"/>
  <c r="BK916"/>
  <c r="J624"/>
  <c r="BK225"/>
  <c r="BK1166"/>
  <c r="J756"/>
  <c r="J1221"/>
  <c r="J949"/>
  <c r="BK782"/>
  <c r="J565"/>
  <c r="J994"/>
  <c r="BK512"/>
  <c r="J936"/>
  <c r="BK375"/>
  <c r="J1186"/>
  <c r="BK949"/>
  <c r="BK353"/>
  <c r="J1051"/>
  <c r="J358"/>
  <c i="3" r="J89"/>
  <c i="2" r="J683"/>
  <c r="BK748"/>
  <c r="BK442"/>
  <c r="J835"/>
  <c r="BK541"/>
  <c r="J391"/>
  <c r="J499"/>
  <c r="J250"/>
  <c r="J524"/>
  <c r="J442"/>
  <c r="J294"/>
  <c r="BK712"/>
  <c r="J430"/>
  <c r="BK142"/>
  <c r="J984"/>
  <c r="J610"/>
  <c r="BK1216"/>
  <c r="BK942"/>
  <c r="J748"/>
  <c r="BK347"/>
  <c r="J992"/>
  <c r="J712"/>
  <c r="BK1208"/>
  <c r="J666"/>
  <c r="J170"/>
  <c r="BK1079"/>
  <c r="J864"/>
  <c r="BK463"/>
  <c r="BK963"/>
  <c r="J379"/>
  <c i="3" r="J113"/>
  <c i="2" r="BK705"/>
  <c r="J335"/>
  <c r="BK527"/>
  <c r="J289"/>
  <c r="J710"/>
  <c r="J537"/>
  <c r="BK213"/>
  <c r="J502"/>
  <c r="J531"/>
  <c r="BK418"/>
  <c r="BK289"/>
  <c r="J675"/>
  <c r="J426"/>
  <c r="J452"/>
  <c r="J1229"/>
  <c r="J998"/>
  <c r="J628"/>
  <c r="BK391"/>
  <c r="J122"/>
  <c r="J931"/>
  <c r="J1125"/>
  <c r="BK830"/>
  <c r="J594"/>
  <c r="J455"/>
  <c r="J887"/>
  <c r="BK610"/>
  <c r="J1201"/>
  <c r="BK956"/>
  <c r="BK365"/>
  <c r="BK1229"/>
  <c r="BK872"/>
  <c r="BK505"/>
  <c r="J1105"/>
  <c r="BK715"/>
  <c i="3" r="J100"/>
  <c i="2" r="J655"/>
  <c r="J371"/>
  <c r="BK675"/>
  <c r="J445"/>
  <c r="J119"/>
  <c r="J617"/>
  <c r="BK499"/>
  <c r="J197"/>
  <c r="BK534"/>
  <c r="J223"/>
  <c r="BK722"/>
  <c r="BK455"/>
  <c r="J398"/>
  <c r="BK318"/>
  <c r="BK119"/>
  <c r="BK459"/>
  <c r="BK301"/>
  <c r="J1153"/>
  <c r="J909"/>
  <c r="J704"/>
  <c r="BK371"/>
  <c r="J126"/>
  <c r="J942"/>
  <c r="BK658"/>
  <c r="BK520"/>
  <c r="J233"/>
  <c r="J1090"/>
  <c r="J789"/>
  <c r="J353"/>
  <c r="BK223"/>
  <c r="BK994"/>
  <c r="J693"/>
  <c r="J904"/>
  <c r="BK634"/>
  <c r="BK402"/>
  <c r="J970"/>
  <c r="BK583"/>
  <c r="J1182"/>
  <c r="J977"/>
  <c r="J658"/>
  <c r="BK410"/>
  <c r="J230"/>
  <c r="J1258"/>
  <c r="BK1133"/>
  <c r="BK931"/>
  <c r="BK663"/>
  <c r="BK491"/>
  <c r="J318"/>
  <c r="BK1040"/>
  <c r="J686"/>
  <c i="3" r="J91"/>
  <c i="2" r="BK628"/>
  <c r="J375"/>
  <c r="BK683"/>
  <c r="J422"/>
  <c r="BK158"/>
  <c r="J534"/>
  <c r="J387"/>
  <c r="BK657"/>
  <c r="BK306"/>
  <c r="J591"/>
  <c r="BK331"/>
  <c r="BK637"/>
  <c r="J297"/>
  <c r="J1146"/>
  <c r="BK768"/>
  <c r="BK264"/>
  <c r="BK1020"/>
  <c r="J633"/>
  <c r="BK449"/>
  <c r="BK1236"/>
  <c r="J923"/>
  <c r="BK545"/>
  <c r="BK233"/>
  <c r="BK1161"/>
  <c r="BK984"/>
  <c r="J705"/>
  <c r="J1110"/>
  <c r="J158"/>
  <c r="J1208"/>
  <c r="BK1058"/>
  <c r="BK904"/>
  <c r="J527"/>
  <c r="J402"/>
  <c r="BK204"/>
  <c r="J1097"/>
  <c r="BK977"/>
  <c r="BK706"/>
  <c r="J154"/>
  <c i="3" r="BK100"/>
  <c r="J87"/>
  <c i="2" r="BK613"/>
  <c r="J561"/>
  <c r="J483"/>
  <c r="BK327"/>
  <c r="BK543"/>
  <c r="J174"/>
  <c r="BK311"/>
  <c r="J715"/>
  <c r="BK329"/>
  <c r="BK524"/>
  <c r="BK250"/>
  <c r="J1066"/>
  <c r="J438"/>
  <c r="BK1174"/>
  <c r="J775"/>
  <c r="J365"/>
  <c r="J1161"/>
  <c r="J815"/>
  <c r="BK344"/>
  <c r="J996"/>
  <c r="BK666"/>
  <c r="BK756"/>
  <c r="J543"/>
  <c r="J311"/>
  <c r="BK686"/>
  <c r="J1166"/>
  <c r="J722"/>
  <c r="J587"/>
  <c r="BK275"/>
  <c r="BK438"/>
  <c r="J553"/>
  <c r="J842"/>
  <c r="J347"/>
  <c r="BK801"/>
  <c r="J512"/>
  <c r="BK335"/>
  <c r="J1249"/>
  <c r="J956"/>
  <c r="BK434"/>
  <c r="J1133"/>
  <c r="J987"/>
  <c r="J825"/>
  <c r="BK561"/>
  <c r="J227"/>
  <c r="BK734"/>
  <c r="BK509"/>
  <c r="BK998"/>
  <c r="J621"/>
  <c r="BK166"/>
  <c l="1" r="R242"/>
  <c r="P337"/>
  <c r="P397"/>
  <c r="T444"/>
  <c r="P593"/>
  <c r="T612"/>
  <c r="P714"/>
  <c r="R889"/>
  <c r="BK111"/>
  <c r="J111"/>
  <c r="J61"/>
  <c r="BK222"/>
  <c r="J222"/>
  <c r="J65"/>
  <c r="P326"/>
  <c r="T337"/>
  <c r="P360"/>
  <c r="BK444"/>
  <c r="J444"/>
  <c r="J73"/>
  <c r="R444"/>
  <c r="BK574"/>
  <c r="J574"/>
  <c r="J77"/>
  <c r="P623"/>
  <c r="T665"/>
  <c r="T685"/>
  <c r="P889"/>
  <c r="T817"/>
  <c r="BK157"/>
  <c r="J157"/>
  <c r="J64"/>
  <c r="BK326"/>
  <c r="J326"/>
  <c r="J67"/>
  <c r="P454"/>
  <c r="P574"/>
  <c r="T623"/>
  <c r="R665"/>
  <c r="R685"/>
  <c r="P817"/>
  <c r="BK986"/>
  <c r="J986"/>
  <c r="J87"/>
  <c r="BK889"/>
  <c r="J889"/>
  <c r="J86"/>
  <c r="P986"/>
  <c r="P111"/>
  <c r="R222"/>
  <c r="T343"/>
  <c r="R360"/>
  <c r="BK536"/>
  <c r="J536"/>
  <c r="J76"/>
  <c r="T593"/>
  <c r="R636"/>
  <c r="P685"/>
  <c r="BK817"/>
  <c r="J817"/>
  <c r="J85"/>
  <c r="R986"/>
  <c r="R111"/>
  <c r="P222"/>
  <c r="BK343"/>
  <c r="T360"/>
  <c r="P444"/>
  <c r="R574"/>
  <c r="P612"/>
  <c r="R714"/>
  <c r="T889"/>
  <c r="T111"/>
  <c r="T222"/>
  <c r="P343"/>
  <c r="R397"/>
  <c r="P536"/>
  <c r="BK623"/>
  <c r="J623"/>
  <c r="J80"/>
  <c r="T714"/>
  <c r="T986"/>
  <c r="T157"/>
  <c r="T326"/>
  <c r="R454"/>
  <c r="T574"/>
  <c r="P636"/>
  <c r="BK685"/>
  <c r="J685"/>
  <c r="J83"/>
  <c r="BK1050"/>
  <c r="J1050"/>
  <c r="J88"/>
  <c r="T242"/>
  <c r="R337"/>
  <c r="BK397"/>
  <c r="J397"/>
  <c r="J72"/>
  <c r="R536"/>
  <c r="BK612"/>
  <c r="J612"/>
  <c r="J79"/>
  <c r="BK714"/>
  <c r="J714"/>
  <c r="J84"/>
  <c r="R817"/>
  <c r="BK242"/>
  <c r="J242"/>
  <c r="J66"/>
  <c r="R343"/>
  <c r="T397"/>
  <c r="T536"/>
  <c r="BK636"/>
  <c r="J636"/>
  <c r="J81"/>
  <c r="P665"/>
  <c r="R1050"/>
  <c r="R157"/>
  <c r="R326"/>
  <c r="BK454"/>
  <c r="J454"/>
  <c r="J74"/>
  <c r="R593"/>
  <c r="R623"/>
  <c r="BK665"/>
  <c r="J665"/>
  <c r="J82"/>
  <c r="P1050"/>
  <c r="P242"/>
  <c r="BK337"/>
  <c r="J337"/>
  <c r="J68"/>
  <c r="T454"/>
  <c r="BK593"/>
  <c r="J593"/>
  <c r="J78"/>
  <c r="R612"/>
  <c r="T636"/>
  <c r="T1050"/>
  <c i="3" r="P86"/>
  <c r="T86"/>
  <c r="T85"/>
  <c r="T84"/>
  <c r="BK103"/>
  <c r="J103"/>
  <c r="J64"/>
  <c r="P103"/>
  <c r="BK86"/>
  <c r="J86"/>
  <c r="J61"/>
  <c r="R86"/>
  <c r="R85"/>
  <c r="R84"/>
  <c r="R103"/>
  <c i="2" r="P157"/>
  <c r="BK360"/>
  <c r="J360"/>
  <c r="J71"/>
  <c r="BK147"/>
  <c r="J147"/>
  <c r="J62"/>
  <c r="BK153"/>
  <c r="J153"/>
  <c r="J63"/>
  <c r="BK533"/>
  <c r="J533"/>
  <c r="J75"/>
  <c r="BK1257"/>
  <c r="J1257"/>
  <c r="J89"/>
  <c i="3" r="BK94"/>
  <c r="J94"/>
  <c r="J62"/>
  <c r="BK99"/>
  <c r="J99"/>
  <c r="J63"/>
  <c i="2" r="BK110"/>
  <c r="J343"/>
  <c r="J70"/>
  <c i="3" r="J54"/>
  <c r="E48"/>
  <c r="F55"/>
  <c r="F80"/>
  <c r="BF89"/>
  <c r="BF100"/>
  <c r="J52"/>
  <c r="J81"/>
  <c r="BF87"/>
  <c r="BF91"/>
  <c r="BF95"/>
  <c r="BF104"/>
  <c r="BF106"/>
  <c r="BF113"/>
  <c i="2" r="J106"/>
  <c r="BF122"/>
  <c r="BF133"/>
  <c r="BF197"/>
  <c r="BF204"/>
  <c r="BF335"/>
  <c r="BF402"/>
  <c r="BF422"/>
  <c r="BF467"/>
  <c r="BF471"/>
  <c r="BF495"/>
  <c r="BF516"/>
  <c r="BF520"/>
  <c r="BF632"/>
  <c r="BF655"/>
  <c r="BF663"/>
  <c r="BF710"/>
  <c r="BF782"/>
  <c r="BF909"/>
  <c r="BF923"/>
  <c r="BF936"/>
  <c r="BF992"/>
  <c r="BF1071"/>
  <c r="BF1125"/>
  <c r="BF1146"/>
  <c r="BF1166"/>
  <c r="BF1249"/>
  <c r="F54"/>
  <c r="BF112"/>
  <c r="BF138"/>
  <c r="BF223"/>
  <c r="BF264"/>
  <c r="BF365"/>
  <c r="BF383"/>
  <c r="BF391"/>
  <c r="BF475"/>
  <c r="BF479"/>
  <c r="BF531"/>
  <c r="BF621"/>
  <c r="BF666"/>
  <c r="BF825"/>
  <c r="BF879"/>
  <c r="BF963"/>
  <c r="BF987"/>
  <c r="BF1090"/>
  <c r="BF1110"/>
  <c r="BF1178"/>
  <c r="BF1236"/>
  <c r="J52"/>
  <c r="F106"/>
  <c r="BF116"/>
  <c r="BF225"/>
  <c r="BF254"/>
  <c r="BF327"/>
  <c r="BF340"/>
  <c r="BF371"/>
  <c r="BF387"/>
  <c r="BF426"/>
  <c r="BF455"/>
  <c r="BF491"/>
  <c r="BF502"/>
  <c r="BF591"/>
  <c r="BF613"/>
  <c r="BF729"/>
  <c r="BF794"/>
  <c r="BF1066"/>
  <c r="BF1221"/>
  <c r="BF534"/>
  <c r="BF549"/>
  <c r="BF624"/>
  <c r="BF890"/>
  <c r="BF996"/>
  <c r="BF1030"/>
  <c r="BF1097"/>
  <c r="BF1133"/>
  <c r="BF1174"/>
  <c r="BF1193"/>
  <c r="BF250"/>
  <c r="BF379"/>
  <c r="BF414"/>
  <c r="BF430"/>
  <c r="BF527"/>
  <c r="BF557"/>
  <c r="BF617"/>
  <c r="BF646"/>
  <c r="BF699"/>
  <c r="BF706"/>
  <c r="BF722"/>
  <c r="BF887"/>
  <c r="BF998"/>
  <c r="BF1051"/>
  <c r="BF1079"/>
  <c r="BF1138"/>
  <c r="BF1153"/>
  <c r="BF1201"/>
  <c r="BF1208"/>
  <c r="BF637"/>
  <c r="BF916"/>
  <c r="BF956"/>
  <c r="BF970"/>
  <c r="BF1020"/>
  <c r="BF1186"/>
  <c r="BF1258"/>
  <c r="BF395"/>
  <c r="BF438"/>
  <c r="BF449"/>
  <c r="BF483"/>
  <c r="BF499"/>
  <c r="BF559"/>
  <c r="BF801"/>
  <c r="BF864"/>
  <c r="BF931"/>
  <c r="BF977"/>
  <c r="BF1010"/>
  <c r="BF1229"/>
  <c r="BF1244"/>
  <c r="J54"/>
  <c r="BF166"/>
  <c r="BF275"/>
  <c r="BF289"/>
  <c r="BF306"/>
  <c r="BF459"/>
  <c r="BF463"/>
  <c r="BF487"/>
  <c r="BF512"/>
  <c r="BF537"/>
  <c r="BF568"/>
  <c r="BF583"/>
  <c r="BF606"/>
  <c r="BF610"/>
  <c r="BF634"/>
  <c r="BF675"/>
  <c r="BF686"/>
  <c r="BF763"/>
  <c r="BF818"/>
  <c r="BF830"/>
  <c r="BF849"/>
  <c r="BF857"/>
  <c r="BF897"/>
  <c r="BF904"/>
  <c r="BF949"/>
  <c r="BF984"/>
  <c r="BF994"/>
  <c r="BF1040"/>
  <c r="BF1058"/>
  <c r="BF1105"/>
  <c r="BF1118"/>
  <c r="BF1161"/>
  <c r="BF1182"/>
  <c r="BF1216"/>
  <c r="E99"/>
  <c r="BF119"/>
  <c r="BF213"/>
  <c r="BF243"/>
  <c r="BF375"/>
  <c r="BF541"/>
  <c r="BF545"/>
  <c r="BF561"/>
  <c r="BF587"/>
  <c r="BF594"/>
  <c r="BF602"/>
  <c r="BF705"/>
  <c r="BF835"/>
  <c r="BF872"/>
  <c r="BF942"/>
  <c r="BF1000"/>
  <c r="BF126"/>
  <c r="BF154"/>
  <c r="BF174"/>
  <c r="BF190"/>
  <c r="BF311"/>
  <c r="BF331"/>
  <c r="BF347"/>
  <c r="BF406"/>
  <c r="BF434"/>
  <c r="BF704"/>
  <c r="BF734"/>
  <c r="BF748"/>
  <c r="BF768"/>
  <c r="BF148"/>
  <c r="BF344"/>
  <c r="BF410"/>
  <c r="BF445"/>
  <c r="BF543"/>
  <c r="BF170"/>
  <c r="BF182"/>
  <c r="BF230"/>
  <c r="BF233"/>
  <c r="BF280"/>
  <c r="BF353"/>
  <c r="BF361"/>
  <c r="BF418"/>
  <c r="BF553"/>
  <c r="BF575"/>
  <c r="BF633"/>
  <c r="BF658"/>
  <c r="BF227"/>
  <c r="BF237"/>
  <c r="BF241"/>
  <c r="BF297"/>
  <c r="BF318"/>
  <c r="BF505"/>
  <c r="BF565"/>
  <c r="BF579"/>
  <c r="BF615"/>
  <c r="BF683"/>
  <c r="BF715"/>
  <c r="BF741"/>
  <c r="BF142"/>
  <c r="BF815"/>
  <c r="BF842"/>
  <c r="BF145"/>
  <c r="BF158"/>
  <c r="BF260"/>
  <c r="BF301"/>
  <c r="BF329"/>
  <c r="BF338"/>
  <c r="BF358"/>
  <c r="BF398"/>
  <c r="BF452"/>
  <c r="BF509"/>
  <c r="BF572"/>
  <c r="BF628"/>
  <c r="BF657"/>
  <c r="BF756"/>
  <c r="BF775"/>
  <c r="BF789"/>
  <c r="BF294"/>
  <c r="BF349"/>
  <c r="BF442"/>
  <c r="BF524"/>
  <c r="BF598"/>
  <c r="BF693"/>
  <c r="BF712"/>
  <c r="BF808"/>
  <c r="F33"/>
  <c i="1" r="AZ55"/>
  <c i="2" r="F36"/>
  <c i="1" r="BC55"/>
  <c i="2" r="F35"/>
  <c i="1" r="BB55"/>
  <c i="3" r="J33"/>
  <c i="1" r="AV56"/>
  <c i="3" r="F35"/>
  <c i="1" r="BB56"/>
  <c i="3" r="F33"/>
  <c i="1" r="AZ56"/>
  <c i="2" r="J33"/>
  <c i="1" r="AV55"/>
  <c i="3" r="F36"/>
  <c i="1" r="BC56"/>
  <c i="2" r="F37"/>
  <c i="1" r="BD55"/>
  <c i="3" r="F37"/>
  <c i="1" r="BD56"/>
  <c i="2" l="1" r="P342"/>
  <c r="P110"/>
  <c r="P109"/>
  <c i="1" r="AU55"/>
  <c i="2" r="R110"/>
  <c r="BK342"/>
  <c r="J342"/>
  <c r="J69"/>
  <c r="T110"/>
  <c r="T342"/>
  <c i="3" r="P85"/>
  <c r="P84"/>
  <c i="1" r="AU56"/>
  <c i="2" r="R342"/>
  <c i="3" r="BK85"/>
  <c r="J85"/>
  <c r="J60"/>
  <c i="2" r="J110"/>
  <c r="J60"/>
  <c r="J34"/>
  <c i="1" r="AW55"/>
  <c r="AT55"/>
  <c r="BB54"/>
  <c r="AX54"/>
  <c r="BC54"/>
  <c r="W32"/>
  <c i="3" r="F34"/>
  <c i="1" r="BA56"/>
  <c r="BD54"/>
  <c r="W33"/>
  <c i="3" r="J34"/>
  <c i="1" r="AW56"/>
  <c r="AT56"/>
  <c r="AZ54"/>
  <c r="W29"/>
  <c i="2" r="F34"/>
  <c i="1" r="BA55"/>
  <c i="2" l="1" r="T109"/>
  <c r="R109"/>
  <c r="BK109"/>
  <c r="J109"/>
  <c i="3" r="BK84"/>
  <c r="J84"/>
  <c i="1" r="AU54"/>
  <c i="3" r="J30"/>
  <c i="1" r="AG56"/>
  <c r="BA54"/>
  <c r="AW54"/>
  <c r="AK30"/>
  <c r="AY54"/>
  <c r="AV54"/>
  <c r="AK29"/>
  <c i="2" r="J30"/>
  <c i="1" r="AG55"/>
  <c r="W31"/>
  <c i="2" l="1" r="J39"/>
  <c i="3" r="J39"/>
  <c i="2" r="J59"/>
  <c i="3" r="J59"/>
  <c i="1" r="AN55"/>
  <c r="AN56"/>
  <c r="AG54"/>
  <c r="AK26"/>
  <c r="AK35"/>
  <c r="W30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<sst xmlns="http://schemas.openxmlformats.org/spreadsheetml/2006/main">
  <si>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</si>
  <si>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</si>
  <si>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</si>
  <si>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</si>
  <si>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</si>
  <si>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{b165377b-eeda-47ff-84ad-941b8b5efe5d}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</si>
  <si>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</si>
  <si>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</si>
  <si>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</si>
  <si>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</si>
  <si>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</si>
  <si>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</si>
  <si>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</si>
  <si>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</si>
  <si>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10-2024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</si>
  <si>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</si>
  <si>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</si>
  <si>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Velká Kraš VB - oprava bytu</t>
  </si>
  <si>
    <t>KSO:</t>
  </si>
  <si>
    <t/>
  </si>
  <si>
    <t>CC-CZ:</t>
  </si>
  <si>
    <t>Místo:</t>
  </si>
  <si>
    <t xml:space="preserve"> </t>
  </si>
  <si>
    <t>Datum:</t>
  </si>
  <si>
    <t>5. 11. 2024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</si>
  <si>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</si>
  <si>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</si>
  <si>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</si>
  <si>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</si>
  <si>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</si>
  <si>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</si>
  <si>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</si>
  <si>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</si>
  <si>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</si>
  <si>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</si>
  <si>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</si>
  <si>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</si>
  <si>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</si>
  <si>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</si>
  <si>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</si>
  <si>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</si>
  <si>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</si>
  <si>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</si>
  <si>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</si>
  <si>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</si>
  <si>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</si>
  <si>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</si>
  <si>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</si>
  <si>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</si>
  <si>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</si>
  <si>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</si>
  <si>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</si>
  <si>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</si>
  <si>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</si>
  <si>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</si>
  <si>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</si>
  <si>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</si>
  <si>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</si>
  <si>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</si>
  <si>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</si>
  <si>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</si>
  <si>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</si>
  <si>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</si>
  <si>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</si>
  <si>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</si>
  <si>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</si>
  <si>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</si>
  <si>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</si>
  <si>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</si>
  <si>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</si>
  <si>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</si>
  <si>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</si>
  <si>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</si>
  <si>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</si>
  <si>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</si>
  <si>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</si>
  <si>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</si>
  <si>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</si>
  <si>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{4fbbcbce-8408-4d2b-881a-197cde20e521}</t>
  </si>
  <si>
    <t>VRN</t>
  </si>
  <si>
    <t>Vedlejší náklady</t>
  </si>
  <si>
    <t>{b83643c8-192e-4f69-9706-0b338ea2e74d}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</si>
  <si>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</si>
  <si>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</si>
  <si>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</si>
  <si>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</si>
  <si>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</si>
  <si>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</si>
  <si>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</si>
  <si>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</si>
  <si>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</si>
  <si>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</si>
  <si>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</si>
  <si>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</si>
  <si>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</si>
  <si>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</si>
  <si>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</si>
  <si>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</si>
  <si>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</si>
  <si>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</si>
  <si>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</si>
  <si>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</si>
  <si>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</si>
  <si>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</si>
  <si>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</si>
  <si>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</si>
  <si>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</si>
  <si>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</si>
  <si>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</si>
  <si>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</si>
  <si>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</si>
  <si>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</si>
  <si>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</si>
  <si>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</si>
  <si>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</si>
  <si>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</si>
  <si>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</si>
  <si>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</si>
  <si>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</si>
  <si>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</si>
  <si>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</si>
  <si>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</si>
  <si>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</si>
  <si>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</si>
  <si>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</si>
  <si>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</si>
  <si>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</si>
  <si>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</si>
  <si>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</si>
  <si>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</si>
  <si>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</si>
  <si>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</si>
  <si>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</si>
  <si>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</si>
  <si>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</si>
  <si>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</si>
  <si>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</si>
  <si>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132251101</t>
  </si>
  <si>
    <t>Hloubení nezapažených rýh šířky do 800 mm strojně s urovnáním dna do předepsaného profilu a spádu v hornině třídy těžitelnosti I skupiny 3 do 20 m3</t>
  </si>
  <si>
    <t>m3</t>
  </si>
  <si>
    <t>CS ÚRS 2024 02</t>
  </si>
  <si>
    <t>4</t>
  </si>
  <si>
    <t>2</t>
  </si>
  <si>
    <t>1922568995</t>
  </si>
  <si>
    <t>Online PSC</t>
  </si>
  <si>
    <t>https://podminky.urs.cz/item/CS_URS_2024_02/132251101</t>
  </si>
  <si>
    <t>VV</t>
  </si>
  <si>
    <t xml:space="preserve">"oprava venkovní kanalizace" </t>
  </si>
  <si>
    <t>8*0,8*1,6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</si>
  <si>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</si>
  <si>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</si>
  <si>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-1272860451</t>
  </si>
  <si>
    <t>https://podminky.urs.cz/item/CS_URS_2024_02/162751117</t>
  </si>
  <si>
    <t>8*0,8*0,4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</si>
  <si>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</si>
  <si>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</si>
  <si>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</si>
  <si>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-397210395</t>
  </si>
  <si>
    <t>https://podminky.urs.cz/item/CS_URS_2024_02/162751119</t>
  </si>
  <si>
    <t>2,56*40</t>
  </si>
  <si>
    <t>167111102</t>
  </si>
  <si>
    <t>Nakládání, skládání a překládání neulehlého výkopku nebo sypaniny ručně nakládání, z hornin třídy těžitelnosti II, skupiny 4 a 5</t>
  </si>
  <si>
    <t>https://podminky.urs.cz/item/CS_URS_2024_02/167111102</t>
  </si>
  <si>
    <t>Součet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</si>
  <si>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</si>
  <si>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</si>
  <si>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</si>
  <si>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</si>
  <si>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14</t>
  </si>
  <si>
    <t>https://podminky.urs.cz/item/CS_URS_2024_02/171201221</t>
  </si>
  <si>
    <t>základy pro tepelné čerpadlo</t>
  </si>
  <si>
    <t>1,5*1*1</t>
  </si>
  <si>
    <t>1,5*1,8 "Přepočtené koeficientem množství</t>
  </si>
  <si>
    <t>6</t>
  </si>
  <si>
    <t>171251201</t>
  </si>
  <si>
    <t>Uložení sypaniny na skládky nebo meziskládky bez hutnění s upravením uložené sypaniny do předepsaného tvaru</t>
  </si>
  <si>
    <t>16</t>
  </si>
  <si>
    <t>https://podminky.urs.cz/item/CS_URS_2024_02/171251201</t>
  </si>
  <si>
    <t>7</t>
  </si>
  <si>
    <t>174151101</t>
  </si>
  <si>
    <t>Zásyp sypaninou z jakékoliv horniny strojně s uložením výkopku ve vrstvách se zhutněním jam, šachet, rýh nebo kolem objektů v těchto vykopávkách</t>
  </si>
  <si>
    <t>18</t>
  </si>
  <si>
    <t>https://podminky.urs.cz/item/CS_URS_2024_02/174151101</t>
  </si>
  <si>
    <t>8*0,8*1,2</t>
  </si>
  <si>
    <t>8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</si>
  <si>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</si>
  <si>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</si>
  <si>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-568718395</t>
  </si>
  <si>
    <t>https://podminky.urs.cz/item/CS_URS_2024_02/175111101</t>
  </si>
  <si>
    <t>0,5*0,3*8</t>
  </si>
  <si>
    <t>9</t>
  </si>
  <si>
    <t>M</t>
  </si>
  <si>
    <t>58337310</t>
  </si>
  <si>
    <t>štěrkopísek frakce 0/4</t>
  </si>
  <si>
    <t>-1499690164</t>
  </si>
  <si>
    <t>1,2*2 'Přepočtené koeficientem množství</t>
  </si>
  <si>
    <t>Zakládání</t>
  </si>
  <si>
    <t>10</t>
  </si>
  <si>
    <t>275313711</t>
  </si>
  <si>
    <t>Základy z betonu prostého patky a bloky z betonu kamenem neprokládaného tř. C 20/25</t>
  </si>
  <si>
    <t>20</t>
  </si>
  <si>
    <t>https://podminky.urs.cz/item/CS_URS_2024_02/275313711</t>
  </si>
  <si>
    <t>Svislé a kompletní konstrukce</t>
  </si>
  <si>
    <t>11</t>
  </si>
  <si>
    <t>340239212</t>
  </si>
  <si>
    <t>Zazdívka otvorů v příčkách nebo stěnách cihlami pálenými plnými plochy přes 1 m2 do 4 m2, tloušťky přes 100 mm</t>
  </si>
  <si>
    <t>m2</t>
  </si>
  <si>
    <t>1069774728</t>
  </si>
  <si>
    <t>https://podminky.urs.cz/item/CS_URS_2024_02/340239212</t>
  </si>
  <si>
    <t>"dveře koupelna" 0,7*2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</si>
  <si>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</si>
  <si>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</si>
  <si>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</si>
  <si>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28</t>
  </si>
  <si>
    <t>https://podminky.urs.cz/item/CS_URS_2024_02/612131101</t>
  </si>
  <si>
    <t>II.NP</t>
  </si>
  <si>
    <t>1*2,1*2</t>
  </si>
  <si>
    <t>(2,5+2)*1,6</t>
  </si>
  <si>
    <t>0,6*2,5</t>
  </si>
  <si>
    <t>13</t>
  </si>
  <si>
    <t>612135101</t>
  </si>
  <si>
    <t>Hrubá výplň rýh maltou jakékoli šířky rýhy ve stěnách</t>
  </si>
  <si>
    <t>30</t>
  </si>
  <si>
    <t>https://podminky.urs.cz/item/CS_URS_2024_02/612135101</t>
  </si>
  <si>
    <t>74*0,1</t>
  </si>
  <si>
    <t>612315121</t>
  </si>
  <si>
    <t>Vápenná omítka rýh štuková dvouvrstvá ve stěnách, šířky rýhy do 150 mm</t>
  </si>
  <si>
    <t>32</t>
  </si>
  <si>
    <t>https://podminky.urs.cz/item/CS_URS_2024_02/612315121</t>
  </si>
  <si>
    <t>15</t>
  </si>
  <si>
    <t>612321141</t>
  </si>
  <si>
    <t>Omítka vápenocementová vnitřních ploch nanášená ručně dvouvrstvá, tloušťky jádrové omítky do 10 mm a tloušťky štuku do 3 mm štuková svislých konstrukcí stěn</t>
  </si>
  <si>
    <t>34</t>
  </si>
  <si>
    <t>https://podminky.urs.cz/item/CS_URS_2024_02/612321141</t>
  </si>
  <si>
    <t>I.NP</t>
  </si>
  <si>
    <t>(2,5+5+2,5+5)*3,5</t>
  </si>
  <si>
    <t>-1*2-1,2*2</t>
  </si>
  <si>
    <t>612321191</t>
  </si>
  <si>
    <t>Omítka vápenocementová vnitřních ploch nanášená ručně Příplatek k cenám za každých dalších i započatých 5 mm tloušťky omítky přes 10 mm stěn</t>
  </si>
  <si>
    <t>36</t>
  </si>
  <si>
    <t>https://podminky.urs.cz/item/CS_URS_2024_02/612321191</t>
  </si>
  <si>
    <t>17</t>
  </si>
  <si>
    <t>612325131</t>
  </si>
  <si>
    <t>Omítka sanační vnitřních ploch jádrová tloušťky do 15 mm nanášená ručně svislých konstrukcí stěn</t>
  </si>
  <si>
    <t>38</t>
  </si>
  <si>
    <t>https://podminky.urs.cz/item/CS_URS_2024_02/612325131</t>
  </si>
  <si>
    <t>(4,95+1,85)*1,5</t>
  </si>
  <si>
    <t>-(1,2*1,5)</t>
  </si>
  <si>
    <t>(1,2+2,1+2,1)*0,3</t>
  </si>
  <si>
    <t>612328131</t>
  </si>
  <si>
    <t>Sanační štuk vnitřních ploch tloušťky do 3 mm svislých konstrukcí stěn</t>
  </si>
  <si>
    <t>40</t>
  </si>
  <si>
    <t>https://podminky.urs.cz/item/CS_URS_2024_02/612328131</t>
  </si>
  <si>
    <t>19</t>
  </si>
  <si>
    <t>632481213</t>
  </si>
  <si>
    <t>Separační vrstva k oddělení podlahových vrstev z polyetylénové fólie</t>
  </si>
  <si>
    <t>-27736967</t>
  </si>
  <si>
    <t>https://podminky.urs.cz/item/CS_URS_2024_02/632481213</t>
  </si>
  <si>
    <t>"1P01" 12,36</t>
  </si>
  <si>
    <t>"1P02" 1,73</t>
  </si>
  <si>
    <t>"1P03" 16,36</t>
  </si>
  <si>
    <t>"1P04" 10,13</t>
  </si>
  <si>
    <t>"1P05" 17,82</t>
  </si>
  <si>
    <t>"1P06" 25,88</t>
  </si>
  <si>
    <t>635211421</t>
  </si>
  <si>
    <t>Doplnění násypu pod podlahy a dlažby perlitem (s dodáním hmot), s udusáním a urovnáním povrchu násypu plochy jednotlivě přes 2 m2</t>
  </si>
  <si>
    <t>1078043447</t>
  </si>
  <si>
    <t>https://podminky.urs.cz/item/CS_URS_2024_02/635211421</t>
  </si>
  <si>
    <t>"1P01" 12,36*0,1</t>
  </si>
  <si>
    <t>"1P02" 1,73*0,1</t>
  </si>
  <si>
    <t>"1P03" 16,36*0,1</t>
  </si>
  <si>
    <t>"1P04" 10,13*0,1</t>
  </si>
  <si>
    <t>"1P05" 17,82*0,1</t>
  </si>
  <si>
    <t>"1P06" 25,88*0,1</t>
  </si>
  <si>
    <t>Trubní vedení</t>
  </si>
  <si>
    <t>830361811</t>
  </si>
  <si>
    <t>Bourání stávajícího potrubí z kameninových trub v otevřeném výkopu DN přes 150 do 250</t>
  </si>
  <si>
    <t>m</t>
  </si>
  <si>
    <t>-475087020</t>
  </si>
  <si>
    <t>https://podminky.urs.cz/item/CS_URS_2024_02/830361811</t>
  </si>
  <si>
    <t>22</t>
  </si>
  <si>
    <t>871313122</t>
  </si>
  <si>
    <t>Montáž kanalizačního potrubí z tvrdého PVC-U hladkého plnostěnného tuhost SN 10 DN 160</t>
  </si>
  <si>
    <t>52</t>
  </si>
  <si>
    <t>https://podminky.urs.cz/item/CS_URS_2024_02/871313122</t>
  </si>
  <si>
    <t>23</t>
  </si>
  <si>
    <t>28611173</t>
  </si>
  <si>
    <t>trubka kanalizační PVC-U plnostěnná jednovrstvá DN 160x1000mm SN10</t>
  </si>
  <si>
    <t>54</t>
  </si>
  <si>
    <t>8*1,1 "Přepočtené koeficientem množství</t>
  </si>
  <si>
    <t>24</t>
  </si>
  <si>
    <t>451572111</t>
  </si>
  <si>
    <t>Lože pod potrubí, stoky a drobné objekty v otevřeném výkopu z kameniva drobného těženého 0 až 4 mm</t>
  </si>
  <si>
    <t>1619615565</t>
  </si>
  <si>
    <t>https://podminky.urs.cz/item/CS_URS_2024_02/451572111</t>
  </si>
  <si>
    <t>0,8*8*0,2</t>
  </si>
  <si>
    <t>25</t>
  </si>
  <si>
    <t>879230191</t>
  </si>
  <si>
    <t>Příplatek k ceně kanalizačního potrubí za montáž v otevřeném výkopu ve sklonu přes 20 % DN od 40 do 550</t>
  </si>
  <si>
    <t>56</t>
  </si>
  <si>
    <t>https://podminky.urs.cz/item/CS_URS_2024_02/879230191</t>
  </si>
  <si>
    <t>26</t>
  </si>
  <si>
    <t>899620131</t>
  </si>
  <si>
    <t>Obetonování plastových šachet z polypropylenu betonem prostým v otevřeném výkopu, beton tř. C 16/20</t>
  </si>
  <si>
    <t>-901435816</t>
  </si>
  <si>
    <t>https://podminky.urs.cz/item/CS_URS_2024_02/899620131</t>
  </si>
  <si>
    <t>"napojení kanalizace na žumpu"</t>
  </si>
  <si>
    <t>0,5*0,5*0,5</t>
  </si>
  <si>
    <t>27</t>
  </si>
  <si>
    <t>8941R01</t>
  </si>
  <si>
    <t>Vyčištění kanalizační jímky, vč. odčerpání kalů</t>
  </si>
  <si>
    <t>kus</t>
  </si>
  <si>
    <t>468065675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</si>
  <si>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</si>
  <si>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</si>
  <si>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</si>
  <si>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58</t>
  </si>
  <si>
    <t>https://podminky.urs.cz/item/CS_URS_2024_02/949101112</t>
  </si>
  <si>
    <t>4,25+10,868</t>
  </si>
  <si>
    <t>12,35+1,76+17,82+25,8885+10,127</t>
  </si>
  <si>
    <t>29</t>
  </si>
  <si>
    <t>949111122</t>
  </si>
  <si>
    <t>Lešení lehké kozové trubkové ve schodišti o výšce lešeňové podlahy přes 1,5 do 3,5 m montáž</t>
  </si>
  <si>
    <t>sada</t>
  </si>
  <si>
    <t>60</t>
  </si>
  <si>
    <t>https://podminky.urs.cz/item/CS_URS_2024_02/949111122</t>
  </si>
  <si>
    <t>949111222</t>
  </si>
  <si>
    <t>Lešení lehké kozové trubkové ve schodišti o výšce lešeňové podlahy přes 1,5 do 3,5 m příplatek k ceně za každý den použití</t>
  </si>
  <si>
    <t>62</t>
  </si>
  <si>
    <t>https://podminky.urs.cz/item/CS_URS_2024_02/949111222</t>
  </si>
  <si>
    <t>1*5 "Přepočtené koeficientem množství</t>
  </si>
  <si>
    <t>31</t>
  </si>
  <si>
    <t>949111822</t>
  </si>
  <si>
    <t>Lešení lehké kozové trubkové ve schodišti o výšce lešeňové podlahy přes 1,5 do 3,5 m demontáž</t>
  </si>
  <si>
    <t>64</t>
  </si>
  <si>
    <t>https://podminky.urs.cz/item/CS_URS_2024_02/949111822</t>
  </si>
  <si>
    <t>952901111</t>
  </si>
  <si>
    <t>Vyčištění budov nebo objektů před předáním do užívání budov bytové nebo občanské výstavby, světlé výšky podlaží do 4 m</t>
  </si>
  <si>
    <t>66</t>
  </si>
  <si>
    <t>https://podminky.urs.cz/item/CS_URS_2024_02/952901111</t>
  </si>
  <si>
    <t>III.NP</t>
  </si>
  <si>
    <t>12,086</t>
  </si>
  <si>
    <t>schodiště</t>
  </si>
  <si>
    <t>(2,4*2,5)+(1,1*4,94)+(1,1*2,3)+(1,1*1,1)</t>
  </si>
  <si>
    <t>33</t>
  </si>
  <si>
    <t>965081213</t>
  </si>
  <si>
    <t>Bourání podlah z dlaždic bez podkladního lože nebo mazaniny, s jakoukoliv výplní spár keramických nebo xylolitových tl. do 10 mm, plochy přes 1 m2</t>
  </si>
  <si>
    <t>70</t>
  </si>
  <si>
    <t>https://podminky.urs.cz/item/CS_URS_2024_02/965081213</t>
  </si>
  <si>
    <t>1,7*2,5</t>
  </si>
  <si>
    <t>965082923</t>
  </si>
  <si>
    <t>Odstranění násypu pod podlahami nebo ochranného násypu na střechách tl. do 100 mm, plochy přes 2 m2</t>
  </si>
  <si>
    <t>651025724</t>
  </si>
  <si>
    <t>https://podminky.urs.cz/item/CS_URS_2024_02/965082923</t>
  </si>
  <si>
    <t>35</t>
  </si>
  <si>
    <t>968072455</t>
  </si>
  <si>
    <t>Vybourání kovových rámů oken s křídly, dveřních zárubní, vrat, stěn, ostění nebo obkladů dveřních zárubní, plochy do 2 m2</t>
  </si>
  <si>
    <t>76</t>
  </si>
  <si>
    <t>https://podminky.urs.cz/item/CS_URS_2024_02/968072455</t>
  </si>
  <si>
    <t>(0,6*1,97)+(0,8*1,97)</t>
  </si>
  <si>
    <t>971033631</t>
  </si>
  <si>
    <t>Vybourání otvorů ve zdivu základovém nebo nadzákladovém z cihel, tvárnic, příčkovek z cihel pálených na maltu vápennou nebo vápenocementovou plochy do 4 m2, tl. do 150 mm</t>
  </si>
  <si>
    <t>1847774298</t>
  </si>
  <si>
    <t>https://podminky.urs.cz/item/CS_URS_2024_02/971033631</t>
  </si>
  <si>
    <t>"dveře koupelna" 0,8*2</t>
  </si>
  <si>
    <t>37</t>
  </si>
  <si>
    <t>974031153</t>
  </si>
  <si>
    <t>Vysekání rýh ve zdivu cihelném na maltu vápennou nebo vápenocementovou do hl. 100 mm a šířky do 100 mm</t>
  </si>
  <si>
    <t>80</t>
  </si>
  <si>
    <t>https://podminky.urs.cz/item/CS_URS_2024_02/974031153</t>
  </si>
  <si>
    <t>74</t>
  </si>
  <si>
    <t>977151111</t>
  </si>
  <si>
    <t>Jádrové vrty diamantovými korunkami do stavebních materiálů (železobetonu, betonu, cihel, obkladů, dlažeb, kamene) průměru do 35 mm</t>
  </si>
  <si>
    <t>82</t>
  </si>
  <si>
    <t>https://podminky.urs.cz/item/CS_URS_2024_02/977151111</t>
  </si>
  <si>
    <t>ÚT</t>
  </si>
  <si>
    <t>0,5+0,1+0,2+0,5+0,2+0,5</t>
  </si>
  <si>
    <t>39</t>
  </si>
  <si>
    <t>977151211</t>
  </si>
  <si>
    <t>Jádrové vrty diamantovými korunkami do stavebních materiálů (železobetonu, betonu, cihel, obkladů, dlažeb, kamene) dovrchní (směrem vzhůru), průměru do 35 mm</t>
  </si>
  <si>
    <t>84</t>
  </si>
  <si>
    <t>https://podminky.urs.cz/item/CS_URS_2024_02/977151211</t>
  </si>
  <si>
    <t>0,3+0,3</t>
  </si>
  <si>
    <t>978013191</t>
  </si>
  <si>
    <t>Otlučení vápenných nebo vápenocementových omítek vnitřních ploch stěn s vyškrabáním spar, s očištěním zdiva, v rozsahu přes 50 do 100 %</t>
  </si>
  <si>
    <t>86</t>
  </si>
  <si>
    <t>https://podminky.urs.cz/item/CS_URS_2024_02/978013191</t>
  </si>
  <si>
    <t>(4,95+1,85)*3,8</t>
  </si>
  <si>
    <t>-(1,2*2,1)</t>
  </si>
  <si>
    <t>41</t>
  </si>
  <si>
    <t>978059541</t>
  </si>
  <si>
    <t>Odsekání obkladů stěn včetně otlučení podkladní omítky až na zdivo z obkládaček vnitřních, z jakýchkoliv materiálů, plochy přes 1 m2</t>
  </si>
  <si>
    <t>88</t>
  </si>
  <si>
    <t>https://podminky.urs.cz/item/CS_URS_2024_02/978059541</t>
  </si>
  <si>
    <t>(2,5+1,9+0,2+1,7+1,7)*1,5</t>
  </si>
  <si>
    <t>997</t>
  </si>
  <si>
    <t>Přesun sutě</t>
  </si>
  <si>
    <t>42</t>
  </si>
  <si>
    <t>997013212</t>
  </si>
  <si>
    <t>Vnitrostaveništní doprava suti a vybouraných hmot vodorovně do 50 m s naložením ručně pro budovy a haly výšky přes 6 do 9 m</t>
  </si>
  <si>
    <t>90</t>
  </si>
  <si>
    <t>https://podminky.urs.cz/item/CS_URS_2024_02/997013212</t>
  </si>
  <si>
    <t>43</t>
  </si>
  <si>
    <t>997013501</t>
  </si>
  <si>
    <t>Odvoz suti a vybouraných hmot na skládku nebo meziskládku se složením, na vzdálenost do 1 km</t>
  </si>
  <si>
    <t>92</t>
  </si>
  <si>
    <t>https://podminky.urs.cz/item/CS_URS_2024_02/997013501</t>
  </si>
  <si>
    <t>44</t>
  </si>
  <si>
    <t>997013509</t>
  </si>
  <si>
    <t>Odvoz suti a vybouraných hmot na skládku nebo meziskládku se složením, na vzdálenost Příplatek k ceně za každý další započatý 1 km přes 1 km</t>
  </si>
  <si>
    <t>94</t>
  </si>
  <si>
    <t>https://podminky.urs.cz/item/CS_URS_2024_02/997013509</t>
  </si>
  <si>
    <t>35,647*40</t>
  </si>
  <si>
    <t>45</t>
  </si>
  <si>
    <t>997013631</t>
  </si>
  <si>
    <t>Poplatek za uložení stavebního odpadu na skládce (skládkovné) směsného stavebního a demoličního zatříděného do Katalogu odpadů pod kódem 17 09 04</t>
  </si>
  <si>
    <t>96</t>
  </si>
  <si>
    <t>https://podminky.urs.cz/item/CS_URS_2024_02/997013631</t>
  </si>
  <si>
    <t>998</t>
  </si>
  <si>
    <t>Přesun hmot</t>
  </si>
  <si>
    <t>46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</si>
  <si>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</si>
  <si>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</si>
  <si>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102</t>
  </si>
  <si>
    <t>https://podminky.urs.cz/item/CS_URS_2024_02/998018002</t>
  </si>
  <si>
    <t>47</t>
  </si>
  <si>
    <t>998018011</t>
  </si>
  <si>
    <t>Přesun hmot pro budovy občanské výstavby, bydlení, výrobu a služby ruční (bez užití mechanizace) Příplatek k cenám za ruční zvětšený přesun přes vymezenou vodorovnou dopravní vzdálenost za každých dalších započatých 100 m</t>
  </si>
  <si>
    <t>104</t>
  </si>
  <si>
    <t>https://podminky.urs.cz/item/CS_URS_2024_02/998018011</t>
  </si>
  <si>
    <t>PSV</t>
  </si>
  <si>
    <t>Práce a dodávky PSV</t>
  </si>
  <si>
    <t>713</t>
  </si>
  <si>
    <t>Izolace tepelné</t>
  </si>
  <si>
    <t>48</t>
  </si>
  <si>
    <t>713121121</t>
  </si>
  <si>
    <t>Montáž tepelné izolace podlah rohožemi, pásy, deskami, dílci, bloky (izolační materiál ve specifikaci) kladenými volně dvouvrstvá</t>
  </si>
  <si>
    <t>-1676918343</t>
  </si>
  <si>
    <t>https://podminky.urs.cz/item/CS_URS_2024_02/713121121</t>
  </si>
  <si>
    <t>"koupelna 0P02" 1,7*2,5</t>
  </si>
  <si>
    <t>49</t>
  </si>
  <si>
    <t>28375910</t>
  </si>
  <si>
    <t>deska EPS 150 pro konstrukce s vysokým zatížením λ=0,035 tl 60mm</t>
  </si>
  <si>
    <t>998302170</t>
  </si>
  <si>
    <t>4,25*2,1 'Přepočtené koeficientem množství</t>
  </si>
  <si>
    <t>50</t>
  </si>
  <si>
    <t>713121211</t>
  </si>
  <si>
    <t>Montáž tepelné izolace podlah okrajovými pásky kladenými volně</t>
  </si>
  <si>
    <t>110</t>
  </si>
  <si>
    <t>https://podminky.urs.cz/item/CS_URS_2024_02/713121211</t>
  </si>
  <si>
    <t>(1,7+2,5+0,2)*2</t>
  </si>
  <si>
    <t>51</t>
  </si>
  <si>
    <t>63140274</t>
  </si>
  <si>
    <t>pásek okrajový izolační minerální plovoucích podlah š 120mm tl 12mm</t>
  </si>
  <si>
    <t>112</t>
  </si>
  <si>
    <t>8,8*1,05 "Přepočtené koeficientem množství</t>
  </si>
  <si>
    <t>998713312</t>
  </si>
  <si>
    <t>Přesun hmot pro izolace tepelné stanovený procentní sazbou (%) z ceny vodorovná dopravní vzdálenost do 50 m ruční (bez užití mechanizace) v objektech výšky přes 6 m do 12 m</t>
  </si>
  <si>
    <t>%</t>
  </si>
  <si>
    <t>114</t>
  </si>
  <si>
    <t>https://podminky.urs.cz/item/CS_URS_2024_02/998713312</t>
  </si>
  <si>
    <t>721</t>
  </si>
  <si>
    <t>Zdravotechnika - vnitřní kanalizace</t>
  </si>
  <si>
    <t>53</t>
  </si>
  <si>
    <t>721174025</t>
  </si>
  <si>
    <t>Potrubí z trub polypropylenových odpadní (svislé) DN 110</t>
  </si>
  <si>
    <t>116</t>
  </si>
  <si>
    <t>https://podminky.urs.cz/item/CS_URS_2024_02/721174025</t>
  </si>
  <si>
    <t>721174042</t>
  </si>
  <si>
    <t>Potrubí z trub polypropylenových připojovací DN 40</t>
  </si>
  <si>
    <t>118</t>
  </si>
  <si>
    <t>https://podminky.urs.cz/item/CS_URS_2024_02/721174042</t>
  </si>
  <si>
    <t>odvod kondenzátu</t>
  </si>
  <si>
    <t>55</t>
  </si>
  <si>
    <t>721174043</t>
  </si>
  <si>
    <t>Potrubí z trub polypropylenových připojovací DN 50</t>
  </si>
  <si>
    <t>120</t>
  </si>
  <si>
    <t>https://podminky.urs.cz/item/CS_URS_2024_02/721174043</t>
  </si>
  <si>
    <t>721174045</t>
  </si>
  <si>
    <t>Potrubí z trub polypropylenových připojovací DN 110</t>
  </si>
  <si>
    <t>122</t>
  </si>
  <si>
    <t>https://podminky.urs.cz/item/CS_URS_2024_02/721174045</t>
  </si>
  <si>
    <t>57</t>
  </si>
  <si>
    <t>721194104</t>
  </si>
  <si>
    <t>Vyměření přípojek na potrubí vyvedení a upevnění odpadních výpustek DN 40</t>
  </si>
  <si>
    <t>124</t>
  </si>
  <si>
    <t>https://podminky.urs.cz/item/CS_URS_2024_02/721194104</t>
  </si>
  <si>
    <t>721194105</t>
  </si>
  <si>
    <t>Vyměření přípojek na potrubí vyvedení a upevnění odpadních výpustek DN 50</t>
  </si>
  <si>
    <t>126</t>
  </si>
  <si>
    <t>https://podminky.urs.cz/item/CS_URS_2024_02/721194105</t>
  </si>
  <si>
    <t>59</t>
  </si>
  <si>
    <t>721194109</t>
  </si>
  <si>
    <t>Vyměření přípojek na potrubí vyvedení a upevnění odpadních výpustek DN 110</t>
  </si>
  <si>
    <t>128</t>
  </si>
  <si>
    <t>https://podminky.urs.cz/item/CS_URS_2024_02/721194109</t>
  </si>
  <si>
    <t>721290111</t>
  </si>
  <si>
    <t>Zkouška těsnosti kanalizace v objektech vodou do DN 125</t>
  </si>
  <si>
    <t>130</t>
  </si>
  <si>
    <t>https://podminky.urs.cz/item/CS_URS_2024_02/721290111</t>
  </si>
  <si>
    <t>61</t>
  </si>
  <si>
    <t>998721312</t>
  </si>
  <si>
    <t>Přesun hmot pro vnitřní kanalizaci stanovený procentní sazbou (%) z ceny vodorovná dopravní vzdálenost do 50 m ruční (bez užití mechanizace) v objektech výšky přes 6 do 12 m</t>
  </si>
  <si>
    <t>132</t>
  </si>
  <si>
    <t>https://podminky.urs.cz/item/CS_URS_2024_02/998721312</t>
  </si>
  <si>
    <t>722</t>
  </si>
  <si>
    <t>Zdravotechnika - vnitřní vodovod</t>
  </si>
  <si>
    <t>722174002</t>
  </si>
  <si>
    <t>Potrubí z plastových trubek z polypropylenu PPR svařovaných polyfúzně PN 16 (SDR 7,4) D 20 x 2,8</t>
  </si>
  <si>
    <t>134</t>
  </si>
  <si>
    <t>https://podminky.urs.cz/item/CS_URS_2024_02/722174002</t>
  </si>
  <si>
    <t>21,5+24</t>
  </si>
  <si>
    <t>63</t>
  </si>
  <si>
    <t>722179192</t>
  </si>
  <si>
    <t>Příplatek k ceně rozvody vody z plastů za práce malého rozsahu na zakázce při průměru trubek do 32 mm, do 15 svarů</t>
  </si>
  <si>
    <t>soubor</t>
  </si>
  <si>
    <t>136</t>
  </si>
  <si>
    <t>https://podminky.urs.cz/item/CS_URS_2024_02/722179192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</si>
  <si>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</si>
  <si>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</si>
  <si>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138</t>
  </si>
  <si>
    <t>https://podminky.urs.cz/item/CS_URS_2024_02/722181221</t>
  </si>
  <si>
    <t>65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</si>
  <si>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</si>
  <si>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</si>
  <si>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>140</t>
  </si>
  <si>
    <t>https://podminky.urs.cz/item/CS_URS_2024_02/722181241</t>
  </si>
  <si>
    <t>21,5</t>
  </si>
  <si>
    <t>722190401</t>
  </si>
  <si>
    <t>Zřízení přípojek na potrubí vyvedení a upevnění výpustek do DN 25</t>
  </si>
  <si>
    <t>142</t>
  </si>
  <si>
    <t>https://podminky.urs.cz/item/CS_URS_2024_02/722190401</t>
  </si>
  <si>
    <t>67</t>
  </si>
  <si>
    <t>722220132</t>
  </si>
  <si>
    <t>Armatury s jedním závitem nástěnky s plastovou vsuvkou k nalepení D 20 x R 1/2</t>
  </si>
  <si>
    <t>144</t>
  </si>
  <si>
    <t>https://podminky.urs.cz/item/CS_URS_2024_02/722220132</t>
  </si>
  <si>
    <t>68</t>
  </si>
  <si>
    <t>722231144</t>
  </si>
  <si>
    <t>Armatury se dvěma závity ventily pojistné rohové G 5/4"</t>
  </si>
  <si>
    <t>146</t>
  </si>
  <si>
    <t>https://podminky.urs.cz/item/CS_URS_2024_02/722231144</t>
  </si>
  <si>
    <t>69</t>
  </si>
  <si>
    <t>722240122</t>
  </si>
  <si>
    <t>Armatury z plastických hmot kohouty (PPR) kulové DN 20</t>
  </si>
  <si>
    <t>148</t>
  </si>
  <si>
    <t>https://podminky.urs.cz/item/CS_URS_2024_02/722240122</t>
  </si>
  <si>
    <t>722263207</t>
  </si>
  <si>
    <t>Vodoměry pro vodu do 100°C závitové horizontální jednovtokové suchoběžné G 3/4"x 130 mm Qn 1,5</t>
  </si>
  <si>
    <t>150</t>
  </si>
  <si>
    <t>https://podminky.urs.cz/item/CS_URS_2024_02/722263207</t>
  </si>
  <si>
    <t>71</t>
  </si>
  <si>
    <t>722290226</t>
  </si>
  <si>
    <t>Zkoušky, proplach a desinfekce vodovodního potrubí zkoušky těsnosti vodovodního potrubí závitového do DN 50</t>
  </si>
  <si>
    <t>152</t>
  </si>
  <si>
    <t>https://podminky.urs.cz/item/CS_URS_2024_02/722290226</t>
  </si>
  <si>
    <t>72</t>
  </si>
  <si>
    <t>722290234</t>
  </si>
  <si>
    <t>Zkoušky, proplach a desinfekce vodovodního potrubí proplach a desinfekce vodovodního potrubí do DN 80</t>
  </si>
  <si>
    <t>154</t>
  </si>
  <si>
    <t>https://podminky.urs.cz/item/CS_URS_2024_02/722290234</t>
  </si>
  <si>
    <t>73</t>
  </si>
  <si>
    <t>998722312</t>
  </si>
  <si>
    <t>Přesun hmot pro vnitřní vodovod stanovený procentní sazbou (%) z ceny vodorovná dopravní vzdálenost do 50 m ruční (bez užití mechanizace) v objektech výšky přes 6 do 12 m</t>
  </si>
  <si>
    <t>156</t>
  </si>
  <si>
    <t>https://podminky.urs.cz/item/CS_URS_2024_02/998722312</t>
  </si>
  <si>
    <t>724</t>
  </si>
  <si>
    <t>Zdravotechnika - strojní vybavení</t>
  </si>
  <si>
    <t>724242224</t>
  </si>
  <si>
    <t>Zařízení pro úpravu vody filtry domácí na studenou vodu se zpětným proplachem G 5/4"</t>
  </si>
  <si>
    <t>158</t>
  </si>
  <si>
    <t>https://podminky.urs.cz/item/CS_URS_2024_02/724242224</t>
  </si>
  <si>
    <t>75</t>
  </si>
  <si>
    <t>724311811</t>
  </si>
  <si>
    <t>Demontáž tlakových nádrží objemu do 300 l</t>
  </si>
  <si>
    <t>-36136341</t>
  </si>
  <si>
    <t>https://podminky.urs.cz/item/CS_URS_2024_02/724311811</t>
  </si>
  <si>
    <t>"expanzní nadrž" 1</t>
  </si>
  <si>
    <t>998724312</t>
  </si>
  <si>
    <t>Přesun hmot pro strojní vybavení stanovený procentní sazbou (%) z ceny vodorovná dopravní vzdálenost do 50 m ruční (bez užití mechanizace) v objektech výšky přes 6 do 12 m</t>
  </si>
  <si>
    <t>164</t>
  </si>
  <si>
    <t>https://podminky.urs.cz/item/CS_URS_2024_02/998724312</t>
  </si>
  <si>
    <t>725</t>
  </si>
  <si>
    <t>Zdravotechnika - zařizovací předměty</t>
  </si>
  <si>
    <t>77</t>
  </si>
  <si>
    <t>725110811</t>
  </si>
  <si>
    <t>Demontáž klozetů splachovacíchch s nádrží nebo tlakovým splachovačem</t>
  </si>
  <si>
    <t>166</t>
  </si>
  <si>
    <t>https://podminky.urs.cz/item/CS_URS_2024_02/725110811</t>
  </si>
  <si>
    <t>78</t>
  </si>
  <si>
    <t>725112183</t>
  </si>
  <si>
    <t>Zařízení záchodů kombi klozety s úspornou armaturou odpad šikmý 76°</t>
  </si>
  <si>
    <t>168</t>
  </si>
  <si>
    <t>https://podminky.urs.cz/item/CS_URS_2024_02/725112183</t>
  </si>
  <si>
    <t>79</t>
  </si>
  <si>
    <t>725210821</t>
  </si>
  <si>
    <t>Demontáž umyvadel bez výtokových armatur umyvadel</t>
  </si>
  <si>
    <t>170</t>
  </si>
  <si>
    <t>https://podminky.urs.cz/item/CS_URS_2024_02/725210821</t>
  </si>
  <si>
    <t>725211603</t>
  </si>
  <si>
    <t>Umyvadla keramická bílá bez výtokových armatur připevněná na stěnu šrouby bez sloupu nebo krytu na sifon, šířka umyvadla 600 mm</t>
  </si>
  <si>
    <t>172</t>
  </si>
  <si>
    <t>https://podminky.urs.cz/item/CS_URS_2024_02/725211603</t>
  </si>
  <si>
    <t>81</t>
  </si>
  <si>
    <t>725211701</t>
  </si>
  <si>
    <t>Umyvadla keramická bílá bez výtokových armatur připevněná na stěnu šrouby malá (umývátka) stěnová 400 mm</t>
  </si>
  <si>
    <t>174</t>
  </si>
  <si>
    <t>https://podminky.urs.cz/item/CS_URS_2024_02/725211701</t>
  </si>
  <si>
    <t>725220841</t>
  </si>
  <si>
    <t>Demontáž van ocelových rohových</t>
  </si>
  <si>
    <t>176</t>
  </si>
  <si>
    <t>https://podminky.urs.cz/item/CS_URS_2024_02/725220841</t>
  </si>
  <si>
    <t>83</t>
  </si>
  <si>
    <t>725241142</t>
  </si>
  <si>
    <t>Sprchové vaničky akrylátové čtvrtkruhové 900x900 mm</t>
  </si>
  <si>
    <t>178</t>
  </si>
  <si>
    <t>https://podminky.urs.cz/item/CS_URS_2024_02/725241142</t>
  </si>
  <si>
    <t>725244843</t>
  </si>
  <si>
    <t>Sprchové dveře a zástěny zástěny sprchové rohové čtvrtkruhové polorámové skleněné tl. 6 mm dveře otvíravé dvoukřídlové, vstup z oblouku, na vaničku 900x900 mm</t>
  </si>
  <si>
    <t>180</t>
  </si>
  <si>
    <t>https://podminky.urs.cz/item/CS_URS_2024_02/725244843</t>
  </si>
  <si>
    <t>85</t>
  </si>
  <si>
    <t>725530826</t>
  </si>
  <si>
    <t>Demontáž elektrických zásobníkových ohřívačů vody akumulačních do 800 l</t>
  </si>
  <si>
    <t>182</t>
  </si>
  <si>
    <t>https://podminky.urs.cz/item/CS_URS_2024_02/725530826</t>
  </si>
  <si>
    <t>725813112</t>
  </si>
  <si>
    <t>Ventily rohové bez připojovací trubičky nebo flexi hadičky pračkové G 3/4"</t>
  </si>
  <si>
    <t>184</t>
  </si>
  <si>
    <t>https://podminky.urs.cz/item/CS_URS_2024_02/725813112</t>
  </si>
  <si>
    <t>87</t>
  </si>
  <si>
    <t>725819401</t>
  </si>
  <si>
    <t>Ventily montáž ventilů ostatních typů rohových s připojovací trubičkou G 1/2"</t>
  </si>
  <si>
    <t>186</t>
  </si>
  <si>
    <t>https://podminky.urs.cz/item/CS_URS_2024_02/725819401</t>
  </si>
  <si>
    <t>55141002</t>
  </si>
  <si>
    <t>ventil kulový rohový s filtrem 1/2"x3/8" s celokovovým kulatým designem</t>
  </si>
  <si>
    <t>188</t>
  </si>
  <si>
    <t>89</t>
  </si>
  <si>
    <t>55190003</t>
  </si>
  <si>
    <t>flexi hadice ohebná sanitární D 9x13mm FF 1/2" 500mm</t>
  </si>
  <si>
    <t>190</t>
  </si>
  <si>
    <t>725819402</t>
  </si>
  <si>
    <t>Ventily montáž ventilů ostatních typů rohových bez připojovací trubičky G 1/2"</t>
  </si>
  <si>
    <t>192</t>
  </si>
  <si>
    <t>https://podminky.urs.cz/item/CS_URS_2024_02/725819402</t>
  </si>
  <si>
    <t>91</t>
  </si>
  <si>
    <t>194</t>
  </si>
  <si>
    <t>725820801</t>
  </si>
  <si>
    <t>Demontáž baterií nástěnných do G 3/4</t>
  </si>
  <si>
    <t>196</t>
  </si>
  <si>
    <t>https://podminky.urs.cz/item/CS_URS_2024_02/725820801</t>
  </si>
  <si>
    <t>93</t>
  </si>
  <si>
    <t>725822613</t>
  </si>
  <si>
    <t>Baterie umyvadlové stojánkové pákové s výpustí</t>
  </si>
  <si>
    <t>198</t>
  </si>
  <si>
    <t>https://podminky.urs.cz/item/CS_URS_2024_02/725822613</t>
  </si>
  <si>
    <t>725849411</t>
  </si>
  <si>
    <t>Baterie sprchové montáž nástěnných baterií s nastavitelnou výškou sprchy</t>
  </si>
  <si>
    <t>200</t>
  </si>
  <si>
    <t>https://podminky.urs.cz/item/CS_URS_2024_02/725849411</t>
  </si>
  <si>
    <t>95</t>
  </si>
  <si>
    <t>6000986198</t>
  </si>
  <si>
    <t>Baterie vanová nástěnná Grohe Eurostyle 150 mm chrom s přepínačem a sprchovým setem 2372930A</t>
  </si>
  <si>
    <t>202</t>
  </si>
  <si>
    <t>725860811</t>
  </si>
  <si>
    <t>Demontáž zápachových uzávěrek pro zařizovací předměty jednoduchých</t>
  </si>
  <si>
    <t>204</t>
  </si>
  <si>
    <t>https://podminky.urs.cz/item/CS_URS_2024_02/725860811</t>
  </si>
  <si>
    <t>97</t>
  </si>
  <si>
    <t>998725312</t>
  </si>
  <si>
    <t>Přesun hmot pro zařizovací předměty stanovený procentní sazbou (%) z ceny vodorovná dopravní vzdálenost do 50 m ruční (bez užití mechanizace) v objektech výšky přes 6 do 12 m</t>
  </si>
  <si>
    <t>206</t>
  </si>
  <si>
    <t>https://podminky.urs.cz/item/CS_URS_2024_02/998725312</t>
  </si>
  <si>
    <t>731</t>
  </si>
  <si>
    <t>Ústřední vytápění - kotelny</t>
  </si>
  <si>
    <t>98</t>
  </si>
  <si>
    <t>731200815</t>
  </si>
  <si>
    <t>Demontáž kotlů ocelových na tuhá paliva, o výkonu přes 25 do 40 kW</t>
  </si>
  <si>
    <t>1085735278</t>
  </si>
  <si>
    <t>https://podminky.urs.cz/item/CS_URS_2024_02/731200815</t>
  </si>
  <si>
    <t>732</t>
  </si>
  <si>
    <t>Ústřední vytápění - strojovny</t>
  </si>
  <si>
    <t>99</t>
  </si>
  <si>
    <t>732231001</t>
  </si>
  <si>
    <t>Akumulační nádrže bez přípravy TUV bez teplosměnného výměníku PN 0,3 MPa / t = 95°C objem nádrže 50 l</t>
  </si>
  <si>
    <t>208</t>
  </si>
  <si>
    <t>https://podminky.urs.cz/item/CS_URS_2024_02/732231001</t>
  </si>
  <si>
    <t>100</t>
  </si>
  <si>
    <t>732331615</t>
  </si>
  <si>
    <t>Nádoby expanzní tlakové pro topné a chladicí soustavy s membránou bez pojistného ventilu se závitovým připojením PN 0,4 o objemu 35 l</t>
  </si>
  <si>
    <t>-910200099</t>
  </si>
  <si>
    <t>https://podminky.urs.cz/item/CS_URS_2024_02/732331615</t>
  </si>
  <si>
    <t>101</t>
  </si>
  <si>
    <t>732421412</t>
  </si>
  <si>
    <t>Čerpadla teplovodní mokroběžná závitová oběhová pro teplovodní vytápění (elektronicky řízená) PN 10, do 110°C DN přípojky/dopravní výška H (m) - čerpací výkon Q (m3/h) DN 25 / do 6,0 m / 2,8 m3/h</t>
  </si>
  <si>
    <t>-1555187847</t>
  </si>
  <si>
    <t>https://podminky.urs.cz/item/CS_URS_2024_02/732421412</t>
  </si>
  <si>
    <t>732511413</t>
  </si>
  <si>
    <t>Pojistné ventily systémů PN 10, T=-30 až +160°C G 1/2" F x G 3/4" F</t>
  </si>
  <si>
    <t>214</t>
  </si>
  <si>
    <t>https://podminky.urs.cz/item/CS_URS_2024_02/732511413</t>
  </si>
  <si>
    <t>103</t>
  </si>
  <si>
    <t>732511415</t>
  </si>
  <si>
    <t>Pojistné ventily systémů vypouštěcí nálevky odkapů pojistných ventilů G 3/4" F</t>
  </si>
  <si>
    <t>216</t>
  </si>
  <si>
    <t>https://podminky.urs.cz/item/CS_URS_2024_02/732511415</t>
  </si>
  <si>
    <t>732511423</t>
  </si>
  <si>
    <t>Pojistné ventily systémů dopojení nálevek z Cu trubek 22/1,5</t>
  </si>
  <si>
    <t>218</t>
  </si>
  <si>
    <t>https://podminky.urs.cz/item/CS_URS_2024_02/732511423</t>
  </si>
  <si>
    <t>105</t>
  </si>
  <si>
    <t>732522004</t>
  </si>
  <si>
    <t>Tepelná čerpadla vzduch/voda pro vytápění a přípravu TV venkovní jednotka topný výkon 16,2 kW</t>
  </si>
  <si>
    <t>-844777502</t>
  </si>
  <si>
    <t>https://podminky.urs.cz/item/CS_URS_2024_02/732522004</t>
  </si>
  <si>
    <t>106</t>
  </si>
  <si>
    <t>732522022</t>
  </si>
  <si>
    <t>Tepelná čerpadla vzduch/voda pro vytápění a přípravu TV vnitřní jednotka s vestavným průtokovým zásobníkem výkonu 12 kW</t>
  </si>
  <si>
    <t>-690980848</t>
  </si>
  <si>
    <t>https://podminky.urs.cz/item/CS_URS_2024_02/732522022</t>
  </si>
  <si>
    <t>107</t>
  </si>
  <si>
    <t>732523101</t>
  </si>
  <si>
    <t>Tepelná čerpadla vzduch/voda příslušenství pokojové čidlo</t>
  </si>
  <si>
    <t>224</t>
  </si>
  <si>
    <t>https://podminky.urs.cz/item/CS_URS_2024_02/732523101</t>
  </si>
  <si>
    <t>108</t>
  </si>
  <si>
    <t>600097400R</t>
  </si>
  <si>
    <t>Regulátor NIBE SMO</t>
  </si>
  <si>
    <t>226</t>
  </si>
  <si>
    <t>109</t>
  </si>
  <si>
    <t>732523102</t>
  </si>
  <si>
    <t>Tepelná čerpadla vzduch/voda příslušenství konzoly na stěnu</t>
  </si>
  <si>
    <t>228</t>
  </si>
  <si>
    <t>https://podminky.urs.cz/item/CS_URS_2024_02/732523102</t>
  </si>
  <si>
    <t>998732312</t>
  </si>
  <si>
    <t>Přesun hmot pro strojovny stanovený procentní sazbou (%) z ceny vodorovná dopravní vzdálenost do 50 m ruční (bez užití mechanizace) v objektech výšky přes 6 do 12 m</t>
  </si>
  <si>
    <t>230</t>
  </si>
  <si>
    <t>https://podminky.urs.cz/item/CS_URS_2024_02/998732312</t>
  </si>
  <si>
    <t>733</t>
  </si>
  <si>
    <t>Ústřední vytápění - rozvodné potrubí</t>
  </si>
  <si>
    <t>111</t>
  </si>
  <si>
    <t>733222202</t>
  </si>
  <si>
    <t>Potrubí z trubek měděných polotvrdých spojovaných tvrdým pájením Ø 15/1</t>
  </si>
  <si>
    <t>232</t>
  </si>
  <si>
    <t>https://podminky.urs.cz/item/CS_URS_2024_02/733222202</t>
  </si>
  <si>
    <t>(1,7+3+7,5)*2</t>
  </si>
  <si>
    <t>733222203</t>
  </si>
  <si>
    <t>Potrubí z trubek měděných polotvrdých spojovaných tvrdým pájením Ø 18/1</t>
  </si>
  <si>
    <t>234</t>
  </si>
  <si>
    <t>https://podminky.urs.cz/item/CS_URS_2024_02/733222203</t>
  </si>
  <si>
    <t>(5+5+5,5+4+5,3+12+4)*2</t>
  </si>
  <si>
    <t>113</t>
  </si>
  <si>
    <t>733222204</t>
  </si>
  <si>
    <t>Potrubí z trubek měděných polotvrdých spojovaných tvrdým pájením Ø 22/1</t>
  </si>
  <si>
    <t>236</t>
  </si>
  <si>
    <t>https://podminky.urs.cz/item/CS_URS_2024_02/733222204</t>
  </si>
  <si>
    <t>(4+3,3)*2</t>
  </si>
  <si>
    <t>733291101</t>
  </si>
  <si>
    <t>Zkoušky těsnosti potrubí z trubek měděných Ø do 35/1,5</t>
  </si>
  <si>
    <t>238</t>
  </si>
  <si>
    <t>https://podminky.urs.cz/item/CS_URS_2024_02/733291101</t>
  </si>
  <si>
    <t>120,6</t>
  </si>
  <si>
    <t>115</t>
  </si>
  <si>
    <t>998733312</t>
  </si>
  <si>
    <t>Přesun hmot pro rozvody potrubí stanovený procentní sazbou z ceny vodorovná dopravní vzdálenost do 50 m ruční (bez užití mechanizace) v objektech výšky přes 6 do 12 m</t>
  </si>
  <si>
    <t>240</t>
  </si>
  <si>
    <t>https://podminky.urs.cz/item/CS_URS_2024_02/998733312</t>
  </si>
  <si>
    <t>734</t>
  </si>
  <si>
    <t>Ústřední vytápění - armatury</t>
  </si>
  <si>
    <t>734211115</t>
  </si>
  <si>
    <t>Ventily odvzdušňovací závitové otopných těles PN 6 do 120°C G 1/2</t>
  </si>
  <si>
    <t>242</t>
  </si>
  <si>
    <t>https://podminky.urs.cz/item/CS_URS_2024_02/734211115</t>
  </si>
  <si>
    <t>117</t>
  </si>
  <si>
    <t>734221552</t>
  </si>
  <si>
    <t>Ventily regulační závitové termostatické bez hlavice ovládání PN 16 do 110°C přímé dvouregulační G 1/2</t>
  </si>
  <si>
    <t>244</t>
  </si>
  <si>
    <t>https://podminky.urs.cz/item/CS_URS_2024_02/734221552</t>
  </si>
  <si>
    <t>734221681</t>
  </si>
  <si>
    <t>Ventily regulační závitové hlavice termostatické pro ovládání ventilů PN 10 do 110°C kapalinové s vestavěným čidlem</t>
  </si>
  <si>
    <t>246</t>
  </si>
  <si>
    <t>https://podminky.urs.cz/item/CS_URS_2024_02/734221681</t>
  </si>
  <si>
    <t>119</t>
  </si>
  <si>
    <t>734261717</t>
  </si>
  <si>
    <t>Šroubení regulační radiátorové přímé s vypouštěním G 1/2</t>
  </si>
  <si>
    <t>248</t>
  </si>
  <si>
    <t>https://podminky.urs.cz/item/CS_URS_2024_02/734261717</t>
  </si>
  <si>
    <t>998734312</t>
  </si>
  <si>
    <t>Přesun hmot pro armatury stanovený procentní sazbou (%) z ceny vodorovná dopravní vzdálenost do 50 m ruční (bez užití mechanizace) v objektech výšky přes 6 do 12 m</t>
  </si>
  <si>
    <t>250</t>
  </si>
  <si>
    <t>https://podminky.urs.cz/item/CS_URS_2024_02/998734312</t>
  </si>
  <si>
    <t>735</t>
  </si>
  <si>
    <t>Ústřední vytápění - otopná tělesa</t>
  </si>
  <si>
    <t>121</t>
  </si>
  <si>
    <t>735151483</t>
  </si>
  <si>
    <t>Otopná tělesa panelová dvoudesková PN 1,0 MPa, T do 110°C s jednou přídavnou přestupní plochou výšky tělesa 600 mm stavební délky / výkonu 2000 mm / 2576 W</t>
  </si>
  <si>
    <t>-1454361019</t>
  </si>
  <si>
    <t>https://podminky.urs.cz/item/CS_URS_2024_02/735151483</t>
  </si>
  <si>
    <t>735151821</t>
  </si>
  <si>
    <t>Demontáž otopných těles panelových dvouřadých stavební délky do 1500 mm</t>
  </si>
  <si>
    <t>2074378428</t>
  </si>
  <si>
    <t>https://podminky.urs.cz/item/CS_URS_2024_02/735151821</t>
  </si>
  <si>
    <t>123</t>
  </si>
  <si>
    <t>735160123</t>
  </si>
  <si>
    <t>Otopná tělesa trubková teplovodní na stěnu výšky tělesa 1 220 mm, délky 600 mm</t>
  </si>
  <si>
    <t>254</t>
  </si>
  <si>
    <t>https://podminky.urs.cz/item/CS_URS_2024_02/735160123</t>
  </si>
  <si>
    <t>998735312</t>
  </si>
  <si>
    <t>Přesun hmot pro otopná tělesa stanovený procentní sazbou (%) z ceny vodorovná dopravní vzdálenost do 50 m ruční (bez užití mechanizace) v objektech výšky přes 6 do 12 m</t>
  </si>
  <si>
    <t>256</t>
  </si>
  <si>
    <t>https://podminky.urs.cz/item/CS_URS_2024_02/998735312</t>
  </si>
  <si>
    <t>741</t>
  </si>
  <si>
    <t>Elektroinstalace - silnoproud</t>
  </si>
  <si>
    <t>125</t>
  </si>
  <si>
    <t>74111000R</t>
  </si>
  <si>
    <t>Elektroinstalace - provedení dle PD</t>
  </si>
  <si>
    <t>soub</t>
  </si>
  <si>
    <t>258</t>
  </si>
  <si>
    <t>P</t>
  </si>
  <si>
    <t xml:space="preserve">Poznámka k položce:_x000d_
- součástí budou silnoproudé rozvody ve všech místnostech, vč. sklepa a půdy_x000d_
- zásuvky, vypínače_x000d_
- osvětlení _x000d_
- nový bytový rozvaděč vč. vystrojení_x000d_
- připojení tepelného čerpadla vč. souvisejících komponentů (čerpadla, čidla, zasobníky, apod)_x000d_
- vývody pro kuchyňské spotřebiče_x000d_
- revize_x000d_
- v případě potřeby další zkoušky či měření_x000d_
- dokumentace skutečnéh provedení_x000d_
</t>
  </si>
  <si>
    <t>741810002</t>
  </si>
  <si>
    <t>Zkoušky a prohlídky elektrických rozvodů a zařízení celková prohlídka a vyhotovení revizní zprávy pro objem montážních prací přes 100 do 500 tis. Kč</t>
  </si>
  <si>
    <t>260</t>
  </si>
  <si>
    <t>https://podminky.urs.cz/item/CS_URS_2024_02/741810002</t>
  </si>
  <si>
    <t>127</t>
  </si>
  <si>
    <t>468111112</t>
  </si>
  <si>
    <t>Frézování drážek pro vodiče ve stěnách z cihel, rozměru do 5x5 cm</t>
  </si>
  <si>
    <t>-1743787377</t>
  </si>
  <si>
    <t>7598095537</t>
  </si>
  <si>
    <t>Vyhotovení protokolu UTZ pro silnoproudé zařízení - vykonání prohlídky a zkoušky včetně vyhotovení protokolu podle vyhl. 100/1995 Sb., IH a IPK, SZ, HZ, RZ, EPS, EZS, ASHS, klimatizace, výpočetní techniky, kamerového systému nebo kabelové přípojky</t>
  </si>
  <si>
    <t>Sborník UOŽI 01 2024</t>
  </si>
  <si>
    <t>512</t>
  </si>
  <si>
    <t>-65417321</t>
  </si>
  <si>
    <t>129</t>
  </si>
  <si>
    <t>998741312</t>
  </si>
  <si>
    <t>Přesun hmot pro silnoproud stanovený procentní sazbou (%) z ceny vodorovná dopravní vzdálenost do 50 m ruční (bez užití mechanizace) v objektech výšky přes 6 do 12 m</t>
  </si>
  <si>
    <t>262</t>
  </si>
  <si>
    <t>https://podminky.urs.cz/item/CS_URS_2024_02/998741312</t>
  </si>
  <si>
    <t>762</t>
  </si>
  <si>
    <t>Konstrukce tesařské</t>
  </si>
  <si>
    <t>762511284</t>
  </si>
  <si>
    <t>Podlahové konstrukce podkladové z dřevoštěpkových desek OSB dvouvrstvých lepených na pero a drážku 2x15 mm</t>
  </si>
  <si>
    <t>591870953</t>
  </si>
  <si>
    <t>https://podminky.urs.cz/item/CS_URS_2024_02/762511284</t>
  </si>
  <si>
    <t>131</t>
  </si>
  <si>
    <t>762522811</t>
  </si>
  <si>
    <t>Demontáž podlah s polštáři z prken tl. do 32 mm</t>
  </si>
  <si>
    <t>1280426491</t>
  </si>
  <si>
    <t>https://podminky.urs.cz/item/CS_URS_2024_02/762522811</t>
  </si>
  <si>
    <t>762526110</t>
  </si>
  <si>
    <t>Položení podlah položení polštářů pod podlahy osové vzdálenosti do 65 cm</t>
  </si>
  <si>
    <t>330331464</t>
  </si>
  <si>
    <t>https://podminky.urs.cz/item/CS_URS_2024_02/762526110</t>
  </si>
  <si>
    <t>133</t>
  </si>
  <si>
    <t>60512130</t>
  </si>
  <si>
    <t>hranol stavební řezivo průřezu do 224cm2 do dl 6m</t>
  </si>
  <si>
    <t>202118446</t>
  </si>
  <si>
    <t>762595001</t>
  </si>
  <si>
    <t>Spojovací prostředky podlah a podkladových konstrukcí hřebíky, vruty</t>
  </si>
  <si>
    <t>266</t>
  </si>
  <si>
    <t>https://podminky.urs.cz/item/CS_URS_2024_02/762595001</t>
  </si>
  <si>
    <t>12,35+1,76+17,82+25,8885+10,127+6</t>
  </si>
  <si>
    <t>135</t>
  </si>
  <si>
    <t>998762312</t>
  </si>
  <si>
    <t>Přesun hmot pro konstrukce tesařské stanovený procentní sazbou (%) z ceny vodorovná dopravní vzdálenost do 50 m ruční (bez užití mechanizace) v objektech výšky přes 6 do 12 m</t>
  </si>
  <si>
    <t>268</t>
  </si>
  <si>
    <t>https://podminky.urs.cz/item/CS_URS_2024_02/998762312</t>
  </si>
  <si>
    <t>763</t>
  </si>
  <si>
    <t>Konstrukce suché výstavby</t>
  </si>
  <si>
    <t>763131412</t>
  </si>
  <si>
    <t>Podhled ze sádrokartonových desek dvouvrstvá zavěšená spodní konstrukce z ocelových profilů CD, UD jednoduše opláštěná deskou standardní A, tl. 12,5 mm, s izolací</t>
  </si>
  <si>
    <t>211402560</t>
  </si>
  <si>
    <t>https://podminky.urs.cz/item/CS_URS_2024_02/763131412</t>
  </si>
  <si>
    <t>137</t>
  </si>
  <si>
    <t>763164521</t>
  </si>
  <si>
    <t>Obklad konstrukcí sádrokartonovými deskami včetně ochranných úhelníků ve tvaru L rozvinuté šíře do 0,4 m, opláštěný deskou impregnovanou H2, tl. 12,5 mm</t>
  </si>
  <si>
    <t>270</t>
  </si>
  <si>
    <t>https://podminky.urs.cz/item/CS_URS_2024_02/763164521</t>
  </si>
  <si>
    <t xml:space="preserve">"obklad stoupacího potrubí" </t>
  </si>
  <si>
    <t>3,5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</si>
  <si>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</si>
  <si>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</si>
  <si>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272</t>
  </si>
  <si>
    <t>https://podminky.urs.cz/item/CS_URS_2024_02/998763512</t>
  </si>
  <si>
    <t>766</t>
  </si>
  <si>
    <t>Konstrukce truhlářské</t>
  </si>
  <si>
    <t>139</t>
  </si>
  <si>
    <t>766660729</t>
  </si>
  <si>
    <t>Montáž dveřních doplňků dveřního kování interiérového štítku s klikou</t>
  </si>
  <si>
    <t>286</t>
  </si>
  <si>
    <t>https://podminky.urs.cz/item/CS_URS_2024_02/766660729</t>
  </si>
  <si>
    <t>54914123</t>
  </si>
  <si>
    <t>kování rozetové klika/klika</t>
  </si>
  <si>
    <t>288</t>
  </si>
  <si>
    <t>141</t>
  </si>
  <si>
    <t>766661912</t>
  </si>
  <si>
    <t>Oprava dveřních křídel dřevěných z měkkého dřeva s výměnou kování</t>
  </si>
  <si>
    <t>-1021385531</t>
  </si>
  <si>
    <t>https://podminky.urs.cz/item/CS_URS_2024_02/766661912</t>
  </si>
  <si>
    <t>0,9*2,1*6</t>
  </si>
  <si>
    <t>0,6*2,1</t>
  </si>
  <si>
    <t>54914139</t>
  </si>
  <si>
    <t>kování štítové pro rozteč 90mm</t>
  </si>
  <si>
    <t>-372499228</t>
  </si>
  <si>
    <t>143</t>
  </si>
  <si>
    <t>54924007</t>
  </si>
  <si>
    <t>zámek zadlabací mezipokojový pravý s dozickým klíčem rozteč 72x55mm</t>
  </si>
  <si>
    <t>-1952167622</t>
  </si>
  <si>
    <t>766691914</t>
  </si>
  <si>
    <t>Ostatní práce vyvěšení nebo zavěšení křídel dřevěných dveřních, plochy do 2 m2</t>
  </si>
  <si>
    <t>290</t>
  </si>
  <si>
    <t>https://podminky.urs.cz/item/CS_URS_2024_02/766691914</t>
  </si>
  <si>
    <t>8+1</t>
  </si>
  <si>
    <t>145</t>
  </si>
  <si>
    <t>766812840</t>
  </si>
  <si>
    <t>Demontáž kuchyňských linek dřevěných nebo kovových včetně skříněk uchycených na stěně, délky přes 1800 do 2100 mm</t>
  </si>
  <si>
    <t>-1805266535</t>
  </si>
  <si>
    <t>https://podminky.urs.cz/item/CS_URS_2024_02/766812840</t>
  </si>
  <si>
    <t>998766312</t>
  </si>
  <si>
    <t>Přesun hmot pro konstrukce truhlářské stanovený procentní sazbou (%) z ceny vodorovná dopravní vzdálenost do 50 m ruční (bez užití mechanizace) v objektech výšky přes 6 do 12 m</t>
  </si>
  <si>
    <t>292</t>
  </si>
  <si>
    <t>https://podminky.urs.cz/item/CS_URS_2024_02/998766312</t>
  </si>
  <si>
    <t>771</t>
  </si>
  <si>
    <t>Podlahy z dlaždic</t>
  </si>
  <si>
    <t>147</t>
  </si>
  <si>
    <t>771111011</t>
  </si>
  <si>
    <t>Příprava podkladu před provedením dlažby vysátí podlah</t>
  </si>
  <si>
    <t>294</t>
  </si>
  <si>
    <t>https://podminky.urs.cz/item/CS_URS_2024_02/771111011</t>
  </si>
  <si>
    <t>0,88*1,8</t>
  </si>
  <si>
    <t>771121011</t>
  </si>
  <si>
    <t>Příprava podkladu před provedením dlažby nátěr penetrační na podlahu</t>
  </si>
  <si>
    <t>296</t>
  </si>
  <si>
    <t>https://podminky.urs.cz/item/CS_URS_2024_02/771121011</t>
  </si>
  <si>
    <t>149</t>
  </si>
  <si>
    <t>771121025</t>
  </si>
  <si>
    <t>Příprava podkladu před provedením dlažby broušení podlah stávajícího podkladu před litím stěrky</t>
  </si>
  <si>
    <t>298</t>
  </si>
  <si>
    <t>https://podminky.urs.cz/item/CS_URS_2024_02/771121025</t>
  </si>
  <si>
    <t>771151012</t>
  </si>
  <si>
    <t>Příprava podkladu před provedením dlažby samonivelační stěrka min. pevnosti 20 MPa, tloušťky přes 3 do 5 mm</t>
  </si>
  <si>
    <t>300</t>
  </si>
  <si>
    <t>https://podminky.urs.cz/item/CS_URS_2024_02/771151012</t>
  </si>
  <si>
    <t>151</t>
  </si>
  <si>
    <t>771574433</t>
  </si>
  <si>
    <t>Montáž podlah z dlaždic keramických lepených cementovým flexibilním lepidlem reliéfních nebo z dekorů, tloušťky do 10 mm přes 2 do 4 ks/m2</t>
  </si>
  <si>
    <t>302</t>
  </si>
  <si>
    <t>https://podminky.urs.cz/item/CS_URS_2024_02/771574433</t>
  </si>
  <si>
    <t>59761100</t>
  </si>
  <si>
    <t>dlažba keramická slinutá mrazuvzdorná R9 povrch reliéfní/lapovaný tl do 10mm přes 2 do 4ks/m2</t>
  </si>
  <si>
    <t>304</t>
  </si>
  <si>
    <t>5,834*1,15 "Přepočtené koeficientem množství</t>
  </si>
  <si>
    <t>153</t>
  </si>
  <si>
    <t>771577211</t>
  </si>
  <si>
    <t>Montáž podlah z dlaždic keramických lepených cementovým flexibilním lepidlem Příplatek k cenám za plochu do 5 m2 jednotlivě</t>
  </si>
  <si>
    <t>306</t>
  </si>
  <si>
    <t>https://podminky.urs.cz/item/CS_URS_2024_02/771577211</t>
  </si>
  <si>
    <t>771591112</t>
  </si>
  <si>
    <t>Izolace podlahy pod dlažbu nátěrem nebo stěrkou ve dvou vrstvách</t>
  </si>
  <si>
    <t>308</t>
  </si>
  <si>
    <t>https://podminky.urs.cz/item/CS_URS_2024_02/771591112</t>
  </si>
  <si>
    <t>155</t>
  </si>
  <si>
    <t>771591115</t>
  </si>
  <si>
    <t>Podlahy - dokončovací práce spárování silikonem</t>
  </si>
  <si>
    <t>310</t>
  </si>
  <si>
    <t>https://podminky.urs.cz/item/CS_URS_2024_02/771591115</t>
  </si>
  <si>
    <t>(1,7+2,5)*2</t>
  </si>
  <si>
    <t>(0,88+1,8)*2</t>
  </si>
  <si>
    <t>771591184</t>
  </si>
  <si>
    <t>Podlahy - dokončovací práce pracnější řezání dlaždic keramických rovné</t>
  </si>
  <si>
    <t>312</t>
  </si>
  <si>
    <t>https://podminky.urs.cz/item/CS_URS_2024_02/771591184</t>
  </si>
  <si>
    <t>2,2+1,7</t>
  </si>
  <si>
    <t>0,88+0,2+1,8</t>
  </si>
  <si>
    <t>157</t>
  </si>
  <si>
    <t>771591241</t>
  </si>
  <si>
    <t>Izolace podlahy pod dlažbu těsnícími izolačními pásy vnitřní kout</t>
  </si>
  <si>
    <t>314</t>
  </si>
  <si>
    <t>https://podminky.urs.cz/item/CS_URS_2024_02/771591241</t>
  </si>
  <si>
    <t>771591242</t>
  </si>
  <si>
    <t>Izolace podlahy pod dlažbu těsnícími izolačními pásy vnější roh</t>
  </si>
  <si>
    <t>316</t>
  </si>
  <si>
    <t>https://podminky.urs.cz/item/CS_URS_2024_02/771591242</t>
  </si>
  <si>
    <t>159</t>
  </si>
  <si>
    <t>771591251</t>
  </si>
  <si>
    <t>Izolace podlahy pod dlažbu těsnícími izolačními pásy z manžety pro prostupy potrubí</t>
  </si>
  <si>
    <t>318</t>
  </si>
  <si>
    <t>https://podminky.urs.cz/item/CS_URS_2024_02/771591251</t>
  </si>
  <si>
    <t>160</t>
  </si>
  <si>
    <t>771591264</t>
  </si>
  <si>
    <t>Izolace podlahy pod dlažbu těsnícími izolačními pásy mezi podlahou a stěnu</t>
  </si>
  <si>
    <t>320</t>
  </si>
  <si>
    <t>https://podminky.urs.cz/item/CS_URS_2024_02/771591264</t>
  </si>
  <si>
    <t>161</t>
  </si>
  <si>
    <t>771592011</t>
  </si>
  <si>
    <t>Čištění vnitřních ploch po položení dlažby podlah nebo schodišť chemickými prostředky</t>
  </si>
  <si>
    <t>322</t>
  </si>
  <si>
    <t>https://podminky.urs.cz/item/CS_URS_2024_02/771592011</t>
  </si>
  <si>
    <t>162</t>
  </si>
  <si>
    <t>998771312</t>
  </si>
  <si>
    <t>Přesun hmot pro podlahy z dlaždic stanovený procentní sazbou (%) z ceny vodorovná dopravní vzdálenost do 50 m ruční (bez užití mechanizace) v objektech výšky přes 6 do 12 m</t>
  </si>
  <si>
    <t>324</t>
  </si>
  <si>
    <t>https://podminky.urs.cz/item/CS_URS_2024_02/998771312</t>
  </si>
  <si>
    <t>776</t>
  </si>
  <si>
    <t>Podlahy povlakové</t>
  </si>
  <si>
    <t>163</t>
  </si>
  <si>
    <t>776111311</t>
  </si>
  <si>
    <t>Příprava podkladu povlakových podlah a stěn vysátí podlah</t>
  </si>
  <si>
    <t>326</t>
  </si>
  <si>
    <t>https://podminky.urs.cz/item/CS_URS_2024_02/776111311</t>
  </si>
  <si>
    <t>10,868</t>
  </si>
  <si>
    <t>12,35+17,82+25,8885+10,127</t>
  </si>
  <si>
    <t>776121321</t>
  </si>
  <si>
    <t>Příprava podkladu povlakových podlah a stěn penetrace neředěná podlah</t>
  </si>
  <si>
    <t>328</t>
  </si>
  <si>
    <t>https://podminky.urs.cz/item/CS_URS_2024_02/776121321</t>
  </si>
  <si>
    <t>165</t>
  </si>
  <si>
    <t>776121411</t>
  </si>
  <si>
    <t>Příprava podkladu povlakových podlah a stěn penetrace dvousložková podlah na dřevo (špachtlováním)</t>
  </si>
  <si>
    <t>330</t>
  </si>
  <si>
    <t>https://podminky.urs.cz/item/CS_URS_2024_02/776121411</t>
  </si>
  <si>
    <t>776201811</t>
  </si>
  <si>
    <t>Demontáž povlakových podlahovin lepených ručně bez podložky</t>
  </si>
  <si>
    <t>332</t>
  </si>
  <si>
    <t>https://podminky.urs.cz/item/CS_URS_2024_02/776201811</t>
  </si>
  <si>
    <t>12,35+17,82+25,8885+10,127+1,76</t>
  </si>
  <si>
    <t>167</t>
  </si>
  <si>
    <t>776221111</t>
  </si>
  <si>
    <t>Montáž podlahovin z PVC lepením standardním lepidlem z pásů</t>
  </si>
  <si>
    <t>334</t>
  </si>
  <si>
    <t>https://podminky.urs.cz/item/CS_URS_2024_02/776221111</t>
  </si>
  <si>
    <t>28411151</t>
  </si>
  <si>
    <t>PVC vinyl heterogenní zátěžová tl 2,00mm nášlapná vrstva 0,70mm, hořlavost Bfl-s1, třída zátěže 34/43, útlum 4dB, bodová zátěž &lt;= 0,10mm, protiskluznost R10</t>
  </si>
  <si>
    <t>336</t>
  </si>
  <si>
    <t>77,054*1,1 "Přepočtené koeficientem množství</t>
  </si>
  <si>
    <t>169</t>
  </si>
  <si>
    <t>776421111</t>
  </si>
  <si>
    <t>Montáž lišt obvodových lepených</t>
  </si>
  <si>
    <t>338</t>
  </si>
  <si>
    <t>https://podminky.urs.cz/item/CS_URS_2024_02/776421111</t>
  </si>
  <si>
    <t>0,88+0,28+1,2+1,2+4,94+4,04+2,5+2,5+4,95+4,05+3,6+3,6+5,23+3,43+4,95+4,95+4,94+4,94+2,05+1,15</t>
  </si>
  <si>
    <t>2,6+2,55+2,55+4,94+1,54</t>
  </si>
  <si>
    <t>28411009</t>
  </si>
  <si>
    <t>lišta soklová PVC 18x80mm</t>
  </si>
  <si>
    <t>340</t>
  </si>
  <si>
    <t>79,56*1,02 "Přepočtené koeficientem množství</t>
  </si>
  <si>
    <t>171</t>
  </si>
  <si>
    <t>776421312</t>
  </si>
  <si>
    <t>Montáž lišt přechodových šroubovaných</t>
  </si>
  <si>
    <t>342</t>
  </si>
  <si>
    <t>https://podminky.urs.cz/item/CS_URS_2024_02/776421312</t>
  </si>
  <si>
    <t>0,6+0,8</t>
  </si>
  <si>
    <t>0,6+(0,9*4)</t>
  </si>
  <si>
    <t>55343110</t>
  </si>
  <si>
    <t>profil přechodový Al narážecí 30mm stříbro</t>
  </si>
  <si>
    <t>344</t>
  </si>
  <si>
    <t>5,6*1,02 "Přepočtené koeficientem množství</t>
  </si>
  <si>
    <t>173</t>
  </si>
  <si>
    <t>998776312</t>
  </si>
  <si>
    <t>Přesun hmot pro podlahy povlakové stanovený procentní sazbou (%) z ceny vodorovná dopravní vzdálenost do 50 m ruční (bez užití mechanizace) v objektech výšky přes 6 do 12 m</t>
  </si>
  <si>
    <t>346</t>
  </si>
  <si>
    <t>https://podminky.urs.cz/item/CS_URS_2024_02/998776312</t>
  </si>
  <si>
    <t>781</t>
  </si>
  <si>
    <t>Dokončovací práce - obklady</t>
  </si>
  <si>
    <t>781111011</t>
  </si>
  <si>
    <t>Příprava podkladu před provedením obkladu oprášení (ometení) stěny</t>
  </si>
  <si>
    <t>348</t>
  </si>
  <si>
    <t>https://podminky.urs.cz/item/CS_URS_2024_02/781111011</t>
  </si>
  <si>
    <t>(1,7+1,1+2,5+2,5+0,2)*2</t>
  </si>
  <si>
    <t>(0,88+0,28+1,8+1,8)*2</t>
  </si>
  <si>
    <t>175</t>
  </si>
  <si>
    <t>781121011</t>
  </si>
  <si>
    <t>Příprava podkladu před provedením obkladu nátěr penetrační na stěnu</t>
  </si>
  <si>
    <t>350</t>
  </si>
  <si>
    <t>https://podminky.urs.cz/item/CS_URS_2024_02/781121011</t>
  </si>
  <si>
    <t>781131112</t>
  </si>
  <si>
    <t>Izolace stěny pod obklad izolace nátěrem nebo stěrkou ve dvou vrstvách</t>
  </si>
  <si>
    <t>352</t>
  </si>
  <si>
    <t>https://podminky.urs.cz/item/CS_URS_2024_02/781131112</t>
  </si>
  <si>
    <t>0,9*2*2</t>
  </si>
  <si>
    <t>177</t>
  </si>
  <si>
    <t>781151031</t>
  </si>
  <si>
    <t>Příprava podkladu před provedením obkladu celoplošné vyrovnání podkladu stěrkou, tloušťky 3 mm</t>
  </si>
  <si>
    <t>354</t>
  </si>
  <si>
    <t>https://podminky.urs.cz/item/CS_URS_2024_02/781151031</t>
  </si>
  <si>
    <t>781472214</t>
  </si>
  <si>
    <t>Montáž keramických obkladů stěn lepených cementovým flexibilním lepidlem hladkých přes 4 do 6 ks/m2</t>
  </si>
  <si>
    <t>356</t>
  </si>
  <si>
    <t>https://podminky.urs.cz/item/CS_URS_2024_02/781472214</t>
  </si>
  <si>
    <t>179</t>
  </si>
  <si>
    <t>59761707</t>
  </si>
  <si>
    <t>obklad keramický nemrazuvzdorný povrch hladký/lesklý tl do 10mm přes 4 do 6ks/m2</t>
  </si>
  <si>
    <t>358</t>
  </si>
  <si>
    <t>25,52*1,15 "Přepočtené koeficientem množství</t>
  </si>
  <si>
    <t>781492211</t>
  </si>
  <si>
    <t>Obklad - dokončující práce montáž profilu lepeného flexibilním cementovým lepidlem rohového</t>
  </si>
  <si>
    <t>360</t>
  </si>
  <si>
    <t>https://podminky.urs.cz/item/CS_URS_2024_02/781492211</t>
  </si>
  <si>
    <t>181</t>
  </si>
  <si>
    <t>28342001</t>
  </si>
  <si>
    <t>lišta ukončovací z PVC 8mm</t>
  </si>
  <si>
    <t>362</t>
  </si>
  <si>
    <t>4*1,05 "Přepočtené koeficientem množství</t>
  </si>
  <si>
    <t>781492251</t>
  </si>
  <si>
    <t>Obklad - dokončující práce montáž profilu lepeného flexibilním cementovým lepidlem ukončovacího</t>
  </si>
  <si>
    <t>364</t>
  </si>
  <si>
    <t>https://podminky.urs.cz/item/CS_URS_2024_02/781492251</t>
  </si>
  <si>
    <t>1,7+1,1+2,5+2,5+0,2</t>
  </si>
  <si>
    <t>0,88+0,28+1,8+1,8</t>
  </si>
  <si>
    <t>183</t>
  </si>
  <si>
    <t>781495115</t>
  </si>
  <si>
    <t>Obklad - dokončující práce ostatní práce spárování silikonem</t>
  </si>
  <si>
    <t>366</t>
  </si>
  <si>
    <t>https://podminky.urs.cz/item/CS_URS_2024_02/781495115</t>
  </si>
  <si>
    <t>4*2</t>
  </si>
  <si>
    <t>781495141</t>
  </si>
  <si>
    <t>Obklad - dokončující práce průnik obkladem kruhový, bez izolace do DN 30</t>
  </si>
  <si>
    <t>368</t>
  </si>
  <si>
    <t>https://podminky.urs.cz/item/CS_URS_2024_02/781495141</t>
  </si>
  <si>
    <t>185</t>
  </si>
  <si>
    <t>781495142</t>
  </si>
  <si>
    <t>Obklad - dokončující práce průnik obkladem kruhový, bez izolace přes DN 30 do DN 90</t>
  </si>
  <si>
    <t>370</t>
  </si>
  <si>
    <t>https://podminky.urs.cz/item/CS_URS_2024_02/781495142</t>
  </si>
  <si>
    <t>781495184</t>
  </si>
  <si>
    <t>Obklad - dokončující práce pracnější řezání obkladaček rovné</t>
  </si>
  <si>
    <t>372</t>
  </si>
  <si>
    <t>https://podminky.urs.cz/item/CS_URS_2024_02/781495184</t>
  </si>
  <si>
    <t>2*6</t>
  </si>
  <si>
    <t>2*4</t>
  </si>
  <si>
    <t>187</t>
  </si>
  <si>
    <t>781495211</t>
  </si>
  <si>
    <t>Čištění vnitřních ploch po provedení obkladu stěn chemickými prostředky</t>
  </si>
  <si>
    <t>374</t>
  </si>
  <si>
    <t>https://podminky.urs.cz/item/CS_URS_2024_02/781495211</t>
  </si>
  <si>
    <t>998781312</t>
  </si>
  <si>
    <t>Přesun hmot pro obklady keramické stanovený procentní sazbou (%) z ceny vodorovná dopravní vzdálenost do 50 m ruční (bez užití mechanizace) v objektech výšky přes 6 do 12 m</t>
  </si>
  <si>
    <t>376</t>
  </si>
  <si>
    <t>https://podminky.urs.cz/item/CS_URS_2024_02/998781312</t>
  </si>
  <si>
    <t>783</t>
  </si>
  <si>
    <t>Dokončovací práce - nátěry</t>
  </si>
  <si>
    <t>189</t>
  </si>
  <si>
    <t>783101203</t>
  </si>
  <si>
    <t>Příprava podkladu truhlářských konstrukcí před provedením nátěru broušení smirkovým papírem nebo plátnem jemné</t>
  </si>
  <si>
    <t>-702546268</t>
  </si>
  <si>
    <t>https://podminky.urs.cz/item/CS_URS_2024_02/783101203</t>
  </si>
  <si>
    <t>0,9*2,1*6*2</t>
  </si>
  <si>
    <t>0,6*2,1*2</t>
  </si>
  <si>
    <t>783106805</t>
  </si>
  <si>
    <t>Odstranění nátěrů z truhlářských konstrukcí opálením s obroušením</t>
  </si>
  <si>
    <t>496196838</t>
  </si>
  <si>
    <t>https://podminky.urs.cz/item/CS_URS_2024_02/783106805</t>
  </si>
  <si>
    <t>191</t>
  </si>
  <si>
    <t>783114101</t>
  </si>
  <si>
    <t>Základní nátěr truhlářských konstrukcí jednonásobný syntetický</t>
  </si>
  <si>
    <t>745017134</t>
  </si>
  <si>
    <t>https://podminky.urs.cz/item/CS_URS_2024_02/783114101</t>
  </si>
  <si>
    <t>783117101</t>
  </si>
  <si>
    <t>Krycí nátěr truhlářských konstrukcí jednonásobný syntetický</t>
  </si>
  <si>
    <t>1132746974</t>
  </si>
  <si>
    <t>https://podminky.urs.cz/item/CS_URS_2024_02/783117101</t>
  </si>
  <si>
    <t>193</t>
  </si>
  <si>
    <t>783152114</t>
  </si>
  <si>
    <t>Tmelení truhlářských konstrukcí lokální, včetně přebroušení tmelených míst rozsahu přes 10 do 30% plochy, tmelem polyesterovým</t>
  </si>
  <si>
    <t>62447424</t>
  </si>
  <si>
    <t>https://podminky.urs.cz/item/CS_URS_2024_02/783152114</t>
  </si>
  <si>
    <t>783301311</t>
  </si>
  <si>
    <t>Příprava podkladu zámečnických konstrukcí před provedením nátěru odmaštění odmašťovačem vodou ředitelným</t>
  </si>
  <si>
    <t>378</t>
  </si>
  <si>
    <t>https://podminky.urs.cz/item/CS_URS_2024_02/783301311</t>
  </si>
  <si>
    <t>(0,8+2,1+2,1+1+2,1+2,1)*0,3</t>
  </si>
  <si>
    <t>(0,8+2,1+2,1)*0,3</t>
  </si>
  <si>
    <t>(1+2,1+2,1)*0,3*4</t>
  </si>
  <si>
    <t>195</t>
  </si>
  <si>
    <t>783301401</t>
  </si>
  <si>
    <t>Příprava podkladu zámečnických konstrukcí před provedením nátěru ometení</t>
  </si>
  <si>
    <t>380</t>
  </si>
  <si>
    <t>https://podminky.urs.cz/item/CS_URS_2024_02/783301401</t>
  </si>
  <si>
    <t>783324101</t>
  </si>
  <si>
    <t>Základní nátěr zámečnických konstrukcí jednonásobný akrylátový</t>
  </si>
  <si>
    <t>382</t>
  </si>
  <si>
    <t>https://podminky.urs.cz/item/CS_URS_2024_02/783324101</t>
  </si>
  <si>
    <t>197</t>
  </si>
  <si>
    <t>783325101</t>
  </si>
  <si>
    <t>Mezinátěr zámečnických konstrukcí jednonásobný akrylátový</t>
  </si>
  <si>
    <t>384</t>
  </si>
  <si>
    <t>https://podminky.urs.cz/item/CS_URS_2024_02/783325101</t>
  </si>
  <si>
    <t>783327101</t>
  </si>
  <si>
    <t>Krycí nátěr (email) zámečnických konstrukcí jednonásobný akrylátový</t>
  </si>
  <si>
    <t>386</t>
  </si>
  <si>
    <t>https://podminky.urs.cz/item/CS_URS_2024_02/783327101</t>
  </si>
  <si>
    <t>784</t>
  </si>
  <si>
    <t>Dokončovací práce - malby a tapety</t>
  </si>
  <si>
    <t>199</t>
  </si>
  <si>
    <t>784111001</t>
  </si>
  <si>
    <t>Oprášení (ometení) podkladu v místnostech výšky do 3,80 m</t>
  </si>
  <si>
    <t>388</t>
  </si>
  <si>
    <t>https://podminky.urs.cz/item/CS_URS_2024_02/784111001</t>
  </si>
  <si>
    <t>(4,94+2,5+4,95+3,6+4,95+5,23+4,94+2,05)*2*3,5</t>
  </si>
  <si>
    <t>-(0,9*2,1*6)</t>
  </si>
  <si>
    <t>(0,88+1,2)*2*1,5</t>
  </si>
  <si>
    <t>784111003</t>
  </si>
  <si>
    <t>Oprášení (ometení) podkladu v místnostech výšky přes 3,80 do 5,00 m</t>
  </si>
  <si>
    <t>390</t>
  </si>
  <si>
    <t>https://podminky.urs.cz/item/CS_URS_2024_02/784111003</t>
  </si>
  <si>
    <t>(4,94+2,5)*2*4</t>
  </si>
  <si>
    <t>-(0,8*1,97)</t>
  </si>
  <si>
    <t>(1,7+2,5)*2*2</t>
  </si>
  <si>
    <t>(1,7*2,5)+(2,6*1,85)+(2,34*2,5)</t>
  </si>
  <si>
    <t>201</t>
  </si>
  <si>
    <t>784111007</t>
  </si>
  <si>
    <t>Oprášení (ometení) podkladu na schodišti o výšce podlaží do 3,80 m</t>
  </si>
  <si>
    <t>392</t>
  </si>
  <si>
    <t>https://podminky.urs.cz/item/CS_URS_2024_02/784111007</t>
  </si>
  <si>
    <t>784111009</t>
  </si>
  <si>
    <t>Oprášení (ometení) podkladu na schodišti o výšce podlaží přes 3,80 do 5,00 m</t>
  </si>
  <si>
    <t>394</t>
  </si>
  <si>
    <t>https://podminky.urs.cz/item/CS_URS_2024_02/784111009</t>
  </si>
  <si>
    <t>(2,34+2,68+1,58+1,1+2+2+1,1+1,1+4,94+2,6+1,1+1,1)*4</t>
  </si>
  <si>
    <t>-(0,9*1,97)</t>
  </si>
  <si>
    <t>-(0,8*2,1)</t>
  </si>
  <si>
    <t>-(0,6*1,97)</t>
  </si>
  <si>
    <t>203</t>
  </si>
  <si>
    <t>784111013</t>
  </si>
  <si>
    <t>Obroušení podkladu omítky v místnostech výšky přes 3,80 do 5,00 m</t>
  </si>
  <si>
    <t>396</t>
  </si>
  <si>
    <t>https://podminky.urs.cz/item/CS_URS_2024_02/784111013</t>
  </si>
  <si>
    <t>784121001</t>
  </si>
  <si>
    <t>Oškrabání malby v místnostech výšky do 3,80 m</t>
  </si>
  <si>
    <t>398</t>
  </si>
  <si>
    <t>https://podminky.urs.cz/item/CS_URS_2024_02/784121001</t>
  </si>
  <si>
    <t>205</t>
  </si>
  <si>
    <t>784121003</t>
  </si>
  <si>
    <t>Oškrabání malby v místnostech výšky přes 3,80 do 5,00 m</t>
  </si>
  <si>
    <t>400</t>
  </si>
  <si>
    <t>https://podminky.urs.cz/item/CS_URS_2024_02/784121003</t>
  </si>
  <si>
    <t>784121007</t>
  </si>
  <si>
    <t>Oškrabání malby na schodišti o výšce podlaží do 3,80 m</t>
  </si>
  <si>
    <t>402</t>
  </si>
  <si>
    <t>https://podminky.urs.cz/item/CS_URS_2024_02/784121007</t>
  </si>
  <si>
    <t>207</t>
  </si>
  <si>
    <t>784121009</t>
  </si>
  <si>
    <t>Oškrabání malby na schodišti o výšce podlaží přes 3,80 do 5,00 m</t>
  </si>
  <si>
    <t>404</t>
  </si>
  <si>
    <t>https://podminky.urs.cz/item/CS_URS_2024_02/784121009</t>
  </si>
  <si>
    <t>784121011</t>
  </si>
  <si>
    <t>Rozmývání podkladu po oškrabání malby v místnostech výšky do 3,80 m</t>
  </si>
  <si>
    <t>406</t>
  </si>
  <si>
    <t>https://podminky.urs.cz/item/CS_URS_2024_02/784121011</t>
  </si>
  <si>
    <t>209</t>
  </si>
  <si>
    <t>784121013</t>
  </si>
  <si>
    <t>Rozmývání podkladu po oškrabání malby v místnostech výšky přes 3,80 do 5,00 m</t>
  </si>
  <si>
    <t>408</t>
  </si>
  <si>
    <t>https://podminky.urs.cz/item/CS_URS_2024_02/784121013</t>
  </si>
  <si>
    <t>210</t>
  </si>
  <si>
    <t>784121017</t>
  </si>
  <si>
    <t>Rozmývání podkladu po oškrabání malby na schodišti o výšce podlaží do 3,80 m</t>
  </si>
  <si>
    <t>410</t>
  </si>
  <si>
    <t>https://podminky.urs.cz/item/CS_URS_2024_02/784121017</t>
  </si>
  <si>
    <t>211</t>
  </si>
  <si>
    <t>784121019</t>
  </si>
  <si>
    <t>Rozmývání podkladu po oškrabání malby na schodišti o výšce podlaží přes 3,80 do 5,00 m</t>
  </si>
  <si>
    <t>412</t>
  </si>
  <si>
    <t>https://podminky.urs.cz/item/CS_URS_2024_02/784121019</t>
  </si>
  <si>
    <t>212</t>
  </si>
  <si>
    <t>784121031</t>
  </si>
  <si>
    <t>Mydlení podkladu v místnostech výšky do 3,80 m</t>
  </si>
  <si>
    <t>414</t>
  </si>
  <si>
    <t>https://podminky.urs.cz/item/CS_URS_2024_02/784121031</t>
  </si>
  <si>
    <t>213</t>
  </si>
  <si>
    <t>784121033</t>
  </si>
  <si>
    <t>Mydlení podkladu v místnostech výšky přes 3,80 do 5,00 m</t>
  </si>
  <si>
    <t>416</t>
  </si>
  <si>
    <t>https://podminky.urs.cz/item/CS_URS_2024_02/784121033</t>
  </si>
  <si>
    <t>784121037</t>
  </si>
  <si>
    <t>Mydlení podkladu na schodišti o výšce podlaží do 3,80 m</t>
  </si>
  <si>
    <t>418</t>
  </si>
  <si>
    <t>https://podminky.urs.cz/item/CS_URS_2024_02/784121037</t>
  </si>
  <si>
    <t>215</t>
  </si>
  <si>
    <t>784121039</t>
  </si>
  <si>
    <t>Mydlení podkladu na schodišti o výšce podlaží přes 3,80 do 5,00 m</t>
  </si>
  <si>
    <t>420</t>
  </si>
  <si>
    <t>https://podminky.urs.cz/item/CS_URS_2024_02/784121039</t>
  </si>
  <si>
    <t>784161211</t>
  </si>
  <si>
    <t>Lokální vyrovnání podkladu sádrovou stěrkou, tloušťky do 3 mm, plochy přes 0,1 do 0,25 m2 v místnostech výšky do 3,80 m</t>
  </si>
  <si>
    <t>422</t>
  </si>
  <si>
    <t>https://podminky.urs.cz/item/CS_URS_2024_02/784161211</t>
  </si>
  <si>
    <t>217</t>
  </si>
  <si>
    <t>784161213</t>
  </si>
  <si>
    <t>Lokální vyrovnání podkladu sádrovou stěrkou, tloušťky do 3 mm, plochy přes 0,1 do 0,25 m2 v místnostech výšky přes 3,80 do 5,00 m</t>
  </si>
  <si>
    <t>424</t>
  </si>
  <si>
    <t>https://podminky.urs.cz/item/CS_URS_2024_02/784161213</t>
  </si>
  <si>
    <t>784161219</t>
  </si>
  <si>
    <t>Lokální vyrovnání podkladu sádrovou stěrkou, tloušťky do 3 mm, plochy přes 0,1 do 0,25 m2 na schodišti o výšce podlaží přes 3,80 do 5,00 m</t>
  </si>
  <si>
    <t>426</t>
  </si>
  <si>
    <t>https://podminky.urs.cz/item/CS_URS_2024_02/784161219</t>
  </si>
  <si>
    <t>219</t>
  </si>
  <si>
    <t>784171101</t>
  </si>
  <si>
    <t>Zakrytí nemalovaných ploch (materiál ve specifikaci) včetně pozdějšího odkrytí podlah</t>
  </si>
  <si>
    <t>428</t>
  </si>
  <si>
    <t>https://podminky.urs.cz/item/CS_URS_2024_02/784171101</t>
  </si>
  <si>
    <t>220</t>
  </si>
  <si>
    <t>28323151</t>
  </si>
  <si>
    <t>papír separační potažený PE fólií</t>
  </si>
  <si>
    <t>430</t>
  </si>
  <si>
    <t>27,26*1,05 "Přepočtené koeficientem množství</t>
  </si>
  <si>
    <t>221</t>
  </si>
  <si>
    <t>784181121</t>
  </si>
  <si>
    <t>Penetrace podkladu jednonásobná hloubková akrylátová bezbarvá v místnostech výšky do 3,80 m</t>
  </si>
  <si>
    <t>432</t>
  </si>
  <si>
    <t>https://podminky.urs.cz/item/CS_URS_2024_02/784181121</t>
  </si>
  <si>
    <t>222</t>
  </si>
  <si>
    <t>784181123</t>
  </si>
  <si>
    <t>Penetrace podkladu jednonásobná hloubková akrylátová bezbarvá v místnostech výšky přes 3,80 do 5,00 m</t>
  </si>
  <si>
    <t>434</t>
  </si>
  <si>
    <t>https://podminky.urs.cz/item/CS_URS_2024_02/784181123</t>
  </si>
  <si>
    <t>223</t>
  </si>
  <si>
    <t>784181127</t>
  </si>
  <si>
    <t>Penetrace podkladu jednonásobná hloubková akrylátová bezbarvá na schodišti o výšce podlaží do 3,80 m</t>
  </si>
  <si>
    <t>436</t>
  </si>
  <si>
    <t>https://podminky.urs.cz/item/CS_URS_2024_02/784181127</t>
  </si>
  <si>
    <t>784181129</t>
  </si>
  <si>
    <t>Penetrace podkladu jednonásobná hloubková akrylátová bezbarvá na schodišti o výšce podlaží přes 3,80 do 5,00 m</t>
  </si>
  <si>
    <t>438</t>
  </si>
  <si>
    <t>https://podminky.urs.cz/item/CS_URS_2024_02/784181129</t>
  </si>
  <si>
    <t>225</t>
  </si>
  <si>
    <t>784211101</t>
  </si>
  <si>
    <t>Malby z malířských směsí oděruvzdorných za mokra dvojnásobné, bílé za mokra oděruvzdorné výborně v místnostech výšky do 3,80 m</t>
  </si>
  <si>
    <t>440</t>
  </si>
  <si>
    <t>https://podminky.urs.cz/item/CS_URS_2024_02/784211101</t>
  </si>
  <si>
    <t>784211103</t>
  </si>
  <si>
    <t>Malby z malířských směsí oděruvzdorných za mokra dvojnásobné, bílé za mokra oděruvzdorné výborně v místnostech výšky přes 3,80 do 5,00 m</t>
  </si>
  <si>
    <t>442</t>
  </si>
  <si>
    <t>https://podminky.urs.cz/item/CS_URS_2024_02/784211103</t>
  </si>
  <si>
    <t>227</t>
  </si>
  <si>
    <t>784211107</t>
  </si>
  <si>
    <t>Malby z malířských směsí oděruvzdorných za mokra dvojnásobné, bílé za mokra oděruvzdorné výborně na schodišti o výšce podlaží do 3,80 m</t>
  </si>
  <si>
    <t>444</t>
  </si>
  <si>
    <t>https://podminky.urs.cz/item/CS_URS_2024_02/784211107</t>
  </si>
  <si>
    <t>784211109</t>
  </si>
  <si>
    <t>Malby z malířských směsí oděruvzdorných za mokra dvojnásobné, bílé za mokra oděruvzdorné výborně na schodišti o výšce podlaží přes 3,80 do 5,00 m</t>
  </si>
  <si>
    <t>446</t>
  </si>
  <si>
    <t>https://podminky.urs.cz/item/CS_URS_2024_02/784211109</t>
  </si>
  <si>
    <t>787</t>
  </si>
  <si>
    <t>Dokončovací práce - zasklívání</t>
  </si>
  <si>
    <t>229</t>
  </si>
  <si>
    <t>787616363</t>
  </si>
  <si>
    <t>Zasklívání oken a dveří deskami plochými plnými dvojsklem do vyfrézované drážky s oboustranným uzavřením drážky tmelem, distanční rámeček 16 mm hliníkový, tl. skel 4+4 mm</t>
  </si>
  <si>
    <t>1529167246</t>
  </si>
  <si>
    <t>https://podminky.urs.cz/item/CS_URS_2024_02/787616363</t>
  </si>
  <si>
    <t>1,2*2</t>
  </si>
  <si>
    <t>VRN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</si>
  <si>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</si>
  <si>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</si>
  <si>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</si>
  <si>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</si>
  <si>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</si>
  <si>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</si>
  <si>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</si>
  <si>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</si>
  <si>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011002000</t>
  </si>
  <si>
    <t>Průzkumné práce - diagnostika stropních nosných trámů</t>
  </si>
  <si>
    <t>kpl.</t>
  </si>
  <si>
    <t>1024</t>
  </si>
  <si>
    <t>578584710</t>
  </si>
  <si>
    <t>https://podminky.urs.cz/item/CS_URS_2024_02/011002000</t>
  </si>
  <si>
    <t>012164000</t>
  </si>
  <si>
    <t>Vytyčení a zaměření inženýrských sítí</t>
  </si>
  <si>
    <t>1228333564</t>
  </si>
  <si>
    <t>https://podminky.urs.cz/item/CS_URS_2024_02/012164000</t>
  </si>
  <si>
    <t>013244000</t>
  </si>
  <si>
    <t>Dokumentace pro provádění stavby</t>
  </si>
  <si>
    <t>soub.</t>
  </si>
  <si>
    <t>-855897628</t>
  </si>
  <si>
    <t>https://podminky.urs.cz/item/CS_URS_2024_02/013244000</t>
  </si>
  <si>
    <t xml:space="preserve">"elektroinstalace vč. výkazu výměr" 1 </t>
  </si>
  <si>
    <t>VRN2</t>
  </si>
  <si>
    <t>Příprava staveniště</t>
  </si>
  <si>
    <t>020001000</t>
  </si>
  <si>
    <t>1979358496</t>
  </si>
  <si>
    <t>Poznámka k položce:_x000d_
- vyklízení místností_x000d_
- demontáže drobných konstrukcí_x000d_
- ostatní přípravné a přidružené práce vč. bezpečnostních opatření</t>
  </si>
  <si>
    <t>VRN3</t>
  </si>
  <si>
    <t>Zařízení staveniště</t>
  </si>
  <si>
    <t>030001000</t>
  </si>
  <si>
    <t>-145610957</t>
  </si>
  <si>
    <t>https://podminky.urs.cz/item/CS_URS_2024_02/030001000</t>
  </si>
  <si>
    <t>Poznámka k položce:_x000d_
- vč. záboru pozemku ČD</t>
  </si>
  <si>
    <t>VRN4</t>
  </si>
  <si>
    <t>Inženýrská činnost</t>
  </si>
  <si>
    <t>042103000</t>
  </si>
  <si>
    <t>Průkaz energetické náročnosti budovy</t>
  </si>
  <si>
    <t>1322578838</t>
  </si>
  <si>
    <t>https://podminky.urs.cz/item/CS_URS_2024_02/042103000</t>
  </si>
  <si>
    <t>043103000</t>
  </si>
  <si>
    <t>Zkoušky - veškeré zkoušky a revize mimo elektroinstalace, vč. protokolu</t>
  </si>
  <si>
    <t>831091056</t>
  </si>
  <si>
    <t>https://podminky.urs.cz/item/CS_URS_2024_02/043103000</t>
  </si>
  <si>
    <t>"tlaková zkouška vodovod" 1</t>
  </si>
  <si>
    <t>"zkouška těsnosti kanalizace"1</t>
  </si>
  <si>
    <t>"tlaková zkouška otopné soustavy"1</t>
  </si>
  <si>
    <t>"topná zkouška"1</t>
  </si>
  <si>
    <t>045002000</t>
  </si>
  <si>
    <t>Kompletační a koordinační činnost</t>
  </si>
  <si>
    <t>1637583258</t>
  </si>
  <si>
    <t>https://podminky.urs.cz/item/CS_URS_2024_02/045002000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</si>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</sst>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 applyProtection="1">
      <alignment vertical="center" wrapText="1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2251101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19" TargetMode="External" /><Relationship Id="rId4" Type="http://schemas.openxmlformats.org/officeDocument/2006/relationships/hyperlink" Target="https://podminky.urs.cz/item/CS_URS_2024_02/167111102" TargetMode="External" /><Relationship Id="rId5" Type="http://schemas.openxmlformats.org/officeDocument/2006/relationships/hyperlink" Target="https://podminky.urs.cz/item/CS_URS_2024_02/17120122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74151101" TargetMode="External" /><Relationship Id="rId8" Type="http://schemas.openxmlformats.org/officeDocument/2006/relationships/hyperlink" Target="https://podminky.urs.cz/item/CS_URS_2024_02/175111101" TargetMode="External" /><Relationship Id="rId9" Type="http://schemas.openxmlformats.org/officeDocument/2006/relationships/hyperlink" Target="https://podminky.urs.cz/item/CS_URS_2024_02/275313711" TargetMode="External" /><Relationship Id="rId10" Type="http://schemas.openxmlformats.org/officeDocument/2006/relationships/hyperlink" Target="https://podminky.urs.cz/item/CS_URS_2024_02/340239212" TargetMode="External" /><Relationship Id="rId11" Type="http://schemas.openxmlformats.org/officeDocument/2006/relationships/hyperlink" Target="https://podminky.urs.cz/item/CS_URS_2024_02/612131101" TargetMode="External" /><Relationship Id="rId12" Type="http://schemas.openxmlformats.org/officeDocument/2006/relationships/hyperlink" Target="https://podminky.urs.cz/item/CS_URS_2024_02/612135101" TargetMode="External" /><Relationship Id="rId13" Type="http://schemas.openxmlformats.org/officeDocument/2006/relationships/hyperlink" Target="https://podminky.urs.cz/item/CS_URS_2024_02/612315121" TargetMode="External" /><Relationship Id="rId14" Type="http://schemas.openxmlformats.org/officeDocument/2006/relationships/hyperlink" Target="https://podminky.urs.cz/item/CS_URS_2024_02/612321141" TargetMode="External" /><Relationship Id="rId15" Type="http://schemas.openxmlformats.org/officeDocument/2006/relationships/hyperlink" Target="https://podminky.urs.cz/item/CS_URS_2024_02/612321191" TargetMode="External" /><Relationship Id="rId16" Type="http://schemas.openxmlformats.org/officeDocument/2006/relationships/hyperlink" Target="https://podminky.urs.cz/item/CS_URS_2024_02/612325131" TargetMode="External" /><Relationship Id="rId17" Type="http://schemas.openxmlformats.org/officeDocument/2006/relationships/hyperlink" Target="https://podminky.urs.cz/item/CS_URS_2024_02/612328131" TargetMode="External" /><Relationship Id="rId18" Type="http://schemas.openxmlformats.org/officeDocument/2006/relationships/hyperlink" Target="https://podminky.urs.cz/item/CS_URS_2024_02/632481213" TargetMode="External" /><Relationship Id="rId19" Type="http://schemas.openxmlformats.org/officeDocument/2006/relationships/hyperlink" Target="https://podminky.urs.cz/item/CS_URS_2024_02/635211421" TargetMode="External" /><Relationship Id="rId20" Type="http://schemas.openxmlformats.org/officeDocument/2006/relationships/hyperlink" Target="https://podminky.urs.cz/item/CS_URS_2024_02/830361811" TargetMode="External" /><Relationship Id="rId21" Type="http://schemas.openxmlformats.org/officeDocument/2006/relationships/hyperlink" Target="https://podminky.urs.cz/item/CS_URS_2024_02/871313122" TargetMode="External" /><Relationship Id="rId22" Type="http://schemas.openxmlformats.org/officeDocument/2006/relationships/hyperlink" Target="https://podminky.urs.cz/item/CS_URS_2024_02/451572111" TargetMode="External" /><Relationship Id="rId23" Type="http://schemas.openxmlformats.org/officeDocument/2006/relationships/hyperlink" Target="https://podminky.urs.cz/item/CS_URS_2024_02/879230191" TargetMode="External" /><Relationship Id="rId24" Type="http://schemas.openxmlformats.org/officeDocument/2006/relationships/hyperlink" Target="https://podminky.urs.cz/item/CS_URS_2024_02/899620131" TargetMode="External" /><Relationship Id="rId25" Type="http://schemas.openxmlformats.org/officeDocument/2006/relationships/hyperlink" Target="https://podminky.urs.cz/item/CS_URS_2024_02/949101112" TargetMode="External" /><Relationship Id="rId26" Type="http://schemas.openxmlformats.org/officeDocument/2006/relationships/hyperlink" Target="https://podminky.urs.cz/item/CS_URS_2024_02/949111122" TargetMode="External" /><Relationship Id="rId27" Type="http://schemas.openxmlformats.org/officeDocument/2006/relationships/hyperlink" Target="https://podminky.urs.cz/item/CS_URS_2024_02/949111222" TargetMode="External" /><Relationship Id="rId28" Type="http://schemas.openxmlformats.org/officeDocument/2006/relationships/hyperlink" Target="https://podminky.urs.cz/item/CS_URS_2024_02/949111822" TargetMode="External" /><Relationship Id="rId29" Type="http://schemas.openxmlformats.org/officeDocument/2006/relationships/hyperlink" Target="https://podminky.urs.cz/item/CS_URS_2024_02/952901111" TargetMode="External" /><Relationship Id="rId30" Type="http://schemas.openxmlformats.org/officeDocument/2006/relationships/hyperlink" Target="https://podminky.urs.cz/item/CS_URS_2024_02/965081213" TargetMode="External" /><Relationship Id="rId31" Type="http://schemas.openxmlformats.org/officeDocument/2006/relationships/hyperlink" Target="https://podminky.urs.cz/item/CS_URS_2024_02/965082923" TargetMode="External" /><Relationship Id="rId32" Type="http://schemas.openxmlformats.org/officeDocument/2006/relationships/hyperlink" Target="https://podminky.urs.cz/item/CS_URS_2024_02/968072455" TargetMode="External" /><Relationship Id="rId33" Type="http://schemas.openxmlformats.org/officeDocument/2006/relationships/hyperlink" Target="https://podminky.urs.cz/item/CS_URS_2024_02/971033631" TargetMode="External" /><Relationship Id="rId34" Type="http://schemas.openxmlformats.org/officeDocument/2006/relationships/hyperlink" Target="https://podminky.urs.cz/item/CS_URS_2024_02/974031153" TargetMode="External" /><Relationship Id="rId35" Type="http://schemas.openxmlformats.org/officeDocument/2006/relationships/hyperlink" Target="https://podminky.urs.cz/item/CS_URS_2024_02/977151111" TargetMode="External" /><Relationship Id="rId36" Type="http://schemas.openxmlformats.org/officeDocument/2006/relationships/hyperlink" Target="https://podminky.urs.cz/item/CS_URS_2024_02/977151211" TargetMode="External" /><Relationship Id="rId37" Type="http://schemas.openxmlformats.org/officeDocument/2006/relationships/hyperlink" Target="https://podminky.urs.cz/item/CS_URS_2024_02/978013191" TargetMode="External" /><Relationship Id="rId38" Type="http://schemas.openxmlformats.org/officeDocument/2006/relationships/hyperlink" Target="https://podminky.urs.cz/item/CS_URS_2024_02/978059541" TargetMode="External" /><Relationship Id="rId39" Type="http://schemas.openxmlformats.org/officeDocument/2006/relationships/hyperlink" Target="https://podminky.urs.cz/item/CS_URS_2024_02/997013212" TargetMode="External" /><Relationship Id="rId40" Type="http://schemas.openxmlformats.org/officeDocument/2006/relationships/hyperlink" Target="https://podminky.urs.cz/item/CS_URS_2024_02/997013501" TargetMode="External" /><Relationship Id="rId41" Type="http://schemas.openxmlformats.org/officeDocument/2006/relationships/hyperlink" Target="https://podminky.urs.cz/item/CS_URS_2024_02/997013509" TargetMode="External" /><Relationship Id="rId42" Type="http://schemas.openxmlformats.org/officeDocument/2006/relationships/hyperlink" Target="https://podminky.urs.cz/item/CS_URS_2024_02/997013631" TargetMode="External" /><Relationship Id="rId43" Type="http://schemas.openxmlformats.org/officeDocument/2006/relationships/hyperlink" Target="https://podminky.urs.cz/item/CS_URS_2024_02/998018002" TargetMode="External" /><Relationship Id="rId44" Type="http://schemas.openxmlformats.org/officeDocument/2006/relationships/hyperlink" Target="https://podminky.urs.cz/item/CS_URS_2024_02/998018011" TargetMode="External" /><Relationship Id="rId45" Type="http://schemas.openxmlformats.org/officeDocument/2006/relationships/hyperlink" Target="https://podminky.urs.cz/item/CS_URS_2024_02/713121121" TargetMode="External" /><Relationship Id="rId46" Type="http://schemas.openxmlformats.org/officeDocument/2006/relationships/hyperlink" Target="https://podminky.urs.cz/item/CS_URS_2024_02/713121211" TargetMode="External" /><Relationship Id="rId47" Type="http://schemas.openxmlformats.org/officeDocument/2006/relationships/hyperlink" Target="https://podminky.urs.cz/item/CS_URS_2024_02/998713312" TargetMode="External" /><Relationship Id="rId48" Type="http://schemas.openxmlformats.org/officeDocument/2006/relationships/hyperlink" Target="https://podminky.urs.cz/item/CS_URS_2024_02/721174025" TargetMode="External" /><Relationship Id="rId49" Type="http://schemas.openxmlformats.org/officeDocument/2006/relationships/hyperlink" Target="https://podminky.urs.cz/item/CS_URS_2024_02/721174042" TargetMode="External" /><Relationship Id="rId50" Type="http://schemas.openxmlformats.org/officeDocument/2006/relationships/hyperlink" Target="https://podminky.urs.cz/item/CS_URS_2024_02/721174043" TargetMode="External" /><Relationship Id="rId51" Type="http://schemas.openxmlformats.org/officeDocument/2006/relationships/hyperlink" Target="https://podminky.urs.cz/item/CS_URS_2024_02/721174045" TargetMode="External" /><Relationship Id="rId52" Type="http://schemas.openxmlformats.org/officeDocument/2006/relationships/hyperlink" Target="https://podminky.urs.cz/item/CS_URS_2024_02/721194104" TargetMode="External" /><Relationship Id="rId53" Type="http://schemas.openxmlformats.org/officeDocument/2006/relationships/hyperlink" Target="https://podminky.urs.cz/item/CS_URS_2024_02/721194105" TargetMode="External" /><Relationship Id="rId54" Type="http://schemas.openxmlformats.org/officeDocument/2006/relationships/hyperlink" Target="https://podminky.urs.cz/item/CS_URS_2024_02/721194109" TargetMode="External" /><Relationship Id="rId55" Type="http://schemas.openxmlformats.org/officeDocument/2006/relationships/hyperlink" Target="https://podminky.urs.cz/item/CS_URS_2024_02/721290111" TargetMode="External" /><Relationship Id="rId56" Type="http://schemas.openxmlformats.org/officeDocument/2006/relationships/hyperlink" Target="https://podminky.urs.cz/item/CS_URS_2024_02/998721312" TargetMode="External" /><Relationship Id="rId57" Type="http://schemas.openxmlformats.org/officeDocument/2006/relationships/hyperlink" Target="https://podminky.urs.cz/item/CS_URS_2024_02/722174002" TargetMode="External" /><Relationship Id="rId58" Type="http://schemas.openxmlformats.org/officeDocument/2006/relationships/hyperlink" Target="https://podminky.urs.cz/item/CS_URS_2024_02/722179192" TargetMode="External" /><Relationship Id="rId59" Type="http://schemas.openxmlformats.org/officeDocument/2006/relationships/hyperlink" Target="https://podminky.urs.cz/item/CS_URS_2024_02/722181221" TargetMode="External" /><Relationship Id="rId60" Type="http://schemas.openxmlformats.org/officeDocument/2006/relationships/hyperlink" Target="https://podminky.urs.cz/item/CS_URS_2024_02/722181241" TargetMode="External" /><Relationship Id="rId61" Type="http://schemas.openxmlformats.org/officeDocument/2006/relationships/hyperlink" Target="https://podminky.urs.cz/item/CS_URS_2024_02/722190401" TargetMode="External" /><Relationship Id="rId62" Type="http://schemas.openxmlformats.org/officeDocument/2006/relationships/hyperlink" Target="https://podminky.urs.cz/item/CS_URS_2024_02/722220132" TargetMode="External" /><Relationship Id="rId63" Type="http://schemas.openxmlformats.org/officeDocument/2006/relationships/hyperlink" Target="https://podminky.urs.cz/item/CS_URS_2024_02/722231144" TargetMode="External" /><Relationship Id="rId64" Type="http://schemas.openxmlformats.org/officeDocument/2006/relationships/hyperlink" Target="https://podminky.urs.cz/item/CS_URS_2024_02/722240122" TargetMode="External" /><Relationship Id="rId65" Type="http://schemas.openxmlformats.org/officeDocument/2006/relationships/hyperlink" Target="https://podminky.urs.cz/item/CS_URS_2024_02/722263207" TargetMode="External" /><Relationship Id="rId66" Type="http://schemas.openxmlformats.org/officeDocument/2006/relationships/hyperlink" Target="https://podminky.urs.cz/item/CS_URS_2024_02/722290226" TargetMode="External" /><Relationship Id="rId67" Type="http://schemas.openxmlformats.org/officeDocument/2006/relationships/hyperlink" Target="https://podminky.urs.cz/item/CS_URS_2024_02/722290234" TargetMode="External" /><Relationship Id="rId68" Type="http://schemas.openxmlformats.org/officeDocument/2006/relationships/hyperlink" Target="https://podminky.urs.cz/item/CS_URS_2024_02/998722312" TargetMode="External" /><Relationship Id="rId69" Type="http://schemas.openxmlformats.org/officeDocument/2006/relationships/hyperlink" Target="https://podminky.urs.cz/item/CS_URS_2024_02/724242224" TargetMode="External" /><Relationship Id="rId70" Type="http://schemas.openxmlformats.org/officeDocument/2006/relationships/hyperlink" Target="https://podminky.urs.cz/item/CS_URS_2024_02/724311811" TargetMode="External" /><Relationship Id="rId71" Type="http://schemas.openxmlformats.org/officeDocument/2006/relationships/hyperlink" Target="https://podminky.urs.cz/item/CS_URS_2024_02/998724312" TargetMode="External" /><Relationship Id="rId72" Type="http://schemas.openxmlformats.org/officeDocument/2006/relationships/hyperlink" Target="https://podminky.urs.cz/item/CS_URS_2024_02/725110811" TargetMode="External" /><Relationship Id="rId73" Type="http://schemas.openxmlformats.org/officeDocument/2006/relationships/hyperlink" Target="https://podminky.urs.cz/item/CS_URS_2024_02/725112183" TargetMode="External" /><Relationship Id="rId74" Type="http://schemas.openxmlformats.org/officeDocument/2006/relationships/hyperlink" Target="https://podminky.urs.cz/item/CS_URS_2024_02/725210821" TargetMode="External" /><Relationship Id="rId75" Type="http://schemas.openxmlformats.org/officeDocument/2006/relationships/hyperlink" Target="https://podminky.urs.cz/item/CS_URS_2024_02/725211603" TargetMode="External" /><Relationship Id="rId76" Type="http://schemas.openxmlformats.org/officeDocument/2006/relationships/hyperlink" Target="https://podminky.urs.cz/item/CS_URS_2024_02/725211701" TargetMode="External" /><Relationship Id="rId77" Type="http://schemas.openxmlformats.org/officeDocument/2006/relationships/hyperlink" Target="https://podminky.urs.cz/item/CS_URS_2024_02/725220841" TargetMode="External" /><Relationship Id="rId78" Type="http://schemas.openxmlformats.org/officeDocument/2006/relationships/hyperlink" Target="https://podminky.urs.cz/item/CS_URS_2024_02/725241142" TargetMode="External" /><Relationship Id="rId79" Type="http://schemas.openxmlformats.org/officeDocument/2006/relationships/hyperlink" Target="https://podminky.urs.cz/item/CS_URS_2024_02/725244843" TargetMode="External" /><Relationship Id="rId80" Type="http://schemas.openxmlformats.org/officeDocument/2006/relationships/hyperlink" Target="https://podminky.urs.cz/item/CS_URS_2024_02/725530826" TargetMode="External" /><Relationship Id="rId81" Type="http://schemas.openxmlformats.org/officeDocument/2006/relationships/hyperlink" Target="https://podminky.urs.cz/item/CS_URS_2024_02/725813112" TargetMode="External" /><Relationship Id="rId82" Type="http://schemas.openxmlformats.org/officeDocument/2006/relationships/hyperlink" Target="https://podminky.urs.cz/item/CS_URS_2024_02/725819401" TargetMode="External" /><Relationship Id="rId83" Type="http://schemas.openxmlformats.org/officeDocument/2006/relationships/hyperlink" Target="https://podminky.urs.cz/item/CS_URS_2024_02/725819402" TargetMode="External" /><Relationship Id="rId84" Type="http://schemas.openxmlformats.org/officeDocument/2006/relationships/hyperlink" Target="https://podminky.urs.cz/item/CS_URS_2024_02/725820801" TargetMode="External" /><Relationship Id="rId85" Type="http://schemas.openxmlformats.org/officeDocument/2006/relationships/hyperlink" Target="https://podminky.urs.cz/item/CS_URS_2024_02/725822613" TargetMode="External" /><Relationship Id="rId86" Type="http://schemas.openxmlformats.org/officeDocument/2006/relationships/hyperlink" Target="https://podminky.urs.cz/item/CS_URS_2024_02/725849411" TargetMode="External" /><Relationship Id="rId87" Type="http://schemas.openxmlformats.org/officeDocument/2006/relationships/hyperlink" Target="https://podminky.urs.cz/item/CS_URS_2024_02/725860811" TargetMode="External" /><Relationship Id="rId88" Type="http://schemas.openxmlformats.org/officeDocument/2006/relationships/hyperlink" Target="https://podminky.urs.cz/item/CS_URS_2024_02/998725312" TargetMode="External" /><Relationship Id="rId89" Type="http://schemas.openxmlformats.org/officeDocument/2006/relationships/hyperlink" Target="https://podminky.urs.cz/item/CS_URS_2024_02/731200815" TargetMode="External" /><Relationship Id="rId90" Type="http://schemas.openxmlformats.org/officeDocument/2006/relationships/hyperlink" Target="https://podminky.urs.cz/item/CS_URS_2024_02/732231001" TargetMode="External" /><Relationship Id="rId91" Type="http://schemas.openxmlformats.org/officeDocument/2006/relationships/hyperlink" Target="https://podminky.urs.cz/item/CS_URS_2024_02/732331615" TargetMode="External" /><Relationship Id="rId92" Type="http://schemas.openxmlformats.org/officeDocument/2006/relationships/hyperlink" Target="https://podminky.urs.cz/item/CS_URS_2024_02/732421412" TargetMode="External" /><Relationship Id="rId93" Type="http://schemas.openxmlformats.org/officeDocument/2006/relationships/hyperlink" Target="https://podminky.urs.cz/item/CS_URS_2024_02/732511413" TargetMode="External" /><Relationship Id="rId94" Type="http://schemas.openxmlformats.org/officeDocument/2006/relationships/hyperlink" Target="https://podminky.urs.cz/item/CS_URS_2024_02/732511415" TargetMode="External" /><Relationship Id="rId95" Type="http://schemas.openxmlformats.org/officeDocument/2006/relationships/hyperlink" Target="https://podminky.urs.cz/item/CS_URS_2024_02/732511423" TargetMode="External" /><Relationship Id="rId96" Type="http://schemas.openxmlformats.org/officeDocument/2006/relationships/hyperlink" Target="https://podminky.urs.cz/item/CS_URS_2024_02/732522004" TargetMode="External" /><Relationship Id="rId97" Type="http://schemas.openxmlformats.org/officeDocument/2006/relationships/hyperlink" Target="https://podminky.urs.cz/item/CS_URS_2024_02/732522022" TargetMode="External" /><Relationship Id="rId98" Type="http://schemas.openxmlformats.org/officeDocument/2006/relationships/hyperlink" Target="https://podminky.urs.cz/item/CS_URS_2024_02/732523101" TargetMode="External" /><Relationship Id="rId99" Type="http://schemas.openxmlformats.org/officeDocument/2006/relationships/hyperlink" Target="https://podminky.urs.cz/item/CS_URS_2024_02/732523102" TargetMode="External" /><Relationship Id="rId100" Type="http://schemas.openxmlformats.org/officeDocument/2006/relationships/hyperlink" Target="https://podminky.urs.cz/item/CS_URS_2024_02/998732312" TargetMode="External" /><Relationship Id="rId101" Type="http://schemas.openxmlformats.org/officeDocument/2006/relationships/hyperlink" Target="https://podminky.urs.cz/item/CS_URS_2024_02/733222202" TargetMode="External" /><Relationship Id="rId102" Type="http://schemas.openxmlformats.org/officeDocument/2006/relationships/hyperlink" Target="https://podminky.urs.cz/item/CS_URS_2024_02/733222203" TargetMode="External" /><Relationship Id="rId103" Type="http://schemas.openxmlformats.org/officeDocument/2006/relationships/hyperlink" Target="https://podminky.urs.cz/item/CS_URS_2024_02/733222204" TargetMode="External" /><Relationship Id="rId104" Type="http://schemas.openxmlformats.org/officeDocument/2006/relationships/hyperlink" Target="https://podminky.urs.cz/item/CS_URS_2024_02/733291101" TargetMode="External" /><Relationship Id="rId105" Type="http://schemas.openxmlformats.org/officeDocument/2006/relationships/hyperlink" Target="https://podminky.urs.cz/item/CS_URS_2024_02/998733312" TargetMode="External" /><Relationship Id="rId106" Type="http://schemas.openxmlformats.org/officeDocument/2006/relationships/hyperlink" Target="https://podminky.urs.cz/item/CS_URS_2024_02/734211115" TargetMode="External" /><Relationship Id="rId107" Type="http://schemas.openxmlformats.org/officeDocument/2006/relationships/hyperlink" Target="https://podminky.urs.cz/item/CS_URS_2024_02/734221552" TargetMode="External" /><Relationship Id="rId108" Type="http://schemas.openxmlformats.org/officeDocument/2006/relationships/hyperlink" Target="https://podminky.urs.cz/item/CS_URS_2024_02/734221681" TargetMode="External" /><Relationship Id="rId109" Type="http://schemas.openxmlformats.org/officeDocument/2006/relationships/hyperlink" Target="https://podminky.urs.cz/item/CS_URS_2024_02/734261717" TargetMode="External" /><Relationship Id="rId110" Type="http://schemas.openxmlformats.org/officeDocument/2006/relationships/hyperlink" Target="https://podminky.urs.cz/item/CS_URS_2024_02/998734312" TargetMode="External" /><Relationship Id="rId111" Type="http://schemas.openxmlformats.org/officeDocument/2006/relationships/hyperlink" Target="https://podminky.urs.cz/item/CS_URS_2024_02/735151483" TargetMode="External" /><Relationship Id="rId112" Type="http://schemas.openxmlformats.org/officeDocument/2006/relationships/hyperlink" Target="https://podminky.urs.cz/item/CS_URS_2024_02/735151821" TargetMode="External" /><Relationship Id="rId113" Type="http://schemas.openxmlformats.org/officeDocument/2006/relationships/hyperlink" Target="https://podminky.urs.cz/item/CS_URS_2024_02/735160123" TargetMode="External" /><Relationship Id="rId114" Type="http://schemas.openxmlformats.org/officeDocument/2006/relationships/hyperlink" Target="https://podminky.urs.cz/item/CS_URS_2024_02/998735312" TargetMode="External" /><Relationship Id="rId115" Type="http://schemas.openxmlformats.org/officeDocument/2006/relationships/hyperlink" Target="https://podminky.urs.cz/item/CS_URS_2024_02/741810002" TargetMode="External" /><Relationship Id="rId116" Type="http://schemas.openxmlformats.org/officeDocument/2006/relationships/hyperlink" Target="https://podminky.urs.cz/item/CS_URS_2024_02/998741312" TargetMode="External" /><Relationship Id="rId117" Type="http://schemas.openxmlformats.org/officeDocument/2006/relationships/hyperlink" Target="https://podminky.urs.cz/item/CS_URS_2024_02/762511284" TargetMode="External" /><Relationship Id="rId118" Type="http://schemas.openxmlformats.org/officeDocument/2006/relationships/hyperlink" Target="https://podminky.urs.cz/item/CS_URS_2024_02/762522811" TargetMode="External" /><Relationship Id="rId119" Type="http://schemas.openxmlformats.org/officeDocument/2006/relationships/hyperlink" Target="https://podminky.urs.cz/item/CS_URS_2024_02/762526110" TargetMode="External" /><Relationship Id="rId120" Type="http://schemas.openxmlformats.org/officeDocument/2006/relationships/hyperlink" Target="https://podminky.urs.cz/item/CS_URS_2024_02/762595001" TargetMode="External" /><Relationship Id="rId121" Type="http://schemas.openxmlformats.org/officeDocument/2006/relationships/hyperlink" Target="https://podminky.urs.cz/item/CS_URS_2024_02/998762312" TargetMode="External" /><Relationship Id="rId122" Type="http://schemas.openxmlformats.org/officeDocument/2006/relationships/hyperlink" Target="https://podminky.urs.cz/item/CS_URS_2024_02/763131412" TargetMode="External" /><Relationship Id="rId123" Type="http://schemas.openxmlformats.org/officeDocument/2006/relationships/hyperlink" Target="https://podminky.urs.cz/item/CS_URS_2024_02/763164521" TargetMode="External" /><Relationship Id="rId124" Type="http://schemas.openxmlformats.org/officeDocument/2006/relationships/hyperlink" Target="https://podminky.urs.cz/item/CS_URS_2024_02/998763512" TargetMode="External" /><Relationship Id="rId125" Type="http://schemas.openxmlformats.org/officeDocument/2006/relationships/hyperlink" Target="https://podminky.urs.cz/item/CS_URS_2024_02/766660729" TargetMode="External" /><Relationship Id="rId126" Type="http://schemas.openxmlformats.org/officeDocument/2006/relationships/hyperlink" Target="https://podminky.urs.cz/item/CS_URS_2024_02/766661912" TargetMode="External" /><Relationship Id="rId127" Type="http://schemas.openxmlformats.org/officeDocument/2006/relationships/hyperlink" Target="https://podminky.urs.cz/item/CS_URS_2024_02/766691914" TargetMode="External" /><Relationship Id="rId128" Type="http://schemas.openxmlformats.org/officeDocument/2006/relationships/hyperlink" Target="https://podminky.urs.cz/item/CS_URS_2024_02/766812840" TargetMode="External" /><Relationship Id="rId129" Type="http://schemas.openxmlformats.org/officeDocument/2006/relationships/hyperlink" Target="https://podminky.urs.cz/item/CS_URS_2024_02/998766312" TargetMode="External" /><Relationship Id="rId130" Type="http://schemas.openxmlformats.org/officeDocument/2006/relationships/hyperlink" Target="https://podminky.urs.cz/item/CS_URS_2024_02/771111011" TargetMode="External" /><Relationship Id="rId131" Type="http://schemas.openxmlformats.org/officeDocument/2006/relationships/hyperlink" Target="https://podminky.urs.cz/item/CS_URS_2024_02/771121011" TargetMode="External" /><Relationship Id="rId132" Type="http://schemas.openxmlformats.org/officeDocument/2006/relationships/hyperlink" Target="https://podminky.urs.cz/item/CS_URS_2024_02/771121025" TargetMode="External" /><Relationship Id="rId133" Type="http://schemas.openxmlformats.org/officeDocument/2006/relationships/hyperlink" Target="https://podminky.urs.cz/item/CS_URS_2024_02/771151012" TargetMode="External" /><Relationship Id="rId134" Type="http://schemas.openxmlformats.org/officeDocument/2006/relationships/hyperlink" Target="https://podminky.urs.cz/item/CS_URS_2024_02/771574433" TargetMode="External" /><Relationship Id="rId135" Type="http://schemas.openxmlformats.org/officeDocument/2006/relationships/hyperlink" Target="https://podminky.urs.cz/item/CS_URS_2024_02/771577211" TargetMode="External" /><Relationship Id="rId136" Type="http://schemas.openxmlformats.org/officeDocument/2006/relationships/hyperlink" Target="https://podminky.urs.cz/item/CS_URS_2024_02/771591112" TargetMode="External" /><Relationship Id="rId137" Type="http://schemas.openxmlformats.org/officeDocument/2006/relationships/hyperlink" Target="https://podminky.urs.cz/item/CS_URS_2024_02/771591115" TargetMode="External" /><Relationship Id="rId138" Type="http://schemas.openxmlformats.org/officeDocument/2006/relationships/hyperlink" Target="https://podminky.urs.cz/item/CS_URS_2024_02/771591184" TargetMode="External" /><Relationship Id="rId139" Type="http://schemas.openxmlformats.org/officeDocument/2006/relationships/hyperlink" Target="https://podminky.urs.cz/item/CS_URS_2024_02/771591241" TargetMode="External" /><Relationship Id="rId140" Type="http://schemas.openxmlformats.org/officeDocument/2006/relationships/hyperlink" Target="https://podminky.urs.cz/item/CS_URS_2024_02/771591242" TargetMode="External" /><Relationship Id="rId141" Type="http://schemas.openxmlformats.org/officeDocument/2006/relationships/hyperlink" Target="https://podminky.urs.cz/item/CS_URS_2024_02/771591251" TargetMode="External" /><Relationship Id="rId142" Type="http://schemas.openxmlformats.org/officeDocument/2006/relationships/hyperlink" Target="https://podminky.urs.cz/item/CS_URS_2024_02/771591264" TargetMode="External" /><Relationship Id="rId143" Type="http://schemas.openxmlformats.org/officeDocument/2006/relationships/hyperlink" Target="https://podminky.urs.cz/item/CS_URS_2024_02/771592011" TargetMode="External" /><Relationship Id="rId144" Type="http://schemas.openxmlformats.org/officeDocument/2006/relationships/hyperlink" Target="https://podminky.urs.cz/item/CS_URS_2024_02/998771312" TargetMode="External" /><Relationship Id="rId145" Type="http://schemas.openxmlformats.org/officeDocument/2006/relationships/hyperlink" Target="https://podminky.urs.cz/item/CS_URS_2024_02/776111311" TargetMode="External" /><Relationship Id="rId146" Type="http://schemas.openxmlformats.org/officeDocument/2006/relationships/hyperlink" Target="https://podminky.urs.cz/item/CS_URS_2024_02/776121321" TargetMode="External" /><Relationship Id="rId147" Type="http://schemas.openxmlformats.org/officeDocument/2006/relationships/hyperlink" Target="https://podminky.urs.cz/item/CS_URS_2024_02/776121411" TargetMode="External" /><Relationship Id="rId148" Type="http://schemas.openxmlformats.org/officeDocument/2006/relationships/hyperlink" Target="https://podminky.urs.cz/item/CS_URS_2024_02/776201811" TargetMode="External" /><Relationship Id="rId149" Type="http://schemas.openxmlformats.org/officeDocument/2006/relationships/hyperlink" Target="https://podminky.urs.cz/item/CS_URS_2024_02/776221111" TargetMode="External" /><Relationship Id="rId150" Type="http://schemas.openxmlformats.org/officeDocument/2006/relationships/hyperlink" Target="https://podminky.urs.cz/item/CS_URS_2024_02/776421111" TargetMode="External" /><Relationship Id="rId151" Type="http://schemas.openxmlformats.org/officeDocument/2006/relationships/hyperlink" Target="https://podminky.urs.cz/item/CS_URS_2024_02/776421312" TargetMode="External" /><Relationship Id="rId152" Type="http://schemas.openxmlformats.org/officeDocument/2006/relationships/hyperlink" Target="https://podminky.urs.cz/item/CS_URS_2024_02/998776312" TargetMode="External" /><Relationship Id="rId153" Type="http://schemas.openxmlformats.org/officeDocument/2006/relationships/hyperlink" Target="https://podminky.urs.cz/item/CS_URS_2024_02/781111011" TargetMode="External" /><Relationship Id="rId154" Type="http://schemas.openxmlformats.org/officeDocument/2006/relationships/hyperlink" Target="https://podminky.urs.cz/item/CS_URS_2024_02/781121011" TargetMode="External" /><Relationship Id="rId155" Type="http://schemas.openxmlformats.org/officeDocument/2006/relationships/hyperlink" Target="https://podminky.urs.cz/item/CS_URS_2024_02/781131112" TargetMode="External" /><Relationship Id="rId156" Type="http://schemas.openxmlformats.org/officeDocument/2006/relationships/hyperlink" Target="https://podminky.urs.cz/item/CS_URS_2024_02/781151031" TargetMode="External" /><Relationship Id="rId157" Type="http://schemas.openxmlformats.org/officeDocument/2006/relationships/hyperlink" Target="https://podminky.urs.cz/item/CS_URS_2024_02/781472214" TargetMode="External" /><Relationship Id="rId158" Type="http://schemas.openxmlformats.org/officeDocument/2006/relationships/hyperlink" Target="https://podminky.urs.cz/item/CS_URS_2024_02/781492211" TargetMode="External" /><Relationship Id="rId159" Type="http://schemas.openxmlformats.org/officeDocument/2006/relationships/hyperlink" Target="https://podminky.urs.cz/item/CS_URS_2024_02/781492251" TargetMode="External" /><Relationship Id="rId160" Type="http://schemas.openxmlformats.org/officeDocument/2006/relationships/hyperlink" Target="https://podminky.urs.cz/item/CS_URS_2024_02/781495115" TargetMode="External" /><Relationship Id="rId161" Type="http://schemas.openxmlformats.org/officeDocument/2006/relationships/hyperlink" Target="https://podminky.urs.cz/item/CS_URS_2024_02/781495141" TargetMode="External" /><Relationship Id="rId162" Type="http://schemas.openxmlformats.org/officeDocument/2006/relationships/hyperlink" Target="https://podminky.urs.cz/item/CS_URS_2024_02/781495142" TargetMode="External" /><Relationship Id="rId163" Type="http://schemas.openxmlformats.org/officeDocument/2006/relationships/hyperlink" Target="https://podminky.urs.cz/item/CS_URS_2024_02/781495184" TargetMode="External" /><Relationship Id="rId164" Type="http://schemas.openxmlformats.org/officeDocument/2006/relationships/hyperlink" Target="https://podminky.urs.cz/item/CS_URS_2024_02/781495211" TargetMode="External" /><Relationship Id="rId165" Type="http://schemas.openxmlformats.org/officeDocument/2006/relationships/hyperlink" Target="https://podminky.urs.cz/item/CS_URS_2024_02/998781312" TargetMode="External" /><Relationship Id="rId166" Type="http://schemas.openxmlformats.org/officeDocument/2006/relationships/hyperlink" Target="https://podminky.urs.cz/item/CS_URS_2024_02/783101203" TargetMode="External" /><Relationship Id="rId167" Type="http://schemas.openxmlformats.org/officeDocument/2006/relationships/hyperlink" Target="https://podminky.urs.cz/item/CS_URS_2024_02/783106805" TargetMode="External" /><Relationship Id="rId168" Type="http://schemas.openxmlformats.org/officeDocument/2006/relationships/hyperlink" Target="https://podminky.urs.cz/item/CS_URS_2024_02/783114101" TargetMode="External" /><Relationship Id="rId169" Type="http://schemas.openxmlformats.org/officeDocument/2006/relationships/hyperlink" Target="https://podminky.urs.cz/item/CS_URS_2024_02/783117101" TargetMode="External" /><Relationship Id="rId170" Type="http://schemas.openxmlformats.org/officeDocument/2006/relationships/hyperlink" Target="https://podminky.urs.cz/item/CS_URS_2024_02/783152114" TargetMode="External" /><Relationship Id="rId171" Type="http://schemas.openxmlformats.org/officeDocument/2006/relationships/hyperlink" Target="https://podminky.urs.cz/item/CS_URS_2024_02/783301311" TargetMode="External" /><Relationship Id="rId172" Type="http://schemas.openxmlformats.org/officeDocument/2006/relationships/hyperlink" Target="https://podminky.urs.cz/item/CS_URS_2024_02/783301401" TargetMode="External" /><Relationship Id="rId173" Type="http://schemas.openxmlformats.org/officeDocument/2006/relationships/hyperlink" Target="https://podminky.urs.cz/item/CS_URS_2024_02/783324101" TargetMode="External" /><Relationship Id="rId174" Type="http://schemas.openxmlformats.org/officeDocument/2006/relationships/hyperlink" Target="https://podminky.urs.cz/item/CS_URS_2024_02/783325101" TargetMode="External" /><Relationship Id="rId175" Type="http://schemas.openxmlformats.org/officeDocument/2006/relationships/hyperlink" Target="https://podminky.urs.cz/item/CS_URS_2024_02/783327101" TargetMode="External" /><Relationship Id="rId176" Type="http://schemas.openxmlformats.org/officeDocument/2006/relationships/hyperlink" Target="https://podminky.urs.cz/item/CS_URS_2024_02/784111001" TargetMode="External" /><Relationship Id="rId177" Type="http://schemas.openxmlformats.org/officeDocument/2006/relationships/hyperlink" Target="https://podminky.urs.cz/item/CS_URS_2024_02/784111003" TargetMode="External" /><Relationship Id="rId178" Type="http://schemas.openxmlformats.org/officeDocument/2006/relationships/hyperlink" Target="https://podminky.urs.cz/item/CS_URS_2024_02/784111007" TargetMode="External" /><Relationship Id="rId179" Type="http://schemas.openxmlformats.org/officeDocument/2006/relationships/hyperlink" Target="https://podminky.urs.cz/item/CS_URS_2024_02/784111009" TargetMode="External" /><Relationship Id="rId180" Type="http://schemas.openxmlformats.org/officeDocument/2006/relationships/hyperlink" Target="https://podminky.urs.cz/item/CS_URS_2024_02/784111013" TargetMode="External" /><Relationship Id="rId181" Type="http://schemas.openxmlformats.org/officeDocument/2006/relationships/hyperlink" Target="https://podminky.urs.cz/item/CS_URS_2024_02/784121001" TargetMode="External" /><Relationship Id="rId182" Type="http://schemas.openxmlformats.org/officeDocument/2006/relationships/hyperlink" Target="https://podminky.urs.cz/item/CS_URS_2024_02/784121003" TargetMode="External" /><Relationship Id="rId183" Type="http://schemas.openxmlformats.org/officeDocument/2006/relationships/hyperlink" Target="https://podminky.urs.cz/item/CS_URS_2024_02/784121007" TargetMode="External" /><Relationship Id="rId184" Type="http://schemas.openxmlformats.org/officeDocument/2006/relationships/hyperlink" Target="https://podminky.urs.cz/item/CS_URS_2024_02/784121009" TargetMode="External" /><Relationship Id="rId185" Type="http://schemas.openxmlformats.org/officeDocument/2006/relationships/hyperlink" Target="https://podminky.urs.cz/item/CS_URS_2024_02/784121011" TargetMode="External" /><Relationship Id="rId186" Type="http://schemas.openxmlformats.org/officeDocument/2006/relationships/hyperlink" Target="https://podminky.urs.cz/item/CS_URS_2024_02/784121013" TargetMode="External" /><Relationship Id="rId187" Type="http://schemas.openxmlformats.org/officeDocument/2006/relationships/hyperlink" Target="https://podminky.urs.cz/item/CS_URS_2024_02/784121017" TargetMode="External" /><Relationship Id="rId188" Type="http://schemas.openxmlformats.org/officeDocument/2006/relationships/hyperlink" Target="https://podminky.urs.cz/item/CS_URS_2024_02/784121019" TargetMode="External" /><Relationship Id="rId189" Type="http://schemas.openxmlformats.org/officeDocument/2006/relationships/hyperlink" Target="https://podminky.urs.cz/item/CS_URS_2024_02/784121031" TargetMode="External" /><Relationship Id="rId190" Type="http://schemas.openxmlformats.org/officeDocument/2006/relationships/hyperlink" Target="https://podminky.urs.cz/item/CS_URS_2024_02/784121033" TargetMode="External" /><Relationship Id="rId191" Type="http://schemas.openxmlformats.org/officeDocument/2006/relationships/hyperlink" Target="https://podminky.urs.cz/item/CS_URS_2024_02/784121037" TargetMode="External" /><Relationship Id="rId192" Type="http://schemas.openxmlformats.org/officeDocument/2006/relationships/hyperlink" Target="https://podminky.urs.cz/item/CS_URS_2024_02/784121039" TargetMode="External" /><Relationship Id="rId193" Type="http://schemas.openxmlformats.org/officeDocument/2006/relationships/hyperlink" Target="https://podminky.urs.cz/item/CS_URS_2024_02/784161211" TargetMode="External" /><Relationship Id="rId194" Type="http://schemas.openxmlformats.org/officeDocument/2006/relationships/hyperlink" Target="https://podminky.urs.cz/item/CS_URS_2024_02/784161213" TargetMode="External" /><Relationship Id="rId195" Type="http://schemas.openxmlformats.org/officeDocument/2006/relationships/hyperlink" Target="https://podminky.urs.cz/item/CS_URS_2024_02/784161219" TargetMode="External" /><Relationship Id="rId196" Type="http://schemas.openxmlformats.org/officeDocument/2006/relationships/hyperlink" Target="https://podminky.urs.cz/item/CS_URS_2024_02/784171101" TargetMode="External" /><Relationship Id="rId197" Type="http://schemas.openxmlformats.org/officeDocument/2006/relationships/hyperlink" Target="https://podminky.urs.cz/item/CS_URS_2024_02/784181121" TargetMode="External" /><Relationship Id="rId198" Type="http://schemas.openxmlformats.org/officeDocument/2006/relationships/hyperlink" Target="https://podminky.urs.cz/item/CS_URS_2024_02/784181123" TargetMode="External" /><Relationship Id="rId199" Type="http://schemas.openxmlformats.org/officeDocument/2006/relationships/hyperlink" Target="https://podminky.urs.cz/item/CS_URS_2024_02/784181127" TargetMode="External" /><Relationship Id="rId200" Type="http://schemas.openxmlformats.org/officeDocument/2006/relationships/hyperlink" Target="https://podminky.urs.cz/item/CS_URS_2024_02/784181129" TargetMode="External" /><Relationship Id="rId201" Type="http://schemas.openxmlformats.org/officeDocument/2006/relationships/hyperlink" Target="https://podminky.urs.cz/item/CS_URS_2024_02/784211101" TargetMode="External" /><Relationship Id="rId202" Type="http://schemas.openxmlformats.org/officeDocument/2006/relationships/hyperlink" Target="https://podminky.urs.cz/item/CS_URS_2024_02/784211103" TargetMode="External" /><Relationship Id="rId203" Type="http://schemas.openxmlformats.org/officeDocument/2006/relationships/hyperlink" Target="https://podminky.urs.cz/item/CS_URS_2024_02/784211107" TargetMode="External" /><Relationship Id="rId204" Type="http://schemas.openxmlformats.org/officeDocument/2006/relationships/hyperlink" Target="https://podminky.urs.cz/item/CS_URS_2024_02/784211109" TargetMode="External" /><Relationship Id="rId205" Type="http://schemas.openxmlformats.org/officeDocument/2006/relationships/hyperlink" Target="https://podminky.urs.cz/item/CS_URS_2024_02/787616363" TargetMode="External" /><Relationship Id="rId20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002000" TargetMode="External" /><Relationship Id="rId2" Type="http://schemas.openxmlformats.org/officeDocument/2006/relationships/hyperlink" Target="https://podminky.urs.cz/item/CS_URS_2024_02/012164000" TargetMode="External" /><Relationship Id="rId3" Type="http://schemas.openxmlformats.org/officeDocument/2006/relationships/hyperlink" Target="https://podminky.urs.cz/item/CS_URS_2024_02/013244000" TargetMode="External" /><Relationship Id="rId4" Type="http://schemas.openxmlformats.org/officeDocument/2006/relationships/hyperlink" Target="https://podminky.urs.cz/item/CS_URS_2024_02/030001000" TargetMode="External" /><Relationship Id="rId5" Type="http://schemas.openxmlformats.org/officeDocument/2006/relationships/hyperlink" Target="https://podminky.urs.cz/item/CS_URS_2024_02/042103000" TargetMode="External" /><Relationship Id="rId6" Type="http://schemas.openxmlformats.org/officeDocument/2006/relationships/hyperlink" Target="https://podminky.urs.cz/item/CS_URS_2024_02/043103000" TargetMode="External" /><Relationship Id="rId7" Type="http://schemas.openxmlformats.org/officeDocument/2006/relationships/hyperlink" Target="https://podminky.urs.cz/item/CS_URS_2024_02/045002000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10-2024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Velká Kraš VB - oprava bytu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5. 11. 2024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16.5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stavební úpravy'!J30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'01 - stavební úpravy'!P109</f>
        <v>0</v>
      </c>
      <c r="AV55" s="122">
        <f>'01 - stavební úpravy'!J33</f>
        <v>0</v>
      </c>
      <c r="AW55" s="122">
        <f>'01 - stavební úpravy'!J34</f>
        <v>0</v>
      </c>
      <c r="AX55" s="122">
        <f>'01 - stavební úpravy'!J35</f>
        <v>0</v>
      </c>
      <c r="AY55" s="122">
        <f>'01 - stavební úpravy'!J36</f>
        <v>0</v>
      </c>
      <c r="AZ55" s="122">
        <f>'01 - stavební úpravy'!F33</f>
        <v>0</v>
      </c>
      <c r="BA55" s="122">
        <f>'01 - stavební úpravy'!F34</f>
        <v>0</v>
      </c>
      <c r="BB55" s="122">
        <f>'01 - stavební úpravy'!F35</f>
        <v>0</v>
      </c>
      <c r="BC55" s="122">
        <f>'01 - stavební úpravy'!F36</f>
        <v>0</v>
      </c>
      <c r="BD55" s="124">
        <f>'01 - stavební úpravy'!F37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77</v>
      </c>
    </row>
    <row r="56" s="7" customFormat="1" ht="16.5" customHeight="1">
      <c r="A56" s="113" t="s">
        <v>73</v>
      </c>
      <c r="B56" s="114"/>
      <c r="C56" s="115"/>
      <c r="D56" s="116" t="s">
        <v>79</v>
      </c>
      <c r="E56" s="116"/>
      <c r="F56" s="116"/>
      <c r="G56" s="116"/>
      <c r="H56" s="116"/>
      <c r="I56" s="117"/>
      <c r="J56" s="116" t="s">
        <v>80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'VRN - Vedlejší náklady'!J30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6">
        <v>0</v>
      </c>
      <c r="AT56" s="127">
        <f>ROUND(SUM(AV56:AW56),2)</f>
        <v>0</v>
      </c>
      <c r="AU56" s="128">
        <f>'VRN - Vedlejší náklady'!P84</f>
        <v>0</v>
      </c>
      <c r="AV56" s="127">
        <f>'VRN - Vedlejší náklady'!J33</f>
        <v>0</v>
      </c>
      <c r="AW56" s="127">
        <f>'VRN - Vedlejší náklady'!J34</f>
        <v>0</v>
      </c>
      <c r="AX56" s="127">
        <f>'VRN - Vedlejší náklady'!J35</f>
        <v>0</v>
      </c>
      <c r="AY56" s="127">
        <f>'VRN - Vedlejší náklady'!J36</f>
        <v>0</v>
      </c>
      <c r="AZ56" s="127">
        <f>'VRN - Vedlejší náklady'!F33</f>
        <v>0</v>
      </c>
      <c r="BA56" s="127">
        <f>'VRN - Vedlejší náklady'!F34</f>
        <v>0</v>
      </c>
      <c r="BB56" s="127">
        <f>'VRN - Vedlejší náklady'!F35</f>
        <v>0</v>
      </c>
      <c r="BC56" s="127">
        <f>'VRN - Vedlejší náklady'!F36</f>
        <v>0</v>
      </c>
      <c r="BD56" s="129">
        <f>'VRN - Vedlejší náklady'!F37</f>
        <v>0</v>
      </c>
      <c r="BE56" s="7"/>
      <c r="BT56" s="125" t="s">
        <v>77</v>
      </c>
      <c r="BV56" s="125" t="s">
        <v>71</v>
      </c>
      <c r="BW56" s="125" t="s">
        <v>81</v>
      </c>
      <c r="BX56" s="125" t="s">
        <v>5</v>
      </c>
      <c r="CL56" s="125" t="s">
        <v>19</v>
      </c>
      <c r="CM56" s="125" t="s">
        <v>77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WRY7zhoFAqH8J0YKFqzjhuvA8uL8uBoqIsNF5Fj+Pa6ReAE1Legw1L81/kttuILQDA3y/TtDMWt4pkrrwe7mfA==" hashValue="9J0WMPILXI3OuVvlrAAvWl2rQbg+iv1Fg7xMGzMaIkudOACRVL7UdOBnyU4FvO06q4oUaNUhs8Apt9LfTlHZa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stavební úpravy'!C2" display="/"/>
    <hyperlink ref="A56" location="'VR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82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Velká Kraš VB - oprava bytu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5. 11. 2024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 xml:space="preserve"> </v>
      </c>
      <c r="F15" s="40"/>
      <c r="G15" s="40"/>
      <c r="H15" s="40"/>
      <c r="I15" s="134" t="s">
        <v>27</v>
      </c>
      <c r="J15" s="138" t="str">
        <f>IF('Rekapitulace zakázky'!AN11="","",'Rekapitulace zakázky'!AN11)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27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27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zakázky'!AN19="","",'Rekapitulace zakázky'!AN19)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zakázky'!E20="","",'Rekapitulace zakázky'!E20)</f>
        <v xml:space="preserve"> </v>
      </c>
      <c r="F24" s="40"/>
      <c r="G24" s="40"/>
      <c r="H24" s="40"/>
      <c r="I24" s="134" t="s">
        <v>27</v>
      </c>
      <c r="J24" s="138" t="str">
        <f>IF('Rekapitulace zakázky'!AN20="","",'Rekapitulace zakázky'!AN20)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ROUND(J109,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ROUND((SUM(BE109:BE1260)),  2)</f>
        <v>0</v>
      </c>
      <c r="G33" s="40"/>
      <c r="H33" s="40"/>
      <c r="I33" s="150">
        <v>0.20999999999999999</v>
      </c>
      <c r="J33" s="149">
        <f>ROUND(((SUM(BE109:BE1260))*I33),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ROUND((SUM(BF109:BF1260)),  2)</f>
        <v>0</v>
      </c>
      <c r="G34" s="40"/>
      <c r="H34" s="40"/>
      <c r="I34" s="150">
        <v>0.12</v>
      </c>
      <c r="J34" s="149">
        <f>ROUND(((SUM(BF109:BF1260))*I34),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ROUND((SUM(BG109:BG1260)),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ROUND((SUM(BH109:BH1260)),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ROUND((SUM(BI109:BI1260)),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Velká Kraš VB - oprava bytu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stavební úpravy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5. 11. 2024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86</v>
      </c>
      <c r="D57" s="164"/>
      <c r="E57" s="164"/>
      <c r="F57" s="164"/>
      <c r="G57" s="164"/>
      <c r="H57" s="164"/>
      <c r="I57" s="164"/>
      <c r="J57" s="165" t="s">
        <v>87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J109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88</v>
      </c>
    </row>
    <row r="60" s="9" customFormat="1" ht="24.96" customHeight="1">
      <c r="A60" s="9"/>
      <c r="B60" s="167"/>
      <c r="C60" s="168"/>
      <c r="D60" s="169" t="s">
        <v>89</v>
      </c>
      <c r="E60" s="170"/>
      <c r="F60" s="170"/>
      <c r="G60" s="170"/>
      <c r="H60" s="170"/>
      <c r="I60" s="170"/>
      <c r="J60" s="171">
        <f>J110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90</v>
      </c>
      <c r="E61" s="176"/>
      <c r="F61" s="176"/>
      <c r="G61" s="176"/>
      <c r="H61" s="176"/>
      <c r="I61" s="176"/>
      <c r="J61" s="177">
        <f>J111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91</v>
      </c>
      <c r="E62" s="176"/>
      <c r="F62" s="176"/>
      <c r="G62" s="176"/>
      <c r="H62" s="176"/>
      <c r="I62" s="176"/>
      <c r="J62" s="177">
        <f>J147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92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93</v>
      </c>
      <c r="E64" s="176"/>
      <c r="F64" s="176"/>
      <c r="G64" s="176"/>
      <c r="H64" s="176"/>
      <c r="I64" s="176"/>
      <c r="J64" s="177">
        <f>J157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94</v>
      </c>
      <c r="E65" s="176"/>
      <c r="F65" s="176"/>
      <c r="G65" s="176"/>
      <c r="H65" s="176"/>
      <c r="I65" s="176"/>
      <c r="J65" s="177">
        <f>J222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95</v>
      </c>
      <c r="E66" s="176"/>
      <c r="F66" s="176"/>
      <c r="G66" s="176"/>
      <c r="H66" s="176"/>
      <c r="I66" s="176"/>
      <c r="J66" s="177">
        <f>J242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96</v>
      </c>
      <c r="E67" s="176"/>
      <c r="F67" s="176"/>
      <c r="G67" s="176"/>
      <c r="H67" s="176"/>
      <c r="I67" s="176"/>
      <c r="J67" s="177">
        <f>J326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97</v>
      </c>
      <c r="E68" s="176"/>
      <c r="F68" s="176"/>
      <c r="G68" s="176"/>
      <c r="H68" s="176"/>
      <c r="I68" s="176"/>
      <c r="J68" s="177">
        <f>J337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98</v>
      </c>
      <c r="E69" s="170"/>
      <c r="F69" s="170"/>
      <c r="G69" s="170"/>
      <c r="H69" s="170"/>
      <c r="I69" s="170"/>
      <c r="J69" s="171">
        <f>J342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99</v>
      </c>
      <c r="E70" s="176"/>
      <c r="F70" s="176"/>
      <c r="G70" s="176"/>
      <c r="H70" s="176"/>
      <c r="I70" s="176"/>
      <c r="J70" s="177">
        <f>J343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100</v>
      </c>
      <c r="E71" s="176"/>
      <c r="F71" s="176"/>
      <c r="G71" s="176"/>
      <c r="H71" s="176"/>
      <c r="I71" s="176"/>
      <c r="J71" s="177">
        <f>J360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101</v>
      </c>
      <c r="E72" s="176"/>
      <c r="F72" s="176"/>
      <c r="G72" s="176"/>
      <c r="H72" s="176"/>
      <c r="I72" s="176"/>
      <c r="J72" s="177">
        <f>J397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102</v>
      </c>
      <c r="E73" s="176"/>
      <c r="F73" s="176"/>
      <c r="G73" s="176"/>
      <c r="H73" s="176"/>
      <c r="I73" s="176"/>
      <c r="J73" s="177">
        <f>J444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103</v>
      </c>
      <c r="E74" s="176"/>
      <c r="F74" s="176"/>
      <c r="G74" s="176"/>
      <c r="H74" s="176"/>
      <c r="I74" s="176"/>
      <c r="J74" s="177">
        <f>J454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104</v>
      </c>
      <c r="E75" s="176"/>
      <c r="F75" s="176"/>
      <c r="G75" s="176"/>
      <c r="H75" s="176"/>
      <c r="I75" s="176"/>
      <c r="J75" s="177">
        <f>J533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105</v>
      </c>
      <c r="E76" s="176"/>
      <c r="F76" s="176"/>
      <c r="G76" s="176"/>
      <c r="H76" s="176"/>
      <c r="I76" s="176"/>
      <c r="J76" s="177">
        <f>J536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106</v>
      </c>
      <c r="E77" s="176"/>
      <c r="F77" s="176"/>
      <c r="G77" s="176"/>
      <c r="H77" s="176"/>
      <c r="I77" s="176"/>
      <c r="J77" s="177">
        <f>J574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107</v>
      </c>
      <c r="E78" s="176"/>
      <c r="F78" s="176"/>
      <c r="G78" s="176"/>
      <c r="H78" s="176"/>
      <c r="I78" s="176"/>
      <c r="J78" s="177">
        <f>J593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3"/>
      <c r="C79" s="174"/>
      <c r="D79" s="175" t="s">
        <v>108</v>
      </c>
      <c r="E79" s="176"/>
      <c r="F79" s="176"/>
      <c r="G79" s="176"/>
      <c r="H79" s="176"/>
      <c r="I79" s="176"/>
      <c r="J79" s="177">
        <f>J612</f>
        <v>0</v>
      </c>
      <c r="K79" s="174"/>
      <c r="L79" s="178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3"/>
      <c r="C80" s="174"/>
      <c r="D80" s="175" t="s">
        <v>109</v>
      </c>
      <c r="E80" s="176"/>
      <c r="F80" s="176"/>
      <c r="G80" s="176"/>
      <c r="H80" s="176"/>
      <c r="I80" s="176"/>
      <c r="J80" s="177">
        <f>J623</f>
        <v>0</v>
      </c>
      <c r="K80" s="174"/>
      <c r="L80" s="178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3"/>
      <c r="C81" s="174"/>
      <c r="D81" s="175" t="s">
        <v>110</v>
      </c>
      <c r="E81" s="176"/>
      <c r="F81" s="176"/>
      <c r="G81" s="176"/>
      <c r="H81" s="176"/>
      <c r="I81" s="176"/>
      <c r="J81" s="177">
        <f>J636</f>
        <v>0</v>
      </c>
      <c r="K81" s="174"/>
      <c r="L81" s="178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3"/>
      <c r="C82" s="174"/>
      <c r="D82" s="175" t="s">
        <v>111</v>
      </c>
      <c r="E82" s="176"/>
      <c r="F82" s="176"/>
      <c r="G82" s="176"/>
      <c r="H82" s="176"/>
      <c r="I82" s="176"/>
      <c r="J82" s="177">
        <f>J665</f>
        <v>0</v>
      </c>
      <c r="K82" s="174"/>
      <c r="L82" s="178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3"/>
      <c r="C83" s="174"/>
      <c r="D83" s="175" t="s">
        <v>112</v>
      </c>
      <c r="E83" s="176"/>
      <c r="F83" s="176"/>
      <c r="G83" s="176"/>
      <c r="H83" s="176"/>
      <c r="I83" s="176"/>
      <c r="J83" s="177">
        <f>J685</f>
        <v>0</v>
      </c>
      <c r="K83" s="174"/>
      <c r="L83" s="178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3"/>
      <c r="C84" s="174"/>
      <c r="D84" s="175" t="s">
        <v>113</v>
      </c>
      <c r="E84" s="176"/>
      <c r="F84" s="176"/>
      <c r="G84" s="176"/>
      <c r="H84" s="176"/>
      <c r="I84" s="176"/>
      <c r="J84" s="177">
        <f>J714</f>
        <v>0</v>
      </c>
      <c r="K84" s="174"/>
      <c r="L84" s="178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73"/>
      <c r="C85" s="174"/>
      <c r="D85" s="175" t="s">
        <v>114</v>
      </c>
      <c r="E85" s="176"/>
      <c r="F85" s="176"/>
      <c r="G85" s="176"/>
      <c r="H85" s="176"/>
      <c r="I85" s="176"/>
      <c r="J85" s="177">
        <f>J817</f>
        <v>0</v>
      </c>
      <c r="K85" s="174"/>
      <c r="L85" s="178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73"/>
      <c r="C86" s="174"/>
      <c r="D86" s="175" t="s">
        <v>115</v>
      </c>
      <c r="E86" s="176"/>
      <c r="F86" s="176"/>
      <c r="G86" s="176"/>
      <c r="H86" s="176"/>
      <c r="I86" s="176"/>
      <c r="J86" s="177">
        <f>J889</f>
        <v>0</v>
      </c>
      <c r="K86" s="174"/>
      <c r="L86" s="178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73"/>
      <c r="C87" s="174"/>
      <c r="D87" s="175" t="s">
        <v>116</v>
      </c>
      <c r="E87" s="176"/>
      <c r="F87" s="176"/>
      <c r="G87" s="176"/>
      <c r="H87" s="176"/>
      <c r="I87" s="176"/>
      <c r="J87" s="177">
        <f>J986</f>
        <v>0</v>
      </c>
      <c r="K87" s="174"/>
      <c r="L87" s="178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73"/>
      <c r="C88" s="174"/>
      <c r="D88" s="175" t="s">
        <v>117</v>
      </c>
      <c r="E88" s="176"/>
      <c r="F88" s="176"/>
      <c r="G88" s="176"/>
      <c r="H88" s="176"/>
      <c r="I88" s="176"/>
      <c r="J88" s="177">
        <f>J1050</f>
        <v>0</v>
      </c>
      <c r="K88" s="174"/>
      <c r="L88" s="178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73"/>
      <c r="C89" s="174"/>
      <c r="D89" s="175" t="s">
        <v>118</v>
      </c>
      <c r="E89" s="176"/>
      <c r="F89" s="176"/>
      <c r="G89" s="176"/>
      <c r="H89" s="176"/>
      <c r="I89" s="176"/>
      <c r="J89" s="177">
        <f>J1257</f>
        <v>0</v>
      </c>
      <c r="K89" s="174"/>
      <c r="L89" s="178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2" customFormat="1" ht="21.84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5" s="2" customFormat="1" ht="6.96" customHeight="1">
      <c r="A95" s="40"/>
      <c r="B95" s="63"/>
      <c r="C95" s="64"/>
      <c r="D95" s="64"/>
      <c r="E95" s="64"/>
      <c r="F95" s="64"/>
      <c r="G95" s="64"/>
      <c r="H95" s="64"/>
      <c r="I95" s="64"/>
      <c r="J95" s="64"/>
      <c r="K95" s="64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24.96" customHeight="1">
      <c r="A96" s="40"/>
      <c r="B96" s="41"/>
      <c r="C96" s="25" t="s">
        <v>119</v>
      </c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6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16</v>
      </c>
      <c r="D98" s="42"/>
      <c r="E98" s="42"/>
      <c r="F98" s="42"/>
      <c r="G98" s="42"/>
      <c r="H98" s="42"/>
      <c r="I98" s="42"/>
      <c r="J98" s="42"/>
      <c r="K98" s="42"/>
      <c r="L98" s="136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6.5" customHeight="1">
      <c r="A99" s="40"/>
      <c r="B99" s="41"/>
      <c r="C99" s="42"/>
      <c r="D99" s="42"/>
      <c r="E99" s="162" t="str">
        <f>E7</f>
        <v>Velká Kraš VB - oprava bytu</v>
      </c>
      <c r="F99" s="34"/>
      <c r="G99" s="34"/>
      <c r="H99" s="34"/>
      <c r="I99" s="42"/>
      <c r="J99" s="42"/>
      <c r="K99" s="42"/>
      <c r="L99" s="136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2" customHeight="1">
      <c r="A100" s="40"/>
      <c r="B100" s="41"/>
      <c r="C100" s="34" t="s">
        <v>83</v>
      </c>
      <c r="D100" s="42"/>
      <c r="E100" s="42"/>
      <c r="F100" s="42"/>
      <c r="G100" s="42"/>
      <c r="H100" s="42"/>
      <c r="I100" s="42"/>
      <c r="J100" s="42"/>
      <c r="K100" s="42"/>
      <c r="L100" s="136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6.5" customHeight="1">
      <c r="A101" s="40"/>
      <c r="B101" s="41"/>
      <c r="C101" s="42"/>
      <c r="D101" s="42"/>
      <c r="E101" s="71" t="str">
        <f>E9</f>
        <v>01 - stavební úpravy</v>
      </c>
      <c r="F101" s="42"/>
      <c r="G101" s="42"/>
      <c r="H101" s="42"/>
      <c r="I101" s="42"/>
      <c r="J101" s="42"/>
      <c r="K101" s="42"/>
      <c r="L101" s="136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6.96" customHeight="1">
      <c r="A102" s="40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136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12" customHeight="1">
      <c r="A103" s="40"/>
      <c r="B103" s="41"/>
      <c r="C103" s="34" t="s">
        <v>21</v>
      </c>
      <c r="D103" s="42"/>
      <c r="E103" s="42"/>
      <c r="F103" s="29" t="str">
        <f>F12</f>
        <v xml:space="preserve"> </v>
      </c>
      <c r="G103" s="42"/>
      <c r="H103" s="42"/>
      <c r="I103" s="34" t="s">
        <v>23</v>
      </c>
      <c r="J103" s="74" t="str">
        <f>IF(J12="","",J12)</f>
        <v>5. 11. 2024</v>
      </c>
      <c r="K103" s="42"/>
      <c r="L103" s="136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6.96" customHeight="1">
      <c r="A104" s="40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136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5.15" customHeight="1">
      <c r="A105" s="40"/>
      <c r="B105" s="41"/>
      <c r="C105" s="34" t="s">
        <v>25</v>
      </c>
      <c r="D105" s="42"/>
      <c r="E105" s="42"/>
      <c r="F105" s="29" t="str">
        <f>E15</f>
        <v xml:space="preserve"> </v>
      </c>
      <c r="G105" s="42"/>
      <c r="H105" s="42"/>
      <c r="I105" s="34" t="s">
        <v>30</v>
      </c>
      <c r="J105" s="38" t="str">
        <f>E21</f>
        <v xml:space="preserve"> </v>
      </c>
      <c r="K105" s="42"/>
      <c r="L105" s="136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15.15" customHeight="1">
      <c r="A106" s="40"/>
      <c r="B106" s="41"/>
      <c r="C106" s="34" t="s">
        <v>28</v>
      </c>
      <c r="D106" s="42"/>
      <c r="E106" s="42"/>
      <c r="F106" s="29" t="str">
        <f>IF(E18="","",E18)</f>
        <v>Vyplň údaj</v>
      </c>
      <c r="G106" s="42"/>
      <c r="H106" s="42"/>
      <c r="I106" s="34" t="s">
        <v>32</v>
      </c>
      <c r="J106" s="38" t="str">
        <f>E24</f>
        <v xml:space="preserve"> </v>
      </c>
      <c r="K106" s="42"/>
      <c r="L106" s="136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0.32" customHeight="1">
      <c r="A107" s="40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136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11" customFormat="1" ht="29.28" customHeight="1">
      <c r="A108" s="179"/>
      <c r="B108" s="180"/>
      <c r="C108" s="181" t="s">
        <v>120</v>
      </c>
      <c r="D108" s="182" t="s">
        <v>54</v>
      </c>
      <c r="E108" s="182" t="s">
        <v>50</v>
      </c>
      <c r="F108" s="182" t="s">
        <v>51</v>
      </c>
      <c r="G108" s="182" t="s">
        <v>121</v>
      </c>
      <c r="H108" s="182" t="s">
        <v>122</v>
      </c>
      <c r="I108" s="182" t="s">
        <v>123</v>
      </c>
      <c r="J108" s="182" t="s">
        <v>87</v>
      </c>
      <c r="K108" s="183" t="s">
        <v>124</v>
      </c>
      <c r="L108" s="184"/>
      <c r="M108" s="94" t="s">
        <v>19</v>
      </c>
      <c r="N108" s="95" t="s">
        <v>39</v>
      </c>
      <c r="O108" s="95" t="s">
        <v>125</v>
      </c>
      <c r="P108" s="95" t="s">
        <v>126</v>
      </c>
      <c r="Q108" s="95" t="s">
        <v>127</v>
      </c>
      <c r="R108" s="95" t="s">
        <v>128</v>
      </c>
      <c r="S108" s="95" t="s">
        <v>129</v>
      </c>
      <c r="T108" s="96" t="s">
        <v>130</v>
      </c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</row>
    <row r="109" s="2" customFormat="1" ht="22.8" customHeight="1">
      <c r="A109" s="40"/>
      <c r="B109" s="41"/>
      <c r="C109" s="101" t="s">
        <v>131</v>
      </c>
      <c r="D109" s="42"/>
      <c r="E109" s="42"/>
      <c r="F109" s="42"/>
      <c r="G109" s="42"/>
      <c r="H109" s="42"/>
      <c r="I109" s="42"/>
      <c r="J109" s="185">
        <f>BK109</f>
        <v>0</v>
      </c>
      <c r="K109" s="42"/>
      <c r="L109" s="46"/>
      <c r="M109" s="97"/>
      <c r="N109" s="186"/>
      <c r="O109" s="98"/>
      <c r="P109" s="187">
        <f>P110+P342</f>
        <v>0</v>
      </c>
      <c r="Q109" s="98"/>
      <c r="R109" s="187">
        <f>R110+R342</f>
        <v>36.086689338725996</v>
      </c>
      <c r="S109" s="98"/>
      <c r="T109" s="188">
        <f>T110+T342</f>
        <v>21.12337037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68</v>
      </c>
      <c r="AU109" s="19" t="s">
        <v>88</v>
      </c>
      <c r="BK109" s="189">
        <f>BK110+BK342</f>
        <v>0</v>
      </c>
    </row>
    <row r="110" s="12" customFormat="1" ht="25.92" customHeight="1">
      <c r="A110" s="12"/>
      <c r="B110" s="190"/>
      <c r="C110" s="191"/>
      <c r="D110" s="192" t="s">
        <v>68</v>
      </c>
      <c r="E110" s="193" t="s">
        <v>132</v>
      </c>
      <c r="F110" s="193" t="s">
        <v>133</v>
      </c>
      <c r="G110" s="191"/>
      <c r="H110" s="191"/>
      <c r="I110" s="194"/>
      <c r="J110" s="195">
        <f>BK110</f>
        <v>0</v>
      </c>
      <c r="K110" s="191"/>
      <c r="L110" s="196"/>
      <c r="M110" s="197"/>
      <c r="N110" s="198"/>
      <c r="O110" s="198"/>
      <c r="P110" s="199">
        <f>P111+P147+P153+P157+P222+P242+P326+P337</f>
        <v>0</v>
      </c>
      <c r="Q110" s="198"/>
      <c r="R110" s="199">
        <f>R111+R147+R153+R157+R222+R242+R326+R337</f>
        <v>29.050395485999999</v>
      </c>
      <c r="S110" s="198"/>
      <c r="T110" s="200">
        <f>T111+T147+T153+T157+T222+T242+T326+T337</f>
        <v>17.001857999999999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77</v>
      </c>
      <c r="AT110" s="202" t="s">
        <v>68</v>
      </c>
      <c r="AU110" s="202" t="s">
        <v>69</v>
      </c>
      <c r="AY110" s="201" t="s">
        <v>134</v>
      </c>
      <c r="BK110" s="203">
        <f>BK111+BK147+BK153+BK157+BK222+BK242+BK326+BK337</f>
        <v>0</v>
      </c>
    </row>
    <row r="111" s="12" customFormat="1" ht="22.8" customHeight="1">
      <c r="A111" s="12"/>
      <c r="B111" s="190"/>
      <c r="C111" s="191"/>
      <c r="D111" s="192" t="s">
        <v>68</v>
      </c>
      <c r="E111" s="204" t="s">
        <v>77</v>
      </c>
      <c r="F111" s="204" t="s">
        <v>135</v>
      </c>
      <c r="G111" s="191"/>
      <c r="H111" s="191"/>
      <c r="I111" s="194"/>
      <c r="J111" s="205">
        <f>BK111</f>
        <v>0</v>
      </c>
      <c r="K111" s="191"/>
      <c r="L111" s="196"/>
      <c r="M111" s="197"/>
      <c r="N111" s="198"/>
      <c r="O111" s="198"/>
      <c r="P111" s="199">
        <f>SUM(P112:P146)</f>
        <v>0</v>
      </c>
      <c r="Q111" s="198"/>
      <c r="R111" s="199">
        <f>SUM(R112:R146)</f>
        <v>20.832000000000001</v>
      </c>
      <c r="S111" s="198"/>
      <c r="T111" s="200">
        <f>SUM(T112:T146)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1" t="s">
        <v>77</v>
      </c>
      <c r="AT111" s="202" t="s">
        <v>68</v>
      </c>
      <c r="AU111" s="202" t="s">
        <v>77</v>
      </c>
      <c r="AY111" s="201" t="s">
        <v>134</v>
      </c>
      <c r="BK111" s="203">
        <f>SUM(BK112:BK146)</f>
        <v>0</v>
      </c>
    </row>
    <row r="112" s="2" customFormat="1" ht="44.25" customHeight="1">
      <c r="A112" s="40"/>
      <c r="B112" s="41"/>
      <c r="C112" s="206" t="s">
        <v>77</v>
      </c>
      <c r="D112" s="206" t="s">
        <v>136</v>
      </c>
      <c r="E112" s="207" t="s">
        <v>137</v>
      </c>
      <c r="F112" s="208" t="s">
        <v>138</v>
      </c>
      <c r="G112" s="209" t="s">
        <v>139</v>
      </c>
      <c r="H112" s="210">
        <v>10.24</v>
      </c>
      <c r="I112" s="211"/>
      <c r="J112" s="212">
        <f>ROUND(I112*H112,2)</f>
        <v>0</v>
      </c>
      <c r="K112" s="208" t="s">
        <v>140</v>
      </c>
      <c r="L112" s="46"/>
      <c r="M112" s="213" t="s">
        <v>19</v>
      </c>
      <c r="N112" s="214" t="s">
        <v>41</v>
      </c>
      <c r="O112" s="86"/>
      <c r="P112" s="215">
        <f>O112*H112</f>
        <v>0</v>
      </c>
      <c r="Q112" s="215">
        <v>1.8</v>
      </c>
      <c r="R112" s="215">
        <f>Q112*H112</f>
        <v>18.432000000000002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141</v>
      </c>
      <c r="AT112" s="217" t="s">
        <v>136</v>
      </c>
      <c r="AU112" s="217" t="s">
        <v>142</v>
      </c>
      <c r="AY112" s="19" t="s">
        <v>134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142</v>
      </c>
      <c r="BK112" s="218">
        <f>ROUND(I112*H112,2)</f>
        <v>0</v>
      </c>
      <c r="BL112" s="19" t="s">
        <v>141</v>
      </c>
      <c r="BM112" s="217" t="s">
        <v>143</v>
      </c>
    </row>
    <row r="113" s="2" customFormat="1">
      <c r="A113" s="40"/>
      <c r="B113" s="41"/>
      <c r="C113" s="42"/>
      <c r="D113" s="219" t="s">
        <v>144</v>
      </c>
      <c r="E113" s="42"/>
      <c r="F113" s="220" t="s">
        <v>145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144</v>
      </c>
      <c r="AU113" s="19" t="s">
        <v>142</v>
      </c>
    </row>
    <row r="114" s="13" customFormat="1">
      <c r="A114" s="13"/>
      <c r="B114" s="224"/>
      <c r="C114" s="225"/>
      <c r="D114" s="226" t="s">
        <v>146</v>
      </c>
      <c r="E114" s="227" t="s">
        <v>19</v>
      </c>
      <c r="F114" s="228" t="s">
        <v>147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146</v>
      </c>
      <c r="AU114" s="234" t="s">
        <v>142</v>
      </c>
      <c r="AV114" s="13" t="s">
        <v>77</v>
      </c>
      <c r="AW114" s="13" t="s">
        <v>31</v>
      </c>
      <c r="AX114" s="13" t="s">
        <v>69</v>
      </c>
      <c r="AY114" s="234" t="s">
        <v>134</v>
      </c>
    </row>
    <row r="115" s="14" customFormat="1">
      <c r="A115" s="14"/>
      <c r="B115" s="235"/>
      <c r="C115" s="236"/>
      <c r="D115" s="226" t="s">
        <v>146</v>
      </c>
      <c r="E115" s="237" t="s">
        <v>19</v>
      </c>
      <c r="F115" s="238" t="s">
        <v>148</v>
      </c>
      <c r="G115" s="236"/>
      <c r="H115" s="239">
        <v>10.24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146</v>
      </c>
      <c r="AU115" s="245" t="s">
        <v>142</v>
      </c>
      <c r="AV115" s="14" t="s">
        <v>142</v>
      </c>
      <c r="AW115" s="14" t="s">
        <v>31</v>
      </c>
      <c r="AX115" s="14" t="s">
        <v>77</v>
      </c>
      <c r="AY115" s="245" t="s">
        <v>134</v>
      </c>
    </row>
    <row r="116" s="2" customFormat="1" ht="62.7" customHeight="1">
      <c r="A116" s="40"/>
      <c r="B116" s="41"/>
      <c r="C116" s="206" t="s">
        <v>142</v>
      </c>
      <c r="D116" s="206" t="s">
        <v>136</v>
      </c>
      <c r="E116" s="207" t="s">
        <v>149</v>
      </c>
      <c r="F116" s="208" t="s">
        <v>150</v>
      </c>
      <c r="G116" s="209" t="s">
        <v>139</v>
      </c>
      <c r="H116" s="210">
        <v>2.5600000000000001</v>
      </c>
      <c r="I116" s="211"/>
      <c r="J116" s="212">
        <f>ROUND(I116*H116,2)</f>
        <v>0</v>
      </c>
      <c r="K116" s="208" t="s">
        <v>140</v>
      </c>
      <c r="L116" s="46"/>
      <c r="M116" s="213" t="s">
        <v>19</v>
      </c>
      <c r="N116" s="214" t="s">
        <v>41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141</v>
      </c>
      <c r="AT116" s="217" t="s">
        <v>136</v>
      </c>
      <c r="AU116" s="217" t="s">
        <v>142</v>
      </c>
      <c r="AY116" s="19" t="s">
        <v>134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142</v>
      </c>
      <c r="BK116" s="218">
        <f>ROUND(I116*H116,2)</f>
        <v>0</v>
      </c>
      <c r="BL116" s="19" t="s">
        <v>141</v>
      </c>
      <c r="BM116" s="217" t="s">
        <v>151</v>
      </c>
    </row>
    <row r="117" s="2" customFormat="1">
      <c r="A117" s="40"/>
      <c r="B117" s="41"/>
      <c r="C117" s="42"/>
      <c r="D117" s="219" t="s">
        <v>144</v>
      </c>
      <c r="E117" s="42"/>
      <c r="F117" s="220" t="s">
        <v>152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144</v>
      </c>
      <c r="AU117" s="19" t="s">
        <v>142</v>
      </c>
    </row>
    <row r="118" s="14" customFormat="1">
      <c r="A118" s="14"/>
      <c r="B118" s="235"/>
      <c r="C118" s="236"/>
      <c r="D118" s="226" t="s">
        <v>146</v>
      </c>
      <c r="E118" s="237" t="s">
        <v>19</v>
      </c>
      <c r="F118" s="238" t="s">
        <v>153</v>
      </c>
      <c r="G118" s="236"/>
      <c r="H118" s="239">
        <v>2.5600000000000001</v>
      </c>
      <c r="I118" s="240"/>
      <c r="J118" s="236"/>
      <c r="K118" s="236"/>
      <c r="L118" s="241"/>
      <c r="M118" s="242"/>
      <c r="N118" s="243"/>
      <c r="O118" s="243"/>
      <c r="P118" s="243"/>
      <c r="Q118" s="243"/>
      <c r="R118" s="243"/>
      <c r="S118" s="243"/>
      <c r="T118" s="24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5" t="s">
        <v>146</v>
      </c>
      <c r="AU118" s="245" t="s">
        <v>142</v>
      </c>
      <c r="AV118" s="14" t="s">
        <v>142</v>
      </c>
      <c r="AW118" s="14" t="s">
        <v>31</v>
      </c>
      <c r="AX118" s="14" t="s">
        <v>77</v>
      </c>
      <c r="AY118" s="245" t="s">
        <v>134</v>
      </c>
    </row>
    <row r="119" s="2" customFormat="1" ht="66.75" customHeight="1">
      <c r="A119" s="40"/>
      <c r="B119" s="41"/>
      <c r="C119" s="206" t="s">
        <v>154</v>
      </c>
      <c r="D119" s="206" t="s">
        <v>136</v>
      </c>
      <c r="E119" s="207" t="s">
        <v>155</v>
      </c>
      <c r="F119" s="208" t="s">
        <v>156</v>
      </c>
      <c r="G119" s="209" t="s">
        <v>139</v>
      </c>
      <c r="H119" s="210">
        <v>102.40000000000001</v>
      </c>
      <c r="I119" s="211"/>
      <c r="J119" s="212">
        <f>ROUND(I119*H119,2)</f>
        <v>0</v>
      </c>
      <c r="K119" s="208" t="s">
        <v>140</v>
      </c>
      <c r="L119" s="46"/>
      <c r="M119" s="213" t="s">
        <v>19</v>
      </c>
      <c r="N119" s="214" t="s">
        <v>41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141</v>
      </c>
      <c r="AT119" s="217" t="s">
        <v>136</v>
      </c>
      <c r="AU119" s="217" t="s">
        <v>142</v>
      </c>
      <c r="AY119" s="19" t="s">
        <v>134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142</v>
      </c>
      <c r="BK119" s="218">
        <f>ROUND(I119*H119,2)</f>
        <v>0</v>
      </c>
      <c r="BL119" s="19" t="s">
        <v>141</v>
      </c>
      <c r="BM119" s="217" t="s">
        <v>157</v>
      </c>
    </row>
    <row r="120" s="2" customFormat="1">
      <c r="A120" s="40"/>
      <c r="B120" s="41"/>
      <c r="C120" s="42"/>
      <c r="D120" s="219" t="s">
        <v>144</v>
      </c>
      <c r="E120" s="42"/>
      <c r="F120" s="220" t="s">
        <v>158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144</v>
      </c>
      <c r="AU120" s="19" t="s">
        <v>142</v>
      </c>
    </row>
    <row r="121" s="14" customFormat="1">
      <c r="A121" s="14"/>
      <c r="B121" s="235"/>
      <c r="C121" s="236"/>
      <c r="D121" s="226" t="s">
        <v>146</v>
      </c>
      <c r="E121" s="237" t="s">
        <v>19</v>
      </c>
      <c r="F121" s="238" t="s">
        <v>159</v>
      </c>
      <c r="G121" s="236"/>
      <c r="H121" s="239">
        <v>102.40000000000001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146</v>
      </c>
      <c r="AU121" s="245" t="s">
        <v>142</v>
      </c>
      <c r="AV121" s="14" t="s">
        <v>142</v>
      </c>
      <c r="AW121" s="14" t="s">
        <v>31</v>
      </c>
      <c r="AX121" s="14" t="s">
        <v>77</v>
      </c>
      <c r="AY121" s="245" t="s">
        <v>134</v>
      </c>
    </row>
    <row r="122" s="2" customFormat="1" ht="37.8" customHeight="1">
      <c r="A122" s="40"/>
      <c r="B122" s="41"/>
      <c r="C122" s="206" t="s">
        <v>141</v>
      </c>
      <c r="D122" s="206" t="s">
        <v>136</v>
      </c>
      <c r="E122" s="207" t="s">
        <v>160</v>
      </c>
      <c r="F122" s="208" t="s">
        <v>161</v>
      </c>
      <c r="G122" s="209" t="s">
        <v>139</v>
      </c>
      <c r="H122" s="210">
        <v>2.5600000000000001</v>
      </c>
      <c r="I122" s="211"/>
      <c r="J122" s="212">
        <f>ROUND(I122*H122,2)</f>
        <v>0</v>
      </c>
      <c r="K122" s="208" t="s">
        <v>140</v>
      </c>
      <c r="L122" s="46"/>
      <c r="M122" s="213" t="s">
        <v>19</v>
      </c>
      <c r="N122" s="214" t="s">
        <v>41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141</v>
      </c>
      <c r="AT122" s="217" t="s">
        <v>136</v>
      </c>
      <c r="AU122" s="217" t="s">
        <v>142</v>
      </c>
      <c r="AY122" s="19" t="s">
        <v>134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142</v>
      </c>
      <c r="BK122" s="218">
        <f>ROUND(I122*H122,2)</f>
        <v>0</v>
      </c>
      <c r="BL122" s="19" t="s">
        <v>141</v>
      </c>
      <c r="BM122" s="217" t="s">
        <v>8</v>
      </c>
    </row>
    <row r="123" s="2" customFormat="1">
      <c r="A123" s="40"/>
      <c r="B123" s="41"/>
      <c r="C123" s="42"/>
      <c r="D123" s="219" t="s">
        <v>144</v>
      </c>
      <c r="E123" s="42"/>
      <c r="F123" s="220" t="s">
        <v>162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144</v>
      </c>
      <c r="AU123" s="19" t="s">
        <v>142</v>
      </c>
    </row>
    <row r="124" s="14" customFormat="1">
      <c r="A124" s="14"/>
      <c r="B124" s="235"/>
      <c r="C124" s="236"/>
      <c r="D124" s="226" t="s">
        <v>146</v>
      </c>
      <c r="E124" s="237" t="s">
        <v>19</v>
      </c>
      <c r="F124" s="238" t="s">
        <v>153</v>
      </c>
      <c r="G124" s="236"/>
      <c r="H124" s="239">
        <v>2.5600000000000001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146</v>
      </c>
      <c r="AU124" s="245" t="s">
        <v>142</v>
      </c>
      <c r="AV124" s="14" t="s">
        <v>142</v>
      </c>
      <c r="AW124" s="14" t="s">
        <v>31</v>
      </c>
      <c r="AX124" s="14" t="s">
        <v>69</v>
      </c>
      <c r="AY124" s="245" t="s">
        <v>134</v>
      </c>
    </row>
    <row r="125" s="15" customFormat="1">
      <c r="A125" s="15"/>
      <c r="B125" s="246"/>
      <c r="C125" s="247"/>
      <c r="D125" s="226" t="s">
        <v>146</v>
      </c>
      <c r="E125" s="248" t="s">
        <v>19</v>
      </c>
      <c r="F125" s="249" t="s">
        <v>163</v>
      </c>
      <c r="G125" s="247"/>
      <c r="H125" s="250">
        <v>2.5600000000000001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6" t="s">
        <v>146</v>
      </c>
      <c r="AU125" s="256" t="s">
        <v>142</v>
      </c>
      <c r="AV125" s="15" t="s">
        <v>141</v>
      </c>
      <c r="AW125" s="15" t="s">
        <v>31</v>
      </c>
      <c r="AX125" s="15" t="s">
        <v>77</v>
      </c>
      <c r="AY125" s="256" t="s">
        <v>134</v>
      </c>
    </row>
    <row r="126" s="2" customFormat="1" ht="44.25" customHeight="1">
      <c r="A126" s="40"/>
      <c r="B126" s="41"/>
      <c r="C126" s="206" t="s">
        <v>164</v>
      </c>
      <c r="D126" s="206" t="s">
        <v>136</v>
      </c>
      <c r="E126" s="207" t="s">
        <v>165</v>
      </c>
      <c r="F126" s="208" t="s">
        <v>166</v>
      </c>
      <c r="G126" s="209" t="s">
        <v>167</v>
      </c>
      <c r="H126" s="210">
        <v>2.7000000000000002</v>
      </c>
      <c r="I126" s="211"/>
      <c r="J126" s="212">
        <f>ROUND(I126*H126,2)</f>
        <v>0</v>
      </c>
      <c r="K126" s="208" t="s">
        <v>140</v>
      </c>
      <c r="L126" s="46"/>
      <c r="M126" s="213" t="s">
        <v>19</v>
      </c>
      <c r="N126" s="214" t="s">
        <v>41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141</v>
      </c>
      <c r="AT126" s="217" t="s">
        <v>136</v>
      </c>
      <c r="AU126" s="217" t="s">
        <v>142</v>
      </c>
      <c r="AY126" s="19" t="s">
        <v>134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142</v>
      </c>
      <c r="BK126" s="218">
        <f>ROUND(I126*H126,2)</f>
        <v>0</v>
      </c>
      <c r="BL126" s="19" t="s">
        <v>141</v>
      </c>
      <c r="BM126" s="217" t="s">
        <v>168</v>
      </c>
    </row>
    <row r="127" s="2" customFormat="1">
      <c r="A127" s="40"/>
      <c r="B127" s="41"/>
      <c r="C127" s="42"/>
      <c r="D127" s="219" t="s">
        <v>144</v>
      </c>
      <c r="E127" s="42"/>
      <c r="F127" s="220" t="s">
        <v>169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144</v>
      </c>
      <c r="AU127" s="19" t="s">
        <v>142</v>
      </c>
    </row>
    <row r="128" s="13" customFormat="1">
      <c r="A128" s="13"/>
      <c r="B128" s="224"/>
      <c r="C128" s="225"/>
      <c r="D128" s="226" t="s">
        <v>146</v>
      </c>
      <c r="E128" s="227" t="s">
        <v>19</v>
      </c>
      <c r="F128" s="228" t="s">
        <v>170</v>
      </c>
      <c r="G128" s="225"/>
      <c r="H128" s="227" t="s">
        <v>19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146</v>
      </c>
      <c r="AU128" s="234" t="s">
        <v>142</v>
      </c>
      <c r="AV128" s="13" t="s">
        <v>77</v>
      </c>
      <c r="AW128" s="13" t="s">
        <v>31</v>
      </c>
      <c r="AX128" s="13" t="s">
        <v>69</v>
      </c>
      <c r="AY128" s="234" t="s">
        <v>134</v>
      </c>
    </row>
    <row r="129" s="14" customFormat="1">
      <c r="A129" s="14"/>
      <c r="B129" s="235"/>
      <c r="C129" s="236"/>
      <c r="D129" s="226" t="s">
        <v>146</v>
      </c>
      <c r="E129" s="237" t="s">
        <v>19</v>
      </c>
      <c r="F129" s="238" t="s">
        <v>171</v>
      </c>
      <c r="G129" s="236"/>
      <c r="H129" s="239">
        <v>1.5</v>
      </c>
      <c r="I129" s="240"/>
      <c r="J129" s="236"/>
      <c r="K129" s="236"/>
      <c r="L129" s="241"/>
      <c r="M129" s="242"/>
      <c r="N129" s="243"/>
      <c r="O129" s="243"/>
      <c r="P129" s="243"/>
      <c r="Q129" s="243"/>
      <c r="R129" s="243"/>
      <c r="S129" s="243"/>
      <c r="T129" s="24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5" t="s">
        <v>146</v>
      </c>
      <c r="AU129" s="245" t="s">
        <v>142</v>
      </c>
      <c r="AV129" s="14" t="s">
        <v>142</v>
      </c>
      <c r="AW129" s="14" t="s">
        <v>31</v>
      </c>
      <c r="AX129" s="14" t="s">
        <v>69</v>
      </c>
      <c r="AY129" s="245" t="s">
        <v>134</v>
      </c>
    </row>
    <row r="130" s="15" customFormat="1">
      <c r="A130" s="15"/>
      <c r="B130" s="246"/>
      <c r="C130" s="247"/>
      <c r="D130" s="226" t="s">
        <v>146</v>
      </c>
      <c r="E130" s="248" t="s">
        <v>19</v>
      </c>
      <c r="F130" s="249" t="s">
        <v>163</v>
      </c>
      <c r="G130" s="247"/>
      <c r="H130" s="250">
        <v>1.5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6" t="s">
        <v>146</v>
      </c>
      <c r="AU130" s="256" t="s">
        <v>142</v>
      </c>
      <c r="AV130" s="15" t="s">
        <v>141</v>
      </c>
      <c r="AW130" s="15" t="s">
        <v>31</v>
      </c>
      <c r="AX130" s="15" t="s">
        <v>69</v>
      </c>
      <c r="AY130" s="256" t="s">
        <v>134</v>
      </c>
    </row>
    <row r="131" s="14" customFormat="1">
      <c r="A131" s="14"/>
      <c r="B131" s="235"/>
      <c r="C131" s="236"/>
      <c r="D131" s="226" t="s">
        <v>146</v>
      </c>
      <c r="E131" s="237" t="s">
        <v>19</v>
      </c>
      <c r="F131" s="238" t="s">
        <v>172</v>
      </c>
      <c r="G131" s="236"/>
      <c r="H131" s="239">
        <v>2.7000000000000002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146</v>
      </c>
      <c r="AU131" s="245" t="s">
        <v>142</v>
      </c>
      <c r="AV131" s="14" t="s">
        <v>142</v>
      </c>
      <c r="AW131" s="14" t="s">
        <v>31</v>
      </c>
      <c r="AX131" s="14" t="s">
        <v>69</v>
      </c>
      <c r="AY131" s="245" t="s">
        <v>134</v>
      </c>
    </row>
    <row r="132" s="15" customFormat="1">
      <c r="A132" s="15"/>
      <c r="B132" s="246"/>
      <c r="C132" s="247"/>
      <c r="D132" s="226" t="s">
        <v>146</v>
      </c>
      <c r="E132" s="248" t="s">
        <v>19</v>
      </c>
      <c r="F132" s="249" t="s">
        <v>163</v>
      </c>
      <c r="G132" s="247"/>
      <c r="H132" s="250">
        <v>2.7000000000000002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146</v>
      </c>
      <c r="AU132" s="256" t="s">
        <v>142</v>
      </c>
      <c r="AV132" s="15" t="s">
        <v>141</v>
      </c>
      <c r="AW132" s="15" t="s">
        <v>31</v>
      </c>
      <c r="AX132" s="15" t="s">
        <v>77</v>
      </c>
      <c r="AY132" s="256" t="s">
        <v>134</v>
      </c>
    </row>
    <row r="133" s="2" customFormat="1" ht="37.8" customHeight="1">
      <c r="A133" s="40"/>
      <c r="B133" s="41"/>
      <c r="C133" s="206" t="s">
        <v>173</v>
      </c>
      <c r="D133" s="206" t="s">
        <v>136</v>
      </c>
      <c r="E133" s="207" t="s">
        <v>174</v>
      </c>
      <c r="F133" s="208" t="s">
        <v>175</v>
      </c>
      <c r="G133" s="209" t="s">
        <v>139</v>
      </c>
      <c r="H133" s="210">
        <v>1.5</v>
      </c>
      <c r="I133" s="211"/>
      <c r="J133" s="212">
        <f>ROUND(I133*H133,2)</f>
        <v>0</v>
      </c>
      <c r="K133" s="208" t="s">
        <v>140</v>
      </c>
      <c r="L133" s="46"/>
      <c r="M133" s="213" t="s">
        <v>19</v>
      </c>
      <c r="N133" s="214" t="s">
        <v>41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141</v>
      </c>
      <c r="AT133" s="217" t="s">
        <v>136</v>
      </c>
      <c r="AU133" s="217" t="s">
        <v>142</v>
      </c>
      <c r="AY133" s="19" t="s">
        <v>134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142</v>
      </c>
      <c r="BK133" s="218">
        <f>ROUND(I133*H133,2)</f>
        <v>0</v>
      </c>
      <c r="BL133" s="19" t="s">
        <v>141</v>
      </c>
      <c r="BM133" s="217" t="s">
        <v>176</v>
      </c>
    </row>
    <row r="134" s="2" customFormat="1">
      <c r="A134" s="40"/>
      <c r="B134" s="41"/>
      <c r="C134" s="42"/>
      <c r="D134" s="219" t="s">
        <v>144</v>
      </c>
      <c r="E134" s="42"/>
      <c r="F134" s="220" t="s">
        <v>177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144</v>
      </c>
      <c r="AU134" s="19" t="s">
        <v>142</v>
      </c>
    </row>
    <row r="135" s="13" customFormat="1">
      <c r="A135" s="13"/>
      <c r="B135" s="224"/>
      <c r="C135" s="225"/>
      <c r="D135" s="226" t="s">
        <v>146</v>
      </c>
      <c r="E135" s="227" t="s">
        <v>19</v>
      </c>
      <c r="F135" s="228" t="s">
        <v>170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146</v>
      </c>
      <c r="AU135" s="234" t="s">
        <v>142</v>
      </c>
      <c r="AV135" s="13" t="s">
        <v>77</v>
      </c>
      <c r="AW135" s="13" t="s">
        <v>31</v>
      </c>
      <c r="AX135" s="13" t="s">
        <v>69</v>
      </c>
      <c r="AY135" s="234" t="s">
        <v>134</v>
      </c>
    </row>
    <row r="136" s="14" customFormat="1">
      <c r="A136" s="14"/>
      <c r="B136" s="235"/>
      <c r="C136" s="236"/>
      <c r="D136" s="226" t="s">
        <v>146</v>
      </c>
      <c r="E136" s="237" t="s">
        <v>19</v>
      </c>
      <c r="F136" s="238" t="s">
        <v>171</v>
      </c>
      <c r="G136" s="236"/>
      <c r="H136" s="239">
        <v>1.5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146</v>
      </c>
      <c r="AU136" s="245" t="s">
        <v>142</v>
      </c>
      <c r="AV136" s="14" t="s">
        <v>142</v>
      </c>
      <c r="AW136" s="14" t="s">
        <v>31</v>
      </c>
      <c r="AX136" s="14" t="s">
        <v>69</v>
      </c>
      <c r="AY136" s="245" t="s">
        <v>134</v>
      </c>
    </row>
    <row r="137" s="15" customFormat="1">
      <c r="A137" s="15"/>
      <c r="B137" s="246"/>
      <c r="C137" s="247"/>
      <c r="D137" s="226" t="s">
        <v>146</v>
      </c>
      <c r="E137" s="248" t="s">
        <v>19</v>
      </c>
      <c r="F137" s="249" t="s">
        <v>163</v>
      </c>
      <c r="G137" s="247"/>
      <c r="H137" s="250">
        <v>1.5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6" t="s">
        <v>146</v>
      </c>
      <c r="AU137" s="256" t="s">
        <v>142</v>
      </c>
      <c r="AV137" s="15" t="s">
        <v>141</v>
      </c>
      <c r="AW137" s="15" t="s">
        <v>31</v>
      </c>
      <c r="AX137" s="15" t="s">
        <v>77</v>
      </c>
      <c r="AY137" s="256" t="s">
        <v>134</v>
      </c>
    </row>
    <row r="138" s="2" customFormat="1" ht="44.25" customHeight="1">
      <c r="A138" s="40"/>
      <c r="B138" s="41"/>
      <c r="C138" s="206" t="s">
        <v>178</v>
      </c>
      <c r="D138" s="206" t="s">
        <v>136</v>
      </c>
      <c r="E138" s="207" t="s">
        <v>179</v>
      </c>
      <c r="F138" s="208" t="s">
        <v>180</v>
      </c>
      <c r="G138" s="209" t="s">
        <v>139</v>
      </c>
      <c r="H138" s="210">
        <v>7.6799999999999997</v>
      </c>
      <c r="I138" s="211"/>
      <c r="J138" s="212">
        <f>ROUND(I138*H138,2)</f>
        <v>0</v>
      </c>
      <c r="K138" s="208" t="s">
        <v>140</v>
      </c>
      <c r="L138" s="46"/>
      <c r="M138" s="213" t="s">
        <v>19</v>
      </c>
      <c r="N138" s="214" t="s">
        <v>41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141</v>
      </c>
      <c r="AT138" s="217" t="s">
        <v>136</v>
      </c>
      <c r="AU138" s="217" t="s">
        <v>142</v>
      </c>
      <c r="AY138" s="19" t="s">
        <v>134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142</v>
      </c>
      <c r="BK138" s="218">
        <f>ROUND(I138*H138,2)</f>
        <v>0</v>
      </c>
      <c r="BL138" s="19" t="s">
        <v>141</v>
      </c>
      <c r="BM138" s="217" t="s">
        <v>181</v>
      </c>
    </row>
    <row r="139" s="2" customFormat="1">
      <c r="A139" s="40"/>
      <c r="B139" s="41"/>
      <c r="C139" s="42"/>
      <c r="D139" s="219" t="s">
        <v>144</v>
      </c>
      <c r="E139" s="42"/>
      <c r="F139" s="220" t="s">
        <v>182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144</v>
      </c>
      <c r="AU139" s="19" t="s">
        <v>142</v>
      </c>
    </row>
    <row r="140" s="13" customFormat="1">
      <c r="A140" s="13"/>
      <c r="B140" s="224"/>
      <c r="C140" s="225"/>
      <c r="D140" s="226" t="s">
        <v>146</v>
      </c>
      <c r="E140" s="227" t="s">
        <v>19</v>
      </c>
      <c r="F140" s="228" t="s">
        <v>147</v>
      </c>
      <c r="G140" s="225"/>
      <c r="H140" s="227" t="s">
        <v>19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146</v>
      </c>
      <c r="AU140" s="234" t="s">
        <v>142</v>
      </c>
      <c r="AV140" s="13" t="s">
        <v>77</v>
      </c>
      <c r="AW140" s="13" t="s">
        <v>31</v>
      </c>
      <c r="AX140" s="13" t="s">
        <v>69</v>
      </c>
      <c r="AY140" s="234" t="s">
        <v>134</v>
      </c>
    </row>
    <row r="141" s="14" customFormat="1">
      <c r="A141" s="14"/>
      <c r="B141" s="235"/>
      <c r="C141" s="236"/>
      <c r="D141" s="226" t="s">
        <v>146</v>
      </c>
      <c r="E141" s="237" t="s">
        <v>19</v>
      </c>
      <c r="F141" s="238" t="s">
        <v>183</v>
      </c>
      <c r="G141" s="236"/>
      <c r="H141" s="239">
        <v>7.6799999999999997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146</v>
      </c>
      <c r="AU141" s="245" t="s">
        <v>142</v>
      </c>
      <c r="AV141" s="14" t="s">
        <v>142</v>
      </c>
      <c r="AW141" s="14" t="s">
        <v>31</v>
      </c>
      <c r="AX141" s="14" t="s">
        <v>77</v>
      </c>
      <c r="AY141" s="245" t="s">
        <v>134</v>
      </c>
    </row>
    <row r="142" s="2" customFormat="1" ht="66.75" customHeight="1">
      <c r="A142" s="40"/>
      <c r="B142" s="41"/>
      <c r="C142" s="206" t="s">
        <v>184</v>
      </c>
      <c r="D142" s="206" t="s">
        <v>136</v>
      </c>
      <c r="E142" s="207" t="s">
        <v>185</v>
      </c>
      <c r="F142" s="208" t="s">
        <v>186</v>
      </c>
      <c r="G142" s="209" t="s">
        <v>139</v>
      </c>
      <c r="H142" s="210">
        <v>1.2</v>
      </c>
      <c r="I142" s="211"/>
      <c r="J142" s="212">
        <f>ROUND(I142*H142,2)</f>
        <v>0</v>
      </c>
      <c r="K142" s="208" t="s">
        <v>140</v>
      </c>
      <c r="L142" s="46"/>
      <c r="M142" s="213" t="s">
        <v>19</v>
      </c>
      <c r="N142" s="214" t="s">
        <v>41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141</v>
      </c>
      <c r="AT142" s="217" t="s">
        <v>136</v>
      </c>
      <c r="AU142" s="217" t="s">
        <v>142</v>
      </c>
      <c r="AY142" s="19" t="s">
        <v>134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142</v>
      </c>
      <c r="BK142" s="218">
        <f>ROUND(I142*H142,2)</f>
        <v>0</v>
      </c>
      <c r="BL142" s="19" t="s">
        <v>141</v>
      </c>
      <c r="BM142" s="217" t="s">
        <v>187</v>
      </c>
    </row>
    <row r="143" s="2" customFormat="1">
      <c r="A143" s="40"/>
      <c r="B143" s="41"/>
      <c r="C143" s="42"/>
      <c r="D143" s="219" t="s">
        <v>144</v>
      </c>
      <c r="E143" s="42"/>
      <c r="F143" s="220" t="s">
        <v>188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144</v>
      </c>
      <c r="AU143" s="19" t="s">
        <v>142</v>
      </c>
    </row>
    <row r="144" s="14" customFormat="1">
      <c r="A144" s="14"/>
      <c r="B144" s="235"/>
      <c r="C144" s="236"/>
      <c r="D144" s="226" t="s">
        <v>146</v>
      </c>
      <c r="E144" s="237" t="s">
        <v>19</v>
      </c>
      <c r="F144" s="238" t="s">
        <v>189</v>
      </c>
      <c r="G144" s="236"/>
      <c r="H144" s="239">
        <v>1.2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146</v>
      </c>
      <c r="AU144" s="245" t="s">
        <v>142</v>
      </c>
      <c r="AV144" s="14" t="s">
        <v>142</v>
      </c>
      <c r="AW144" s="14" t="s">
        <v>31</v>
      </c>
      <c r="AX144" s="14" t="s">
        <v>77</v>
      </c>
      <c r="AY144" s="245" t="s">
        <v>134</v>
      </c>
    </row>
    <row r="145" s="2" customFormat="1" ht="16.5" customHeight="1">
      <c r="A145" s="40"/>
      <c r="B145" s="41"/>
      <c r="C145" s="257" t="s">
        <v>190</v>
      </c>
      <c r="D145" s="257" t="s">
        <v>191</v>
      </c>
      <c r="E145" s="258" t="s">
        <v>192</v>
      </c>
      <c r="F145" s="259" t="s">
        <v>193</v>
      </c>
      <c r="G145" s="260" t="s">
        <v>167</v>
      </c>
      <c r="H145" s="261">
        <v>2.3999999999999999</v>
      </c>
      <c r="I145" s="262"/>
      <c r="J145" s="263">
        <f>ROUND(I145*H145,2)</f>
        <v>0</v>
      </c>
      <c r="K145" s="259" t="s">
        <v>140</v>
      </c>
      <c r="L145" s="264"/>
      <c r="M145" s="265" t="s">
        <v>19</v>
      </c>
      <c r="N145" s="266" t="s">
        <v>41</v>
      </c>
      <c r="O145" s="86"/>
      <c r="P145" s="215">
        <f>O145*H145</f>
        <v>0</v>
      </c>
      <c r="Q145" s="215">
        <v>1</v>
      </c>
      <c r="R145" s="215">
        <f>Q145*H145</f>
        <v>2.3999999999999999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184</v>
      </c>
      <c r="AT145" s="217" t="s">
        <v>191</v>
      </c>
      <c r="AU145" s="217" t="s">
        <v>142</v>
      </c>
      <c r="AY145" s="19" t="s">
        <v>134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142</v>
      </c>
      <c r="BK145" s="218">
        <f>ROUND(I145*H145,2)</f>
        <v>0</v>
      </c>
      <c r="BL145" s="19" t="s">
        <v>141</v>
      </c>
      <c r="BM145" s="217" t="s">
        <v>194</v>
      </c>
    </row>
    <row r="146" s="14" customFormat="1">
      <c r="A146" s="14"/>
      <c r="B146" s="235"/>
      <c r="C146" s="236"/>
      <c r="D146" s="226" t="s">
        <v>146</v>
      </c>
      <c r="E146" s="236"/>
      <c r="F146" s="238" t="s">
        <v>195</v>
      </c>
      <c r="G146" s="236"/>
      <c r="H146" s="239">
        <v>2.3999999999999999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146</v>
      </c>
      <c r="AU146" s="245" t="s">
        <v>142</v>
      </c>
      <c r="AV146" s="14" t="s">
        <v>142</v>
      </c>
      <c r="AW146" s="14" t="s">
        <v>4</v>
      </c>
      <c r="AX146" s="14" t="s">
        <v>77</v>
      </c>
      <c r="AY146" s="245" t="s">
        <v>134</v>
      </c>
    </row>
    <row r="147" s="12" customFormat="1" ht="22.8" customHeight="1">
      <c r="A147" s="12"/>
      <c r="B147" s="190"/>
      <c r="C147" s="191"/>
      <c r="D147" s="192" t="s">
        <v>68</v>
      </c>
      <c r="E147" s="204" t="s">
        <v>142</v>
      </c>
      <c r="F147" s="204" t="s">
        <v>196</v>
      </c>
      <c r="G147" s="191"/>
      <c r="H147" s="191"/>
      <c r="I147" s="194"/>
      <c r="J147" s="205">
        <f>BK147</f>
        <v>0</v>
      </c>
      <c r="K147" s="191"/>
      <c r="L147" s="196"/>
      <c r="M147" s="197"/>
      <c r="N147" s="198"/>
      <c r="O147" s="198"/>
      <c r="P147" s="199">
        <f>SUM(P148:P152)</f>
        <v>0</v>
      </c>
      <c r="Q147" s="198"/>
      <c r="R147" s="199">
        <f>SUM(R148:R152)</f>
        <v>3.7528083060000004</v>
      </c>
      <c r="S147" s="198"/>
      <c r="T147" s="200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77</v>
      </c>
      <c r="AT147" s="202" t="s">
        <v>68</v>
      </c>
      <c r="AU147" s="202" t="s">
        <v>77</v>
      </c>
      <c r="AY147" s="201" t="s">
        <v>134</v>
      </c>
      <c r="BK147" s="203">
        <f>SUM(BK148:BK152)</f>
        <v>0</v>
      </c>
    </row>
    <row r="148" s="2" customFormat="1" ht="24.15" customHeight="1">
      <c r="A148" s="40"/>
      <c r="B148" s="41"/>
      <c r="C148" s="206" t="s">
        <v>197</v>
      </c>
      <c r="D148" s="206" t="s">
        <v>136</v>
      </c>
      <c r="E148" s="207" t="s">
        <v>198</v>
      </c>
      <c r="F148" s="208" t="s">
        <v>199</v>
      </c>
      <c r="G148" s="209" t="s">
        <v>139</v>
      </c>
      <c r="H148" s="210">
        <v>1.5</v>
      </c>
      <c r="I148" s="211"/>
      <c r="J148" s="212">
        <f>ROUND(I148*H148,2)</f>
        <v>0</v>
      </c>
      <c r="K148" s="208" t="s">
        <v>140</v>
      </c>
      <c r="L148" s="46"/>
      <c r="M148" s="213" t="s">
        <v>19</v>
      </c>
      <c r="N148" s="214" t="s">
        <v>41</v>
      </c>
      <c r="O148" s="86"/>
      <c r="P148" s="215">
        <f>O148*H148</f>
        <v>0</v>
      </c>
      <c r="Q148" s="215">
        <v>2.5018722040000001</v>
      </c>
      <c r="R148" s="215">
        <f>Q148*H148</f>
        <v>3.7528083060000004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141</v>
      </c>
      <c r="AT148" s="217" t="s">
        <v>136</v>
      </c>
      <c r="AU148" s="217" t="s">
        <v>142</v>
      </c>
      <c r="AY148" s="19" t="s">
        <v>134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142</v>
      </c>
      <c r="BK148" s="218">
        <f>ROUND(I148*H148,2)</f>
        <v>0</v>
      </c>
      <c r="BL148" s="19" t="s">
        <v>141</v>
      </c>
      <c r="BM148" s="217" t="s">
        <v>200</v>
      </c>
    </row>
    <row r="149" s="2" customFormat="1">
      <c r="A149" s="40"/>
      <c r="B149" s="41"/>
      <c r="C149" s="42"/>
      <c r="D149" s="219" t="s">
        <v>144</v>
      </c>
      <c r="E149" s="42"/>
      <c r="F149" s="220" t="s">
        <v>201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144</v>
      </c>
      <c r="AU149" s="19" t="s">
        <v>142</v>
      </c>
    </row>
    <row r="150" s="13" customFormat="1">
      <c r="A150" s="13"/>
      <c r="B150" s="224"/>
      <c r="C150" s="225"/>
      <c r="D150" s="226" t="s">
        <v>146</v>
      </c>
      <c r="E150" s="227" t="s">
        <v>19</v>
      </c>
      <c r="F150" s="228" t="s">
        <v>170</v>
      </c>
      <c r="G150" s="225"/>
      <c r="H150" s="227" t="s">
        <v>19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146</v>
      </c>
      <c r="AU150" s="234" t="s">
        <v>142</v>
      </c>
      <c r="AV150" s="13" t="s">
        <v>77</v>
      </c>
      <c r="AW150" s="13" t="s">
        <v>31</v>
      </c>
      <c r="AX150" s="13" t="s">
        <v>69</v>
      </c>
      <c r="AY150" s="234" t="s">
        <v>134</v>
      </c>
    </row>
    <row r="151" s="14" customFormat="1">
      <c r="A151" s="14"/>
      <c r="B151" s="235"/>
      <c r="C151" s="236"/>
      <c r="D151" s="226" t="s">
        <v>146</v>
      </c>
      <c r="E151" s="237" t="s">
        <v>19</v>
      </c>
      <c r="F151" s="238" t="s">
        <v>171</v>
      </c>
      <c r="G151" s="236"/>
      <c r="H151" s="239">
        <v>1.5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146</v>
      </c>
      <c r="AU151" s="245" t="s">
        <v>142</v>
      </c>
      <c r="AV151" s="14" t="s">
        <v>142</v>
      </c>
      <c r="AW151" s="14" t="s">
        <v>31</v>
      </c>
      <c r="AX151" s="14" t="s">
        <v>69</v>
      </c>
      <c r="AY151" s="245" t="s">
        <v>134</v>
      </c>
    </row>
    <row r="152" s="15" customFormat="1">
      <c r="A152" s="15"/>
      <c r="B152" s="246"/>
      <c r="C152" s="247"/>
      <c r="D152" s="226" t="s">
        <v>146</v>
      </c>
      <c r="E152" s="248" t="s">
        <v>19</v>
      </c>
      <c r="F152" s="249" t="s">
        <v>163</v>
      </c>
      <c r="G152" s="247"/>
      <c r="H152" s="250">
        <v>1.5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146</v>
      </c>
      <c r="AU152" s="256" t="s">
        <v>142</v>
      </c>
      <c r="AV152" s="15" t="s">
        <v>141</v>
      </c>
      <c r="AW152" s="15" t="s">
        <v>31</v>
      </c>
      <c r="AX152" s="15" t="s">
        <v>77</v>
      </c>
      <c r="AY152" s="256" t="s">
        <v>134</v>
      </c>
    </row>
    <row r="153" s="12" customFormat="1" ht="22.8" customHeight="1">
      <c r="A153" s="12"/>
      <c r="B153" s="190"/>
      <c r="C153" s="191"/>
      <c r="D153" s="192" t="s">
        <v>68</v>
      </c>
      <c r="E153" s="204" t="s">
        <v>154</v>
      </c>
      <c r="F153" s="204" t="s">
        <v>202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SUM(P154:P156)</f>
        <v>0</v>
      </c>
      <c r="Q153" s="198"/>
      <c r="R153" s="199">
        <f>SUM(R154:R156)</f>
        <v>0.37979200000000002</v>
      </c>
      <c r="S153" s="198"/>
      <c r="T153" s="200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77</v>
      </c>
      <c r="AT153" s="202" t="s">
        <v>68</v>
      </c>
      <c r="AU153" s="202" t="s">
        <v>77</v>
      </c>
      <c r="AY153" s="201" t="s">
        <v>134</v>
      </c>
      <c r="BK153" s="203">
        <f>SUM(BK154:BK156)</f>
        <v>0</v>
      </c>
    </row>
    <row r="154" s="2" customFormat="1" ht="37.8" customHeight="1">
      <c r="A154" s="40"/>
      <c r="B154" s="41"/>
      <c r="C154" s="206" t="s">
        <v>203</v>
      </c>
      <c r="D154" s="206" t="s">
        <v>136</v>
      </c>
      <c r="E154" s="207" t="s">
        <v>204</v>
      </c>
      <c r="F154" s="208" t="s">
        <v>205</v>
      </c>
      <c r="G154" s="209" t="s">
        <v>206</v>
      </c>
      <c r="H154" s="210">
        <v>1.3999999999999999</v>
      </c>
      <c r="I154" s="211"/>
      <c r="J154" s="212">
        <f>ROUND(I154*H154,2)</f>
        <v>0</v>
      </c>
      <c r="K154" s="208" t="s">
        <v>140</v>
      </c>
      <c r="L154" s="46"/>
      <c r="M154" s="213" t="s">
        <v>19</v>
      </c>
      <c r="N154" s="214" t="s">
        <v>41</v>
      </c>
      <c r="O154" s="86"/>
      <c r="P154" s="215">
        <f>O154*H154</f>
        <v>0</v>
      </c>
      <c r="Q154" s="215">
        <v>0.27128000000000002</v>
      </c>
      <c r="R154" s="215">
        <f>Q154*H154</f>
        <v>0.37979200000000002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141</v>
      </c>
      <c r="AT154" s="217" t="s">
        <v>136</v>
      </c>
      <c r="AU154" s="217" t="s">
        <v>142</v>
      </c>
      <c r="AY154" s="19" t="s">
        <v>134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142</v>
      </c>
      <c r="BK154" s="218">
        <f>ROUND(I154*H154,2)</f>
        <v>0</v>
      </c>
      <c r="BL154" s="19" t="s">
        <v>141</v>
      </c>
      <c r="BM154" s="217" t="s">
        <v>207</v>
      </c>
    </row>
    <row r="155" s="2" customFormat="1">
      <c r="A155" s="40"/>
      <c r="B155" s="41"/>
      <c r="C155" s="42"/>
      <c r="D155" s="219" t="s">
        <v>144</v>
      </c>
      <c r="E155" s="42"/>
      <c r="F155" s="220" t="s">
        <v>208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144</v>
      </c>
      <c r="AU155" s="19" t="s">
        <v>142</v>
      </c>
    </row>
    <row r="156" s="14" customFormat="1">
      <c r="A156" s="14"/>
      <c r="B156" s="235"/>
      <c r="C156" s="236"/>
      <c r="D156" s="226" t="s">
        <v>146</v>
      </c>
      <c r="E156" s="237" t="s">
        <v>19</v>
      </c>
      <c r="F156" s="238" t="s">
        <v>209</v>
      </c>
      <c r="G156" s="236"/>
      <c r="H156" s="239">
        <v>1.3999999999999999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146</v>
      </c>
      <c r="AU156" s="245" t="s">
        <v>142</v>
      </c>
      <c r="AV156" s="14" t="s">
        <v>142</v>
      </c>
      <c r="AW156" s="14" t="s">
        <v>31</v>
      </c>
      <c r="AX156" s="14" t="s">
        <v>77</v>
      </c>
      <c r="AY156" s="245" t="s">
        <v>134</v>
      </c>
    </row>
    <row r="157" s="12" customFormat="1" ht="22.8" customHeight="1">
      <c r="A157" s="12"/>
      <c r="B157" s="190"/>
      <c r="C157" s="191"/>
      <c r="D157" s="192" t="s">
        <v>68</v>
      </c>
      <c r="E157" s="204" t="s">
        <v>173</v>
      </c>
      <c r="F157" s="204" t="s">
        <v>210</v>
      </c>
      <c r="G157" s="191"/>
      <c r="H157" s="191"/>
      <c r="I157" s="194"/>
      <c r="J157" s="205">
        <f>BK157</f>
        <v>0</v>
      </c>
      <c r="K157" s="191"/>
      <c r="L157" s="196"/>
      <c r="M157" s="197"/>
      <c r="N157" s="198"/>
      <c r="O157" s="198"/>
      <c r="P157" s="199">
        <f>SUM(P158:P221)</f>
        <v>0</v>
      </c>
      <c r="Q157" s="198"/>
      <c r="R157" s="199">
        <f>SUM(R158:R221)</f>
        <v>4.0411413999999999</v>
      </c>
      <c r="S157" s="198"/>
      <c r="T157" s="200">
        <f>SUM(T158:T221)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1" t="s">
        <v>77</v>
      </c>
      <c r="AT157" s="202" t="s">
        <v>68</v>
      </c>
      <c r="AU157" s="202" t="s">
        <v>77</v>
      </c>
      <c r="AY157" s="201" t="s">
        <v>134</v>
      </c>
      <c r="BK157" s="203">
        <f>SUM(BK158:BK221)</f>
        <v>0</v>
      </c>
    </row>
    <row r="158" s="2" customFormat="1" ht="33" customHeight="1">
      <c r="A158" s="40"/>
      <c r="B158" s="41"/>
      <c r="C158" s="206" t="s">
        <v>8</v>
      </c>
      <c r="D158" s="206" t="s">
        <v>136</v>
      </c>
      <c r="E158" s="207" t="s">
        <v>211</v>
      </c>
      <c r="F158" s="208" t="s">
        <v>212</v>
      </c>
      <c r="G158" s="209" t="s">
        <v>206</v>
      </c>
      <c r="H158" s="210">
        <v>12.9</v>
      </c>
      <c r="I158" s="211"/>
      <c r="J158" s="212">
        <f>ROUND(I158*H158,2)</f>
        <v>0</v>
      </c>
      <c r="K158" s="208" t="s">
        <v>140</v>
      </c>
      <c r="L158" s="46"/>
      <c r="M158" s="213" t="s">
        <v>19</v>
      </c>
      <c r="N158" s="214" t="s">
        <v>41</v>
      </c>
      <c r="O158" s="86"/>
      <c r="P158" s="215">
        <f>O158*H158</f>
        <v>0</v>
      </c>
      <c r="Q158" s="215">
        <v>0.0073499999999999998</v>
      </c>
      <c r="R158" s="215">
        <f>Q158*H158</f>
        <v>0.094814999999999997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141</v>
      </c>
      <c r="AT158" s="217" t="s">
        <v>136</v>
      </c>
      <c r="AU158" s="217" t="s">
        <v>142</v>
      </c>
      <c r="AY158" s="19" t="s">
        <v>134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142</v>
      </c>
      <c r="BK158" s="218">
        <f>ROUND(I158*H158,2)</f>
        <v>0</v>
      </c>
      <c r="BL158" s="19" t="s">
        <v>141</v>
      </c>
      <c r="BM158" s="217" t="s">
        <v>213</v>
      </c>
    </row>
    <row r="159" s="2" customFormat="1">
      <c r="A159" s="40"/>
      <c r="B159" s="41"/>
      <c r="C159" s="42"/>
      <c r="D159" s="219" t="s">
        <v>144</v>
      </c>
      <c r="E159" s="42"/>
      <c r="F159" s="220" t="s">
        <v>214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144</v>
      </c>
      <c r="AU159" s="19" t="s">
        <v>142</v>
      </c>
    </row>
    <row r="160" s="13" customFormat="1">
      <c r="A160" s="13"/>
      <c r="B160" s="224"/>
      <c r="C160" s="225"/>
      <c r="D160" s="226" t="s">
        <v>146</v>
      </c>
      <c r="E160" s="227" t="s">
        <v>19</v>
      </c>
      <c r="F160" s="228" t="s">
        <v>215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146</v>
      </c>
      <c r="AU160" s="234" t="s">
        <v>142</v>
      </c>
      <c r="AV160" s="13" t="s">
        <v>77</v>
      </c>
      <c r="AW160" s="13" t="s">
        <v>31</v>
      </c>
      <c r="AX160" s="13" t="s">
        <v>69</v>
      </c>
      <c r="AY160" s="234" t="s">
        <v>134</v>
      </c>
    </row>
    <row r="161" s="14" customFormat="1">
      <c r="A161" s="14"/>
      <c r="B161" s="235"/>
      <c r="C161" s="236"/>
      <c r="D161" s="226" t="s">
        <v>146</v>
      </c>
      <c r="E161" s="237" t="s">
        <v>19</v>
      </c>
      <c r="F161" s="238" t="s">
        <v>216</v>
      </c>
      <c r="G161" s="236"/>
      <c r="H161" s="239">
        <v>4.2000000000000002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146</v>
      </c>
      <c r="AU161" s="245" t="s">
        <v>142</v>
      </c>
      <c r="AV161" s="14" t="s">
        <v>142</v>
      </c>
      <c r="AW161" s="14" t="s">
        <v>31</v>
      </c>
      <c r="AX161" s="14" t="s">
        <v>69</v>
      </c>
      <c r="AY161" s="245" t="s">
        <v>134</v>
      </c>
    </row>
    <row r="162" s="13" customFormat="1">
      <c r="A162" s="13"/>
      <c r="B162" s="224"/>
      <c r="C162" s="225"/>
      <c r="D162" s="226" t="s">
        <v>146</v>
      </c>
      <c r="E162" s="227" t="s">
        <v>19</v>
      </c>
      <c r="F162" s="228" t="s">
        <v>215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146</v>
      </c>
      <c r="AU162" s="234" t="s">
        <v>142</v>
      </c>
      <c r="AV162" s="13" t="s">
        <v>77</v>
      </c>
      <c r="AW162" s="13" t="s">
        <v>31</v>
      </c>
      <c r="AX162" s="13" t="s">
        <v>69</v>
      </c>
      <c r="AY162" s="234" t="s">
        <v>134</v>
      </c>
    </row>
    <row r="163" s="14" customFormat="1">
      <c r="A163" s="14"/>
      <c r="B163" s="235"/>
      <c r="C163" s="236"/>
      <c r="D163" s="226" t="s">
        <v>146</v>
      </c>
      <c r="E163" s="237" t="s">
        <v>19</v>
      </c>
      <c r="F163" s="238" t="s">
        <v>217</v>
      </c>
      <c r="G163" s="236"/>
      <c r="H163" s="239">
        <v>7.2000000000000002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146</v>
      </c>
      <c r="AU163" s="245" t="s">
        <v>142</v>
      </c>
      <c r="AV163" s="14" t="s">
        <v>142</v>
      </c>
      <c r="AW163" s="14" t="s">
        <v>31</v>
      </c>
      <c r="AX163" s="14" t="s">
        <v>69</v>
      </c>
      <c r="AY163" s="245" t="s">
        <v>134</v>
      </c>
    </row>
    <row r="164" s="14" customFormat="1">
      <c r="A164" s="14"/>
      <c r="B164" s="235"/>
      <c r="C164" s="236"/>
      <c r="D164" s="226" t="s">
        <v>146</v>
      </c>
      <c r="E164" s="237" t="s">
        <v>19</v>
      </c>
      <c r="F164" s="238" t="s">
        <v>218</v>
      </c>
      <c r="G164" s="236"/>
      <c r="H164" s="239">
        <v>1.5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146</v>
      </c>
      <c r="AU164" s="245" t="s">
        <v>142</v>
      </c>
      <c r="AV164" s="14" t="s">
        <v>142</v>
      </c>
      <c r="AW164" s="14" t="s">
        <v>31</v>
      </c>
      <c r="AX164" s="14" t="s">
        <v>69</v>
      </c>
      <c r="AY164" s="245" t="s">
        <v>134</v>
      </c>
    </row>
    <row r="165" s="15" customFormat="1">
      <c r="A165" s="15"/>
      <c r="B165" s="246"/>
      <c r="C165" s="247"/>
      <c r="D165" s="226" t="s">
        <v>146</v>
      </c>
      <c r="E165" s="248" t="s">
        <v>19</v>
      </c>
      <c r="F165" s="249" t="s">
        <v>163</v>
      </c>
      <c r="G165" s="247"/>
      <c r="H165" s="250">
        <v>12.9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146</v>
      </c>
      <c r="AU165" s="256" t="s">
        <v>142</v>
      </c>
      <c r="AV165" s="15" t="s">
        <v>141</v>
      </c>
      <c r="AW165" s="15" t="s">
        <v>31</v>
      </c>
      <c r="AX165" s="15" t="s">
        <v>77</v>
      </c>
      <c r="AY165" s="256" t="s">
        <v>134</v>
      </c>
    </row>
    <row r="166" s="2" customFormat="1" ht="21.75" customHeight="1">
      <c r="A166" s="40"/>
      <c r="B166" s="41"/>
      <c r="C166" s="206" t="s">
        <v>219</v>
      </c>
      <c r="D166" s="206" t="s">
        <v>136</v>
      </c>
      <c r="E166" s="207" t="s">
        <v>220</v>
      </c>
      <c r="F166" s="208" t="s">
        <v>221</v>
      </c>
      <c r="G166" s="209" t="s">
        <v>206</v>
      </c>
      <c r="H166" s="210">
        <v>7.4000000000000004</v>
      </c>
      <c r="I166" s="211"/>
      <c r="J166" s="212">
        <f>ROUND(I166*H166,2)</f>
        <v>0</v>
      </c>
      <c r="K166" s="208" t="s">
        <v>140</v>
      </c>
      <c r="L166" s="46"/>
      <c r="M166" s="213" t="s">
        <v>19</v>
      </c>
      <c r="N166" s="214" t="s">
        <v>41</v>
      </c>
      <c r="O166" s="86"/>
      <c r="P166" s="215">
        <f>O166*H166</f>
        <v>0</v>
      </c>
      <c r="Q166" s="215">
        <v>0.056000000000000001</v>
      </c>
      <c r="R166" s="215">
        <f>Q166*H166</f>
        <v>0.41440000000000005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141</v>
      </c>
      <c r="AT166" s="217" t="s">
        <v>136</v>
      </c>
      <c r="AU166" s="217" t="s">
        <v>142</v>
      </c>
      <c r="AY166" s="19" t="s">
        <v>134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142</v>
      </c>
      <c r="BK166" s="218">
        <f>ROUND(I166*H166,2)</f>
        <v>0</v>
      </c>
      <c r="BL166" s="19" t="s">
        <v>141</v>
      </c>
      <c r="BM166" s="217" t="s">
        <v>222</v>
      </c>
    </row>
    <row r="167" s="2" customFormat="1">
      <c r="A167" s="40"/>
      <c r="B167" s="41"/>
      <c r="C167" s="42"/>
      <c r="D167" s="219" t="s">
        <v>144</v>
      </c>
      <c r="E167" s="42"/>
      <c r="F167" s="220" t="s">
        <v>223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144</v>
      </c>
      <c r="AU167" s="19" t="s">
        <v>142</v>
      </c>
    </row>
    <row r="168" s="14" customFormat="1">
      <c r="A168" s="14"/>
      <c r="B168" s="235"/>
      <c r="C168" s="236"/>
      <c r="D168" s="226" t="s">
        <v>146</v>
      </c>
      <c r="E168" s="237" t="s">
        <v>19</v>
      </c>
      <c r="F168" s="238" t="s">
        <v>224</v>
      </c>
      <c r="G168" s="236"/>
      <c r="H168" s="239">
        <v>7.4000000000000004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146</v>
      </c>
      <c r="AU168" s="245" t="s">
        <v>142</v>
      </c>
      <c r="AV168" s="14" t="s">
        <v>142</v>
      </c>
      <c r="AW168" s="14" t="s">
        <v>31</v>
      </c>
      <c r="AX168" s="14" t="s">
        <v>69</v>
      </c>
      <c r="AY168" s="245" t="s">
        <v>134</v>
      </c>
    </row>
    <row r="169" s="15" customFormat="1">
      <c r="A169" s="15"/>
      <c r="B169" s="246"/>
      <c r="C169" s="247"/>
      <c r="D169" s="226" t="s">
        <v>146</v>
      </c>
      <c r="E169" s="248" t="s">
        <v>19</v>
      </c>
      <c r="F169" s="249" t="s">
        <v>163</v>
      </c>
      <c r="G169" s="247"/>
      <c r="H169" s="250">
        <v>7.4000000000000004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146</v>
      </c>
      <c r="AU169" s="256" t="s">
        <v>142</v>
      </c>
      <c r="AV169" s="15" t="s">
        <v>141</v>
      </c>
      <c r="AW169" s="15" t="s">
        <v>31</v>
      </c>
      <c r="AX169" s="15" t="s">
        <v>77</v>
      </c>
      <c r="AY169" s="256" t="s">
        <v>134</v>
      </c>
    </row>
    <row r="170" s="2" customFormat="1" ht="24.15" customHeight="1">
      <c r="A170" s="40"/>
      <c r="B170" s="41"/>
      <c r="C170" s="206" t="s">
        <v>168</v>
      </c>
      <c r="D170" s="206" t="s">
        <v>136</v>
      </c>
      <c r="E170" s="207" t="s">
        <v>225</v>
      </c>
      <c r="F170" s="208" t="s">
        <v>226</v>
      </c>
      <c r="G170" s="209" t="s">
        <v>206</v>
      </c>
      <c r="H170" s="210">
        <v>7.4000000000000004</v>
      </c>
      <c r="I170" s="211"/>
      <c r="J170" s="212">
        <f>ROUND(I170*H170,2)</f>
        <v>0</v>
      </c>
      <c r="K170" s="208" t="s">
        <v>140</v>
      </c>
      <c r="L170" s="46"/>
      <c r="M170" s="213" t="s">
        <v>19</v>
      </c>
      <c r="N170" s="214" t="s">
        <v>41</v>
      </c>
      <c r="O170" s="86"/>
      <c r="P170" s="215">
        <f>O170*H170</f>
        <v>0</v>
      </c>
      <c r="Q170" s="215">
        <v>0.040629999999999999</v>
      </c>
      <c r="R170" s="215">
        <f>Q170*H170</f>
        <v>0.30066199999999998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141</v>
      </c>
      <c r="AT170" s="217" t="s">
        <v>136</v>
      </c>
      <c r="AU170" s="217" t="s">
        <v>142</v>
      </c>
      <c r="AY170" s="19" t="s">
        <v>134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142</v>
      </c>
      <c r="BK170" s="218">
        <f>ROUND(I170*H170,2)</f>
        <v>0</v>
      </c>
      <c r="BL170" s="19" t="s">
        <v>141</v>
      </c>
      <c r="BM170" s="217" t="s">
        <v>227</v>
      </c>
    </row>
    <row r="171" s="2" customFormat="1">
      <c r="A171" s="40"/>
      <c r="B171" s="41"/>
      <c r="C171" s="42"/>
      <c r="D171" s="219" t="s">
        <v>144</v>
      </c>
      <c r="E171" s="42"/>
      <c r="F171" s="220" t="s">
        <v>228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144</v>
      </c>
      <c r="AU171" s="19" t="s">
        <v>142</v>
      </c>
    </row>
    <row r="172" s="14" customFormat="1">
      <c r="A172" s="14"/>
      <c r="B172" s="235"/>
      <c r="C172" s="236"/>
      <c r="D172" s="226" t="s">
        <v>146</v>
      </c>
      <c r="E172" s="237" t="s">
        <v>19</v>
      </c>
      <c r="F172" s="238" t="s">
        <v>224</v>
      </c>
      <c r="G172" s="236"/>
      <c r="H172" s="239">
        <v>7.4000000000000004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146</v>
      </c>
      <c r="AU172" s="245" t="s">
        <v>142</v>
      </c>
      <c r="AV172" s="14" t="s">
        <v>142</v>
      </c>
      <c r="AW172" s="14" t="s">
        <v>31</v>
      </c>
      <c r="AX172" s="14" t="s">
        <v>69</v>
      </c>
      <c r="AY172" s="245" t="s">
        <v>134</v>
      </c>
    </row>
    <row r="173" s="15" customFormat="1">
      <c r="A173" s="15"/>
      <c r="B173" s="246"/>
      <c r="C173" s="247"/>
      <c r="D173" s="226" t="s">
        <v>146</v>
      </c>
      <c r="E173" s="248" t="s">
        <v>19</v>
      </c>
      <c r="F173" s="249" t="s">
        <v>163</v>
      </c>
      <c r="G173" s="247"/>
      <c r="H173" s="250">
        <v>7.4000000000000004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6" t="s">
        <v>146</v>
      </c>
      <c r="AU173" s="256" t="s">
        <v>142</v>
      </c>
      <c r="AV173" s="15" t="s">
        <v>141</v>
      </c>
      <c r="AW173" s="15" t="s">
        <v>31</v>
      </c>
      <c r="AX173" s="15" t="s">
        <v>77</v>
      </c>
      <c r="AY173" s="256" t="s">
        <v>134</v>
      </c>
    </row>
    <row r="174" s="2" customFormat="1" ht="44.25" customHeight="1">
      <c r="A174" s="40"/>
      <c r="B174" s="41"/>
      <c r="C174" s="206" t="s">
        <v>229</v>
      </c>
      <c r="D174" s="206" t="s">
        <v>136</v>
      </c>
      <c r="E174" s="207" t="s">
        <v>230</v>
      </c>
      <c r="F174" s="208" t="s">
        <v>231</v>
      </c>
      <c r="G174" s="209" t="s">
        <v>206</v>
      </c>
      <c r="H174" s="210">
        <v>52.299999999999997</v>
      </c>
      <c r="I174" s="211"/>
      <c r="J174" s="212">
        <f>ROUND(I174*H174,2)</f>
        <v>0</v>
      </c>
      <c r="K174" s="208" t="s">
        <v>140</v>
      </c>
      <c r="L174" s="46"/>
      <c r="M174" s="213" t="s">
        <v>19</v>
      </c>
      <c r="N174" s="214" t="s">
        <v>41</v>
      </c>
      <c r="O174" s="86"/>
      <c r="P174" s="215">
        <f>O174*H174</f>
        <v>0</v>
      </c>
      <c r="Q174" s="215">
        <v>0.018380000000000001</v>
      </c>
      <c r="R174" s="215">
        <f>Q174*H174</f>
        <v>0.96127399999999996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141</v>
      </c>
      <c r="AT174" s="217" t="s">
        <v>136</v>
      </c>
      <c r="AU174" s="217" t="s">
        <v>142</v>
      </c>
      <c r="AY174" s="19" t="s">
        <v>134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142</v>
      </c>
      <c r="BK174" s="218">
        <f>ROUND(I174*H174,2)</f>
        <v>0</v>
      </c>
      <c r="BL174" s="19" t="s">
        <v>141</v>
      </c>
      <c r="BM174" s="217" t="s">
        <v>232</v>
      </c>
    </row>
    <row r="175" s="2" customFormat="1">
      <c r="A175" s="40"/>
      <c r="B175" s="41"/>
      <c r="C175" s="42"/>
      <c r="D175" s="219" t="s">
        <v>144</v>
      </c>
      <c r="E175" s="42"/>
      <c r="F175" s="220" t="s">
        <v>233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144</v>
      </c>
      <c r="AU175" s="19" t="s">
        <v>142</v>
      </c>
    </row>
    <row r="176" s="13" customFormat="1">
      <c r="A176" s="13"/>
      <c r="B176" s="224"/>
      <c r="C176" s="225"/>
      <c r="D176" s="226" t="s">
        <v>146</v>
      </c>
      <c r="E176" s="227" t="s">
        <v>19</v>
      </c>
      <c r="F176" s="228" t="s">
        <v>234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146</v>
      </c>
      <c r="AU176" s="234" t="s">
        <v>142</v>
      </c>
      <c r="AV176" s="13" t="s">
        <v>77</v>
      </c>
      <c r="AW176" s="13" t="s">
        <v>31</v>
      </c>
      <c r="AX176" s="13" t="s">
        <v>69</v>
      </c>
      <c r="AY176" s="234" t="s">
        <v>134</v>
      </c>
    </row>
    <row r="177" s="14" customFormat="1">
      <c r="A177" s="14"/>
      <c r="B177" s="235"/>
      <c r="C177" s="236"/>
      <c r="D177" s="226" t="s">
        <v>146</v>
      </c>
      <c r="E177" s="237" t="s">
        <v>19</v>
      </c>
      <c r="F177" s="238" t="s">
        <v>216</v>
      </c>
      <c r="G177" s="236"/>
      <c r="H177" s="239">
        <v>4.2000000000000002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146</v>
      </c>
      <c r="AU177" s="245" t="s">
        <v>142</v>
      </c>
      <c r="AV177" s="14" t="s">
        <v>142</v>
      </c>
      <c r="AW177" s="14" t="s">
        <v>31</v>
      </c>
      <c r="AX177" s="14" t="s">
        <v>69</v>
      </c>
      <c r="AY177" s="245" t="s">
        <v>134</v>
      </c>
    </row>
    <row r="178" s="13" customFormat="1">
      <c r="A178" s="13"/>
      <c r="B178" s="224"/>
      <c r="C178" s="225"/>
      <c r="D178" s="226" t="s">
        <v>146</v>
      </c>
      <c r="E178" s="227" t="s">
        <v>19</v>
      </c>
      <c r="F178" s="228" t="s">
        <v>215</v>
      </c>
      <c r="G178" s="225"/>
      <c r="H178" s="227" t="s">
        <v>19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146</v>
      </c>
      <c r="AU178" s="234" t="s">
        <v>142</v>
      </c>
      <c r="AV178" s="13" t="s">
        <v>77</v>
      </c>
      <c r="AW178" s="13" t="s">
        <v>31</v>
      </c>
      <c r="AX178" s="13" t="s">
        <v>69</v>
      </c>
      <c r="AY178" s="234" t="s">
        <v>134</v>
      </c>
    </row>
    <row r="179" s="14" customFormat="1">
      <c r="A179" s="14"/>
      <c r="B179" s="235"/>
      <c r="C179" s="236"/>
      <c r="D179" s="226" t="s">
        <v>146</v>
      </c>
      <c r="E179" s="237" t="s">
        <v>19</v>
      </c>
      <c r="F179" s="238" t="s">
        <v>235</v>
      </c>
      <c r="G179" s="236"/>
      <c r="H179" s="239">
        <v>52.5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146</v>
      </c>
      <c r="AU179" s="245" t="s">
        <v>142</v>
      </c>
      <c r="AV179" s="14" t="s">
        <v>142</v>
      </c>
      <c r="AW179" s="14" t="s">
        <v>31</v>
      </c>
      <c r="AX179" s="14" t="s">
        <v>69</v>
      </c>
      <c r="AY179" s="245" t="s">
        <v>134</v>
      </c>
    </row>
    <row r="180" s="14" customFormat="1">
      <c r="A180" s="14"/>
      <c r="B180" s="235"/>
      <c r="C180" s="236"/>
      <c r="D180" s="226" t="s">
        <v>146</v>
      </c>
      <c r="E180" s="237" t="s">
        <v>19</v>
      </c>
      <c r="F180" s="238" t="s">
        <v>236</v>
      </c>
      <c r="G180" s="236"/>
      <c r="H180" s="239">
        <v>-4.4000000000000004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5" t="s">
        <v>146</v>
      </c>
      <c r="AU180" s="245" t="s">
        <v>142</v>
      </c>
      <c r="AV180" s="14" t="s">
        <v>142</v>
      </c>
      <c r="AW180" s="14" t="s">
        <v>31</v>
      </c>
      <c r="AX180" s="14" t="s">
        <v>69</v>
      </c>
      <c r="AY180" s="245" t="s">
        <v>134</v>
      </c>
    </row>
    <row r="181" s="15" customFormat="1">
      <c r="A181" s="15"/>
      <c r="B181" s="246"/>
      <c r="C181" s="247"/>
      <c r="D181" s="226" t="s">
        <v>146</v>
      </c>
      <c r="E181" s="248" t="s">
        <v>19</v>
      </c>
      <c r="F181" s="249" t="s">
        <v>163</v>
      </c>
      <c r="G181" s="247"/>
      <c r="H181" s="250">
        <v>52.299999999999997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146</v>
      </c>
      <c r="AU181" s="256" t="s">
        <v>142</v>
      </c>
      <c r="AV181" s="15" t="s">
        <v>141</v>
      </c>
      <c r="AW181" s="15" t="s">
        <v>31</v>
      </c>
      <c r="AX181" s="15" t="s">
        <v>77</v>
      </c>
      <c r="AY181" s="256" t="s">
        <v>134</v>
      </c>
    </row>
    <row r="182" s="2" customFormat="1" ht="44.25" customHeight="1">
      <c r="A182" s="40"/>
      <c r="B182" s="41"/>
      <c r="C182" s="206" t="s">
        <v>176</v>
      </c>
      <c r="D182" s="206" t="s">
        <v>136</v>
      </c>
      <c r="E182" s="207" t="s">
        <v>237</v>
      </c>
      <c r="F182" s="208" t="s">
        <v>238</v>
      </c>
      <c r="G182" s="209" t="s">
        <v>206</v>
      </c>
      <c r="H182" s="210">
        <v>52.299999999999997</v>
      </c>
      <c r="I182" s="211"/>
      <c r="J182" s="212">
        <f>ROUND(I182*H182,2)</f>
        <v>0</v>
      </c>
      <c r="K182" s="208" t="s">
        <v>140</v>
      </c>
      <c r="L182" s="46"/>
      <c r="M182" s="213" t="s">
        <v>19</v>
      </c>
      <c r="N182" s="214" t="s">
        <v>41</v>
      </c>
      <c r="O182" s="86"/>
      <c r="P182" s="215">
        <f>O182*H182</f>
        <v>0</v>
      </c>
      <c r="Q182" s="215">
        <v>0.0079000000000000008</v>
      </c>
      <c r="R182" s="215">
        <f>Q182*H182</f>
        <v>0.41317000000000004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141</v>
      </c>
      <c r="AT182" s="217" t="s">
        <v>136</v>
      </c>
      <c r="AU182" s="217" t="s">
        <v>142</v>
      </c>
      <c r="AY182" s="19" t="s">
        <v>134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142</v>
      </c>
      <c r="BK182" s="218">
        <f>ROUND(I182*H182,2)</f>
        <v>0</v>
      </c>
      <c r="BL182" s="19" t="s">
        <v>141</v>
      </c>
      <c r="BM182" s="217" t="s">
        <v>239</v>
      </c>
    </row>
    <row r="183" s="2" customFormat="1">
      <c r="A183" s="40"/>
      <c r="B183" s="41"/>
      <c r="C183" s="42"/>
      <c r="D183" s="219" t="s">
        <v>144</v>
      </c>
      <c r="E183" s="42"/>
      <c r="F183" s="220" t="s">
        <v>240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144</v>
      </c>
      <c r="AU183" s="19" t="s">
        <v>142</v>
      </c>
    </row>
    <row r="184" s="13" customFormat="1">
      <c r="A184" s="13"/>
      <c r="B184" s="224"/>
      <c r="C184" s="225"/>
      <c r="D184" s="226" t="s">
        <v>146</v>
      </c>
      <c r="E184" s="227" t="s">
        <v>19</v>
      </c>
      <c r="F184" s="228" t="s">
        <v>234</v>
      </c>
      <c r="G184" s="225"/>
      <c r="H184" s="227" t="s">
        <v>19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146</v>
      </c>
      <c r="AU184" s="234" t="s">
        <v>142</v>
      </c>
      <c r="AV184" s="13" t="s">
        <v>77</v>
      </c>
      <c r="AW184" s="13" t="s">
        <v>31</v>
      </c>
      <c r="AX184" s="13" t="s">
        <v>69</v>
      </c>
      <c r="AY184" s="234" t="s">
        <v>134</v>
      </c>
    </row>
    <row r="185" s="14" customFormat="1">
      <c r="A185" s="14"/>
      <c r="B185" s="235"/>
      <c r="C185" s="236"/>
      <c r="D185" s="226" t="s">
        <v>146</v>
      </c>
      <c r="E185" s="237" t="s">
        <v>19</v>
      </c>
      <c r="F185" s="238" t="s">
        <v>216</v>
      </c>
      <c r="G185" s="236"/>
      <c r="H185" s="239">
        <v>4.2000000000000002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5" t="s">
        <v>146</v>
      </c>
      <c r="AU185" s="245" t="s">
        <v>142</v>
      </c>
      <c r="AV185" s="14" t="s">
        <v>142</v>
      </c>
      <c r="AW185" s="14" t="s">
        <v>31</v>
      </c>
      <c r="AX185" s="14" t="s">
        <v>69</v>
      </c>
      <c r="AY185" s="245" t="s">
        <v>134</v>
      </c>
    </row>
    <row r="186" s="13" customFormat="1">
      <c r="A186" s="13"/>
      <c r="B186" s="224"/>
      <c r="C186" s="225"/>
      <c r="D186" s="226" t="s">
        <v>146</v>
      </c>
      <c r="E186" s="227" t="s">
        <v>19</v>
      </c>
      <c r="F186" s="228" t="s">
        <v>215</v>
      </c>
      <c r="G186" s="225"/>
      <c r="H186" s="227" t="s">
        <v>19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146</v>
      </c>
      <c r="AU186" s="234" t="s">
        <v>142</v>
      </c>
      <c r="AV186" s="13" t="s">
        <v>77</v>
      </c>
      <c r="AW186" s="13" t="s">
        <v>31</v>
      </c>
      <c r="AX186" s="13" t="s">
        <v>69</v>
      </c>
      <c r="AY186" s="234" t="s">
        <v>134</v>
      </c>
    </row>
    <row r="187" s="14" customFormat="1">
      <c r="A187" s="14"/>
      <c r="B187" s="235"/>
      <c r="C187" s="236"/>
      <c r="D187" s="226" t="s">
        <v>146</v>
      </c>
      <c r="E187" s="237" t="s">
        <v>19</v>
      </c>
      <c r="F187" s="238" t="s">
        <v>235</v>
      </c>
      <c r="G187" s="236"/>
      <c r="H187" s="239">
        <v>52.5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146</v>
      </c>
      <c r="AU187" s="245" t="s">
        <v>142</v>
      </c>
      <c r="AV187" s="14" t="s">
        <v>142</v>
      </c>
      <c r="AW187" s="14" t="s">
        <v>31</v>
      </c>
      <c r="AX187" s="14" t="s">
        <v>69</v>
      </c>
      <c r="AY187" s="245" t="s">
        <v>134</v>
      </c>
    </row>
    <row r="188" s="14" customFormat="1">
      <c r="A188" s="14"/>
      <c r="B188" s="235"/>
      <c r="C188" s="236"/>
      <c r="D188" s="226" t="s">
        <v>146</v>
      </c>
      <c r="E188" s="237" t="s">
        <v>19</v>
      </c>
      <c r="F188" s="238" t="s">
        <v>236</v>
      </c>
      <c r="G188" s="236"/>
      <c r="H188" s="239">
        <v>-4.4000000000000004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146</v>
      </c>
      <c r="AU188" s="245" t="s">
        <v>142</v>
      </c>
      <c r="AV188" s="14" t="s">
        <v>142</v>
      </c>
      <c r="AW188" s="14" t="s">
        <v>31</v>
      </c>
      <c r="AX188" s="14" t="s">
        <v>69</v>
      </c>
      <c r="AY188" s="245" t="s">
        <v>134</v>
      </c>
    </row>
    <row r="189" s="15" customFormat="1">
      <c r="A189" s="15"/>
      <c r="B189" s="246"/>
      <c r="C189" s="247"/>
      <c r="D189" s="226" t="s">
        <v>146</v>
      </c>
      <c r="E189" s="248" t="s">
        <v>19</v>
      </c>
      <c r="F189" s="249" t="s">
        <v>163</v>
      </c>
      <c r="G189" s="247"/>
      <c r="H189" s="250">
        <v>52.299999999999997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146</v>
      </c>
      <c r="AU189" s="256" t="s">
        <v>142</v>
      </c>
      <c r="AV189" s="15" t="s">
        <v>141</v>
      </c>
      <c r="AW189" s="15" t="s">
        <v>31</v>
      </c>
      <c r="AX189" s="15" t="s">
        <v>77</v>
      </c>
      <c r="AY189" s="256" t="s">
        <v>134</v>
      </c>
    </row>
    <row r="190" s="2" customFormat="1" ht="33" customHeight="1">
      <c r="A190" s="40"/>
      <c r="B190" s="41"/>
      <c r="C190" s="206" t="s">
        <v>241</v>
      </c>
      <c r="D190" s="206" t="s">
        <v>136</v>
      </c>
      <c r="E190" s="207" t="s">
        <v>242</v>
      </c>
      <c r="F190" s="208" t="s">
        <v>243</v>
      </c>
      <c r="G190" s="209" t="s">
        <v>206</v>
      </c>
      <c r="H190" s="210">
        <v>10.02</v>
      </c>
      <c r="I190" s="211"/>
      <c r="J190" s="212">
        <f>ROUND(I190*H190,2)</f>
        <v>0</v>
      </c>
      <c r="K190" s="208" t="s">
        <v>140</v>
      </c>
      <c r="L190" s="46"/>
      <c r="M190" s="213" t="s">
        <v>19</v>
      </c>
      <c r="N190" s="214" t="s">
        <v>41</v>
      </c>
      <c r="O190" s="86"/>
      <c r="P190" s="215">
        <f>O190*H190</f>
        <v>0</v>
      </c>
      <c r="Q190" s="215">
        <v>0.016199999999999999</v>
      </c>
      <c r="R190" s="215">
        <f>Q190*H190</f>
        <v>0.162324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141</v>
      </c>
      <c r="AT190" s="217" t="s">
        <v>136</v>
      </c>
      <c r="AU190" s="217" t="s">
        <v>142</v>
      </c>
      <c r="AY190" s="19" t="s">
        <v>134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142</v>
      </c>
      <c r="BK190" s="218">
        <f>ROUND(I190*H190,2)</f>
        <v>0</v>
      </c>
      <c r="BL190" s="19" t="s">
        <v>141</v>
      </c>
      <c r="BM190" s="217" t="s">
        <v>244</v>
      </c>
    </row>
    <row r="191" s="2" customFormat="1">
      <c r="A191" s="40"/>
      <c r="B191" s="41"/>
      <c r="C191" s="42"/>
      <c r="D191" s="219" t="s">
        <v>144</v>
      </c>
      <c r="E191" s="42"/>
      <c r="F191" s="220" t="s">
        <v>245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144</v>
      </c>
      <c r="AU191" s="19" t="s">
        <v>142</v>
      </c>
    </row>
    <row r="192" s="13" customFormat="1">
      <c r="A192" s="13"/>
      <c r="B192" s="224"/>
      <c r="C192" s="225"/>
      <c r="D192" s="226" t="s">
        <v>146</v>
      </c>
      <c r="E192" s="227" t="s">
        <v>19</v>
      </c>
      <c r="F192" s="228" t="s">
        <v>234</v>
      </c>
      <c r="G192" s="225"/>
      <c r="H192" s="227" t="s">
        <v>19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146</v>
      </c>
      <c r="AU192" s="234" t="s">
        <v>142</v>
      </c>
      <c r="AV192" s="13" t="s">
        <v>77</v>
      </c>
      <c r="AW192" s="13" t="s">
        <v>31</v>
      </c>
      <c r="AX192" s="13" t="s">
        <v>69</v>
      </c>
      <c r="AY192" s="234" t="s">
        <v>134</v>
      </c>
    </row>
    <row r="193" s="14" customFormat="1">
      <c r="A193" s="14"/>
      <c r="B193" s="235"/>
      <c r="C193" s="236"/>
      <c r="D193" s="226" t="s">
        <v>146</v>
      </c>
      <c r="E193" s="237" t="s">
        <v>19</v>
      </c>
      <c r="F193" s="238" t="s">
        <v>246</v>
      </c>
      <c r="G193" s="236"/>
      <c r="H193" s="239">
        <v>10.199999999999999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5" t="s">
        <v>146</v>
      </c>
      <c r="AU193" s="245" t="s">
        <v>142</v>
      </c>
      <c r="AV193" s="14" t="s">
        <v>142</v>
      </c>
      <c r="AW193" s="14" t="s">
        <v>31</v>
      </c>
      <c r="AX193" s="14" t="s">
        <v>69</v>
      </c>
      <c r="AY193" s="245" t="s">
        <v>134</v>
      </c>
    </row>
    <row r="194" s="14" customFormat="1">
      <c r="A194" s="14"/>
      <c r="B194" s="235"/>
      <c r="C194" s="236"/>
      <c r="D194" s="226" t="s">
        <v>146</v>
      </c>
      <c r="E194" s="237" t="s">
        <v>19</v>
      </c>
      <c r="F194" s="238" t="s">
        <v>247</v>
      </c>
      <c r="G194" s="236"/>
      <c r="H194" s="239">
        <v>-1.8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146</v>
      </c>
      <c r="AU194" s="245" t="s">
        <v>142</v>
      </c>
      <c r="AV194" s="14" t="s">
        <v>142</v>
      </c>
      <c r="AW194" s="14" t="s">
        <v>31</v>
      </c>
      <c r="AX194" s="14" t="s">
        <v>69</v>
      </c>
      <c r="AY194" s="245" t="s">
        <v>134</v>
      </c>
    </row>
    <row r="195" s="14" customFormat="1">
      <c r="A195" s="14"/>
      <c r="B195" s="235"/>
      <c r="C195" s="236"/>
      <c r="D195" s="226" t="s">
        <v>146</v>
      </c>
      <c r="E195" s="237" t="s">
        <v>19</v>
      </c>
      <c r="F195" s="238" t="s">
        <v>248</v>
      </c>
      <c r="G195" s="236"/>
      <c r="H195" s="239">
        <v>1.6200000000000001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146</v>
      </c>
      <c r="AU195" s="245" t="s">
        <v>142</v>
      </c>
      <c r="AV195" s="14" t="s">
        <v>142</v>
      </c>
      <c r="AW195" s="14" t="s">
        <v>31</v>
      </c>
      <c r="AX195" s="14" t="s">
        <v>69</v>
      </c>
      <c r="AY195" s="245" t="s">
        <v>134</v>
      </c>
    </row>
    <row r="196" s="15" customFormat="1">
      <c r="A196" s="15"/>
      <c r="B196" s="246"/>
      <c r="C196" s="247"/>
      <c r="D196" s="226" t="s">
        <v>146</v>
      </c>
      <c r="E196" s="248" t="s">
        <v>19</v>
      </c>
      <c r="F196" s="249" t="s">
        <v>163</v>
      </c>
      <c r="G196" s="247"/>
      <c r="H196" s="250">
        <v>10.02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6" t="s">
        <v>146</v>
      </c>
      <c r="AU196" s="256" t="s">
        <v>142</v>
      </c>
      <c r="AV196" s="15" t="s">
        <v>141</v>
      </c>
      <c r="AW196" s="15" t="s">
        <v>31</v>
      </c>
      <c r="AX196" s="15" t="s">
        <v>77</v>
      </c>
      <c r="AY196" s="256" t="s">
        <v>134</v>
      </c>
    </row>
    <row r="197" s="2" customFormat="1" ht="24.15" customHeight="1">
      <c r="A197" s="40"/>
      <c r="B197" s="41"/>
      <c r="C197" s="206" t="s">
        <v>181</v>
      </c>
      <c r="D197" s="206" t="s">
        <v>136</v>
      </c>
      <c r="E197" s="207" t="s">
        <v>249</v>
      </c>
      <c r="F197" s="208" t="s">
        <v>250</v>
      </c>
      <c r="G197" s="209" t="s">
        <v>206</v>
      </c>
      <c r="H197" s="210">
        <v>10.02</v>
      </c>
      <c r="I197" s="211"/>
      <c r="J197" s="212">
        <f>ROUND(I197*H197,2)</f>
        <v>0</v>
      </c>
      <c r="K197" s="208" t="s">
        <v>140</v>
      </c>
      <c r="L197" s="46"/>
      <c r="M197" s="213" t="s">
        <v>19</v>
      </c>
      <c r="N197" s="214" t="s">
        <v>41</v>
      </c>
      <c r="O197" s="86"/>
      <c r="P197" s="215">
        <f>O197*H197</f>
        <v>0</v>
      </c>
      <c r="Q197" s="215">
        <v>0.0040000000000000001</v>
      </c>
      <c r="R197" s="215">
        <f>Q197*H197</f>
        <v>0.040079999999999998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141</v>
      </c>
      <c r="AT197" s="217" t="s">
        <v>136</v>
      </c>
      <c r="AU197" s="217" t="s">
        <v>142</v>
      </c>
      <c r="AY197" s="19" t="s">
        <v>134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142</v>
      </c>
      <c r="BK197" s="218">
        <f>ROUND(I197*H197,2)</f>
        <v>0</v>
      </c>
      <c r="BL197" s="19" t="s">
        <v>141</v>
      </c>
      <c r="BM197" s="217" t="s">
        <v>251</v>
      </c>
    </row>
    <row r="198" s="2" customFormat="1">
      <c r="A198" s="40"/>
      <c r="B198" s="41"/>
      <c r="C198" s="42"/>
      <c r="D198" s="219" t="s">
        <v>144</v>
      </c>
      <c r="E198" s="42"/>
      <c r="F198" s="220" t="s">
        <v>252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144</v>
      </c>
      <c r="AU198" s="19" t="s">
        <v>142</v>
      </c>
    </row>
    <row r="199" s="13" customFormat="1">
      <c r="A199" s="13"/>
      <c r="B199" s="224"/>
      <c r="C199" s="225"/>
      <c r="D199" s="226" t="s">
        <v>146</v>
      </c>
      <c r="E199" s="227" t="s">
        <v>19</v>
      </c>
      <c r="F199" s="228" t="s">
        <v>234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146</v>
      </c>
      <c r="AU199" s="234" t="s">
        <v>142</v>
      </c>
      <c r="AV199" s="13" t="s">
        <v>77</v>
      </c>
      <c r="AW199" s="13" t="s">
        <v>31</v>
      </c>
      <c r="AX199" s="13" t="s">
        <v>69</v>
      </c>
      <c r="AY199" s="234" t="s">
        <v>134</v>
      </c>
    </row>
    <row r="200" s="14" customFormat="1">
      <c r="A200" s="14"/>
      <c r="B200" s="235"/>
      <c r="C200" s="236"/>
      <c r="D200" s="226" t="s">
        <v>146</v>
      </c>
      <c r="E200" s="237" t="s">
        <v>19</v>
      </c>
      <c r="F200" s="238" t="s">
        <v>246</v>
      </c>
      <c r="G200" s="236"/>
      <c r="H200" s="239">
        <v>10.199999999999999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146</v>
      </c>
      <c r="AU200" s="245" t="s">
        <v>142</v>
      </c>
      <c r="AV200" s="14" t="s">
        <v>142</v>
      </c>
      <c r="AW200" s="14" t="s">
        <v>31</v>
      </c>
      <c r="AX200" s="14" t="s">
        <v>69</v>
      </c>
      <c r="AY200" s="245" t="s">
        <v>134</v>
      </c>
    </row>
    <row r="201" s="14" customFormat="1">
      <c r="A201" s="14"/>
      <c r="B201" s="235"/>
      <c r="C201" s="236"/>
      <c r="D201" s="226" t="s">
        <v>146</v>
      </c>
      <c r="E201" s="237" t="s">
        <v>19</v>
      </c>
      <c r="F201" s="238" t="s">
        <v>247</v>
      </c>
      <c r="G201" s="236"/>
      <c r="H201" s="239">
        <v>-1.8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5" t="s">
        <v>146</v>
      </c>
      <c r="AU201" s="245" t="s">
        <v>142</v>
      </c>
      <c r="AV201" s="14" t="s">
        <v>142</v>
      </c>
      <c r="AW201" s="14" t="s">
        <v>31</v>
      </c>
      <c r="AX201" s="14" t="s">
        <v>69</v>
      </c>
      <c r="AY201" s="245" t="s">
        <v>134</v>
      </c>
    </row>
    <row r="202" s="14" customFormat="1">
      <c r="A202" s="14"/>
      <c r="B202" s="235"/>
      <c r="C202" s="236"/>
      <c r="D202" s="226" t="s">
        <v>146</v>
      </c>
      <c r="E202" s="237" t="s">
        <v>19</v>
      </c>
      <c r="F202" s="238" t="s">
        <v>248</v>
      </c>
      <c r="G202" s="236"/>
      <c r="H202" s="239">
        <v>1.6200000000000001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5" t="s">
        <v>146</v>
      </c>
      <c r="AU202" s="245" t="s">
        <v>142</v>
      </c>
      <c r="AV202" s="14" t="s">
        <v>142</v>
      </c>
      <c r="AW202" s="14" t="s">
        <v>31</v>
      </c>
      <c r="AX202" s="14" t="s">
        <v>69</v>
      </c>
      <c r="AY202" s="245" t="s">
        <v>134</v>
      </c>
    </row>
    <row r="203" s="15" customFormat="1">
      <c r="A203" s="15"/>
      <c r="B203" s="246"/>
      <c r="C203" s="247"/>
      <c r="D203" s="226" t="s">
        <v>146</v>
      </c>
      <c r="E203" s="248" t="s">
        <v>19</v>
      </c>
      <c r="F203" s="249" t="s">
        <v>163</v>
      </c>
      <c r="G203" s="247"/>
      <c r="H203" s="250">
        <v>10.02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6" t="s">
        <v>146</v>
      </c>
      <c r="AU203" s="256" t="s">
        <v>142</v>
      </c>
      <c r="AV203" s="15" t="s">
        <v>141</v>
      </c>
      <c r="AW203" s="15" t="s">
        <v>31</v>
      </c>
      <c r="AX203" s="15" t="s">
        <v>77</v>
      </c>
      <c r="AY203" s="256" t="s">
        <v>134</v>
      </c>
    </row>
    <row r="204" s="2" customFormat="1" ht="24.15" customHeight="1">
      <c r="A204" s="40"/>
      <c r="B204" s="41"/>
      <c r="C204" s="206" t="s">
        <v>253</v>
      </c>
      <c r="D204" s="206" t="s">
        <v>136</v>
      </c>
      <c r="E204" s="207" t="s">
        <v>254</v>
      </c>
      <c r="F204" s="208" t="s">
        <v>255</v>
      </c>
      <c r="G204" s="209" t="s">
        <v>206</v>
      </c>
      <c r="H204" s="210">
        <v>84.280000000000001</v>
      </c>
      <c r="I204" s="211"/>
      <c r="J204" s="212">
        <f>ROUND(I204*H204,2)</f>
        <v>0</v>
      </c>
      <c r="K204" s="208" t="s">
        <v>140</v>
      </c>
      <c r="L204" s="46"/>
      <c r="M204" s="213" t="s">
        <v>19</v>
      </c>
      <c r="N204" s="214" t="s">
        <v>41</v>
      </c>
      <c r="O204" s="86"/>
      <c r="P204" s="215">
        <f>O204*H204</f>
        <v>0</v>
      </c>
      <c r="Q204" s="215">
        <v>0.00012999999999999999</v>
      </c>
      <c r="R204" s="215">
        <f>Q204*H204</f>
        <v>0.0109564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141</v>
      </c>
      <c r="AT204" s="217" t="s">
        <v>136</v>
      </c>
      <c r="AU204" s="217" t="s">
        <v>142</v>
      </c>
      <c r="AY204" s="19" t="s">
        <v>134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142</v>
      </c>
      <c r="BK204" s="218">
        <f>ROUND(I204*H204,2)</f>
        <v>0</v>
      </c>
      <c r="BL204" s="19" t="s">
        <v>141</v>
      </c>
      <c r="BM204" s="217" t="s">
        <v>256</v>
      </c>
    </row>
    <row r="205" s="2" customFormat="1">
      <c r="A205" s="40"/>
      <c r="B205" s="41"/>
      <c r="C205" s="42"/>
      <c r="D205" s="219" t="s">
        <v>144</v>
      </c>
      <c r="E205" s="42"/>
      <c r="F205" s="220" t="s">
        <v>257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144</v>
      </c>
      <c r="AU205" s="19" t="s">
        <v>142</v>
      </c>
    </row>
    <row r="206" s="14" customFormat="1">
      <c r="A206" s="14"/>
      <c r="B206" s="235"/>
      <c r="C206" s="236"/>
      <c r="D206" s="226" t="s">
        <v>146</v>
      </c>
      <c r="E206" s="237" t="s">
        <v>19</v>
      </c>
      <c r="F206" s="238" t="s">
        <v>258</v>
      </c>
      <c r="G206" s="236"/>
      <c r="H206" s="239">
        <v>12.359999999999999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146</v>
      </c>
      <c r="AU206" s="245" t="s">
        <v>142</v>
      </c>
      <c r="AV206" s="14" t="s">
        <v>142</v>
      </c>
      <c r="AW206" s="14" t="s">
        <v>31</v>
      </c>
      <c r="AX206" s="14" t="s">
        <v>69</v>
      </c>
      <c r="AY206" s="245" t="s">
        <v>134</v>
      </c>
    </row>
    <row r="207" s="14" customFormat="1">
      <c r="A207" s="14"/>
      <c r="B207" s="235"/>
      <c r="C207" s="236"/>
      <c r="D207" s="226" t="s">
        <v>146</v>
      </c>
      <c r="E207" s="237" t="s">
        <v>19</v>
      </c>
      <c r="F207" s="238" t="s">
        <v>259</v>
      </c>
      <c r="G207" s="236"/>
      <c r="H207" s="239">
        <v>1.73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146</v>
      </c>
      <c r="AU207" s="245" t="s">
        <v>142</v>
      </c>
      <c r="AV207" s="14" t="s">
        <v>142</v>
      </c>
      <c r="AW207" s="14" t="s">
        <v>31</v>
      </c>
      <c r="AX207" s="14" t="s">
        <v>69</v>
      </c>
      <c r="AY207" s="245" t="s">
        <v>134</v>
      </c>
    </row>
    <row r="208" s="14" customFormat="1">
      <c r="A208" s="14"/>
      <c r="B208" s="235"/>
      <c r="C208" s="236"/>
      <c r="D208" s="226" t="s">
        <v>146</v>
      </c>
      <c r="E208" s="237" t="s">
        <v>19</v>
      </c>
      <c r="F208" s="238" t="s">
        <v>260</v>
      </c>
      <c r="G208" s="236"/>
      <c r="H208" s="239">
        <v>16.359999999999999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146</v>
      </c>
      <c r="AU208" s="245" t="s">
        <v>142</v>
      </c>
      <c r="AV208" s="14" t="s">
        <v>142</v>
      </c>
      <c r="AW208" s="14" t="s">
        <v>31</v>
      </c>
      <c r="AX208" s="14" t="s">
        <v>69</v>
      </c>
      <c r="AY208" s="245" t="s">
        <v>134</v>
      </c>
    </row>
    <row r="209" s="14" customFormat="1">
      <c r="A209" s="14"/>
      <c r="B209" s="235"/>
      <c r="C209" s="236"/>
      <c r="D209" s="226" t="s">
        <v>146</v>
      </c>
      <c r="E209" s="237" t="s">
        <v>19</v>
      </c>
      <c r="F209" s="238" t="s">
        <v>261</v>
      </c>
      <c r="G209" s="236"/>
      <c r="H209" s="239">
        <v>10.130000000000001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146</v>
      </c>
      <c r="AU209" s="245" t="s">
        <v>142</v>
      </c>
      <c r="AV209" s="14" t="s">
        <v>142</v>
      </c>
      <c r="AW209" s="14" t="s">
        <v>31</v>
      </c>
      <c r="AX209" s="14" t="s">
        <v>69</v>
      </c>
      <c r="AY209" s="245" t="s">
        <v>134</v>
      </c>
    </row>
    <row r="210" s="14" customFormat="1">
      <c r="A210" s="14"/>
      <c r="B210" s="235"/>
      <c r="C210" s="236"/>
      <c r="D210" s="226" t="s">
        <v>146</v>
      </c>
      <c r="E210" s="237" t="s">
        <v>19</v>
      </c>
      <c r="F210" s="238" t="s">
        <v>262</v>
      </c>
      <c r="G210" s="236"/>
      <c r="H210" s="239">
        <v>17.82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146</v>
      </c>
      <c r="AU210" s="245" t="s">
        <v>142</v>
      </c>
      <c r="AV210" s="14" t="s">
        <v>142</v>
      </c>
      <c r="AW210" s="14" t="s">
        <v>31</v>
      </c>
      <c r="AX210" s="14" t="s">
        <v>69</v>
      </c>
      <c r="AY210" s="245" t="s">
        <v>134</v>
      </c>
    </row>
    <row r="211" s="14" customFormat="1">
      <c r="A211" s="14"/>
      <c r="B211" s="235"/>
      <c r="C211" s="236"/>
      <c r="D211" s="226" t="s">
        <v>146</v>
      </c>
      <c r="E211" s="237" t="s">
        <v>19</v>
      </c>
      <c r="F211" s="238" t="s">
        <v>263</v>
      </c>
      <c r="G211" s="236"/>
      <c r="H211" s="239">
        <v>25.879999999999999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146</v>
      </c>
      <c r="AU211" s="245" t="s">
        <v>142</v>
      </c>
      <c r="AV211" s="14" t="s">
        <v>142</v>
      </c>
      <c r="AW211" s="14" t="s">
        <v>31</v>
      </c>
      <c r="AX211" s="14" t="s">
        <v>69</v>
      </c>
      <c r="AY211" s="245" t="s">
        <v>134</v>
      </c>
    </row>
    <row r="212" s="15" customFormat="1">
      <c r="A212" s="15"/>
      <c r="B212" s="246"/>
      <c r="C212" s="247"/>
      <c r="D212" s="226" t="s">
        <v>146</v>
      </c>
      <c r="E212" s="248" t="s">
        <v>19</v>
      </c>
      <c r="F212" s="249" t="s">
        <v>163</v>
      </c>
      <c r="G212" s="247"/>
      <c r="H212" s="250">
        <v>84.280000000000001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146</v>
      </c>
      <c r="AU212" s="256" t="s">
        <v>142</v>
      </c>
      <c r="AV212" s="15" t="s">
        <v>141</v>
      </c>
      <c r="AW212" s="15" t="s">
        <v>31</v>
      </c>
      <c r="AX212" s="15" t="s">
        <v>77</v>
      </c>
      <c r="AY212" s="256" t="s">
        <v>134</v>
      </c>
    </row>
    <row r="213" s="2" customFormat="1" ht="37.8" customHeight="1">
      <c r="A213" s="40"/>
      <c r="B213" s="41"/>
      <c r="C213" s="206" t="s">
        <v>200</v>
      </c>
      <c r="D213" s="206" t="s">
        <v>136</v>
      </c>
      <c r="E213" s="207" t="s">
        <v>264</v>
      </c>
      <c r="F213" s="208" t="s">
        <v>265</v>
      </c>
      <c r="G213" s="209" t="s">
        <v>139</v>
      </c>
      <c r="H213" s="210">
        <v>8.4280000000000008</v>
      </c>
      <c r="I213" s="211"/>
      <c r="J213" s="212">
        <f>ROUND(I213*H213,2)</f>
        <v>0</v>
      </c>
      <c r="K213" s="208" t="s">
        <v>140</v>
      </c>
      <c r="L213" s="46"/>
      <c r="M213" s="213" t="s">
        <v>19</v>
      </c>
      <c r="N213" s="214" t="s">
        <v>41</v>
      </c>
      <c r="O213" s="86"/>
      <c r="P213" s="215">
        <f>O213*H213</f>
        <v>0</v>
      </c>
      <c r="Q213" s="215">
        <v>0.19500000000000001</v>
      </c>
      <c r="R213" s="215">
        <f>Q213*H213</f>
        <v>1.6434600000000001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141</v>
      </c>
      <c r="AT213" s="217" t="s">
        <v>136</v>
      </c>
      <c r="AU213" s="217" t="s">
        <v>142</v>
      </c>
      <c r="AY213" s="19" t="s">
        <v>134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142</v>
      </c>
      <c r="BK213" s="218">
        <f>ROUND(I213*H213,2)</f>
        <v>0</v>
      </c>
      <c r="BL213" s="19" t="s">
        <v>141</v>
      </c>
      <c r="BM213" s="217" t="s">
        <v>266</v>
      </c>
    </row>
    <row r="214" s="2" customFormat="1">
      <c r="A214" s="40"/>
      <c r="B214" s="41"/>
      <c r="C214" s="42"/>
      <c r="D214" s="219" t="s">
        <v>144</v>
      </c>
      <c r="E214" s="42"/>
      <c r="F214" s="220" t="s">
        <v>267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144</v>
      </c>
      <c r="AU214" s="19" t="s">
        <v>142</v>
      </c>
    </row>
    <row r="215" s="14" customFormat="1">
      <c r="A215" s="14"/>
      <c r="B215" s="235"/>
      <c r="C215" s="236"/>
      <c r="D215" s="226" t="s">
        <v>146</v>
      </c>
      <c r="E215" s="237" t="s">
        <v>19</v>
      </c>
      <c r="F215" s="238" t="s">
        <v>268</v>
      </c>
      <c r="G215" s="236"/>
      <c r="H215" s="239">
        <v>1.236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5" t="s">
        <v>146</v>
      </c>
      <c r="AU215" s="245" t="s">
        <v>142</v>
      </c>
      <c r="AV215" s="14" t="s">
        <v>142</v>
      </c>
      <c r="AW215" s="14" t="s">
        <v>31</v>
      </c>
      <c r="AX215" s="14" t="s">
        <v>69</v>
      </c>
      <c r="AY215" s="245" t="s">
        <v>134</v>
      </c>
    </row>
    <row r="216" s="14" customFormat="1">
      <c r="A216" s="14"/>
      <c r="B216" s="235"/>
      <c r="C216" s="236"/>
      <c r="D216" s="226" t="s">
        <v>146</v>
      </c>
      <c r="E216" s="237" t="s">
        <v>19</v>
      </c>
      <c r="F216" s="238" t="s">
        <v>269</v>
      </c>
      <c r="G216" s="236"/>
      <c r="H216" s="239">
        <v>0.17299999999999999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146</v>
      </c>
      <c r="AU216" s="245" t="s">
        <v>142</v>
      </c>
      <c r="AV216" s="14" t="s">
        <v>142</v>
      </c>
      <c r="AW216" s="14" t="s">
        <v>31</v>
      </c>
      <c r="AX216" s="14" t="s">
        <v>69</v>
      </c>
      <c r="AY216" s="245" t="s">
        <v>134</v>
      </c>
    </row>
    <row r="217" s="14" customFormat="1">
      <c r="A217" s="14"/>
      <c r="B217" s="235"/>
      <c r="C217" s="236"/>
      <c r="D217" s="226" t="s">
        <v>146</v>
      </c>
      <c r="E217" s="237" t="s">
        <v>19</v>
      </c>
      <c r="F217" s="238" t="s">
        <v>270</v>
      </c>
      <c r="G217" s="236"/>
      <c r="H217" s="239">
        <v>1.6359999999999999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146</v>
      </c>
      <c r="AU217" s="245" t="s">
        <v>142</v>
      </c>
      <c r="AV217" s="14" t="s">
        <v>142</v>
      </c>
      <c r="AW217" s="14" t="s">
        <v>31</v>
      </c>
      <c r="AX217" s="14" t="s">
        <v>69</v>
      </c>
      <c r="AY217" s="245" t="s">
        <v>134</v>
      </c>
    </row>
    <row r="218" s="14" customFormat="1">
      <c r="A218" s="14"/>
      <c r="B218" s="235"/>
      <c r="C218" s="236"/>
      <c r="D218" s="226" t="s">
        <v>146</v>
      </c>
      <c r="E218" s="237" t="s">
        <v>19</v>
      </c>
      <c r="F218" s="238" t="s">
        <v>271</v>
      </c>
      <c r="G218" s="236"/>
      <c r="H218" s="239">
        <v>1.0129999999999999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146</v>
      </c>
      <c r="AU218" s="245" t="s">
        <v>142</v>
      </c>
      <c r="AV218" s="14" t="s">
        <v>142</v>
      </c>
      <c r="AW218" s="14" t="s">
        <v>31</v>
      </c>
      <c r="AX218" s="14" t="s">
        <v>69</v>
      </c>
      <c r="AY218" s="245" t="s">
        <v>134</v>
      </c>
    </row>
    <row r="219" s="14" customFormat="1">
      <c r="A219" s="14"/>
      <c r="B219" s="235"/>
      <c r="C219" s="236"/>
      <c r="D219" s="226" t="s">
        <v>146</v>
      </c>
      <c r="E219" s="237" t="s">
        <v>19</v>
      </c>
      <c r="F219" s="238" t="s">
        <v>272</v>
      </c>
      <c r="G219" s="236"/>
      <c r="H219" s="239">
        <v>1.782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146</v>
      </c>
      <c r="AU219" s="245" t="s">
        <v>142</v>
      </c>
      <c r="AV219" s="14" t="s">
        <v>142</v>
      </c>
      <c r="AW219" s="14" t="s">
        <v>31</v>
      </c>
      <c r="AX219" s="14" t="s">
        <v>69</v>
      </c>
      <c r="AY219" s="245" t="s">
        <v>134</v>
      </c>
    </row>
    <row r="220" s="14" customFormat="1">
      <c r="A220" s="14"/>
      <c r="B220" s="235"/>
      <c r="C220" s="236"/>
      <c r="D220" s="226" t="s">
        <v>146</v>
      </c>
      <c r="E220" s="237" t="s">
        <v>19</v>
      </c>
      <c r="F220" s="238" t="s">
        <v>273</v>
      </c>
      <c r="G220" s="236"/>
      <c r="H220" s="239">
        <v>2.5880000000000001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5" t="s">
        <v>146</v>
      </c>
      <c r="AU220" s="245" t="s">
        <v>142</v>
      </c>
      <c r="AV220" s="14" t="s">
        <v>142</v>
      </c>
      <c r="AW220" s="14" t="s">
        <v>31</v>
      </c>
      <c r="AX220" s="14" t="s">
        <v>69</v>
      </c>
      <c r="AY220" s="245" t="s">
        <v>134</v>
      </c>
    </row>
    <row r="221" s="15" customFormat="1">
      <c r="A221" s="15"/>
      <c r="B221" s="246"/>
      <c r="C221" s="247"/>
      <c r="D221" s="226" t="s">
        <v>146</v>
      </c>
      <c r="E221" s="248" t="s">
        <v>19</v>
      </c>
      <c r="F221" s="249" t="s">
        <v>163</v>
      </c>
      <c r="G221" s="247"/>
      <c r="H221" s="250">
        <v>8.4280000000000008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146</v>
      </c>
      <c r="AU221" s="256" t="s">
        <v>142</v>
      </c>
      <c r="AV221" s="15" t="s">
        <v>141</v>
      </c>
      <c r="AW221" s="15" t="s">
        <v>31</v>
      </c>
      <c r="AX221" s="15" t="s">
        <v>77</v>
      </c>
      <c r="AY221" s="256" t="s">
        <v>134</v>
      </c>
    </row>
    <row r="222" s="12" customFormat="1" ht="22.8" customHeight="1">
      <c r="A222" s="12"/>
      <c r="B222" s="190"/>
      <c r="C222" s="191"/>
      <c r="D222" s="192" t="s">
        <v>68</v>
      </c>
      <c r="E222" s="204" t="s">
        <v>184</v>
      </c>
      <c r="F222" s="204" t="s">
        <v>274</v>
      </c>
      <c r="G222" s="191"/>
      <c r="H222" s="191"/>
      <c r="I222" s="194"/>
      <c r="J222" s="205">
        <f>BK222</f>
        <v>0</v>
      </c>
      <c r="K222" s="191"/>
      <c r="L222" s="196"/>
      <c r="M222" s="197"/>
      <c r="N222" s="198"/>
      <c r="O222" s="198"/>
      <c r="P222" s="199">
        <f>SUM(P223:P241)</f>
        <v>0</v>
      </c>
      <c r="Q222" s="198"/>
      <c r="R222" s="199">
        <f>SUM(R223:R241)</f>
        <v>0.021296000000000002</v>
      </c>
      <c r="S222" s="198"/>
      <c r="T222" s="200">
        <f>SUM(T223:T241)</f>
        <v>0.52000000000000002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77</v>
      </c>
      <c r="AT222" s="202" t="s">
        <v>68</v>
      </c>
      <c r="AU222" s="202" t="s">
        <v>77</v>
      </c>
      <c r="AY222" s="201" t="s">
        <v>134</v>
      </c>
      <c r="BK222" s="203">
        <f>SUM(BK223:BK241)</f>
        <v>0</v>
      </c>
    </row>
    <row r="223" s="2" customFormat="1" ht="24.15" customHeight="1">
      <c r="A223" s="40"/>
      <c r="B223" s="41"/>
      <c r="C223" s="206" t="s">
        <v>7</v>
      </c>
      <c r="D223" s="206" t="s">
        <v>136</v>
      </c>
      <c r="E223" s="207" t="s">
        <v>275</v>
      </c>
      <c r="F223" s="208" t="s">
        <v>276</v>
      </c>
      <c r="G223" s="209" t="s">
        <v>277</v>
      </c>
      <c r="H223" s="210">
        <v>8</v>
      </c>
      <c r="I223" s="211"/>
      <c r="J223" s="212">
        <f>ROUND(I223*H223,2)</f>
        <v>0</v>
      </c>
      <c r="K223" s="208" t="s">
        <v>140</v>
      </c>
      <c r="L223" s="46"/>
      <c r="M223" s="213" t="s">
        <v>19</v>
      </c>
      <c r="N223" s="214" t="s">
        <v>41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0.065000000000000002</v>
      </c>
      <c r="T223" s="216">
        <f>S223*H223</f>
        <v>0.52000000000000002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141</v>
      </c>
      <c r="AT223" s="217" t="s">
        <v>136</v>
      </c>
      <c r="AU223" s="217" t="s">
        <v>142</v>
      </c>
      <c r="AY223" s="19" t="s">
        <v>134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142</v>
      </c>
      <c r="BK223" s="218">
        <f>ROUND(I223*H223,2)</f>
        <v>0</v>
      </c>
      <c r="BL223" s="19" t="s">
        <v>141</v>
      </c>
      <c r="BM223" s="217" t="s">
        <v>278</v>
      </c>
    </row>
    <row r="224" s="2" customFormat="1">
      <c r="A224" s="40"/>
      <c r="B224" s="41"/>
      <c r="C224" s="42"/>
      <c r="D224" s="219" t="s">
        <v>144</v>
      </c>
      <c r="E224" s="42"/>
      <c r="F224" s="220" t="s">
        <v>279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144</v>
      </c>
      <c r="AU224" s="19" t="s">
        <v>142</v>
      </c>
    </row>
    <row r="225" s="2" customFormat="1" ht="24.15" customHeight="1">
      <c r="A225" s="40"/>
      <c r="B225" s="41"/>
      <c r="C225" s="206" t="s">
        <v>280</v>
      </c>
      <c r="D225" s="206" t="s">
        <v>136</v>
      </c>
      <c r="E225" s="207" t="s">
        <v>281</v>
      </c>
      <c r="F225" s="208" t="s">
        <v>282</v>
      </c>
      <c r="G225" s="209" t="s">
        <v>277</v>
      </c>
      <c r="H225" s="210">
        <v>8</v>
      </c>
      <c r="I225" s="211"/>
      <c r="J225" s="212">
        <f>ROUND(I225*H225,2)</f>
        <v>0</v>
      </c>
      <c r="K225" s="208" t="s">
        <v>140</v>
      </c>
      <c r="L225" s="46"/>
      <c r="M225" s="213" t="s">
        <v>19</v>
      </c>
      <c r="N225" s="214" t="s">
        <v>41</v>
      </c>
      <c r="O225" s="86"/>
      <c r="P225" s="215">
        <f>O225*H225</f>
        <v>0</v>
      </c>
      <c r="Q225" s="215">
        <v>1.1E-05</v>
      </c>
      <c r="R225" s="215">
        <f>Q225*H225</f>
        <v>8.7999999999999998E-05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141</v>
      </c>
      <c r="AT225" s="217" t="s">
        <v>136</v>
      </c>
      <c r="AU225" s="217" t="s">
        <v>142</v>
      </c>
      <c r="AY225" s="19" t="s">
        <v>134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142</v>
      </c>
      <c r="BK225" s="218">
        <f>ROUND(I225*H225,2)</f>
        <v>0</v>
      </c>
      <c r="BL225" s="19" t="s">
        <v>141</v>
      </c>
      <c r="BM225" s="217" t="s">
        <v>283</v>
      </c>
    </row>
    <row r="226" s="2" customFormat="1">
      <c r="A226" s="40"/>
      <c r="B226" s="41"/>
      <c r="C226" s="42"/>
      <c r="D226" s="219" t="s">
        <v>144</v>
      </c>
      <c r="E226" s="42"/>
      <c r="F226" s="220" t="s">
        <v>284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144</v>
      </c>
      <c r="AU226" s="19" t="s">
        <v>142</v>
      </c>
    </row>
    <row r="227" s="2" customFormat="1" ht="24.15" customHeight="1">
      <c r="A227" s="40"/>
      <c r="B227" s="41"/>
      <c r="C227" s="257" t="s">
        <v>285</v>
      </c>
      <c r="D227" s="257" t="s">
        <v>191</v>
      </c>
      <c r="E227" s="258" t="s">
        <v>286</v>
      </c>
      <c r="F227" s="259" t="s">
        <v>287</v>
      </c>
      <c r="G227" s="260" t="s">
        <v>277</v>
      </c>
      <c r="H227" s="261">
        <v>8.8000000000000007</v>
      </c>
      <c r="I227" s="262"/>
      <c r="J227" s="263">
        <f>ROUND(I227*H227,2)</f>
        <v>0</v>
      </c>
      <c r="K227" s="259" t="s">
        <v>140</v>
      </c>
      <c r="L227" s="264"/>
      <c r="M227" s="265" t="s">
        <v>19</v>
      </c>
      <c r="N227" s="266" t="s">
        <v>41</v>
      </c>
      <c r="O227" s="86"/>
      <c r="P227" s="215">
        <f>O227*H227</f>
        <v>0</v>
      </c>
      <c r="Q227" s="215">
        <v>0.0024099999999999998</v>
      </c>
      <c r="R227" s="215">
        <f>Q227*H227</f>
        <v>0.021208000000000001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184</v>
      </c>
      <c r="AT227" s="217" t="s">
        <v>191</v>
      </c>
      <c r="AU227" s="217" t="s">
        <v>142</v>
      </c>
      <c r="AY227" s="19" t="s">
        <v>134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142</v>
      </c>
      <c r="BK227" s="218">
        <f>ROUND(I227*H227,2)</f>
        <v>0</v>
      </c>
      <c r="BL227" s="19" t="s">
        <v>141</v>
      </c>
      <c r="BM227" s="217" t="s">
        <v>288</v>
      </c>
    </row>
    <row r="228" s="14" customFormat="1">
      <c r="A228" s="14"/>
      <c r="B228" s="235"/>
      <c r="C228" s="236"/>
      <c r="D228" s="226" t="s">
        <v>146</v>
      </c>
      <c r="E228" s="237" t="s">
        <v>19</v>
      </c>
      <c r="F228" s="238" t="s">
        <v>289</v>
      </c>
      <c r="G228" s="236"/>
      <c r="H228" s="239">
        <v>8.8000000000000007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146</v>
      </c>
      <c r="AU228" s="245" t="s">
        <v>142</v>
      </c>
      <c r="AV228" s="14" t="s">
        <v>142</v>
      </c>
      <c r="AW228" s="14" t="s">
        <v>31</v>
      </c>
      <c r="AX228" s="14" t="s">
        <v>69</v>
      </c>
      <c r="AY228" s="245" t="s">
        <v>134</v>
      </c>
    </row>
    <row r="229" s="15" customFormat="1">
      <c r="A229" s="15"/>
      <c r="B229" s="246"/>
      <c r="C229" s="247"/>
      <c r="D229" s="226" t="s">
        <v>146</v>
      </c>
      <c r="E229" s="248" t="s">
        <v>19</v>
      </c>
      <c r="F229" s="249" t="s">
        <v>163</v>
      </c>
      <c r="G229" s="247"/>
      <c r="H229" s="250">
        <v>8.8000000000000007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146</v>
      </c>
      <c r="AU229" s="256" t="s">
        <v>142</v>
      </c>
      <c r="AV229" s="15" t="s">
        <v>141</v>
      </c>
      <c r="AW229" s="15" t="s">
        <v>31</v>
      </c>
      <c r="AX229" s="15" t="s">
        <v>77</v>
      </c>
      <c r="AY229" s="256" t="s">
        <v>134</v>
      </c>
    </row>
    <row r="230" s="2" customFormat="1" ht="33" customHeight="1">
      <c r="A230" s="40"/>
      <c r="B230" s="41"/>
      <c r="C230" s="206" t="s">
        <v>290</v>
      </c>
      <c r="D230" s="206" t="s">
        <v>136</v>
      </c>
      <c r="E230" s="207" t="s">
        <v>291</v>
      </c>
      <c r="F230" s="208" t="s">
        <v>292</v>
      </c>
      <c r="G230" s="209" t="s">
        <v>139</v>
      </c>
      <c r="H230" s="210">
        <v>1.28</v>
      </c>
      <c r="I230" s="211"/>
      <c r="J230" s="212">
        <f>ROUND(I230*H230,2)</f>
        <v>0</v>
      </c>
      <c r="K230" s="208" t="s">
        <v>140</v>
      </c>
      <c r="L230" s="46"/>
      <c r="M230" s="213" t="s">
        <v>19</v>
      </c>
      <c r="N230" s="214" t="s">
        <v>41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141</v>
      </c>
      <c r="AT230" s="217" t="s">
        <v>136</v>
      </c>
      <c r="AU230" s="217" t="s">
        <v>142</v>
      </c>
      <c r="AY230" s="19" t="s">
        <v>134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142</v>
      </c>
      <c r="BK230" s="218">
        <f>ROUND(I230*H230,2)</f>
        <v>0</v>
      </c>
      <c r="BL230" s="19" t="s">
        <v>141</v>
      </c>
      <c r="BM230" s="217" t="s">
        <v>293</v>
      </c>
    </row>
    <row r="231" s="2" customFormat="1">
      <c r="A231" s="40"/>
      <c r="B231" s="41"/>
      <c r="C231" s="42"/>
      <c r="D231" s="219" t="s">
        <v>144</v>
      </c>
      <c r="E231" s="42"/>
      <c r="F231" s="220" t="s">
        <v>294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144</v>
      </c>
      <c r="AU231" s="19" t="s">
        <v>142</v>
      </c>
    </row>
    <row r="232" s="14" customFormat="1">
      <c r="A232" s="14"/>
      <c r="B232" s="235"/>
      <c r="C232" s="236"/>
      <c r="D232" s="226" t="s">
        <v>146</v>
      </c>
      <c r="E232" s="237" t="s">
        <v>19</v>
      </c>
      <c r="F232" s="238" t="s">
        <v>295</v>
      </c>
      <c r="G232" s="236"/>
      <c r="H232" s="239">
        <v>1.28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5" t="s">
        <v>146</v>
      </c>
      <c r="AU232" s="245" t="s">
        <v>142</v>
      </c>
      <c r="AV232" s="14" t="s">
        <v>142</v>
      </c>
      <c r="AW232" s="14" t="s">
        <v>31</v>
      </c>
      <c r="AX232" s="14" t="s">
        <v>77</v>
      </c>
      <c r="AY232" s="245" t="s">
        <v>134</v>
      </c>
    </row>
    <row r="233" s="2" customFormat="1" ht="37.8" customHeight="1">
      <c r="A233" s="40"/>
      <c r="B233" s="41"/>
      <c r="C233" s="206" t="s">
        <v>296</v>
      </c>
      <c r="D233" s="206" t="s">
        <v>136</v>
      </c>
      <c r="E233" s="207" t="s">
        <v>297</v>
      </c>
      <c r="F233" s="208" t="s">
        <v>298</v>
      </c>
      <c r="G233" s="209" t="s">
        <v>277</v>
      </c>
      <c r="H233" s="210">
        <v>40</v>
      </c>
      <c r="I233" s="211"/>
      <c r="J233" s="212">
        <f>ROUND(I233*H233,2)</f>
        <v>0</v>
      </c>
      <c r="K233" s="208" t="s">
        <v>140</v>
      </c>
      <c r="L233" s="46"/>
      <c r="M233" s="213" t="s">
        <v>19</v>
      </c>
      <c r="N233" s="214" t="s">
        <v>41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141</v>
      </c>
      <c r="AT233" s="217" t="s">
        <v>136</v>
      </c>
      <c r="AU233" s="217" t="s">
        <v>142</v>
      </c>
      <c r="AY233" s="19" t="s">
        <v>134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142</v>
      </c>
      <c r="BK233" s="218">
        <f>ROUND(I233*H233,2)</f>
        <v>0</v>
      </c>
      <c r="BL233" s="19" t="s">
        <v>141</v>
      </c>
      <c r="BM233" s="217" t="s">
        <v>299</v>
      </c>
    </row>
    <row r="234" s="2" customFormat="1">
      <c r="A234" s="40"/>
      <c r="B234" s="41"/>
      <c r="C234" s="42"/>
      <c r="D234" s="219" t="s">
        <v>144</v>
      </c>
      <c r="E234" s="42"/>
      <c r="F234" s="220" t="s">
        <v>300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144</v>
      </c>
      <c r="AU234" s="19" t="s">
        <v>142</v>
      </c>
    </row>
    <row r="235" s="14" customFormat="1">
      <c r="A235" s="14"/>
      <c r="B235" s="235"/>
      <c r="C235" s="236"/>
      <c r="D235" s="226" t="s">
        <v>146</v>
      </c>
      <c r="E235" s="237" t="s">
        <v>19</v>
      </c>
      <c r="F235" s="238" t="s">
        <v>251</v>
      </c>
      <c r="G235" s="236"/>
      <c r="H235" s="239">
        <v>40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5" t="s">
        <v>146</v>
      </c>
      <c r="AU235" s="245" t="s">
        <v>142</v>
      </c>
      <c r="AV235" s="14" t="s">
        <v>142</v>
      </c>
      <c r="AW235" s="14" t="s">
        <v>31</v>
      </c>
      <c r="AX235" s="14" t="s">
        <v>69</v>
      </c>
      <c r="AY235" s="245" t="s">
        <v>134</v>
      </c>
    </row>
    <row r="236" s="15" customFormat="1">
      <c r="A236" s="15"/>
      <c r="B236" s="246"/>
      <c r="C236" s="247"/>
      <c r="D236" s="226" t="s">
        <v>146</v>
      </c>
      <c r="E236" s="248" t="s">
        <v>19</v>
      </c>
      <c r="F236" s="249" t="s">
        <v>163</v>
      </c>
      <c r="G236" s="247"/>
      <c r="H236" s="250">
        <v>40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6" t="s">
        <v>146</v>
      </c>
      <c r="AU236" s="256" t="s">
        <v>142</v>
      </c>
      <c r="AV236" s="15" t="s">
        <v>141</v>
      </c>
      <c r="AW236" s="15" t="s">
        <v>31</v>
      </c>
      <c r="AX236" s="15" t="s">
        <v>77</v>
      </c>
      <c r="AY236" s="256" t="s">
        <v>134</v>
      </c>
    </row>
    <row r="237" s="2" customFormat="1" ht="37.8" customHeight="1">
      <c r="A237" s="40"/>
      <c r="B237" s="41"/>
      <c r="C237" s="206" t="s">
        <v>301</v>
      </c>
      <c r="D237" s="206" t="s">
        <v>136</v>
      </c>
      <c r="E237" s="207" t="s">
        <v>302</v>
      </c>
      <c r="F237" s="208" t="s">
        <v>303</v>
      </c>
      <c r="G237" s="209" t="s">
        <v>139</v>
      </c>
      <c r="H237" s="210">
        <v>0.125</v>
      </c>
      <c r="I237" s="211"/>
      <c r="J237" s="212">
        <f>ROUND(I237*H237,2)</f>
        <v>0</v>
      </c>
      <c r="K237" s="208" t="s">
        <v>140</v>
      </c>
      <c r="L237" s="46"/>
      <c r="M237" s="213" t="s">
        <v>19</v>
      </c>
      <c r="N237" s="214" t="s">
        <v>41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141</v>
      </c>
      <c r="AT237" s="217" t="s">
        <v>136</v>
      </c>
      <c r="AU237" s="217" t="s">
        <v>142</v>
      </c>
      <c r="AY237" s="19" t="s">
        <v>134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142</v>
      </c>
      <c r="BK237" s="218">
        <f>ROUND(I237*H237,2)</f>
        <v>0</v>
      </c>
      <c r="BL237" s="19" t="s">
        <v>141</v>
      </c>
      <c r="BM237" s="217" t="s">
        <v>304</v>
      </c>
    </row>
    <row r="238" s="2" customFormat="1">
      <c r="A238" s="40"/>
      <c r="B238" s="41"/>
      <c r="C238" s="42"/>
      <c r="D238" s="219" t="s">
        <v>144</v>
      </c>
      <c r="E238" s="42"/>
      <c r="F238" s="220" t="s">
        <v>305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144</v>
      </c>
      <c r="AU238" s="19" t="s">
        <v>142</v>
      </c>
    </row>
    <row r="239" s="13" customFormat="1">
      <c r="A239" s="13"/>
      <c r="B239" s="224"/>
      <c r="C239" s="225"/>
      <c r="D239" s="226" t="s">
        <v>146</v>
      </c>
      <c r="E239" s="227" t="s">
        <v>19</v>
      </c>
      <c r="F239" s="228" t="s">
        <v>306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146</v>
      </c>
      <c r="AU239" s="234" t="s">
        <v>142</v>
      </c>
      <c r="AV239" s="13" t="s">
        <v>77</v>
      </c>
      <c r="AW239" s="13" t="s">
        <v>31</v>
      </c>
      <c r="AX239" s="13" t="s">
        <v>69</v>
      </c>
      <c r="AY239" s="234" t="s">
        <v>134</v>
      </c>
    </row>
    <row r="240" s="14" customFormat="1">
      <c r="A240" s="14"/>
      <c r="B240" s="235"/>
      <c r="C240" s="236"/>
      <c r="D240" s="226" t="s">
        <v>146</v>
      </c>
      <c r="E240" s="237" t="s">
        <v>19</v>
      </c>
      <c r="F240" s="238" t="s">
        <v>307</v>
      </c>
      <c r="G240" s="236"/>
      <c r="H240" s="239">
        <v>0.125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146</v>
      </c>
      <c r="AU240" s="245" t="s">
        <v>142</v>
      </c>
      <c r="AV240" s="14" t="s">
        <v>142</v>
      </c>
      <c r="AW240" s="14" t="s">
        <v>31</v>
      </c>
      <c r="AX240" s="14" t="s">
        <v>77</v>
      </c>
      <c r="AY240" s="245" t="s">
        <v>134</v>
      </c>
    </row>
    <row r="241" s="2" customFormat="1" ht="16.5" customHeight="1">
      <c r="A241" s="40"/>
      <c r="B241" s="41"/>
      <c r="C241" s="206" t="s">
        <v>308</v>
      </c>
      <c r="D241" s="206" t="s">
        <v>136</v>
      </c>
      <c r="E241" s="207" t="s">
        <v>309</v>
      </c>
      <c r="F241" s="208" t="s">
        <v>310</v>
      </c>
      <c r="G241" s="209" t="s">
        <v>311</v>
      </c>
      <c r="H241" s="210">
        <v>1</v>
      </c>
      <c r="I241" s="211"/>
      <c r="J241" s="212">
        <f>ROUND(I241*H241,2)</f>
        <v>0</v>
      </c>
      <c r="K241" s="208" t="s">
        <v>19</v>
      </c>
      <c r="L241" s="46"/>
      <c r="M241" s="213" t="s">
        <v>19</v>
      </c>
      <c r="N241" s="214" t="s">
        <v>41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141</v>
      </c>
      <c r="AT241" s="217" t="s">
        <v>136</v>
      </c>
      <c r="AU241" s="217" t="s">
        <v>142</v>
      </c>
      <c r="AY241" s="19" t="s">
        <v>134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142</v>
      </c>
      <c r="BK241" s="218">
        <f>ROUND(I241*H241,2)</f>
        <v>0</v>
      </c>
      <c r="BL241" s="19" t="s">
        <v>141</v>
      </c>
      <c r="BM241" s="217" t="s">
        <v>312</v>
      </c>
    </row>
    <row r="242" s="12" customFormat="1" ht="22.8" customHeight="1">
      <c r="A242" s="12"/>
      <c r="B242" s="190"/>
      <c r="C242" s="191"/>
      <c r="D242" s="192" t="s">
        <v>68</v>
      </c>
      <c r="E242" s="204" t="s">
        <v>190</v>
      </c>
      <c r="F242" s="204" t="s">
        <v>313</v>
      </c>
      <c r="G242" s="191"/>
      <c r="H242" s="191"/>
      <c r="I242" s="194"/>
      <c r="J242" s="205">
        <f>BK242</f>
        <v>0</v>
      </c>
      <c r="K242" s="191"/>
      <c r="L242" s="196"/>
      <c r="M242" s="197"/>
      <c r="N242" s="198"/>
      <c r="O242" s="198"/>
      <c r="P242" s="199">
        <f>SUM(P243:P325)</f>
        <v>0</v>
      </c>
      <c r="Q242" s="198"/>
      <c r="R242" s="199">
        <f>SUM(R243:R325)</f>
        <v>0.023357779999999998</v>
      </c>
      <c r="S242" s="198"/>
      <c r="T242" s="200">
        <f>SUM(T243:T325)</f>
        <v>16.481857999999999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1" t="s">
        <v>77</v>
      </c>
      <c r="AT242" s="202" t="s">
        <v>68</v>
      </c>
      <c r="AU242" s="202" t="s">
        <v>77</v>
      </c>
      <c r="AY242" s="201" t="s">
        <v>134</v>
      </c>
      <c r="BK242" s="203">
        <f>SUM(BK243:BK325)</f>
        <v>0</v>
      </c>
    </row>
    <row r="243" s="2" customFormat="1" ht="37.8" customHeight="1">
      <c r="A243" s="40"/>
      <c r="B243" s="41"/>
      <c r="C243" s="206" t="s">
        <v>213</v>
      </c>
      <c r="D243" s="206" t="s">
        <v>136</v>
      </c>
      <c r="E243" s="207" t="s">
        <v>314</v>
      </c>
      <c r="F243" s="208" t="s">
        <v>315</v>
      </c>
      <c r="G243" s="209" t="s">
        <v>206</v>
      </c>
      <c r="H243" s="210">
        <v>83.063999999999993</v>
      </c>
      <c r="I243" s="211"/>
      <c r="J243" s="212">
        <f>ROUND(I243*H243,2)</f>
        <v>0</v>
      </c>
      <c r="K243" s="208" t="s">
        <v>140</v>
      </c>
      <c r="L243" s="46"/>
      <c r="M243" s="213" t="s">
        <v>19</v>
      </c>
      <c r="N243" s="214" t="s">
        <v>41</v>
      </c>
      <c r="O243" s="86"/>
      <c r="P243" s="215">
        <f>O243*H243</f>
        <v>0</v>
      </c>
      <c r="Q243" s="215">
        <v>0.00021000000000000001</v>
      </c>
      <c r="R243" s="215">
        <f>Q243*H243</f>
        <v>0.017443439999999998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141</v>
      </c>
      <c r="AT243" s="217" t="s">
        <v>136</v>
      </c>
      <c r="AU243" s="217" t="s">
        <v>142</v>
      </c>
      <c r="AY243" s="19" t="s">
        <v>134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142</v>
      </c>
      <c r="BK243" s="218">
        <f>ROUND(I243*H243,2)</f>
        <v>0</v>
      </c>
      <c r="BL243" s="19" t="s">
        <v>141</v>
      </c>
      <c r="BM243" s="217" t="s">
        <v>316</v>
      </c>
    </row>
    <row r="244" s="2" customFormat="1">
      <c r="A244" s="40"/>
      <c r="B244" s="41"/>
      <c r="C244" s="42"/>
      <c r="D244" s="219" t="s">
        <v>144</v>
      </c>
      <c r="E244" s="42"/>
      <c r="F244" s="220" t="s">
        <v>317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144</v>
      </c>
      <c r="AU244" s="19" t="s">
        <v>142</v>
      </c>
    </row>
    <row r="245" s="13" customFormat="1">
      <c r="A245" s="13"/>
      <c r="B245" s="224"/>
      <c r="C245" s="225"/>
      <c r="D245" s="226" t="s">
        <v>146</v>
      </c>
      <c r="E245" s="227" t="s">
        <v>19</v>
      </c>
      <c r="F245" s="228" t="s">
        <v>234</v>
      </c>
      <c r="G245" s="225"/>
      <c r="H245" s="227" t="s">
        <v>19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146</v>
      </c>
      <c r="AU245" s="234" t="s">
        <v>142</v>
      </c>
      <c r="AV245" s="13" t="s">
        <v>77</v>
      </c>
      <c r="AW245" s="13" t="s">
        <v>31</v>
      </c>
      <c r="AX245" s="13" t="s">
        <v>69</v>
      </c>
      <c r="AY245" s="234" t="s">
        <v>134</v>
      </c>
    </row>
    <row r="246" s="14" customFormat="1">
      <c r="A246" s="14"/>
      <c r="B246" s="235"/>
      <c r="C246" s="236"/>
      <c r="D246" s="226" t="s">
        <v>146</v>
      </c>
      <c r="E246" s="237" t="s">
        <v>19</v>
      </c>
      <c r="F246" s="238" t="s">
        <v>318</v>
      </c>
      <c r="G246" s="236"/>
      <c r="H246" s="239">
        <v>15.118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146</v>
      </c>
      <c r="AU246" s="245" t="s">
        <v>142</v>
      </c>
      <c r="AV246" s="14" t="s">
        <v>142</v>
      </c>
      <c r="AW246" s="14" t="s">
        <v>31</v>
      </c>
      <c r="AX246" s="14" t="s">
        <v>69</v>
      </c>
      <c r="AY246" s="245" t="s">
        <v>134</v>
      </c>
    </row>
    <row r="247" s="13" customFormat="1">
      <c r="A247" s="13"/>
      <c r="B247" s="224"/>
      <c r="C247" s="225"/>
      <c r="D247" s="226" t="s">
        <v>146</v>
      </c>
      <c r="E247" s="227" t="s">
        <v>19</v>
      </c>
      <c r="F247" s="228" t="s">
        <v>215</v>
      </c>
      <c r="G247" s="225"/>
      <c r="H247" s="227" t="s">
        <v>19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146</v>
      </c>
      <c r="AU247" s="234" t="s">
        <v>142</v>
      </c>
      <c r="AV247" s="13" t="s">
        <v>77</v>
      </c>
      <c r="AW247" s="13" t="s">
        <v>31</v>
      </c>
      <c r="AX247" s="13" t="s">
        <v>69</v>
      </c>
      <c r="AY247" s="234" t="s">
        <v>134</v>
      </c>
    </row>
    <row r="248" s="14" customFormat="1">
      <c r="A248" s="14"/>
      <c r="B248" s="235"/>
      <c r="C248" s="236"/>
      <c r="D248" s="226" t="s">
        <v>146</v>
      </c>
      <c r="E248" s="237" t="s">
        <v>19</v>
      </c>
      <c r="F248" s="238" t="s">
        <v>319</v>
      </c>
      <c r="G248" s="236"/>
      <c r="H248" s="239">
        <v>67.945999999999998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5" t="s">
        <v>146</v>
      </c>
      <c r="AU248" s="245" t="s">
        <v>142</v>
      </c>
      <c r="AV248" s="14" t="s">
        <v>142</v>
      </c>
      <c r="AW248" s="14" t="s">
        <v>31</v>
      </c>
      <c r="AX248" s="14" t="s">
        <v>69</v>
      </c>
      <c r="AY248" s="245" t="s">
        <v>134</v>
      </c>
    </row>
    <row r="249" s="15" customFormat="1">
      <c r="A249" s="15"/>
      <c r="B249" s="246"/>
      <c r="C249" s="247"/>
      <c r="D249" s="226" t="s">
        <v>146</v>
      </c>
      <c r="E249" s="248" t="s">
        <v>19</v>
      </c>
      <c r="F249" s="249" t="s">
        <v>163</v>
      </c>
      <c r="G249" s="247"/>
      <c r="H249" s="250">
        <v>83.063999999999993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146</v>
      </c>
      <c r="AU249" s="256" t="s">
        <v>142</v>
      </c>
      <c r="AV249" s="15" t="s">
        <v>141</v>
      </c>
      <c r="AW249" s="15" t="s">
        <v>31</v>
      </c>
      <c r="AX249" s="15" t="s">
        <v>77</v>
      </c>
      <c r="AY249" s="256" t="s">
        <v>134</v>
      </c>
    </row>
    <row r="250" s="2" customFormat="1" ht="33" customHeight="1">
      <c r="A250" s="40"/>
      <c r="B250" s="41"/>
      <c r="C250" s="206" t="s">
        <v>320</v>
      </c>
      <c r="D250" s="206" t="s">
        <v>136</v>
      </c>
      <c r="E250" s="207" t="s">
        <v>321</v>
      </c>
      <c r="F250" s="208" t="s">
        <v>322</v>
      </c>
      <c r="G250" s="209" t="s">
        <v>323</v>
      </c>
      <c r="H250" s="210">
        <v>1</v>
      </c>
      <c r="I250" s="211"/>
      <c r="J250" s="212">
        <f>ROUND(I250*H250,2)</f>
        <v>0</v>
      </c>
      <c r="K250" s="208" t="s">
        <v>140</v>
      </c>
      <c r="L250" s="46"/>
      <c r="M250" s="213" t="s">
        <v>19</v>
      </c>
      <c r="N250" s="214" t="s">
        <v>41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141</v>
      </c>
      <c r="AT250" s="217" t="s">
        <v>136</v>
      </c>
      <c r="AU250" s="217" t="s">
        <v>142</v>
      </c>
      <c r="AY250" s="19" t="s">
        <v>134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142</v>
      </c>
      <c r="BK250" s="218">
        <f>ROUND(I250*H250,2)</f>
        <v>0</v>
      </c>
      <c r="BL250" s="19" t="s">
        <v>141</v>
      </c>
      <c r="BM250" s="217" t="s">
        <v>324</v>
      </c>
    </row>
    <row r="251" s="2" customFormat="1">
      <c r="A251" s="40"/>
      <c r="B251" s="41"/>
      <c r="C251" s="42"/>
      <c r="D251" s="219" t="s">
        <v>144</v>
      </c>
      <c r="E251" s="42"/>
      <c r="F251" s="220" t="s">
        <v>325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144</v>
      </c>
      <c r="AU251" s="19" t="s">
        <v>142</v>
      </c>
    </row>
    <row r="252" s="14" customFormat="1">
      <c r="A252" s="14"/>
      <c r="B252" s="235"/>
      <c r="C252" s="236"/>
      <c r="D252" s="226" t="s">
        <v>146</v>
      </c>
      <c r="E252" s="237" t="s">
        <v>19</v>
      </c>
      <c r="F252" s="238" t="s">
        <v>77</v>
      </c>
      <c r="G252" s="236"/>
      <c r="H252" s="239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146</v>
      </c>
      <c r="AU252" s="245" t="s">
        <v>142</v>
      </c>
      <c r="AV252" s="14" t="s">
        <v>142</v>
      </c>
      <c r="AW252" s="14" t="s">
        <v>31</v>
      </c>
      <c r="AX252" s="14" t="s">
        <v>69</v>
      </c>
      <c r="AY252" s="245" t="s">
        <v>134</v>
      </c>
    </row>
    <row r="253" s="15" customFormat="1">
      <c r="A253" s="15"/>
      <c r="B253" s="246"/>
      <c r="C253" s="247"/>
      <c r="D253" s="226" t="s">
        <v>146</v>
      </c>
      <c r="E253" s="248" t="s">
        <v>19</v>
      </c>
      <c r="F253" s="249" t="s">
        <v>163</v>
      </c>
      <c r="G253" s="247"/>
      <c r="H253" s="250">
        <v>1</v>
      </c>
      <c r="I253" s="251"/>
      <c r="J253" s="247"/>
      <c r="K253" s="247"/>
      <c r="L253" s="252"/>
      <c r="M253" s="253"/>
      <c r="N253" s="254"/>
      <c r="O253" s="254"/>
      <c r="P253" s="254"/>
      <c r="Q253" s="254"/>
      <c r="R253" s="254"/>
      <c r="S253" s="254"/>
      <c r="T253" s="25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6" t="s">
        <v>146</v>
      </c>
      <c r="AU253" s="256" t="s">
        <v>142</v>
      </c>
      <c r="AV253" s="15" t="s">
        <v>141</v>
      </c>
      <c r="AW253" s="15" t="s">
        <v>31</v>
      </c>
      <c r="AX253" s="15" t="s">
        <v>77</v>
      </c>
      <c r="AY253" s="256" t="s">
        <v>134</v>
      </c>
    </row>
    <row r="254" s="2" customFormat="1" ht="37.8" customHeight="1">
      <c r="A254" s="40"/>
      <c r="B254" s="41"/>
      <c r="C254" s="206" t="s">
        <v>222</v>
      </c>
      <c r="D254" s="206" t="s">
        <v>136</v>
      </c>
      <c r="E254" s="207" t="s">
        <v>326</v>
      </c>
      <c r="F254" s="208" t="s">
        <v>327</v>
      </c>
      <c r="G254" s="209" t="s">
        <v>323</v>
      </c>
      <c r="H254" s="210">
        <v>5</v>
      </c>
      <c r="I254" s="211"/>
      <c r="J254" s="212">
        <f>ROUND(I254*H254,2)</f>
        <v>0</v>
      </c>
      <c r="K254" s="208" t="s">
        <v>140</v>
      </c>
      <c r="L254" s="46"/>
      <c r="M254" s="213" t="s">
        <v>19</v>
      </c>
      <c r="N254" s="214" t="s">
        <v>41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141</v>
      </c>
      <c r="AT254" s="217" t="s">
        <v>136</v>
      </c>
      <c r="AU254" s="217" t="s">
        <v>142</v>
      </c>
      <c r="AY254" s="19" t="s">
        <v>134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142</v>
      </c>
      <c r="BK254" s="218">
        <f>ROUND(I254*H254,2)</f>
        <v>0</v>
      </c>
      <c r="BL254" s="19" t="s">
        <v>141</v>
      </c>
      <c r="BM254" s="217" t="s">
        <v>328</v>
      </c>
    </row>
    <row r="255" s="2" customFormat="1">
      <c r="A255" s="40"/>
      <c r="B255" s="41"/>
      <c r="C255" s="42"/>
      <c r="D255" s="219" t="s">
        <v>144</v>
      </c>
      <c r="E255" s="42"/>
      <c r="F255" s="220" t="s">
        <v>329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144</v>
      </c>
      <c r="AU255" s="19" t="s">
        <v>142</v>
      </c>
    </row>
    <row r="256" s="14" customFormat="1">
      <c r="A256" s="14"/>
      <c r="B256" s="235"/>
      <c r="C256" s="236"/>
      <c r="D256" s="226" t="s">
        <v>146</v>
      </c>
      <c r="E256" s="237" t="s">
        <v>19</v>
      </c>
      <c r="F256" s="238" t="s">
        <v>77</v>
      </c>
      <c r="G256" s="236"/>
      <c r="H256" s="239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5" t="s">
        <v>146</v>
      </c>
      <c r="AU256" s="245" t="s">
        <v>142</v>
      </c>
      <c r="AV256" s="14" t="s">
        <v>142</v>
      </c>
      <c r="AW256" s="14" t="s">
        <v>31</v>
      </c>
      <c r="AX256" s="14" t="s">
        <v>69</v>
      </c>
      <c r="AY256" s="245" t="s">
        <v>134</v>
      </c>
    </row>
    <row r="257" s="15" customFormat="1">
      <c r="A257" s="15"/>
      <c r="B257" s="246"/>
      <c r="C257" s="247"/>
      <c r="D257" s="226" t="s">
        <v>146</v>
      </c>
      <c r="E257" s="248" t="s">
        <v>19</v>
      </c>
      <c r="F257" s="249" t="s">
        <v>163</v>
      </c>
      <c r="G257" s="247"/>
      <c r="H257" s="250">
        <v>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6" t="s">
        <v>146</v>
      </c>
      <c r="AU257" s="256" t="s">
        <v>142</v>
      </c>
      <c r="AV257" s="15" t="s">
        <v>141</v>
      </c>
      <c r="AW257" s="15" t="s">
        <v>31</v>
      </c>
      <c r="AX257" s="15" t="s">
        <v>69</v>
      </c>
      <c r="AY257" s="256" t="s">
        <v>134</v>
      </c>
    </row>
    <row r="258" s="14" customFormat="1">
      <c r="A258" s="14"/>
      <c r="B258" s="235"/>
      <c r="C258" s="236"/>
      <c r="D258" s="226" t="s">
        <v>146</v>
      </c>
      <c r="E258" s="237" t="s">
        <v>19</v>
      </c>
      <c r="F258" s="238" t="s">
        <v>330</v>
      </c>
      <c r="G258" s="236"/>
      <c r="H258" s="239">
        <v>5</v>
      </c>
      <c r="I258" s="240"/>
      <c r="J258" s="236"/>
      <c r="K258" s="236"/>
      <c r="L258" s="241"/>
      <c r="M258" s="242"/>
      <c r="N258" s="243"/>
      <c r="O258" s="243"/>
      <c r="P258" s="243"/>
      <c r="Q258" s="243"/>
      <c r="R258" s="243"/>
      <c r="S258" s="243"/>
      <c r="T258" s="24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5" t="s">
        <v>146</v>
      </c>
      <c r="AU258" s="245" t="s">
        <v>142</v>
      </c>
      <c r="AV258" s="14" t="s">
        <v>142</v>
      </c>
      <c r="AW258" s="14" t="s">
        <v>31</v>
      </c>
      <c r="AX258" s="14" t="s">
        <v>69</v>
      </c>
      <c r="AY258" s="245" t="s">
        <v>134</v>
      </c>
    </row>
    <row r="259" s="15" customFormat="1">
      <c r="A259" s="15"/>
      <c r="B259" s="246"/>
      <c r="C259" s="247"/>
      <c r="D259" s="226" t="s">
        <v>146</v>
      </c>
      <c r="E259" s="248" t="s">
        <v>19</v>
      </c>
      <c r="F259" s="249" t="s">
        <v>163</v>
      </c>
      <c r="G259" s="247"/>
      <c r="H259" s="250">
        <v>5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146</v>
      </c>
      <c r="AU259" s="256" t="s">
        <v>142</v>
      </c>
      <c r="AV259" s="15" t="s">
        <v>141</v>
      </c>
      <c r="AW259" s="15" t="s">
        <v>31</v>
      </c>
      <c r="AX259" s="15" t="s">
        <v>77</v>
      </c>
      <c r="AY259" s="256" t="s">
        <v>134</v>
      </c>
    </row>
    <row r="260" s="2" customFormat="1" ht="33" customHeight="1">
      <c r="A260" s="40"/>
      <c r="B260" s="41"/>
      <c r="C260" s="206" t="s">
        <v>331</v>
      </c>
      <c r="D260" s="206" t="s">
        <v>136</v>
      </c>
      <c r="E260" s="207" t="s">
        <v>332</v>
      </c>
      <c r="F260" s="208" t="s">
        <v>333</v>
      </c>
      <c r="G260" s="209" t="s">
        <v>323</v>
      </c>
      <c r="H260" s="210">
        <v>1</v>
      </c>
      <c r="I260" s="211"/>
      <c r="J260" s="212">
        <f>ROUND(I260*H260,2)</f>
        <v>0</v>
      </c>
      <c r="K260" s="208" t="s">
        <v>140</v>
      </c>
      <c r="L260" s="46"/>
      <c r="M260" s="213" t="s">
        <v>19</v>
      </c>
      <c r="N260" s="214" t="s">
        <v>41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141</v>
      </c>
      <c r="AT260" s="217" t="s">
        <v>136</v>
      </c>
      <c r="AU260" s="217" t="s">
        <v>142</v>
      </c>
      <c r="AY260" s="19" t="s">
        <v>134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142</v>
      </c>
      <c r="BK260" s="218">
        <f>ROUND(I260*H260,2)</f>
        <v>0</v>
      </c>
      <c r="BL260" s="19" t="s">
        <v>141</v>
      </c>
      <c r="BM260" s="217" t="s">
        <v>334</v>
      </c>
    </row>
    <row r="261" s="2" customFormat="1">
      <c r="A261" s="40"/>
      <c r="B261" s="41"/>
      <c r="C261" s="42"/>
      <c r="D261" s="219" t="s">
        <v>144</v>
      </c>
      <c r="E261" s="42"/>
      <c r="F261" s="220" t="s">
        <v>335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144</v>
      </c>
      <c r="AU261" s="19" t="s">
        <v>142</v>
      </c>
    </row>
    <row r="262" s="14" customFormat="1">
      <c r="A262" s="14"/>
      <c r="B262" s="235"/>
      <c r="C262" s="236"/>
      <c r="D262" s="226" t="s">
        <v>146</v>
      </c>
      <c r="E262" s="237" t="s">
        <v>19</v>
      </c>
      <c r="F262" s="238" t="s">
        <v>77</v>
      </c>
      <c r="G262" s="236"/>
      <c r="H262" s="239">
        <v>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146</v>
      </c>
      <c r="AU262" s="245" t="s">
        <v>142</v>
      </c>
      <c r="AV262" s="14" t="s">
        <v>142</v>
      </c>
      <c r="AW262" s="14" t="s">
        <v>31</v>
      </c>
      <c r="AX262" s="14" t="s">
        <v>69</v>
      </c>
      <c r="AY262" s="245" t="s">
        <v>134</v>
      </c>
    </row>
    <row r="263" s="15" customFormat="1">
      <c r="A263" s="15"/>
      <c r="B263" s="246"/>
      <c r="C263" s="247"/>
      <c r="D263" s="226" t="s">
        <v>146</v>
      </c>
      <c r="E263" s="248" t="s">
        <v>19</v>
      </c>
      <c r="F263" s="249" t="s">
        <v>163</v>
      </c>
      <c r="G263" s="247"/>
      <c r="H263" s="250">
        <v>1</v>
      </c>
      <c r="I263" s="251"/>
      <c r="J263" s="247"/>
      <c r="K263" s="247"/>
      <c r="L263" s="252"/>
      <c r="M263" s="253"/>
      <c r="N263" s="254"/>
      <c r="O263" s="254"/>
      <c r="P263" s="254"/>
      <c r="Q263" s="254"/>
      <c r="R263" s="254"/>
      <c r="S263" s="254"/>
      <c r="T263" s="25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56" t="s">
        <v>146</v>
      </c>
      <c r="AU263" s="256" t="s">
        <v>142</v>
      </c>
      <c r="AV263" s="15" t="s">
        <v>141</v>
      </c>
      <c r="AW263" s="15" t="s">
        <v>31</v>
      </c>
      <c r="AX263" s="15" t="s">
        <v>77</v>
      </c>
      <c r="AY263" s="256" t="s">
        <v>134</v>
      </c>
    </row>
    <row r="264" s="2" customFormat="1" ht="37.8" customHeight="1">
      <c r="A264" s="40"/>
      <c r="B264" s="41"/>
      <c r="C264" s="206" t="s">
        <v>227</v>
      </c>
      <c r="D264" s="206" t="s">
        <v>136</v>
      </c>
      <c r="E264" s="207" t="s">
        <v>336</v>
      </c>
      <c r="F264" s="208" t="s">
        <v>337</v>
      </c>
      <c r="G264" s="209" t="s">
        <v>206</v>
      </c>
      <c r="H264" s="210">
        <v>110.324</v>
      </c>
      <c r="I264" s="211"/>
      <c r="J264" s="212">
        <f>ROUND(I264*H264,2)</f>
        <v>0</v>
      </c>
      <c r="K264" s="208" t="s">
        <v>140</v>
      </c>
      <c r="L264" s="46"/>
      <c r="M264" s="213" t="s">
        <v>19</v>
      </c>
      <c r="N264" s="214" t="s">
        <v>41</v>
      </c>
      <c r="O264" s="86"/>
      <c r="P264" s="215">
        <f>O264*H264</f>
        <v>0</v>
      </c>
      <c r="Q264" s="215">
        <v>3.4999999999999997E-05</v>
      </c>
      <c r="R264" s="215">
        <f>Q264*H264</f>
        <v>0.0038613399999999996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141</v>
      </c>
      <c r="AT264" s="217" t="s">
        <v>136</v>
      </c>
      <c r="AU264" s="217" t="s">
        <v>142</v>
      </c>
      <c r="AY264" s="19" t="s">
        <v>134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142</v>
      </c>
      <c r="BK264" s="218">
        <f>ROUND(I264*H264,2)</f>
        <v>0</v>
      </c>
      <c r="BL264" s="19" t="s">
        <v>141</v>
      </c>
      <c r="BM264" s="217" t="s">
        <v>338</v>
      </c>
    </row>
    <row r="265" s="2" customFormat="1">
      <c r="A265" s="40"/>
      <c r="B265" s="41"/>
      <c r="C265" s="42"/>
      <c r="D265" s="219" t="s">
        <v>144</v>
      </c>
      <c r="E265" s="42"/>
      <c r="F265" s="220" t="s">
        <v>339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144</v>
      </c>
      <c r="AU265" s="19" t="s">
        <v>142</v>
      </c>
    </row>
    <row r="266" s="13" customFormat="1">
      <c r="A266" s="13"/>
      <c r="B266" s="224"/>
      <c r="C266" s="225"/>
      <c r="D266" s="226" t="s">
        <v>146</v>
      </c>
      <c r="E266" s="227" t="s">
        <v>19</v>
      </c>
      <c r="F266" s="228" t="s">
        <v>234</v>
      </c>
      <c r="G266" s="225"/>
      <c r="H266" s="227" t="s">
        <v>19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146</v>
      </c>
      <c r="AU266" s="234" t="s">
        <v>142</v>
      </c>
      <c r="AV266" s="13" t="s">
        <v>77</v>
      </c>
      <c r="AW266" s="13" t="s">
        <v>31</v>
      </c>
      <c r="AX266" s="13" t="s">
        <v>69</v>
      </c>
      <c r="AY266" s="234" t="s">
        <v>134</v>
      </c>
    </row>
    <row r="267" s="14" customFormat="1">
      <c r="A267" s="14"/>
      <c r="B267" s="235"/>
      <c r="C267" s="236"/>
      <c r="D267" s="226" t="s">
        <v>146</v>
      </c>
      <c r="E267" s="237" t="s">
        <v>19</v>
      </c>
      <c r="F267" s="238" t="s">
        <v>318</v>
      </c>
      <c r="G267" s="236"/>
      <c r="H267" s="239">
        <v>15.118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146</v>
      </c>
      <c r="AU267" s="245" t="s">
        <v>142</v>
      </c>
      <c r="AV267" s="14" t="s">
        <v>142</v>
      </c>
      <c r="AW267" s="14" t="s">
        <v>31</v>
      </c>
      <c r="AX267" s="14" t="s">
        <v>69</v>
      </c>
      <c r="AY267" s="245" t="s">
        <v>134</v>
      </c>
    </row>
    <row r="268" s="13" customFormat="1">
      <c r="A268" s="13"/>
      <c r="B268" s="224"/>
      <c r="C268" s="225"/>
      <c r="D268" s="226" t="s">
        <v>146</v>
      </c>
      <c r="E268" s="227" t="s">
        <v>19</v>
      </c>
      <c r="F268" s="228" t="s">
        <v>215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146</v>
      </c>
      <c r="AU268" s="234" t="s">
        <v>142</v>
      </c>
      <c r="AV268" s="13" t="s">
        <v>77</v>
      </c>
      <c r="AW268" s="13" t="s">
        <v>31</v>
      </c>
      <c r="AX268" s="13" t="s">
        <v>69</v>
      </c>
      <c r="AY268" s="234" t="s">
        <v>134</v>
      </c>
    </row>
    <row r="269" s="14" customFormat="1">
      <c r="A269" s="14"/>
      <c r="B269" s="235"/>
      <c r="C269" s="236"/>
      <c r="D269" s="226" t="s">
        <v>146</v>
      </c>
      <c r="E269" s="237" t="s">
        <v>19</v>
      </c>
      <c r="F269" s="238" t="s">
        <v>319</v>
      </c>
      <c r="G269" s="236"/>
      <c r="H269" s="239">
        <v>67.945999999999998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146</v>
      </c>
      <c r="AU269" s="245" t="s">
        <v>142</v>
      </c>
      <c r="AV269" s="14" t="s">
        <v>142</v>
      </c>
      <c r="AW269" s="14" t="s">
        <v>31</v>
      </c>
      <c r="AX269" s="14" t="s">
        <v>69</v>
      </c>
      <c r="AY269" s="245" t="s">
        <v>134</v>
      </c>
    </row>
    <row r="270" s="13" customFormat="1">
      <c r="A270" s="13"/>
      <c r="B270" s="224"/>
      <c r="C270" s="225"/>
      <c r="D270" s="226" t="s">
        <v>146</v>
      </c>
      <c r="E270" s="227" t="s">
        <v>19</v>
      </c>
      <c r="F270" s="228" t="s">
        <v>340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146</v>
      </c>
      <c r="AU270" s="234" t="s">
        <v>142</v>
      </c>
      <c r="AV270" s="13" t="s">
        <v>77</v>
      </c>
      <c r="AW270" s="13" t="s">
        <v>31</v>
      </c>
      <c r="AX270" s="13" t="s">
        <v>69</v>
      </c>
      <c r="AY270" s="234" t="s">
        <v>134</v>
      </c>
    </row>
    <row r="271" s="14" customFormat="1">
      <c r="A271" s="14"/>
      <c r="B271" s="235"/>
      <c r="C271" s="236"/>
      <c r="D271" s="226" t="s">
        <v>146</v>
      </c>
      <c r="E271" s="237" t="s">
        <v>19</v>
      </c>
      <c r="F271" s="238" t="s">
        <v>341</v>
      </c>
      <c r="G271" s="236"/>
      <c r="H271" s="239">
        <v>12.086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146</v>
      </c>
      <c r="AU271" s="245" t="s">
        <v>142</v>
      </c>
      <c r="AV271" s="14" t="s">
        <v>142</v>
      </c>
      <c r="AW271" s="14" t="s">
        <v>31</v>
      </c>
      <c r="AX271" s="14" t="s">
        <v>69</v>
      </c>
      <c r="AY271" s="245" t="s">
        <v>134</v>
      </c>
    </row>
    <row r="272" s="13" customFormat="1">
      <c r="A272" s="13"/>
      <c r="B272" s="224"/>
      <c r="C272" s="225"/>
      <c r="D272" s="226" t="s">
        <v>146</v>
      </c>
      <c r="E272" s="227" t="s">
        <v>19</v>
      </c>
      <c r="F272" s="228" t="s">
        <v>342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146</v>
      </c>
      <c r="AU272" s="234" t="s">
        <v>142</v>
      </c>
      <c r="AV272" s="13" t="s">
        <v>77</v>
      </c>
      <c r="AW272" s="13" t="s">
        <v>31</v>
      </c>
      <c r="AX272" s="13" t="s">
        <v>69</v>
      </c>
      <c r="AY272" s="234" t="s">
        <v>134</v>
      </c>
    </row>
    <row r="273" s="14" customFormat="1">
      <c r="A273" s="14"/>
      <c r="B273" s="235"/>
      <c r="C273" s="236"/>
      <c r="D273" s="226" t="s">
        <v>146</v>
      </c>
      <c r="E273" s="237" t="s">
        <v>19</v>
      </c>
      <c r="F273" s="238" t="s">
        <v>343</v>
      </c>
      <c r="G273" s="236"/>
      <c r="H273" s="239">
        <v>15.174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146</v>
      </c>
      <c r="AU273" s="245" t="s">
        <v>142</v>
      </c>
      <c r="AV273" s="14" t="s">
        <v>142</v>
      </c>
      <c r="AW273" s="14" t="s">
        <v>31</v>
      </c>
      <c r="AX273" s="14" t="s">
        <v>69</v>
      </c>
      <c r="AY273" s="245" t="s">
        <v>134</v>
      </c>
    </row>
    <row r="274" s="15" customFormat="1">
      <c r="A274" s="15"/>
      <c r="B274" s="246"/>
      <c r="C274" s="247"/>
      <c r="D274" s="226" t="s">
        <v>146</v>
      </c>
      <c r="E274" s="248" t="s">
        <v>19</v>
      </c>
      <c r="F274" s="249" t="s">
        <v>163</v>
      </c>
      <c r="G274" s="247"/>
      <c r="H274" s="250">
        <v>110.324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146</v>
      </c>
      <c r="AU274" s="256" t="s">
        <v>142</v>
      </c>
      <c r="AV274" s="15" t="s">
        <v>141</v>
      </c>
      <c r="AW274" s="15" t="s">
        <v>31</v>
      </c>
      <c r="AX274" s="15" t="s">
        <v>77</v>
      </c>
      <c r="AY274" s="256" t="s">
        <v>134</v>
      </c>
    </row>
    <row r="275" s="2" customFormat="1" ht="44.25" customHeight="1">
      <c r="A275" s="40"/>
      <c r="B275" s="41"/>
      <c r="C275" s="206" t="s">
        <v>344</v>
      </c>
      <c r="D275" s="206" t="s">
        <v>136</v>
      </c>
      <c r="E275" s="207" t="s">
        <v>345</v>
      </c>
      <c r="F275" s="208" t="s">
        <v>346</v>
      </c>
      <c r="G275" s="209" t="s">
        <v>206</v>
      </c>
      <c r="H275" s="210">
        <v>4.25</v>
      </c>
      <c r="I275" s="211"/>
      <c r="J275" s="212">
        <f>ROUND(I275*H275,2)</f>
        <v>0</v>
      </c>
      <c r="K275" s="208" t="s">
        <v>140</v>
      </c>
      <c r="L275" s="46"/>
      <c r="M275" s="213" t="s">
        <v>19</v>
      </c>
      <c r="N275" s="214" t="s">
        <v>41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0.035000000000000003</v>
      </c>
      <c r="T275" s="216">
        <f>S275*H275</f>
        <v>0.14875000000000002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141</v>
      </c>
      <c r="AT275" s="217" t="s">
        <v>136</v>
      </c>
      <c r="AU275" s="217" t="s">
        <v>142</v>
      </c>
      <c r="AY275" s="19" t="s">
        <v>134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142</v>
      </c>
      <c r="BK275" s="218">
        <f>ROUND(I275*H275,2)</f>
        <v>0</v>
      </c>
      <c r="BL275" s="19" t="s">
        <v>141</v>
      </c>
      <c r="BM275" s="217" t="s">
        <v>347</v>
      </c>
    </row>
    <row r="276" s="2" customFormat="1">
      <c r="A276" s="40"/>
      <c r="B276" s="41"/>
      <c r="C276" s="42"/>
      <c r="D276" s="219" t="s">
        <v>144</v>
      </c>
      <c r="E276" s="42"/>
      <c r="F276" s="220" t="s">
        <v>348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144</v>
      </c>
      <c r="AU276" s="19" t="s">
        <v>142</v>
      </c>
    </row>
    <row r="277" s="13" customFormat="1">
      <c r="A277" s="13"/>
      <c r="B277" s="224"/>
      <c r="C277" s="225"/>
      <c r="D277" s="226" t="s">
        <v>146</v>
      </c>
      <c r="E277" s="227" t="s">
        <v>19</v>
      </c>
      <c r="F277" s="228" t="s">
        <v>234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146</v>
      </c>
      <c r="AU277" s="234" t="s">
        <v>142</v>
      </c>
      <c r="AV277" s="13" t="s">
        <v>77</v>
      </c>
      <c r="AW277" s="13" t="s">
        <v>31</v>
      </c>
      <c r="AX277" s="13" t="s">
        <v>69</v>
      </c>
      <c r="AY277" s="234" t="s">
        <v>134</v>
      </c>
    </row>
    <row r="278" s="14" customFormat="1">
      <c r="A278" s="14"/>
      <c r="B278" s="235"/>
      <c r="C278" s="236"/>
      <c r="D278" s="226" t="s">
        <v>146</v>
      </c>
      <c r="E278" s="237" t="s">
        <v>19</v>
      </c>
      <c r="F278" s="238" t="s">
        <v>349</v>
      </c>
      <c r="G278" s="236"/>
      <c r="H278" s="239">
        <v>4.25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146</v>
      </c>
      <c r="AU278" s="245" t="s">
        <v>142</v>
      </c>
      <c r="AV278" s="14" t="s">
        <v>142</v>
      </c>
      <c r="AW278" s="14" t="s">
        <v>31</v>
      </c>
      <c r="AX278" s="14" t="s">
        <v>69</v>
      </c>
      <c r="AY278" s="245" t="s">
        <v>134</v>
      </c>
    </row>
    <row r="279" s="15" customFormat="1">
      <c r="A279" s="15"/>
      <c r="B279" s="246"/>
      <c r="C279" s="247"/>
      <c r="D279" s="226" t="s">
        <v>146</v>
      </c>
      <c r="E279" s="248" t="s">
        <v>19</v>
      </c>
      <c r="F279" s="249" t="s">
        <v>163</v>
      </c>
      <c r="G279" s="247"/>
      <c r="H279" s="250">
        <v>4.25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146</v>
      </c>
      <c r="AU279" s="256" t="s">
        <v>142</v>
      </c>
      <c r="AV279" s="15" t="s">
        <v>141</v>
      </c>
      <c r="AW279" s="15" t="s">
        <v>31</v>
      </c>
      <c r="AX279" s="15" t="s">
        <v>77</v>
      </c>
      <c r="AY279" s="256" t="s">
        <v>134</v>
      </c>
    </row>
    <row r="280" s="2" customFormat="1" ht="33" customHeight="1">
      <c r="A280" s="40"/>
      <c r="B280" s="41"/>
      <c r="C280" s="206" t="s">
        <v>232</v>
      </c>
      <c r="D280" s="206" t="s">
        <v>136</v>
      </c>
      <c r="E280" s="207" t="s">
        <v>350</v>
      </c>
      <c r="F280" s="208" t="s">
        <v>351</v>
      </c>
      <c r="G280" s="209" t="s">
        <v>139</v>
      </c>
      <c r="H280" s="210">
        <v>8.4280000000000008</v>
      </c>
      <c r="I280" s="211"/>
      <c r="J280" s="212">
        <f>ROUND(I280*H280,2)</f>
        <v>0</v>
      </c>
      <c r="K280" s="208" t="s">
        <v>140</v>
      </c>
      <c r="L280" s="46"/>
      <c r="M280" s="213" t="s">
        <v>19</v>
      </c>
      <c r="N280" s="214" t="s">
        <v>41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1.3999999999999999</v>
      </c>
      <c r="T280" s="216">
        <f>S280*H280</f>
        <v>11.799200000000001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141</v>
      </c>
      <c r="AT280" s="217" t="s">
        <v>136</v>
      </c>
      <c r="AU280" s="217" t="s">
        <v>142</v>
      </c>
      <c r="AY280" s="19" t="s">
        <v>134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142</v>
      </c>
      <c r="BK280" s="218">
        <f>ROUND(I280*H280,2)</f>
        <v>0</v>
      </c>
      <c r="BL280" s="19" t="s">
        <v>141</v>
      </c>
      <c r="BM280" s="217" t="s">
        <v>352</v>
      </c>
    </row>
    <row r="281" s="2" customFormat="1">
      <c r="A281" s="40"/>
      <c r="B281" s="41"/>
      <c r="C281" s="42"/>
      <c r="D281" s="219" t="s">
        <v>144</v>
      </c>
      <c r="E281" s="42"/>
      <c r="F281" s="220" t="s">
        <v>353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144</v>
      </c>
      <c r="AU281" s="19" t="s">
        <v>142</v>
      </c>
    </row>
    <row r="282" s="14" customFormat="1">
      <c r="A282" s="14"/>
      <c r="B282" s="235"/>
      <c r="C282" s="236"/>
      <c r="D282" s="226" t="s">
        <v>146</v>
      </c>
      <c r="E282" s="237" t="s">
        <v>19</v>
      </c>
      <c r="F282" s="238" t="s">
        <v>268</v>
      </c>
      <c r="G282" s="236"/>
      <c r="H282" s="239">
        <v>1.236</v>
      </c>
      <c r="I282" s="240"/>
      <c r="J282" s="236"/>
      <c r="K282" s="236"/>
      <c r="L282" s="241"/>
      <c r="M282" s="242"/>
      <c r="N282" s="243"/>
      <c r="O282" s="243"/>
      <c r="P282" s="243"/>
      <c r="Q282" s="243"/>
      <c r="R282" s="243"/>
      <c r="S282" s="243"/>
      <c r="T282" s="24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5" t="s">
        <v>146</v>
      </c>
      <c r="AU282" s="245" t="s">
        <v>142</v>
      </c>
      <c r="AV282" s="14" t="s">
        <v>142</v>
      </c>
      <c r="AW282" s="14" t="s">
        <v>31</v>
      </c>
      <c r="AX282" s="14" t="s">
        <v>69</v>
      </c>
      <c r="AY282" s="245" t="s">
        <v>134</v>
      </c>
    </row>
    <row r="283" s="14" customFormat="1">
      <c r="A283" s="14"/>
      <c r="B283" s="235"/>
      <c r="C283" s="236"/>
      <c r="D283" s="226" t="s">
        <v>146</v>
      </c>
      <c r="E283" s="237" t="s">
        <v>19</v>
      </c>
      <c r="F283" s="238" t="s">
        <v>269</v>
      </c>
      <c r="G283" s="236"/>
      <c r="H283" s="239">
        <v>0.17299999999999999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146</v>
      </c>
      <c r="AU283" s="245" t="s">
        <v>142</v>
      </c>
      <c r="AV283" s="14" t="s">
        <v>142</v>
      </c>
      <c r="AW283" s="14" t="s">
        <v>31</v>
      </c>
      <c r="AX283" s="14" t="s">
        <v>69</v>
      </c>
      <c r="AY283" s="245" t="s">
        <v>134</v>
      </c>
    </row>
    <row r="284" s="14" customFormat="1">
      <c r="A284" s="14"/>
      <c r="B284" s="235"/>
      <c r="C284" s="236"/>
      <c r="D284" s="226" t="s">
        <v>146</v>
      </c>
      <c r="E284" s="237" t="s">
        <v>19</v>
      </c>
      <c r="F284" s="238" t="s">
        <v>270</v>
      </c>
      <c r="G284" s="236"/>
      <c r="H284" s="239">
        <v>1.6359999999999999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5" t="s">
        <v>146</v>
      </c>
      <c r="AU284" s="245" t="s">
        <v>142</v>
      </c>
      <c r="AV284" s="14" t="s">
        <v>142</v>
      </c>
      <c r="AW284" s="14" t="s">
        <v>31</v>
      </c>
      <c r="AX284" s="14" t="s">
        <v>69</v>
      </c>
      <c r="AY284" s="245" t="s">
        <v>134</v>
      </c>
    </row>
    <row r="285" s="14" customFormat="1">
      <c r="A285" s="14"/>
      <c r="B285" s="235"/>
      <c r="C285" s="236"/>
      <c r="D285" s="226" t="s">
        <v>146</v>
      </c>
      <c r="E285" s="237" t="s">
        <v>19</v>
      </c>
      <c r="F285" s="238" t="s">
        <v>271</v>
      </c>
      <c r="G285" s="236"/>
      <c r="H285" s="239">
        <v>1.0129999999999999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146</v>
      </c>
      <c r="AU285" s="245" t="s">
        <v>142</v>
      </c>
      <c r="AV285" s="14" t="s">
        <v>142</v>
      </c>
      <c r="AW285" s="14" t="s">
        <v>31</v>
      </c>
      <c r="AX285" s="14" t="s">
        <v>69</v>
      </c>
      <c r="AY285" s="245" t="s">
        <v>134</v>
      </c>
    </row>
    <row r="286" s="14" customFormat="1">
      <c r="A286" s="14"/>
      <c r="B286" s="235"/>
      <c r="C286" s="236"/>
      <c r="D286" s="226" t="s">
        <v>146</v>
      </c>
      <c r="E286" s="237" t="s">
        <v>19</v>
      </c>
      <c r="F286" s="238" t="s">
        <v>272</v>
      </c>
      <c r="G286" s="236"/>
      <c r="H286" s="239">
        <v>1.782</v>
      </c>
      <c r="I286" s="240"/>
      <c r="J286" s="236"/>
      <c r="K286" s="236"/>
      <c r="L286" s="241"/>
      <c r="M286" s="242"/>
      <c r="N286" s="243"/>
      <c r="O286" s="243"/>
      <c r="P286" s="243"/>
      <c r="Q286" s="243"/>
      <c r="R286" s="243"/>
      <c r="S286" s="243"/>
      <c r="T286" s="24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5" t="s">
        <v>146</v>
      </c>
      <c r="AU286" s="245" t="s">
        <v>142</v>
      </c>
      <c r="AV286" s="14" t="s">
        <v>142</v>
      </c>
      <c r="AW286" s="14" t="s">
        <v>31</v>
      </c>
      <c r="AX286" s="14" t="s">
        <v>69</v>
      </c>
      <c r="AY286" s="245" t="s">
        <v>134</v>
      </c>
    </row>
    <row r="287" s="14" customFormat="1">
      <c r="A287" s="14"/>
      <c r="B287" s="235"/>
      <c r="C287" s="236"/>
      <c r="D287" s="226" t="s">
        <v>146</v>
      </c>
      <c r="E287" s="237" t="s">
        <v>19</v>
      </c>
      <c r="F287" s="238" t="s">
        <v>273</v>
      </c>
      <c r="G287" s="236"/>
      <c r="H287" s="239">
        <v>2.5880000000000001</v>
      </c>
      <c r="I287" s="240"/>
      <c r="J287" s="236"/>
      <c r="K287" s="236"/>
      <c r="L287" s="241"/>
      <c r="M287" s="242"/>
      <c r="N287" s="243"/>
      <c r="O287" s="243"/>
      <c r="P287" s="243"/>
      <c r="Q287" s="243"/>
      <c r="R287" s="243"/>
      <c r="S287" s="243"/>
      <c r="T287" s="24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5" t="s">
        <v>146</v>
      </c>
      <c r="AU287" s="245" t="s">
        <v>142</v>
      </c>
      <c r="AV287" s="14" t="s">
        <v>142</v>
      </c>
      <c r="AW287" s="14" t="s">
        <v>31</v>
      </c>
      <c r="AX287" s="14" t="s">
        <v>69</v>
      </c>
      <c r="AY287" s="245" t="s">
        <v>134</v>
      </c>
    </row>
    <row r="288" s="15" customFormat="1">
      <c r="A288" s="15"/>
      <c r="B288" s="246"/>
      <c r="C288" s="247"/>
      <c r="D288" s="226" t="s">
        <v>146</v>
      </c>
      <c r="E288" s="248" t="s">
        <v>19</v>
      </c>
      <c r="F288" s="249" t="s">
        <v>163</v>
      </c>
      <c r="G288" s="247"/>
      <c r="H288" s="250">
        <v>8.4280000000000008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6" t="s">
        <v>146</v>
      </c>
      <c r="AU288" s="256" t="s">
        <v>142</v>
      </c>
      <c r="AV288" s="15" t="s">
        <v>141</v>
      </c>
      <c r="AW288" s="15" t="s">
        <v>31</v>
      </c>
      <c r="AX288" s="15" t="s">
        <v>77</v>
      </c>
      <c r="AY288" s="256" t="s">
        <v>134</v>
      </c>
    </row>
    <row r="289" s="2" customFormat="1" ht="37.8" customHeight="1">
      <c r="A289" s="40"/>
      <c r="B289" s="41"/>
      <c r="C289" s="206" t="s">
        <v>354</v>
      </c>
      <c r="D289" s="206" t="s">
        <v>136</v>
      </c>
      <c r="E289" s="207" t="s">
        <v>355</v>
      </c>
      <c r="F289" s="208" t="s">
        <v>356</v>
      </c>
      <c r="G289" s="209" t="s">
        <v>206</v>
      </c>
      <c r="H289" s="210">
        <v>2.758</v>
      </c>
      <c r="I289" s="211"/>
      <c r="J289" s="212">
        <f>ROUND(I289*H289,2)</f>
        <v>0</v>
      </c>
      <c r="K289" s="208" t="s">
        <v>140</v>
      </c>
      <c r="L289" s="46"/>
      <c r="M289" s="213" t="s">
        <v>19</v>
      </c>
      <c r="N289" s="214" t="s">
        <v>41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0.075999999999999998</v>
      </c>
      <c r="T289" s="216">
        <f>S289*H289</f>
        <v>0.20960799999999999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141</v>
      </c>
      <c r="AT289" s="217" t="s">
        <v>136</v>
      </c>
      <c r="AU289" s="217" t="s">
        <v>142</v>
      </c>
      <c r="AY289" s="19" t="s">
        <v>134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142</v>
      </c>
      <c r="BK289" s="218">
        <f>ROUND(I289*H289,2)</f>
        <v>0</v>
      </c>
      <c r="BL289" s="19" t="s">
        <v>141</v>
      </c>
      <c r="BM289" s="217" t="s">
        <v>357</v>
      </c>
    </row>
    <row r="290" s="2" customFormat="1">
      <c r="A290" s="40"/>
      <c r="B290" s="41"/>
      <c r="C290" s="42"/>
      <c r="D290" s="219" t="s">
        <v>144</v>
      </c>
      <c r="E290" s="42"/>
      <c r="F290" s="220" t="s">
        <v>358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144</v>
      </c>
      <c r="AU290" s="19" t="s">
        <v>142</v>
      </c>
    </row>
    <row r="291" s="13" customFormat="1">
      <c r="A291" s="13"/>
      <c r="B291" s="224"/>
      <c r="C291" s="225"/>
      <c r="D291" s="226" t="s">
        <v>146</v>
      </c>
      <c r="E291" s="227" t="s">
        <v>19</v>
      </c>
      <c r="F291" s="228" t="s">
        <v>234</v>
      </c>
      <c r="G291" s="225"/>
      <c r="H291" s="227" t="s">
        <v>19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146</v>
      </c>
      <c r="AU291" s="234" t="s">
        <v>142</v>
      </c>
      <c r="AV291" s="13" t="s">
        <v>77</v>
      </c>
      <c r="AW291" s="13" t="s">
        <v>31</v>
      </c>
      <c r="AX291" s="13" t="s">
        <v>69</v>
      </c>
      <c r="AY291" s="234" t="s">
        <v>134</v>
      </c>
    </row>
    <row r="292" s="14" customFormat="1">
      <c r="A292" s="14"/>
      <c r="B292" s="235"/>
      <c r="C292" s="236"/>
      <c r="D292" s="226" t="s">
        <v>146</v>
      </c>
      <c r="E292" s="237" t="s">
        <v>19</v>
      </c>
      <c r="F292" s="238" t="s">
        <v>359</v>
      </c>
      <c r="G292" s="236"/>
      <c r="H292" s="239">
        <v>2.758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146</v>
      </c>
      <c r="AU292" s="245" t="s">
        <v>142</v>
      </c>
      <c r="AV292" s="14" t="s">
        <v>142</v>
      </c>
      <c r="AW292" s="14" t="s">
        <v>31</v>
      </c>
      <c r="AX292" s="14" t="s">
        <v>69</v>
      </c>
      <c r="AY292" s="245" t="s">
        <v>134</v>
      </c>
    </row>
    <row r="293" s="15" customFormat="1">
      <c r="A293" s="15"/>
      <c r="B293" s="246"/>
      <c r="C293" s="247"/>
      <c r="D293" s="226" t="s">
        <v>146</v>
      </c>
      <c r="E293" s="248" t="s">
        <v>19</v>
      </c>
      <c r="F293" s="249" t="s">
        <v>163</v>
      </c>
      <c r="G293" s="247"/>
      <c r="H293" s="250">
        <v>2.758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6" t="s">
        <v>146</v>
      </c>
      <c r="AU293" s="256" t="s">
        <v>142</v>
      </c>
      <c r="AV293" s="15" t="s">
        <v>141</v>
      </c>
      <c r="AW293" s="15" t="s">
        <v>31</v>
      </c>
      <c r="AX293" s="15" t="s">
        <v>77</v>
      </c>
      <c r="AY293" s="256" t="s">
        <v>134</v>
      </c>
    </row>
    <row r="294" s="2" customFormat="1" ht="55.5" customHeight="1">
      <c r="A294" s="40"/>
      <c r="B294" s="41"/>
      <c r="C294" s="206" t="s">
        <v>239</v>
      </c>
      <c r="D294" s="206" t="s">
        <v>136</v>
      </c>
      <c r="E294" s="207" t="s">
        <v>360</v>
      </c>
      <c r="F294" s="208" t="s">
        <v>361</v>
      </c>
      <c r="G294" s="209" t="s">
        <v>206</v>
      </c>
      <c r="H294" s="210">
        <v>1.6000000000000001</v>
      </c>
      <c r="I294" s="211"/>
      <c r="J294" s="212">
        <f>ROUND(I294*H294,2)</f>
        <v>0</v>
      </c>
      <c r="K294" s="208" t="s">
        <v>140</v>
      </c>
      <c r="L294" s="46"/>
      <c r="M294" s="213" t="s">
        <v>19</v>
      </c>
      <c r="N294" s="214" t="s">
        <v>41</v>
      </c>
      <c r="O294" s="86"/>
      <c r="P294" s="215">
        <f>O294*H294</f>
        <v>0</v>
      </c>
      <c r="Q294" s="215">
        <v>0</v>
      </c>
      <c r="R294" s="215">
        <f>Q294*H294</f>
        <v>0</v>
      </c>
      <c r="S294" s="215">
        <v>0.27000000000000002</v>
      </c>
      <c r="T294" s="216">
        <f>S294*H294</f>
        <v>0.43200000000000005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141</v>
      </c>
      <c r="AT294" s="217" t="s">
        <v>136</v>
      </c>
      <c r="AU294" s="217" t="s">
        <v>142</v>
      </c>
      <c r="AY294" s="19" t="s">
        <v>134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142</v>
      </c>
      <c r="BK294" s="218">
        <f>ROUND(I294*H294,2)</f>
        <v>0</v>
      </c>
      <c r="BL294" s="19" t="s">
        <v>141</v>
      </c>
      <c r="BM294" s="217" t="s">
        <v>362</v>
      </c>
    </row>
    <row r="295" s="2" customFormat="1">
      <c r="A295" s="40"/>
      <c r="B295" s="41"/>
      <c r="C295" s="42"/>
      <c r="D295" s="219" t="s">
        <v>144</v>
      </c>
      <c r="E295" s="42"/>
      <c r="F295" s="220" t="s">
        <v>363</v>
      </c>
      <c r="G295" s="42"/>
      <c r="H295" s="42"/>
      <c r="I295" s="221"/>
      <c r="J295" s="42"/>
      <c r="K295" s="42"/>
      <c r="L295" s="46"/>
      <c r="M295" s="222"/>
      <c r="N295" s="22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144</v>
      </c>
      <c r="AU295" s="19" t="s">
        <v>142</v>
      </c>
    </row>
    <row r="296" s="14" customFormat="1">
      <c r="A296" s="14"/>
      <c r="B296" s="235"/>
      <c r="C296" s="236"/>
      <c r="D296" s="226" t="s">
        <v>146</v>
      </c>
      <c r="E296" s="237" t="s">
        <v>19</v>
      </c>
      <c r="F296" s="238" t="s">
        <v>364</v>
      </c>
      <c r="G296" s="236"/>
      <c r="H296" s="239">
        <v>1.6000000000000001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146</v>
      </c>
      <c r="AU296" s="245" t="s">
        <v>142</v>
      </c>
      <c r="AV296" s="14" t="s">
        <v>142</v>
      </c>
      <c r="AW296" s="14" t="s">
        <v>31</v>
      </c>
      <c r="AX296" s="14" t="s">
        <v>77</v>
      </c>
      <c r="AY296" s="245" t="s">
        <v>134</v>
      </c>
    </row>
    <row r="297" s="2" customFormat="1" ht="37.8" customHeight="1">
      <c r="A297" s="40"/>
      <c r="B297" s="41"/>
      <c r="C297" s="206" t="s">
        <v>365</v>
      </c>
      <c r="D297" s="206" t="s">
        <v>136</v>
      </c>
      <c r="E297" s="207" t="s">
        <v>366</v>
      </c>
      <c r="F297" s="208" t="s">
        <v>367</v>
      </c>
      <c r="G297" s="209" t="s">
        <v>277</v>
      </c>
      <c r="H297" s="210">
        <v>74</v>
      </c>
      <c r="I297" s="211"/>
      <c r="J297" s="212">
        <f>ROUND(I297*H297,2)</f>
        <v>0</v>
      </c>
      <c r="K297" s="208" t="s">
        <v>140</v>
      </c>
      <c r="L297" s="46"/>
      <c r="M297" s="213" t="s">
        <v>19</v>
      </c>
      <c r="N297" s="214" t="s">
        <v>41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0.017999999999999999</v>
      </c>
      <c r="T297" s="216">
        <f>S297*H297</f>
        <v>1.3319999999999999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141</v>
      </c>
      <c r="AT297" s="217" t="s">
        <v>136</v>
      </c>
      <c r="AU297" s="217" t="s">
        <v>142</v>
      </c>
      <c r="AY297" s="19" t="s">
        <v>134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142</v>
      </c>
      <c r="BK297" s="218">
        <f>ROUND(I297*H297,2)</f>
        <v>0</v>
      </c>
      <c r="BL297" s="19" t="s">
        <v>141</v>
      </c>
      <c r="BM297" s="217" t="s">
        <v>368</v>
      </c>
    </row>
    <row r="298" s="2" customFormat="1">
      <c r="A298" s="40"/>
      <c r="B298" s="41"/>
      <c r="C298" s="42"/>
      <c r="D298" s="219" t="s">
        <v>144</v>
      </c>
      <c r="E298" s="42"/>
      <c r="F298" s="220" t="s">
        <v>369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144</v>
      </c>
      <c r="AU298" s="19" t="s">
        <v>142</v>
      </c>
    </row>
    <row r="299" s="14" customFormat="1">
      <c r="A299" s="14"/>
      <c r="B299" s="235"/>
      <c r="C299" s="236"/>
      <c r="D299" s="226" t="s">
        <v>146</v>
      </c>
      <c r="E299" s="237" t="s">
        <v>19</v>
      </c>
      <c r="F299" s="238" t="s">
        <v>370</v>
      </c>
      <c r="G299" s="236"/>
      <c r="H299" s="239">
        <v>74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146</v>
      </c>
      <c r="AU299" s="245" t="s">
        <v>142</v>
      </c>
      <c r="AV299" s="14" t="s">
        <v>142</v>
      </c>
      <c r="AW299" s="14" t="s">
        <v>31</v>
      </c>
      <c r="AX299" s="14" t="s">
        <v>69</v>
      </c>
      <c r="AY299" s="245" t="s">
        <v>134</v>
      </c>
    </row>
    <row r="300" s="15" customFormat="1">
      <c r="A300" s="15"/>
      <c r="B300" s="246"/>
      <c r="C300" s="247"/>
      <c r="D300" s="226" t="s">
        <v>146</v>
      </c>
      <c r="E300" s="248" t="s">
        <v>19</v>
      </c>
      <c r="F300" s="249" t="s">
        <v>163</v>
      </c>
      <c r="G300" s="247"/>
      <c r="H300" s="250">
        <v>74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6" t="s">
        <v>146</v>
      </c>
      <c r="AU300" s="256" t="s">
        <v>142</v>
      </c>
      <c r="AV300" s="15" t="s">
        <v>141</v>
      </c>
      <c r="AW300" s="15" t="s">
        <v>31</v>
      </c>
      <c r="AX300" s="15" t="s">
        <v>77</v>
      </c>
      <c r="AY300" s="256" t="s">
        <v>134</v>
      </c>
    </row>
    <row r="301" s="2" customFormat="1" ht="37.8" customHeight="1">
      <c r="A301" s="40"/>
      <c r="B301" s="41"/>
      <c r="C301" s="206" t="s">
        <v>244</v>
      </c>
      <c r="D301" s="206" t="s">
        <v>136</v>
      </c>
      <c r="E301" s="207" t="s">
        <v>371</v>
      </c>
      <c r="F301" s="208" t="s">
        <v>372</v>
      </c>
      <c r="G301" s="209" t="s">
        <v>277</v>
      </c>
      <c r="H301" s="210">
        <v>2</v>
      </c>
      <c r="I301" s="211"/>
      <c r="J301" s="212">
        <f>ROUND(I301*H301,2)</f>
        <v>0</v>
      </c>
      <c r="K301" s="208" t="s">
        <v>140</v>
      </c>
      <c r="L301" s="46"/>
      <c r="M301" s="213" t="s">
        <v>19</v>
      </c>
      <c r="N301" s="214" t="s">
        <v>41</v>
      </c>
      <c r="O301" s="86"/>
      <c r="P301" s="215">
        <f>O301*H301</f>
        <v>0</v>
      </c>
      <c r="Q301" s="215">
        <v>0.00075799999999999999</v>
      </c>
      <c r="R301" s="215">
        <f>Q301*H301</f>
        <v>0.001516</v>
      </c>
      <c r="S301" s="215">
        <v>0.0020999999999999999</v>
      </c>
      <c r="T301" s="216">
        <f>S301*H301</f>
        <v>0.0041999999999999997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141</v>
      </c>
      <c r="AT301" s="217" t="s">
        <v>136</v>
      </c>
      <c r="AU301" s="217" t="s">
        <v>142</v>
      </c>
      <c r="AY301" s="19" t="s">
        <v>134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142</v>
      </c>
      <c r="BK301" s="218">
        <f>ROUND(I301*H301,2)</f>
        <v>0</v>
      </c>
      <c r="BL301" s="19" t="s">
        <v>141</v>
      </c>
      <c r="BM301" s="217" t="s">
        <v>373</v>
      </c>
    </row>
    <row r="302" s="2" customFormat="1">
      <c r="A302" s="40"/>
      <c r="B302" s="41"/>
      <c r="C302" s="42"/>
      <c r="D302" s="219" t="s">
        <v>144</v>
      </c>
      <c r="E302" s="42"/>
      <c r="F302" s="220" t="s">
        <v>374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144</v>
      </c>
      <c r="AU302" s="19" t="s">
        <v>142</v>
      </c>
    </row>
    <row r="303" s="13" customFormat="1">
      <c r="A303" s="13"/>
      <c r="B303" s="224"/>
      <c r="C303" s="225"/>
      <c r="D303" s="226" t="s">
        <v>146</v>
      </c>
      <c r="E303" s="227" t="s">
        <v>19</v>
      </c>
      <c r="F303" s="228" t="s">
        <v>375</v>
      </c>
      <c r="G303" s="225"/>
      <c r="H303" s="227" t="s">
        <v>19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146</v>
      </c>
      <c r="AU303" s="234" t="s">
        <v>142</v>
      </c>
      <c r="AV303" s="13" t="s">
        <v>77</v>
      </c>
      <c r="AW303" s="13" t="s">
        <v>31</v>
      </c>
      <c r="AX303" s="13" t="s">
        <v>69</v>
      </c>
      <c r="AY303" s="234" t="s">
        <v>134</v>
      </c>
    </row>
    <row r="304" s="14" customFormat="1">
      <c r="A304" s="14"/>
      <c r="B304" s="235"/>
      <c r="C304" s="236"/>
      <c r="D304" s="226" t="s">
        <v>146</v>
      </c>
      <c r="E304" s="237" t="s">
        <v>19</v>
      </c>
      <c r="F304" s="238" t="s">
        <v>376</v>
      </c>
      <c r="G304" s="236"/>
      <c r="H304" s="239">
        <v>2</v>
      </c>
      <c r="I304" s="240"/>
      <c r="J304" s="236"/>
      <c r="K304" s="236"/>
      <c r="L304" s="241"/>
      <c r="M304" s="242"/>
      <c r="N304" s="243"/>
      <c r="O304" s="243"/>
      <c r="P304" s="243"/>
      <c r="Q304" s="243"/>
      <c r="R304" s="243"/>
      <c r="S304" s="243"/>
      <c r="T304" s="24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5" t="s">
        <v>146</v>
      </c>
      <c r="AU304" s="245" t="s">
        <v>142</v>
      </c>
      <c r="AV304" s="14" t="s">
        <v>142</v>
      </c>
      <c r="AW304" s="14" t="s">
        <v>31</v>
      </c>
      <c r="AX304" s="14" t="s">
        <v>69</v>
      </c>
      <c r="AY304" s="245" t="s">
        <v>134</v>
      </c>
    </row>
    <row r="305" s="15" customFormat="1">
      <c r="A305" s="15"/>
      <c r="B305" s="246"/>
      <c r="C305" s="247"/>
      <c r="D305" s="226" t="s">
        <v>146</v>
      </c>
      <c r="E305" s="248" t="s">
        <v>19</v>
      </c>
      <c r="F305" s="249" t="s">
        <v>163</v>
      </c>
      <c r="G305" s="247"/>
      <c r="H305" s="250">
        <v>2</v>
      </c>
      <c r="I305" s="251"/>
      <c r="J305" s="247"/>
      <c r="K305" s="247"/>
      <c r="L305" s="252"/>
      <c r="M305" s="253"/>
      <c r="N305" s="254"/>
      <c r="O305" s="254"/>
      <c r="P305" s="254"/>
      <c r="Q305" s="254"/>
      <c r="R305" s="254"/>
      <c r="S305" s="254"/>
      <c r="T305" s="25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6" t="s">
        <v>146</v>
      </c>
      <c r="AU305" s="256" t="s">
        <v>142</v>
      </c>
      <c r="AV305" s="15" t="s">
        <v>141</v>
      </c>
      <c r="AW305" s="15" t="s">
        <v>31</v>
      </c>
      <c r="AX305" s="15" t="s">
        <v>77</v>
      </c>
      <c r="AY305" s="256" t="s">
        <v>134</v>
      </c>
    </row>
    <row r="306" s="2" customFormat="1" ht="49.05" customHeight="1">
      <c r="A306" s="40"/>
      <c r="B306" s="41"/>
      <c r="C306" s="206" t="s">
        <v>377</v>
      </c>
      <c r="D306" s="206" t="s">
        <v>136</v>
      </c>
      <c r="E306" s="207" t="s">
        <v>378</v>
      </c>
      <c r="F306" s="208" t="s">
        <v>379</v>
      </c>
      <c r="G306" s="209" t="s">
        <v>277</v>
      </c>
      <c r="H306" s="210">
        <v>0.59999999999999998</v>
      </c>
      <c r="I306" s="211"/>
      <c r="J306" s="212">
        <f>ROUND(I306*H306,2)</f>
        <v>0</v>
      </c>
      <c r="K306" s="208" t="s">
        <v>140</v>
      </c>
      <c r="L306" s="46"/>
      <c r="M306" s="213" t="s">
        <v>19</v>
      </c>
      <c r="N306" s="214" t="s">
        <v>41</v>
      </c>
      <c r="O306" s="86"/>
      <c r="P306" s="215">
        <f>O306*H306</f>
        <v>0</v>
      </c>
      <c r="Q306" s="215">
        <v>0.00089499999999999996</v>
      </c>
      <c r="R306" s="215">
        <f>Q306*H306</f>
        <v>0.00053699999999999993</v>
      </c>
      <c r="S306" s="215">
        <v>0.0020999999999999999</v>
      </c>
      <c r="T306" s="216">
        <f>S306*H306</f>
        <v>0.0012599999999999998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7" t="s">
        <v>141</v>
      </c>
      <c r="AT306" s="217" t="s">
        <v>136</v>
      </c>
      <c r="AU306" s="217" t="s">
        <v>142</v>
      </c>
      <c r="AY306" s="19" t="s">
        <v>134</v>
      </c>
      <c r="BE306" s="218">
        <f>IF(N306="základní",J306,0)</f>
        <v>0</v>
      </c>
      <c r="BF306" s="218">
        <f>IF(N306="snížená",J306,0)</f>
        <v>0</v>
      </c>
      <c r="BG306" s="218">
        <f>IF(N306="zákl. přenesená",J306,0)</f>
        <v>0</v>
      </c>
      <c r="BH306" s="218">
        <f>IF(N306="sníž. přenesená",J306,0)</f>
        <v>0</v>
      </c>
      <c r="BI306" s="218">
        <f>IF(N306="nulová",J306,0)</f>
        <v>0</v>
      </c>
      <c r="BJ306" s="19" t="s">
        <v>142</v>
      </c>
      <c r="BK306" s="218">
        <f>ROUND(I306*H306,2)</f>
        <v>0</v>
      </c>
      <c r="BL306" s="19" t="s">
        <v>141</v>
      </c>
      <c r="BM306" s="217" t="s">
        <v>380</v>
      </c>
    </row>
    <row r="307" s="2" customFormat="1">
      <c r="A307" s="40"/>
      <c r="B307" s="41"/>
      <c r="C307" s="42"/>
      <c r="D307" s="219" t="s">
        <v>144</v>
      </c>
      <c r="E307" s="42"/>
      <c r="F307" s="220" t="s">
        <v>381</v>
      </c>
      <c r="G307" s="42"/>
      <c r="H307" s="42"/>
      <c r="I307" s="221"/>
      <c r="J307" s="42"/>
      <c r="K307" s="42"/>
      <c r="L307" s="46"/>
      <c r="M307" s="222"/>
      <c r="N307" s="223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144</v>
      </c>
      <c r="AU307" s="19" t="s">
        <v>142</v>
      </c>
    </row>
    <row r="308" s="13" customFormat="1">
      <c r="A308" s="13"/>
      <c r="B308" s="224"/>
      <c r="C308" s="225"/>
      <c r="D308" s="226" t="s">
        <v>146</v>
      </c>
      <c r="E308" s="227" t="s">
        <v>19</v>
      </c>
      <c r="F308" s="228" t="s">
        <v>375</v>
      </c>
      <c r="G308" s="225"/>
      <c r="H308" s="227" t="s">
        <v>19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146</v>
      </c>
      <c r="AU308" s="234" t="s">
        <v>142</v>
      </c>
      <c r="AV308" s="13" t="s">
        <v>77</v>
      </c>
      <c r="AW308" s="13" t="s">
        <v>31</v>
      </c>
      <c r="AX308" s="13" t="s">
        <v>69</v>
      </c>
      <c r="AY308" s="234" t="s">
        <v>134</v>
      </c>
    </row>
    <row r="309" s="14" customFormat="1">
      <c r="A309" s="14"/>
      <c r="B309" s="235"/>
      <c r="C309" s="236"/>
      <c r="D309" s="226" t="s">
        <v>146</v>
      </c>
      <c r="E309" s="237" t="s">
        <v>19</v>
      </c>
      <c r="F309" s="238" t="s">
        <v>382</v>
      </c>
      <c r="G309" s="236"/>
      <c r="H309" s="239">
        <v>0.59999999999999998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146</v>
      </c>
      <c r="AU309" s="245" t="s">
        <v>142</v>
      </c>
      <c r="AV309" s="14" t="s">
        <v>142</v>
      </c>
      <c r="AW309" s="14" t="s">
        <v>31</v>
      </c>
      <c r="AX309" s="14" t="s">
        <v>69</v>
      </c>
      <c r="AY309" s="245" t="s">
        <v>134</v>
      </c>
    </row>
    <row r="310" s="15" customFormat="1">
      <c r="A310" s="15"/>
      <c r="B310" s="246"/>
      <c r="C310" s="247"/>
      <c r="D310" s="226" t="s">
        <v>146</v>
      </c>
      <c r="E310" s="248" t="s">
        <v>19</v>
      </c>
      <c r="F310" s="249" t="s">
        <v>163</v>
      </c>
      <c r="G310" s="247"/>
      <c r="H310" s="250">
        <v>0.59999999999999998</v>
      </c>
      <c r="I310" s="251"/>
      <c r="J310" s="247"/>
      <c r="K310" s="247"/>
      <c r="L310" s="252"/>
      <c r="M310" s="253"/>
      <c r="N310" s="254"/>
      <c r="O310" s="254"/>
      <c r="P310" s="254"/>
      <c r="Q310" s="254"/>
      <c r="R310" s="254"/>
      <c r="S310" s="254"/>
      <c r="T310" s="25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56" t="s">
        <v>146</v>
      </c>
      <c r="AU310" s="256" t="s">
        <v>142</v>
      </c>
      <c r="AV310" s="15" t="s">
        <v>141</v>
      </c>
      <c r="AW310" s="15" t="s">
        <v>31</v>
      </c>
      <c r="AX310" s="15" t="s">
        <v>77</v>
      </c>
      <c r="AY310" s="256" t="s">
        <v>134</v>
      </c>
    </row>
    <row r="311" s="2" customFormat="1" ht="44.25" customHeight="1">
      <c r="A311" s="40"/>
      <c r="B311" s="41"/>
      <c r="C311" s="206" t="s">
        <v>251</v>
      </c>
      <c r="D311" s="206" t="s">
        <v>136</v>
      </c>
      <c r="E311" s="207" t="s">
        <v>383</v>
      </c>
      <c r="F311" s="208" t="s">
        <v>384</v>
      </c>
      <c r="G311" s="209" t="s">
        <v>206</v>
      </c>
      <c r="H311" s="210">
        <v>24.940000000000001</v>
      </c>
      <c r="I311" s="211"/>
      <c r="J311" s="212">
        <f>ROUND(I311*H311,2)</f>
        <v>0</v>
      </c>
      <c r="K311" s="208" t="s">
        <v>140</v>
      </c>
      <c r="L311" s="46"/>
      <c r="M311" s="213" t="s">
        <v>19</v>
      </c>
      <c r="N311" s="214" t="s">
        <v>41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0.045999999999999999</v>
      </c>
      <c r="T311" s="216">
        <f>S311*H311</f>
        <v>1.14724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141</v>
      </c>
      <c r="AT311" s="217" t="s">
        <v>136</v>
      </c>
      <c r="AU311" s="217" t="s">
        <v>142</v>
      </c>
      <c r="AY311" s="19" t="s">
        <v>134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142</v>
      </c>
      <c r="BK311" s="218">
        <f>ROUND(I311*H311,2)</f>
        <v>0</v>
      </c>
      <c r="BL311" s="19" t="s">
        <v>141</v>
      </c>
      <c r="BM311" s="217" t="s">
        <v>385</v>
      </c>
    </row>
    <row r="312" s="2" customFormat="1">
      <c r="A312" s="40"/>
      <c r="B312" s="41"/>
      <c r="C312" s="42"/>
      <c r="D312" s="219" t="s">
        <v>144</v>
      </c>
      <c r="E312" s="42"/>
      <c r="F312" s="220" t="s">
        <v>386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144</v>
      </c>
      <c r="AU312" s="19" t="s">
        <v>142</v>
      </c>
    </row>
    <row r="313" s="13" customFormat="1">
      <c r="A313" s="13"/>
      <c r="B313" s="224"/>
      <c r="C313" s="225"/>
      <c r="D313" s="226" t="s">
        <v>146</v>
      </c>
      <c r="E313" s="227" t="s">
        <v>19</v>
      </c>
      <c r="F313" s="228" t="s">
        <v>234</v>
      </c>
      <c r="G313" s="225"/>
      <c r="H313" s="227" t="s">
        <v>19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146</v>
      </c>
      <c r="AU313" s="234" t="s">
        <v>142</v>
      </c>
      <c r="AV313" s="13" t="s">
        <v>77</v>
      </c>
      <c r="AW313" s="13" t="s">
        <v>31</v>
      </c>
      <c r="AX313" s="13" t="s">
        <v>69</v>
      </c>
      <c r="AY313" s="234" t="s">
        <v>134</v>
      </c>
    </row>
    <row r="314" s="14" customFormat="1">
      <c r="A314" s="14"/>
      <c r="B314" s="235"/>
      <c r="C314" s="236"/>
      <c r="D314" s="226" t="s">
        <v>146</v>
      </c>
      <c r="E314" s="237" t="s">
        <v>19</v>
      </c>
      <c r="F314" s="238" t="s">
        <v>387</v>
      </c>
      <c r="G314" s="236"/>
      <c r="H314" s="239">
        <v>25.84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146</v>
      </c>
      <c r="AU314" s="245" t="s">
        <v>142</v>
      </c>
      <c r="AV314" s="14" t="s">
        <v>142</v>
      </c>
      <c r="AW314" s="14" t="s">
        <v>31</v>
      </c>
      <c r="AX314" s="14" t="s">
        <v>69</v>
      </c>
      <c r="AY314" s="245" t="s">
        <v>134</v>
      </c>
    </row>
    <row r="315" s="14" customFormat="1">
      <c r="A315" s="14"/>
      <c r="B315" s="235"/>
      <c r="C315" s="236"/>
      <c r="D315" s="226" t="s">
        <v>146</v>
      </c>
      <c r="E315" s="237" t="s">
        <v>19</v>
      </c>
      <c r="F315" s="238" t="s">
        <v>388</v>
      </c>
      <c r="G315" s="236"/>
      <c r="H315" s="239">
        <v>-2.52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146</v>
      </c>
      <c r="AU315" s="245" t="s">
        <v>142</v>
      </c>
      <c r="AV315" s="14" t="s">
        <v>142</v>
      </c>
      <c r="AW315" s="14" t="s">
        <v>31</v>
      </c>
      <c r="AX315" s="14" t="s">
        <v>69</v>
      </c>
      <c r="AY315" s="245" t="s">
        <v>134</v>
      </c>
    </row>
    <row r="316" s="14" customFormat="1">
      <c r="A316" s="14"/>
      <c r="B316" s="235"/>
      <c r="C316" s="236"/>
      <c r="D316" s="226" t="s">
        <v>146</v>
      </c>
      <c r="E316" s="237" t="s">
        <v>19</v>
      </c>
      <c r="F316" s="238" t="s">
        <v>248</v>
      </c>
      <c r="G316" s="236"/>
      <c r="H316" s="239">
        <v>1.6200000000000001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146</v>
      </c>
      <c r="AU316" s="245" t="s">
        <v>142</v>
      </c>
      <c r="AV316" s="14" t="s">
        <v>142</v>
      </c>
      <c r="AW316" s="14" t="s">
        <v>31</v>
      </c>
      <c r="AX316" s="14" t="s">
        <v>69</v>
      </c>
      <c r="AY316" s="245" t="s">
        <v>134</v>
      </c>
    </row>
    <row r="317" s="15" customFormat="1">
      <c r="A317" s="15"/>
      <c r="B317" s="246"/>
      <c r="C317" s="247"/>
      <c r="D317" s="226" t="s">
        <v>146</v>
      </c>
      <c r="E317" s="248" t="s">
        <v>19</v>
      </c>
      <c r="F317" s="249" t="s">
        <v>163</v>
      </c>
      <c r="G317" s="247"/>
      <c r="H317" s="250">
        <v>24.940000000000001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56" t="s">
        <v>146</v>
      </c>
      <c r="AU317" s="256" t="s">
        <v>142</v>
      </c>
      <c r="AV317" s="15" t="s">
        <v>141</v>
      </c>
      <c r="AW317" s="15" t="s">
        <v>31</v>
      </c>
      <c r="AX317" s="15" t="s">
        <v>77</v>
      </c>
      <c r="AY317" s="256" t="s">
        <v>134</v>
      </c>
    </row>
    <row r="318" s="2" customFormat="1" ht="37.8" customHeight="1">
      <c r="A318" s="40"/>
      <c r="B318" s="41"/>
      <c r="C318" s="206" t="s">
        <v>389</v>
      </c>
      <c r="D318" s="206" t="s">
        <v>136</v>
      </c>
      <c r="E318" s="207" t="s">
        <v>390</v>
      </c>
      <c r="F318" s="208" t="s">
        <v>391</v>
      </c>
      <c r="G318" s="209" t="s">
        <v>206</v>
      </c>
      <c r="H318" s="210">
        <v>20.699999999999999</v>
      </c>
      <c r="I318" s="211"/>
      <c r="J318" s="212">
        <f>ROUND(I318*H318,2)</f>
        <v>0</v>
      </c>
      <c r="K318" s="208" t="s">
        <v>140</v>
      </c>
      <c r="L318" s="46"/>
      <c r="M318" s="213" t="s">
        <v>19</v>
      </c>
      <c r="N318" s="214" t="s">
        <v>41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0.068000000000000005</v>
      </c>
      <c r="T318" s="216">
        <f>S318*H318</f>
        <v>1.4076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141</v>
      </c>
      <c r="AT318" s="217" t="s">
        <v>136</v>
      </c>
      <c r="AU318" s="217" t="s">
        <v>142</v>
      </c>
      <c r="AY318" s="19" t="s">
        <v>134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142</v>
      </c>
      <c r="BK318" s="218">
        <f>ROUND(I318*H318,2)</f>
        <v>0</v>
      </c>
      <c r="BL318" s="19" t="s">
        <v>141</v>
      </c>
      <c r="BM318" s="217" t="s">
        <v>392</v>
      </c>
    </row>
    <row r="319" s="2" customFormat="1">
      <c r="A319" s="40"/>
      <c r="B319" s="41"/>
      <c r="C319" s="42"/>
      <c r="D319" s="219" t="s">
        <v>144</v>
      </c>
      <c r="E319" s="42"/>
      <c r="F319" s="220" t="s">
        <v>393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144</v>
      </c>
      <c r="AU319" s="19" t="s">
        <v>142</v>
      </c>
    </row>
    <row r="320" s="13" customFormat="1">
      <c r="A320" s="13"/>
      <c r="B320" s="224"/>
      <c r="C320" s="225"/>
      <c r="D320" s="226" t="s">
        <v>146</v>
      </c>
      <c r="E320" s="227" t="s">
        <v>19</v>
      </c>
      <c r="F320" s="228" t="s">
        <v>234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146</v>
      </c>
      <c r="AU320" s="234" t="s">
        <v>142</v>
      </c>
      <c r="AV320" s="13" t="s">
        <v>77</v>
      </c>
      <c r="AW320" s="13" t="s">
        <v>31</v>
      </c>
      <c r="AX320" s="13" t="s">
        <v>69</v>
      </c>
      <c r="AY320" s="234" t="s">
        <v>134</v>
      </c>
    </row>
    <row r="321" s="14" customFormat="1">
      <c r="A321" s="14"/>
      <c r="B321" s="235"/>
      <c r="C321" s="236"/>
      <c r="D321" s="226" t="s">
        <v>146</v>
      </c>
      <c r="E321" s="237" t="s">
        <v>19</v>
      </c>
      <c r="F321" s="238" t="s">
        <v>394</v>
      </c>
      <c r="G321" s="236"/>
      <c r="H321" s="239">
        <v>12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146</v>
      </c>
      <c r="AU321" s="245" t="s">
        <v>142</v>
      </c>
      <c r="AV321" s="14" t="s">
        <v>142</v>
      </c>
      <c r="AW321" s="14" t="s">
        <v>31</v>
      </c>
      <c r="AX321" s="14" t="s">
        <v>69</v>
      </c>
      <c r="AY321" s="245" t="s">
        <v>134</v>
      </c>
    </row>
    <row r="322" s="13" customFormat="1">
      <c r="A322" s="13"/>
      <c r="B322" s="224"/>
      <c r="C322" s="225"/>
      <c r="D322" s="226" t="s">
        <v>146</v>
      </c>
      <c r="E322" s="227" t="s">
        <v>19</v>
      </c>
      <c r="F322" s="228" t="s">
        <v>215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146</v>
      </c>
      <c r="AU322" s="234" t="s">
        <v>142</v>
      </c>
      <c r="AV322" s="13" t="s">
        <v>77</v>
      </c>
      <c r="AW322" s="13" t="s">
        <v>31</v>
      </c>
      <c r="AX322" s="13" t="s">
        <v>69</v>
      </c>
      <c r="AY322" s="234" t="s">
        <v>134</v>
      </c>
    </row>
    <row r="323" s="14" customFormat="1">
      <c r="A323" s="14"/>
      <c r="B323" s="235"/>
      <c r="C323" s="236"/>
      <c r="D323" s="226" t="s">
        <v>146</v>
      </c>
      <c r="E323" s="237" t="s">
        <v>19</v>
      </c>
      <c r="F323" s="238" t="s">
        <v>217</v>
      </c>
      <c r="G323" s="236"/>
      <c r="H323" s="239">
        <v>7.2000000000000002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146</v>
      </c>
      <c r="AU323" s="245" t="s">
        <v>142</v>
      </c>
      <c r="AV323" s="14" t="s">
        <v>142</v>
      </c>
      <c r="AW323" s="14" t="s">
        <v>31</v>
      </c>
      <c r="AX323" s="14" t="s">
        <v>69</v>
      </c>
      <c r="AY323" s="245" t="s">
        <v>134</v>
      </c>
    </row>
    <row r="324" s="14" customFormat="1">
      <c r="A324" s="14"/>
      <c r="B324" s="235"/>
      <c r="C324" s="236"/>
      <c r="D324" s="226" t="s">
        <v>146</v>
      </c>
      <c r="E324" s="237" t="s">
        <v>19</v>
      </c>
      <c r="F324" s="238" t="s">
        <v>218</v>
      </c>
      <c r="G324" s="236"/>
      <c r="H324" s="239">
        <v>1.5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5" t="s">
        <v>146</v>
      </c>
      <c r="AU324" s="245" t="s">
        <v>142</v>
      </c>
      <c r="AV324" s="14" t="s">
        <v>142</v>
      </c>
      <c r="AW324" s="14" t="s">
        <v>31</v>
      </c>
      <c r="AX324" s="14" t="s">
        <v>69</v>
      </c>
      <c r="AY324" s="245" t="s">
        <v>134</v>
      </c>
    </row>
    <row r="325" s="15" customFormat="1">
      <c r="A325" s="15"/>
      <c r="B325" s="246"/>
      <c r="C325" s="247"/>
      <c r="D325" s="226" t="s">
        <v>146</v>
      </c>
      <c r="E325" s="248" t="s">
        <v>19</v>
      </c>
      <c r="F325" s="249" t="s">
        <v>163</v>
      </c>
      <c r="G325" s="247"/>
      <c r="H325" s="250">
        <v>20.699999999999999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146</v>
      </c>
      <c r="AU325" s="256" t="s">
        <v>142</v>
      </c>
      <c r="AV325" s="15" t="s">
        <v>141</v>
      </c>
      <c r="AW325" s="15" t="s">
        <v>31</v>
      </c>
      <c r="AX325" s="15" t="s">
        <v>77</v>
      </c>
      <c r="AY325" s="256" t="s">
        <v>134</v>
      </c>
    </row>
    <row r="326" s="12" customFormat="1" ht="22.8" customHeight="1">
      <c r="A326" s="12"/>
      <c r="B326" s="190"/>
      <c r="C326" s="191"/>
      <c r="D326" s="192" t="s">
        <v>68</v>
      </c>
      <c r="E326" s="204" t="s">
        <v>395</v>
      </c>
      <c r="F326" s="204" t="s">
        <v>396</v>
      </c>
      <c r="G326" s="191"/>
      <c r="H326" s="191"/>
      <c r="I326" s="194"/>
      <c r="J326" s="205">
        <f>BK326</f>
        <v>0</v>
      </c>
      <c r="K326" s="191"/>
      <c r="L326" s="196"/>
      <c r="M326" s="197"/>
      <c r="N326" s="198"/>
      <c r="O326" s="198"/>
      <c r="P326" s="199">
        <f>SUM(P327:P336)</f>
        <v>0</v>
      </c>
      <c r="Q326" s="198"/>
      <c r="R326" s="199">
        <f>SUM(R327:R336)</f>
        <v>0</v>
      </c>
      <c r="S326" s="198"/>
      <c r="T326" s="200">
        <f>SUM(T327:T336)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1" t="s">
        <v>77</v>
      </c>
      <c r="AT326" s="202" t="s">
        <v>68</v>
      </c>
      <c r="AU326" s="202" t="s">
        <v>77</v>
      </c>
      <c r="AY326" s="201" t="s">
        <v>134</v>
      </c>
      <c r="BK326" s="203">
        <f>SUM(BK327:BK336)</f>
        <v>0</v>
      </c>
    </row>
    <row r="327" s="2" customFormat="1" ht="37.8" customHeight="1">
      <c r="A327" s="40"/>
      <c r="B327" s="41"/>
      <c r="C327" s="206" t="s">
        <v>397</v>
      </c>
      <c r="D327" s="206" t="s">
        <v>136</v>
      </c>
      <c r="E327" s="207" t="s">
        <v>398</v>
      </c>
      <c r="F327" s="208" t="s">
        <v>399</v>
      </c>
      <c r="G327" s="209" t="s">
        <v>167</v>
      </c>
      <c r="H327" s="210">
        <v>36.087000000000003</v>
      </c>
      <c r="I327" s="211"/>
      <c r="J327" s="212">
        <f>ROUND(I327*H327,2)</f>
        <v>0</v>
      </c>
      <c r="K327" s="208" t="s">
        <v>140</v>
      </c>
      <c r="L327" s="46"/>
      <c r="M327" s="213" t="s">
        <v>19</v>
      </c>
      <c r="N327" s="214" t="s">
        <v>41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141</v>
      </c>
      <c r="AT327" s="217" t="s">
        <v>136</v>
      </c>
      <c r="AU327" s="217" t="s">
        <v>142</v>
      </c>
      <c r="AY327" s="19" t="s">
        <v>134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142</v>
      </c>
      <c r="BK327" s="218">
        <f>ROUND(I327*H327,2)</f>
        <v>0</v>
      </c>
      <c r="BL327" s="19" t="s">
        <v>141</v>
      </c>
      <c r="BM327" s="217" t="s">
        <v>400</v>
      </c>
    </row>
    <row r="328" s="2" customFormat="1">
      <c r="A328" s="40"/>
      <c r="B328" s="41"/>
      <c r="C328" s="42"/>
      <c r="D328" s="219" t="s">
        <v>144</v>
      </c>
      <c r="E328" s="42"/>
      <c r="F328" s="220" t="s">
        <v>401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144</v>
      </c>
      <c r="AU328" s="19" t="s">
        <v>142</v>
      </c>
    </row>
    <row r="329" s="2" customFormat="1" ht="33" customHeight="1">
      <c r="A329" s="40"/>
      <c r="B329" s="41"/>
      <c r="C329" s="206" t="s">
        <v>402</v>
      </c>
      <c r="D329" s="206" t="s">
        <v>136</v>
      </c>
      <c r="E329" s="207" t="s">
        <v>403</v>
      </c>
      <c r="F329" s="208" t="s">
        <v>404</v>
      </c>
      <c r="G329" s="209" t="s">
        <v>167</v>
      </c>
      <c r="H329" s="210">
        <v>36.087000000000003</v>
      </c>
      <c r="I329" s="211"/>
      <c r="J329" s="212">
        <f>ROUND(I329*H329,2)</f>
        <v>0</v>
      </c>
      <c r="K329" s="208" t="s">
        <v>140</v>
      </c>
      <c r="L329" s="46"/>
      <c r="M329" s="213" t="s">
        <v>19</v>
      </c>
      <c r="N329" s="214" t="s">
        <v>41</v>
      </c>
      <c r="O329" s="86"/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141</v>
      </c>
      <c r="AT329" s="217" t="s">
        <v>136</v>
      </c>
      <c r="AU329" s="217" t="s">
        <v>142</v>
      </c>
      <c r="AY329" s="19" t="s">
        <v>134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142</v>
      </c>
      <c r="BK329" s="218">
        <f>ROUND(I329*H329,2)</f>
        <v>0</v>
      </c>
      <c r="BL329" s="19" t="s">
        <v>141</v>
      </c>
      <c r="BM329" s="217" t="s">
        <v>405</v>
      </c>
    </row>
    <row r="330" s="2" customFormat="1">
      <c r="A330" s="40"/>
      <c r="B330" s="41"/>
      <c r="C330" s="42"/>
      <c r="D330" s="219" t="s">
        <v>144</v>
      </c>
      <c r="E330" s="42"/>
      <c r="F330" s="220" t="s">
        <v>406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144</v>
      </c>
      <c r="AU330" s="19" t="s">
        <v>142</v>
      </c>
    </row>
    <row r="331" s="2" customFormat="1" ht="44.25" customHeight="1">
      <c r="A331" s="40"/>
      <c r="B331" s="41"/>
      <c r="C331" s="206" t="s">
        <v>407</v>
      </c>
      <c r="D331" s="206" t="s">
        <v>136</v>
      </c>
      <c r="E331" s="207" t="s">
        <v>408</v>
      </c>
      <c r="F331" s="208" t="s">
        <v>409</v>
      </c>
      <c r="G331" s="209" t="s">
        <v>167</v>
      </c>
      <c r="H331" s="210">
        <v>1425.8800000000001</v>
      </c>
      <c r="I331" s="211"/>
      <c r="J331" s="212">
        <f>ROUND(I331*H331,2)</f>
        <v>0</v>
      </c>
      <c r="K331" s="208" t="s">
        <v>140</v>
      </c>
      <c r="L331" s="46"/>
      <c r="M331" s="213" t="s">
        <v>19</v>
      </c>
      <c r="N331" s="214" t="s">
        <v>41</v>
      </c>
      <c r="O331" s="86"/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141</v>
      </c>
      <c r="AT331" s="217" t="s">
        <v>136</v>
      </c>
      <c r="AU331" s="217" t="s">
        <v>142</v>
      </c>
      <c r="AY331" s="19" t="s">
        <v>134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142</v>
      </c>
      <c r="BK331" s="218">
        <f>ROUND(I331*H331,2)</f>
        <v>0</v>
      </c>
      <c r="BL331" s="19" t="s">
        <v>141</v>
      </c>
      <c r="BM331" s="217" t="s">
        <v>410</v>
      </c>
    </row>
    <row r="332" s="2" customFormat="1">
      <c r="A332" s="40"/>
      <c r="B332" s="41"/>
      <c r="C332" s="42"/>
      <c r="D332" s="219" t="s">
        <v>144</v>
      </c>
      <c r="E332" s="42"/>
      <c r="F332" s="220" t="s">
        <v>411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144</v>
      </c>
      <c r="AU332" s="19" t="s">
        <v>142</v>
      </c>
    </row>
    <row r="333" s="14" customFormat="1">
      <c r="A333" s="14"/>
      <c r="B333" s="235"/>
      <c r="C333" s="236"/>
      <c r="D333" s="226" t="s">
        <v>146</v>
      </c>
      <c r="E333" s="237" t="s">
        <v>19</v>
      </c>
      <c r="F333" s="238" t="s">
        <v>412</v>
      </c>
      <c r="G333" s="236"/>
      <c r="H333" s="239">
        <v>1425.8800000000001</v>
      </c>
      <c r="I333" s="240"/>
      <c r="J333" s="236"/>
      <c r="K333" s="236"/>
      <c r="L333" s="241"/>
      <c r="M333" s="242"/>
      <c r="N333" s="243"/>
      <c r="O333" s="243"/>
      <c r="P333" s="243"/>
      <c r="Q333" s="243"/>
      <c r="R333" s="243"/>
      <c r="S333" s="243"/>
      <c r="T333" s="24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5" t="s">
        <v>146</v>
      </c>
      <c r="AU333" s="245" t="s">
        <v>142</v>
      </c>
      <c r="AV333" s="14" t="s">
        <v>142</v>
      </c>
      <c r="AW333" s="14" t="s">
        <v>31</v>
      </c>
      <c r="AX333" s="14" t="s">
        <v>69</v>
      </c>
      <c r="AY333" s="245" t="s">
        <v>134</v>
      </c>
    </row>
    <row r="334" s="15" customFormat="1">
      <c r="A334" s="15"/>
      <c r="B334" s="246"/>
      <c r="C334" s="247"/>
      <c r="D334" s="226" t="s">
        <v>146</v>
      </c>
      <c r="E334" s="248" t="s">
        <v>19</v>
      </c>
      <c r="F334" s="249" t="s">
        <v>163</v>
      </c>
      <c r="G334" s="247"/>
      <c r="H334" s="250">
        <v>1425.8800000000001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56" t="s">
        <v>146</v>
      </c>
      <c r="AU334" s="256" t="s">
        <v>142</v>
      </c>
      <c r="AV334" s="15" t="s">
        <v>141</v>
      </c>
      <c r="AW334" s="15" t="s">
        <v>31</v>
      </c>
      <c r="AX334" s="15" t="s">
        <v>77</v>
      </c>
      <c r="AY334" s="256" t="s">
        <v>134</v>
      </c>
    </row>
    <row r="335" s="2" customFormat="1" ht="44.25" customHeight="1">
      <c r="A335" s="40"/>
      <c r="B335" s="41"/>
      <c r="C335" s="206" t="s">
        <v>413</v>
      </c>
      <c r="D335" s="206" t="s">
        <v>136</v>
      </c>
      <c r="E335" s="207" t="s">
        <v>414</v>
      </c>
      <c r="F335" s="208" t="s">
        <v>415</v>
      </c>
      <c r="G335" s="209" t="s">
        <v>167</v>
      </c>
      <c r="H335" s="210">
        <v>36.087000000000003</v>
      </c>
      <c r="I335" s="211"/>
      <c r="J335" s="212">
        <f>ROUND(I335*H335,2)</f>
        <v>0</v>
      </c>
      <c r="K335" s="208" t="s">
        <v>140</v>
      </c>
      <c r="L335" s="46"/>
      <c r="M335" s="213" t="s">
        <v>19</v>
      </c>
      <c r="N335" s="214" t="s">
        <v>41</v>
      </c>
      <c r="O335" s="86"/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141</v>
      </c>
      <c r="AT335" s="217" t="s">
        <v>136</v>
      </c>
      <c r="AU335" s="217" t="s">
        <v>142</v>
      </c>
      <c r="AY335" s="19" t="s">
        <v>134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142</v>
      </c>
      <c r="BK335" s="218">
        <f>ROUND(I335*H335,2)</f>
        <v>0</v>
      </c>
      <c r="BL335" s="19" t="s">
        <v>141</v>
      </c>
      <c r="BM335" s="217" t="s">
        <v>416</v>
      </c>
    </row>
    <row r="336" s="2" customFormat="1">
      <c r="A336" s="40"/>
      <c r="B336" s="41"/>
      <c r="C336" s="42"/>
      <c r="D336" s="219" t="s">
        <v>144</v>
      </c>
      <c r="E336" s="42"/>
      <c r="F336" s="220" t="s">
        <v>417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144</v>
      </c>
      <c r="AU336" s="19" t="s">
        <v>142</v>
      </c>
    </row>
    <row r="337" s="12" customFormat="1" ht="22.8" customHeight="1">
      <c r="A337" s="12"/>
      <c r="B337" s="190"/>
      <c r="C337" s="191"/>
      <c r="D337" s="192" t="s">
        <v>68</v>
      </c>
      <c r="E337" s="204" t="s">
        <v>418</v>
      </c>
      <c r="F337" s="204" t="s">
        <v>419</v>
      </c>
      <c r="G337" s="191"/>
      <c r="H337" s="191"/>
      <c r="I337" s="194"/>
      <c r="J337" s="205">
        <f>BK337</f>
        <v>0</v>
      </c>
      <c r="K337" s="191"/>
      <c r="L337" s="196"/>
      <c r="M337" s="197"/>
      <c r="N337" s="198"/>
      <c r="O337" s="198"/>
      <c r="P337" s="199">
        <f>SUM(P338:P341)</f>
        <v>0</v>
      </c>
      <c r="Q337" s="198"/>
      <c r="R337" s="199">
        <f>SUM(R338:R341)</f>
        <v>0</v>
      </c>
      <c r="S337" s="198"/>
      <c r="T337" s="200">
        <f>SUM(T338:T341)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1" t="s">
        <v>77</v>
      </c>
      <c r="AT337" s="202" t="s">
        <v>68</v>
      </c>
      <c r="AU337" s="202" t="s">
        <v>77</v>
      </c>
      <c r="AY337" s="201" t="s">
        <v>134</v>
      </c>
      <c r="BK337" s="203">
        <f>SUM(BK338:BK341)</f>
        <v>0</v>
      </c>
    </row>
    <row r="338" s="2" customFormat="1" ht="55.5" customHeight="1">
      <c r="A338" s="40"/>
      <c r="B338" s="41"/>
      <c r="C338" s="206" t="s">
        <v>420</v>
      </c>
      <c r="D338" s="206" t="s">
        <v>136</v>
      </c>
      <c r="E338" s="207" t="s">
        <v>421</v>
      </c>
      <c r="F338" s="208" t="s">
        <v>422</v>
      </c>
      <c r="G338" s="209" t="s">
        <v>167</v>
      </c>
      <c r="H338" s="210">
        <v>7.1459999999999999</v>
      </c>
      <c r="I338" s="211"/>
      <c r="J338" s="212">
        <f>ROUND(I338*H338,2)</f>
        <v>0</v>
      </c>
      <c r="K338" s="208" t="s">
        <v>140</v>
      </c>
      <c r="L338" s="46"/>
      <c r="M338" s="213" t="s">
        <v>19</v>
      </c>
      <c r="N338" s="214" t="s">
        <v>41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141</v>
      </c>
      <c r="AT338" s="217" t="s">
        <v>136</v>
      </c>
      <c r="AU338" s="217" t="s">
        <v>142</v>
      </c>
      <c r="AY338" s="19" t="s">
        <v>134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142</v>
      </c>
      <c r="BK338" s="218">
        <f>ROUND(I338*H338,2)</f>
        <v>0</v>
      </c>
      <c r="BL338" s="19" t="s">
        <v>141</v>
      </c>
      <c r="BM338" s="217" t="s">
        <v>423</v>
      </c>
    </row>
    <row r="339" s="2" customFormat="1">
      <c r="A339" s="40"/>
      <c r="B339" s="41"/>
      <c r="C339" s="42"/>
      <c r="D339" s="219" t="s">
        <v>144</v>
      </c>
      <c r="E339" s="42"/>
      <c r="F339" s="220" t="s">
        <v>424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144</v>
      </c>
      <c r="AU339" s="19" t="s">
        <v>142</v>
      </c>
    </row>
    <row r="340" s="2" customFormat="1" ht="66.75" customHeight="1">
      <c r="A340" s="40"/>
      <c r="B340" s="41"/>
      <c r="C340" s="206" t="s">
        <v>425</v>
      </c>
      <c r="D340" s="206" t="s">
        <v>136</v>
      </c>
      <c r="E340" s="207" t="s">
        <v>426</v>
      </c>
      <c r="F340" s="208" t="s">
        <v>427</v>
      </c>
      <c r="G340" s="209" t="s">
        <v>167</v>
      </c>
      <c r="H340" s="210">
        <v>7.1459999999999999</v>
      </c>
      <c r="I340" s="211"/>
      <c r="J340" s="212">
        <f>ROUND(I340*H340,2)</f>
        <v>0</v>
      </c>
      <c r="K340" s="208" t="s">
        <v>140</v>
      </c>
      <c r="L340" s="46"/>
      <c r="M340" s="213" t="s">
        <v>19</v>
      </c>
      <c r="N340" s="214" t="s">
        <v>41</v>
      </c>
      <c r="O340" s="86"/>
      <c r="P340" s="215">
        <f>O340*H340</f>
        <v>0</v>
      </c>
      <c r="Q340" s="215">
        <v>0</v>
      </c>
      <c r="R340" s="215">
        <f>Q340*H340</f>
        <v>0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141</v>
      </c>
      <c r="AT340" s="217" t="s">
        <v>136</v>
      </c>
      <c r="AU340" s="217" t="s">
        <v>142</v>
      </c>
      <c r="AY340" s="19" t="s">
        <v>134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142</v>
      </c>
      <c r="BK340" s="218">
        <f>ROUND(I340*H340,2)</f>
        <v>0</v>
      </c>
      <c r="BL340" s="19" t="s">
        <v>141</v>
      </c>
      <c r="BM340" s="217" t="s">
        <v>428</v>
      </c>
    </row>
    <row r="341" s="2" customFormat="1">
      <c r="A341" s="40"/>
      <c r="B341" s="41"/>
      <c r="C341" s="42"/>
      <c r="D341" s="219" t="s">
        <v>144</v>
      </c>
      <c r="E341" s="42"/>
      <c r="F341" s="220" t="s">
        <v>429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144</v>
      </c>
      <c r="AU341" s="19" t="s">
        <v>142</v>
      </c>
    </row>
    <row r="342" s="12" customFormat="1" ht="25.92" customHeight="1">
      <c r="A342" s="12"/>
      <c r="B342" s="190"/>
      <c r="C342" s="191"/>
      <c r="D342" s="192" t="s">
        <v>68</v>
      </c>
      <c r="E342" s="193" t="s">
        <v>430</v>
      </c>
      <c r="F342" s="193" t="s">
        <v>431</v>
      </c>
      <c r="G342" s="191"/>
      <c r="H342" s="191"/>
      <c r="I342" s="194"/>
      <c r="J342" s="195">
        <f>BK342</f>
        <v>0</v>
      </c>
      <c r="K342" s="191"/>
      <c r="L342" s="196"/>
      <c r="M342" s="197"/>
      <c r="N342" s="198"/>
      <c r="O342" s="198"/>
      <c r="P342" s="199">
        <f>P343+P360+P397+P444+P454+P533+P536+P574+P593+P612+P623+P636+P665+P685+P714+P817+P889+P986+P1050+P1257</f>
        <v>0</v>
      </c>
      <c r="Q342" s="198"/>
      <c r="R342" s="199">
        <f>R343+R360+R397+R444+R454+R533+R536+R574+R593+R612+R623+R636+R665+R685+R714+R817+R889+R986+R1050+R1257</f>
        <v>7.0362938527259997</v>
      </c>
      <c r="S342" s="198"/>
      <c r="T342" s="200">
        <f>T343+T360+T397+T444+T454+T533+T536+T574+T593+T612+T623+T636+T665+T685+T714+T817+T889+T986+T1050+T1257</f>
        <v>4.1215123700000005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142</v>
      </c>
      <c r="AT342" s="202" t="s">
        <v>68</v>
      </c>
      <c r="AU342" s="202" t="s">
        <v>69</v>
      </c>
      <c r="AY342" s="201" t="s">
        <v>134</v>
      </c>
      <c r="BK342" s="203">
        <f>BK343+BK360+BK397+BK444+BK454+BK533+BK536+BK574+BK593+BK612+BK623+BK636+BK665+BK685+BK714+BK817+BK889+BK986+BK1050+BK1257</f>
        <v>0</v>
      </c>
    </row>
    <row r="343" s="12" customFormat="1" ht="22.8" customHeight="1">
      <c r="A343" s="12"/>
      <c r="B343" s="190"/>
      <c r="C343" s="191"/>
      <c r="D343" s="192" t="s">
        <v>68</v>
      </c>
      <c r="E343" s="204" t="s">
        <v>432</v>
      </c>
      <c r="F343" s="204" t="s">
        <v>433</v>
      </c>
      <c r="G343" s="191"/>
      <c r="H343" s="191"/>
      <c r="I343" s="194"/>
      <c r="J343" s="205">
        <f>BK343</f>
        <v>0</v>
      </c>
      <c r="K343" s="191"/>
      <c r="L343" s="196"/>
      <c r="M343" s="197"/>
      <c r="N343" s="198"/>
      <c r="O343" s="198"/>
      <c r="P343" s="199">
        <f>SUM(P344:P359)</f>
        <v>0</v>
      </c>
      <c r="Q343" s="198"/>
      <c r="R343" s="199">
        <f>SUM(R344:R359)</f>
        <v>0.016527</v>
      </c>
      <c r="S343" s="198"/>
      <c r="T343" s="200">
        <f>SUM(T344:T359)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1" t="s">
        <v>142</v>
      </c>
      <c r="AT343" s="202" t="s">
        <v>68</v>
      </c>
      <c r="AU343" s="202" t="s">
        <v>77</v>
      </c>
      <c r="AY343" s="201" t="s">
        <v>134</v>
      </c>
      <c r="BK343" s="203">
        <f>SUM(BK344:BK359)</f>
        <v>0</v>
      </c>
    </row>
    <row r="344" s="2" customFormat="1" ht="37.8" customHeight="1">
      <c r="A344" s="40"/>
      <c r="B344" s="41"/>
      <c r="C344" s="206" t="s">
        <v>434</v>
      </c>
      <c r="D344" s="206" t="s">
        <v>136</v>
      </c>
      <c r="E344" s="207" t="s">
        <v>435</v>
      </c>
      <c r="F344" s="208" t="s">
        <v>436</v>
      </c>
      <c r="G344" s="209" t="s">
        <v>206</v>
      </c>
      <c r="H344" s="210">
        <v>4.25</v>
      </c>
      <c r="I344" s="211"/>
      <c r="J344" s="212">
        <f>ROUND(I344*H344,2)</f>
        <v>0</v>
      </c>
      <c r="K344" s="208" t="s">
        <v>140</v>
      </c>
      <c r="L344" s="46"/>
      <c r="M344" s="213" t="s">
        <v>19</v>
      </c>
      <c r="N344" s="214" t="s">
        <v>41</v>
      </c>
      <c r="O344" s="86"/>
      <c r="P344" s="215">
        <f>O344*H344</f>
        <v>0</v>
      </c>
      <c r="Q344" s="215">
        <v>0</v>
      </c>
      <c r="R344" s="215">
        <f>Q344*H344</f>
        <v>0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176</v>
      </c>
      <c r="AT344" s="217" t="s">
        <v>136</v>
      </c>
      <c r="AU344" s="217" t="s">
        <v>142</v>
      </c>
      <c r="AY344" s="19" t="s">
        <v>134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142</v>
      </c>
      <c r="BK344" s="218">
        <f>ROUND(I344*H344,2)</f>
        <v>0</v>
      </c>
      <c r="BL344" s="19" t="s">
        <v>176</v>
      </c>
      <c r="BM344" s="217" t="s">
        <v>437</v>
      </c>
    </row>
    <row r="345" s="2" customFormat="1">
      <c r="A345" s="40"/>
      <c r="B345" s="41"/>
      <c r="C345" s="42"/>
      <c r="D345" s="219" t="s">
        <v>144</v>
      </c>
      <c r="E345" s="42"/>
      <c r="F345" s="220" t="s">
        <v>438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144</v>
      </c>
      <c r="AU345" s="19" t="s">
        <v>142</v>
      </c>
    </row>
    <row r="346" s="14" customFormat="1">
      <c r="A346" s="14"/>
      <c r="B346" s="235"/>
      <c r="C346" s="236"/>
      <c r="D346" s="226" t="s">
        <v>146</v>
      </c>
      <c r="E346" s="237" t="s">
        <v>19</v>
      </c>
      <c r="F346" s="238" t="s">
        <v>439</v>
      </c>
      <c r="G346" s="236"/>
      <c r="H346" s="239">
        <v>4.25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146</v>
      </c>
      <c r="AU346" s="245" t="s">
        <v>142</v>
      </c>
      <c r="AV346" s="14" t="s">
        <v>142</v>
      </c>
      <c r="AW346" s="14" t="s">
        <v>31</v>
      </c>
      <c r="AX346" s="14" t="s">
        <v>77</v>
      </c>
      <c r="AY346" s="245" t="s">
        <v>134</v>
      </c>
    </row>
    <row r="347" s="2" customFormat="1" ht="24.15" customHeight="1">
      <c r="A347" s="40"/>
      <c r="B347" s="41"/>
      <c r="C347" s="257" t="s">
        <v>440</v>
      </c>
      <c r="D347" s="257" t="s">
        <v>191</v>
      </c>
      <c r="E347" s="258" t="s">
        <v>441</v>
      </c>
      <c r="F347" s="259" t="s">
        <v>442</v>
      </c>
      <c r="G347" s="260" t="s">
        <v>206</v>
      </c>
      <c r="H347" s="261">
        <v>8.9250000000000007</v>
      </c>
      <c r="I347" s="262"/>
      <c r="J347" s="263">
        <f>ROUND(I347*H347,2)</f>
        <v>0</v>
      </c>
      <c r="K347" s="259" t="s">
        <v>140</v>
      </c>
      <c r="L347" s="264"/>
      <c r="M347" s="265" t="s">
        <v>19</v>
      </c>
      <c r="N347" s="266" t="s">
        <v>41</v>
      </c>
      <c r="O347" s="86"/>
      <c r="P347" s="215">
        <f>O347*H347</f>
        <v>0</v>
      </c>
      <c r="Q347" s="215">
        <v>0.0018</v>
      </c>
      <c r="R347" s="215">
        <f>Q347*H347</f>
        <v>0.016064999999999999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227</v>
      </c>
      <c r="AT347" s="217" t="s">
        <v>191</v>
      </c>
      <c r="AU347" s="217" t="s">
        <v>142</v>
      </c>
      <c r="AY347" s="19" t="s">
        <v>134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142</v>
      </c>
      <c r="BK347" s="218">
        <f>ROUND(I347*H347,2)</f>
        <v>0</v>
      </c>
      <c r="BL347" s="19" t="s">
        <v>176</v>
      </c>
      <c r="BM347" s="217" t="s">
        <v>443</v>
      </c>
    </row>
    <row r="348" s="14" customFormat="1">
      <c r="A348" s="14"/>
      <c r="B348" s="235"/>
      <c r="C348" s="236"/>
      <c r="D348" s="226" t="s">
        <v>146</v>
      </c>
      <c r="E348" s="236"/>
      <c r="F348" s="238" t="s">
        <v>444</v>
      </c>
      <c r="G348" s="236"/>
      <c r="H348" s="239">
        <v>8.9250000000000007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146</v>
      </c>
      <c r="AU348" s="245" t="s">
        <v>142</v>
      </c>
      <c r="AV348" s="14" t="s">
        <v>142</v>
      </c>
      <c r="AW348" s="14" t="s">
        <v>4</v>
      </c>
      <c r="AX348" s="14" t="s">
        <v>77</v>
      </c>
      <c r="AY348" s="245" t="s">
        <v>134</v>
      </c>
    </row>
    <row r="349" s="2" customFormat="1" ht="24.15" customHeight="1">
      <c r="A349" s="40"/>
      <c r="B349" s="41"/>
      <c r="C349" s="206" t="s">
        <v>445</v>
      </c>
      <c r="D349" s="206" t="s">
        <v>136</v>
      </c>
      <c r="E349" s="207" t="s">
        <v>446</v>
      </c>
      <c r="F349" s="208" t="s">
        <v>447</v>
      </c>
      <c r="G349" s="209" t="s">
        <v>277</v>
      </c>
      <c r="H349" s="210">
        <v>8.8000000000000007</v>
      </c>
      <c r="I349" s="211"/>
      <c r="J349" s="212">
        <f>ROUND(I349*H349,2)</f>
        <v>0</v>
      </c>
      <c r="K349" s="208" t="s">
        <v>140</v>
      </c>
      <c r="L349" s="46"/>
      <c r="M349" s="213" t="s">
        <v>19</v>
      </c>
      <c r="N349" s="214" t="s">
        <v>41</v>
      </c>
      <c r="O349" s="86"/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7" t="s">
        <v>176</v>
      </c>
      <c r="AT349" s="217" t="s">
        <v>136</v>
      </c>
      <c r="AU349" s="217" t="s">
        <v>142</v>
      </c>
      <c r="AY349" s="19" t="s">
        <v>134</v>
      </c>
      <c r="BE349" s="218">
        <f>IF(N349="základní",J349,0)</f>
        <v>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9" t="s">
        <v>142</v>
      </c>
      <c r="BK349" s="218">
        <f>ROUND(I349*H349,2)</f>
        <v>0</v>
      </c>
      <c r="BL349" s="19" t="s">
        <v>176</v>
      </c>
      <c r="BM349" s="217" t="s">
        <v>448</v>
      </c>
    </row>
    <row r="350" s="2" customFormat="1">
      <c r="A350" s="40"/>
      <c r="B350" s="41"/>
      <c r="C350" s="42"/>
      <c r="D350" s="219" t="s">
        <v>144</v>
      </c>
      <c r="E350" s="42"/>
      <c r="F350" s="220" t="s">
        <v>449</v>
      </c>
      <c r="G350" s="42"/>
      <c r="H350" s="42"/>
      <c r="I350" s="221"/>
      <c r="J350" s="42"/>
      <c r="K350" s="42"/>
      <c r="L350" s="46"/>
      <c r="M350" s="222"/>
      <c r="N350" s="223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144</v>
      </c>
      <c r="AU350" s="19" t="s">
        <v>142</v>
      </c>
    </row>
    <row r="351" s="14" customFormat="1">
      <c r="A351" s="14"/>
      <c r="B351" s="235"/>
      <c r="C351" s="236"/>
      <c r="D351" s="226" t="s">
        <v>146</v>
      </c>
      <c r="E351" s="237" t="s">
        <v>19</v>
      </c>
      <c r="F351" s="238" t="s">
        <v>450</v>
      </c>
      <c r="G351" s="236"/>
      <c r="H351" s="239">
        <v>8.8000000000000007</v>
      </c>
      <c r="I351" s="240"/>
      <c r="J351" s="236"/>
      <c r="K351" s="236"/>
      <c r="L351" s="241"/>
      <c r="M351" s="242"/>
      <c r="N351" s="243"/>
      <c r="O351" s="243"/>
      <c r="P351" s="243"/>
      <c r="Q351" s="243"/>
      <c r="R351" s="243"/>
      <c r="S351" s="243"/>
      <c r="T351" s="24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5" t="s">
        <v>146</v>
      </c>
      <c r="AU351" s="245" t="s">
        <v>142</v>
      </c>
      <c r="AV351" s="14" t="s">
        <v>142</v>
      </c>
      <c r="AW351" s="14" t="s">
        <v>31</v>
      </c>
      <c r="AX351" s="14" t="s">
        <v>69</v>
      </c>
      <c r="AY351" s="245" t="s">
        <v>134</v>
      </c>
    </row>
    <row r="352" s="15" customFormat="1">
      <c r="A352" s="15"/>
      <c r="B352" s="246"/>
      <c r="C352" s="247"/>
      <c r="D352" s="226" t="s">
        <v>146</v>
      </c>
      <c r="E352" s="248" t="s">
        <v>19</v>
      </c>
      <c r="F352" s="249" t="s">
        <v>163</v>
      </c>
      <c r="G352" s="247"/>
      <c r="H352" s="250">
        <v>8.8000000000000007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6" t="s">
        <v>146</v>
      </c>
      <c r="AU352" s="256" t="s">
        <v>142</v>
      </c>
      <c r="AV352" s="15" t="s">
        <v>141</v>
      </c>
      <c r="AW352" s="15" t="s">
        <v>31</v>
      </c>
      <c r="AX352" s="15" t="s">
        <v>77</v>
      </c>
      <c r="AY352" s="256" t="s">
        <v>134</v>
      </c>
    </row>
    <row r="353" s="2" customFormat="1" ht="24.15" customHeight="1">
      <c r="A353" s="40"/>
      <c r="B353" s="41"/>
      <c r="C353" s="257" t="s">
        <v>451</v>
      </c>
      <c r="D353" s="257" t="s">
        <v>191</v>
      </c>
      <c r="E353" s="258" t="s">
        <v>452</v>
      </c>
      <c r="F353" s="259" t="s">
        <v>453</v>
      </c>
      <c r="G353" s="260" t="s">
        <v>277</v>
      </c>
      <c r="H353" s="261">
        <v>9.2400000000000002</v>
      </c>
      <c r="I353" s="262"/>
      <c r="J353" s="263">
        <f>ROUND(I353*H353,2)</f>
        <v>0</v>
      </c>
      <c r="K353" s="259" t="s">
        <v>140</v>
      </c>
      <c r="L353" s="264"/>
      <c r="M353" s="265" t="s">
        <v>19</v>
      </c>
      <c r="N353" s="266" t="s">
        <v>41</v>
      </c>
      <c r="O353" s="86"/>
      <c r="P353" s="215">
        <f>O353*H353</f>
        <v>0</v>
      </c>
      <c r="Q353" s="215">
        <v>5.0000000000000002E-05</v>
      </c>
      <c r="R353" s="215">
        <f>Q353*H353</f>
        <v>0.00046200000000000001</v>
      </c>
      <c r="S353" s="215">
        <v>0</v>
      </c>
      <c r="T353" s="216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7" t="s">
        <v>227</v>
      </c>
      <c r="AT353" s="217" t="s">
        <v>191</v>
      </c>
      <c r="AU353" s="217" t="s">
        <v>142</v>
      </c>
      <c r="AY353" s="19" t="s">
        <v>134</v>
      </c>
      <c r="BE353" s="218">
        <f>IF(N353="základní",J353,0)</f>
        <v>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9" t="s">
        <v>142</v>
      </c>
      <c r="BK353" s="218">
        <f>ROUND(I353*H353,2)</f>
        <v>0</v>
      </c>
      <c r="BL353" s="19" t="s">
        <v>176</v>
      </c>
      <c r="BM353" s="217" t="s">
        <v>454</v>
      </c>
    </row>
    <row r="354" s="14" customFormat="1">
      <c r="A354" s="14"/>
      <c r="B354" s="235"/>
      <c r="C354" s="236"/>
      <c r="D354" s="226" t="s">
        <v>146</v>
      </c>
      <c r="E354" s="237" t="s">
        <v>19</v>
      </c>
      <c r="F354" s="238" t="s">
        <v>450</v>
      </c>
      <c r="G354" s="236"/>
      <c r="H354" s="239">
        <v>8.8000000000000007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5" t="s">
        <v>146</v>
      </c>
      <c r="AU354" s="245" t="s">
        <v>142</v>
      </c>
      <c r="AV354" s="14" t="s">
        <v>142</v>
      </c>
      <c r="AW354" s="14" t="s">
        <v>31</v>
      </c>
      <c r="AX354" s="14" t="s">
        <v>69</v>
      </c>
      <c r="AY354" s="245" t="s">
        <v>134</v>
      </c>
    </row>
    <row r="355" s="15" customFormat="1">
      <c r="A355" s="15"/>
      <c r="B355" s="246"/>
      <c r="C355" s="247"/>
      <c r="D355" s="226" t="s">
        <v>146</v>
      </c>
      <c r="E355" s="248" t="s">
        <v>19</v>
      </c>
      <c r="F355" s="249" t="s">
        <v>163</v>
      </c>
      <c r="G355" s="247"/>
      <c r="H355" s="250">
        <v>8.8000000000000007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6" t="s">
        <v>146</v>
      </c>
      <c r="AU355" s="256" t="s">
        <v>142</v>
      </c>
      <c r="AV355" s="15" t="s">
        <v>141</v>
      </c>
      <c r="AW355" s="15" t="s">
        <v>31</v>
      </c>
      <c r="AX355" s="15" t="s">
        <v>69</v>
      </c>
      <c r="AY355" s="256" t="s">
        <v>134</v>
      </c>
    </row>
    <row r="356" s="14" customFormat="1">
      <c r="A356" s="14"/>
      <c r="B356" s="235"/>
      <c r="C356" s="236"/>
      <c r="D356" s="226" t="s">
        <v>146</v>
      </c>
      <c r="E356" s="237" t="s">
        <v>19</v>
      </c>
      <c r="F356" s="238" t="s">
        <v>455</v>
      </c>
      <c r="G356" s="236"/>
      <c r="H356" s="239">
        <v>9.2400000000000002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146</v>
      </c>
      <c r="AU356" s="245" t="s">
        <v>142</v>
      </c>
      <c r="AV356" s="14" t="s">
        <v>142</v>
      </c>
      <c r="AW356" s="14" t="s">
        <v>31</v>
      </c>
      <c r="AX356" s="14" t="s">
        <v>69</v>
      </c>
      <c r="AY356" s="245" t="s">
        <v>134</v>
      </c>
    </row>
    <row r="357" s="15" customFormat="1">
      <c r="A357" s="15"/>
      <c r="B357" s="246"/>
      <c r="C357" s="247"/>
      <c r="D357" s="226" t="s">
        <v>146</v>
      </c>
      <c r="E357" s="248" t="s">
        <v>19</v>
      </c>
      <c r="F357" s="249" t="s">
        <v>163</v>
      </c>
      <c r="G357" s="247"/>
      <c r="H357" s="250">
        <v>9.2400000000000002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56" t="s">
        <v>146</v>
      </c>
      <c r="AU357" s="256" t="s">
        <v>142</v>
      </c>
      <c r="AV357" s="15" t="s">
        <v>141</v>
      </c>
      <c r="AW357" s="15" t="s">
        <v>31</v>
      </c>
      <c r="AX357" s="15" t="s">
        <v>77</v>
      </c>
      <c r="AY357" s="256" t="s">
        <v>134</v>
      </c>
    </row>
    <row r="358" s="2" customFormat="1" ht="55.5" customHeight="1">
      <c r="A358" s="40"/>
      <c r="B358" s="41"/>
      <c r="C358" s="206" t="s">
        <v>283</v>
      </c>
      <c r="D358" s="206" t="s">
        <v>136</v>
      </c>
      <c r="E358" s="207" t="s">
        <v>456</v>
      </c>
      <c r="F358" s="208" t="s">
        <v>457</v>
      </c>
      <c r="G358" s="209" t="s">
        <v>458</v>
      </c>
      <c r="H358" s="267"/>
      <c r="I358" s="211"/>
      <c r="J358" s="212">
        <f>ROUND(I358*H358,2)</f>
        <v>0</v>
      </c>
      <c r="K358" s="208" t="s">
        <v>140</v>
      </c>
      <c r="L358" s="46"/>
      <c r="M358" s="213" t="s">
        <v>19</v>
      </c>
      <c r="N358" s="214" t="s">
        <v>41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176</v>
      </c>
      <c r="AT358" s="217" t="s">
        <v>136</v>
      </c>
      <c r="AU358" s="217" t="s">
        <v>142</v>
      </c>
      <c r="AY358" s="19" t="s">
        <v>134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142</v>
      </c>
      <c r="BK358" s="218">
        <f>ROUND(I358*H358,2)</f>
        <v>0</v>
      </c>
      <c r="BL358" s="19" t="s">
        <v>176</v>
      </c>
      <c r="BM358" s="217" t="s">
        <v>459</v>
      </c>
    </row>
    <row r="359" s="2" customFormat="1">
      <c r="A359" s="40"/>
      <c r="B359" s="41"/>
      <c r="C359" s="42"/>
      <c r="D359" s="219" t="s">
        <v>144</v>
      </c>
      <c r="E359" s="42"/>
      <c r="F359" s="220" t="s">
        <v>460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144</v>
      </c>
      <c r="AU359" s="19" t="s">
        <v>142</v>
      </c>
    </row>
    <row r="360" s="12" customFormat="1" ht="22.8" customHeight="1">
      <c r="A360" s="12"/>
      <c r="B360" s="190"/>
      <c r="C360" s="191"/>
      <c r="D360" s="192" t="s">
        <v>68</v>
      </c>
      <c r="E360" s="204" t="s">
        <v>461</v>
      </c>
      <c r="F360" s="204" t="s">
        <v>462</v>
      </c>
      <c r="G360" s="191"/>
      <c r="H360" s="191"/>
      <c r="I360" s="194"/>
      <c r="J360" s="205">
        <f>BK360</f>
        <v>0</v>
      </c>
      <c r="K360" s="191"/>
      <c r="L360" s="196"/>
      <c r="M360" s="197"/>
      <c r="N360" s="198"/>
      <c r="O360" s="198"/>
      <c r="P360" s="199">
        <f>SUM(P361:P396)</f>
        <v>0</v>
      </c>
      <c r="Q360" s="198"/>
      <c r="R360" s="199">
        <f>SUM(R361:R396)</f>
        <v>0.029750000000000002</v>
      </c>
      <c r="S360" s="198"/>
      <c r="T360" s="200">
        <f>SUM(T361:T396)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1" t="s">
        <v>142</v>
      </c>
      <c r="AT360" s="202" t="s">
        <v>68</v>
      </c>
      <c r="AU360" s="202" t="s">
        <v>77</v>
      </c>
      <c r="AY360" s="201" t="s">
        <v>134</v>
      </c>
      <c r="BK360" s="203">
        <f>SUM(BK361:BK396)</f>
        <v>0</v>
      </c>
    </row>
    <row r="361" s="2" customFormat="1" ht="24.15" customHeight="1">
      <c r="A361" s="40"/>
      <c r="B361" s="41"/>
      <c r="C361" s="206" t="s">
        <v>463</v>
      </c>
      <c r="D361" s="206" t="s">
        <v>136</v>
      </c>
      <c r="E361" s="207" t="s">
        <v>464</v>
      </c>
      <c r="F361" s="208" t="s">
        <v>465</v>
      </c>
      <c r="G361" s="209" t="s">
        <v>277</v>
      </c>
      <c r="H361" s="210">
        <v>10</v>
      </c>
      <c r="I361" s="211"/>
      <c r="J361" s="212">
        <f>ROUND(I361*H361,2)</f>
        <v>0</v>
      </c>
      <c r="K361" s="208" t="s">
        <v>140</v>
      </c>
      <c r="L361" s="46"/>
      <c r="M361" s="213" t="s">
        <v>19</v>
      </c>
      <c r="N361" s="214" t="s">
        <v>41</v>
      </c>
      <c r="O361" s="86"/>
      <c r="P361" s="215">
        <f>O361*H361</f>
        <v>0</v>
      </c>
      <c r="Q361" s="215">
        <v>0.0012995000000000001</v>
      </c>
      <c r="R361" s="215">
        <f>Q361*H361</f>
        <v>0.012995000000000001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176</v>
      </c>
      <c r="AT361" s="217" t="s">
        <v>136</v>
      </c>
      <c r="AU361" s="217" t="s">
        <v>142</v>
      </c>
      <c r="AY361" s="19" t="s">
        <v>134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142</v>
      </c>
      <c r="BK361" s="218">
        <f>ROUND(I361*H361,2)</f>
        <v>0</v>
      </c>
      <c r="BL361" s="19" t="s">
        <v>176</v>
      </c>
      <c r="BM361" s="217" t="s">
        <v>466</v>
      </c>
    </row>
    <row r="362" s="2" customFormat="1">
      <c r="A362" s="40"/>
      <c r="B362" s="41"/>
      <c r="C362" s="42"/>
      <c r="D362" s="219" t="s">
        <v>144</v>
      </c>
      <c r="E362" s="42"/>
      <c r="F362" s="220" t="s">
        <v>467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144</v>
      </c>
      <c r="AU362" s="19" t="s">
        <v>142</v>
      </c>
    </row>
    <row r="363" s="14" customFormat="1">
      <c r="A363" s="14"/>
      <c r="B363" s="235"/>
      <c r="C363" s="236"/>
      <c r="D363" s="226" t="s">
        <v>146</v>
      </c>
      <c r="E363" s="237" t="s">
        <v>19</v>
      </c>
      <c r="F363" s="238" t="s">
        <v>197</v>
      </c>
      <c r="G363" s="236"/>
      <c r="H363" s="239">
        <v>10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5" t="s">
        <v>146</v>
      </c>
      <c r="AU363" s="245" t="s">
        <v>142</v>
      </c>
      <c r="AV363" s="14" t="s">
        <v>142</v>
      </c>
      <c r="AW363" s="14" t="s">
        <v>31</v>
      </c>
      <c r="AX363" s="14" t="s">
        <v>69</v>
      </c>
      <c r="AY363" s="245" t="s">
        <v>134</v>
      </c>
    </row>
    <row r="364" s="15" customFormat="1">
      <c r="A364" s="15"/>
      <c r="B364" s="246"/>
      <c r="C364" s="247"/>
      <c r="D364" s="226" t="s">
        <v>146</v>
      </c>
      <c r="E364" s="248" t="s">
        <v>19</v>
      </c>
      <c r="F364" s="249" t="s">
        <v>163</v>
      </c>
      <c r="G364" s="247"/>
      <c r="H364" s="250">
        <v>10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56" t="s">
        <v>146</v>
      </c>
      <c r="AU364" s="256" t="s">
        <v>142</v>
      </c>
      <c r="AV364" s="15" t="s">
        <v>141</v>
      </c>
      <c r="AW364" s="15" t="s">
        <v>31</v>
      </c>
      <c r="AX364" s="15" t="s">
        <v>77</v>
      </c>
      <c r="AY364" s="256" t="s">
        <v>134</v>
      </c>
    </row>
    <row r="365" s="2" customFormat="1" ht="21.75" customHeight="1">
      <c r="A365" s="40"/>
      <c r="B365" s="41"/>
      <c r="C365" s="206" t="s">
        <v>288</v>
      </c>
      <c r="D365" s="206" t="s">
        <v>136</v>
      </c>
      <c r="E365" s="207" t="s">
        <v>468</v>
      </c>
      <c r="F365" s="208" t="s">
        <v>469</v>
      </c>
      <c r="G365" s="209" t="s">
        <v>277</v>
      </c>
      <c r="H365" s="210">
        <v>11</v>
      </c>
      <c r="I365" s="211"/>
      <c r="J365" s="212">
        <f>ROUND(I365*H365,2)</f>
        <v>0</v>
      </c>
      <c r="K365" s="208" t="s">
        <v>140</v>
      </c>
      <c r="L365" s="46"/>
      <c r="M365" s="213" t="s">
        <v>19</v>
      </c>
      <c r="N365" s="214" t="s">
        <v>41</v>
      </c>
      <c r="O365" s="86"/>
      <c r="P365" s="215">
        <f>O365*H365</f>
        <v>0</v>
      </c>
      <c r="Q365" s="215">
        <v>0.00043110000000000002</v>
      </c>
      <c r="R365" s="215">
        <f>Q365*H365</f>
        <v>0.0047421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176</v>
      </c>
      <c r="AT365" s="217" t="s">
        <v>136</v>
      </c>
      <c r="AU365" s="217" t="s">
        <v>142</v>
      </c>
      <c r="AY365" s="19" t="s">
        <v>134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142</v>
      </c>
      <c r="BK365" s="218">
        <f>ROUND(I365*H365,2)</f>
        <v>0</v>
      </c>
      <c r="BL365" s="19" t="s">
        <v>176</v>
      </c>
      <c r="BM365" s="217" t="s">
        <v>470</v>
      </c>
    </row>
    <row r="366" s="2" customFormat="1">
      <c r="A366" s="40"/>
      <c r="B366" s="41"/>
      <c r="C366" s="42"/>
      <c r="D366" s="219" t="s">
        <v>144</v>
      </c>
      <c r="E366" s="42"/>
      <c r="F366" s="220" t="s">
        <v>471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144</v>
      </c>
      <c r="AU366" s="19" t="s">
        <v>142</v>
      </c>
    </row>
    <row r="367" s="14" customFormat="1">
      <c r="A367" s="14"/>
      <c r="B367" s="235"/>
      <c r="C367" s="236"/>
      <c r="D367" s="226" t="s">
        <v>146</v>
      </c>
      <c r="E367" s="237" t="s">
        <v>19</v>
      </c>
      <c r="F367" s="238" t="s">
        <v>173</v>
      </c>
      <c r="G367" s="236"/>
      <c r="H367" s="239">
        <v>6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146</v>
      </c>
      <c r="AU367" s="245" t="s">
        <v>142</v>
      </c>
      <c r="AV367" s="14" t="s">
        <v>142</v>
      </c>
      <c r="AW367" s="14" t="s">
        <v>31</v>
      </c>
      <c r="AX367" s="14" t="s">
        <v>69</v>
      </c>
      <c r="AY367" s="245" t="s">
        <v>134</v>
      </c>
    </row>
    <row r="368" s="13" customFormat="1">
      <c r="A368" s="13"/>
      <c r="B368" s="224"/>
      <c r="C368" s="225"/>
      <c r="D368" s="226" t="s">
        <v>146</v>
      </c>
      <c r="E368" s="227" t="s">
        <v>19</v>
      </c>
      <c r="F368" s="228" t="s">
        <v>472</v>
      </c>
      <c r="G368" s="225"/>
      <c r="H368" s="227" t="s">
        <v>19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146</v>
      </c>
      <c r="AU368" s="234" t="s">
        <v>142</v>
      </c>
      <c r="AV368" s="13" t="s">
        <v>77</v>
      </c>
      <c r="AW368" s="13" t="s">
        <v>31</v>
      </c>
      <c r="AX368" s="13" t="s">
        <v>69</v>
      </c>
      <c r="AY368" s="234" t="s">
        <v>134</v>
      </c>
    </row>
    <row r="369" s="14" customFormat="1">
      <c r="A369" s="14"/>
      <c r="B369" s="235"/>
      <c r="C369" s="236"/>
      <c r="D369" s="226" t="s">
        <v>146</v>
      </c>
      <c r="E369" s="237" t="s">
        <v>19</v>
      </c>
      <c r="F369" s="238" t="s">
        <v>164</v>
      </c>
      <c r="G369" s="236"/>
      <c r="H369" s="239">
        <v>5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5" t="s">
        <v>146</v>
      </c>
      <c r="AU369" s="245" t="s">
        <v>142</v>
      </c>
      <c r="AV369" s="14" t="s">
        <v>142</v>
      </c>
      <c r="AW369" s="14" t="s">
        <v>31</v>
      </c>
      <c r="AX369" s="14" t="s">
        <v>69</v>
      </c>
      <c r="AY369" s="245" t="s">
        <v>134</v>
      </c>
    </row>
    <row r="370" s="15" customFormat="1">
      <c r="A370" s="15"/>
      <c r="B370" s="246"/>
      <c r="C370" s="247"/>
      <c r="D370" s="226" t="s">
        <v>146</v>
      </c>
      <c r="E370" s="248" t="s">
        <v>19</v>
      </c>
      <c r="F370" s="249" t="s">
        <v>163</v>
      </c>
      <c r="G370" s="247"/>
      <c r="H370" s="250">
        <v>11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6" t="s">
        <v>146</v>
      </c>
      <c r="AU370" s="256" t="s">
        <v>142</v>
      </c>
      <c r="AV370" s="15" t="s">
        <v>141</v>
      </c>
      <c r="AW370" s="15" t="s">
        <v>31</v>
      </c>
      <c r="AX370" s="15" t="s">
        <v>77</v>
      </c>
      <c r="AY370" s="256" t="s">
        <v>134</v>
      </c>
    </row>
    <row r="371" s="2" customFormat="1" ht="21.75" customHeight="1">
      <c r="A371" s="40"/>
      <c r="B371" s="41"/>
      <c r="C371" s="206" t="s">
        <v>473</v>
      </c>
      <c r="D371" s="206" t="s">
        <v>136</v>
      </c>
      <c r="E371" s="207" t="s">
        <v>474</v>
      </c>
      <c r="F371" s="208" t="s">
        <v>475</v>
      </c>
      <c r="G371" s="209" t="s">
        <v>277</v>
      </c>
      <c r="H371" s="210">
        <v>15</v>
      </c>
      <c r="I371" s="211"/>
      <c r="J371" s="212">
        <f>ROUND(I371*H371,2)</f>
        <v>0</v>
      </c>
      <c r="K371" s="208" t="s">
        <v>140</v>
      </c>
      <c r="L371" s="46"/>
      <c r="M371" s="213" t="s">
        <v>19</v>
      </c>
      <c r="N371" s="214" t="s">
        <v>41</v>
      </c>
      <c r="O371" s="86"/>
      <c r="P371" s="215">
        <f>O371*H371</f>
        <v>0</v>
      </c>
      <c r="Q371" s="215">
        <v>0.00049569999999999996</v>
      </c>
      <c r="R371" s="215">
        <f>Q371*H371</f>
        <v>0.0074354999999999994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176</v>
      </c>
      <c r="AT371" s="217" t="s">
        <v>136</v>
      </c>
      <c r="AU371" s="217" t="s">
        <v>142</v>
      </c>
      <c r="AY371" s="19" t="s">
        <v>134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142</v>
      </c>
      <c r="BK371" s="218">
        <f>ROUND(I371*H371,2)</f>
        <v>0</v>
      </c>
      <c r="BL371" s="19" t="s">
        <v>176</v>
      </c>
      <c r="BM371" s="217" t="s">
        <v>476</v>
      </c>
    </row>
    <row r="372" s="2" customFormat="1">
      <c r="A372" s="40"/>
      <c r="B372" s="41"/>
      <c r="C372" s="42"/>
      <c r="D372" s="219" t="s">
        <v>144</v>
      </c>
      <c r="E372" s="42"/>
      <c r="F372" s="220" t="s">
        <v>477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144</v>
      </c>
      <c r="AU372" s="19" t="s">
        <v>142</v>
      </c>
    </row>
    <row r="373" s="14" customFormat="1">
      <c r="A373" s="14"/>
      <c r="B373" s="235"/>
      <c r="C373" s="236"/>
      <c r="D373" s="226" t="s">
        <v>146</v>
      </c>
      <c r="E373" s="237" t="s">
        <v>19</v>
      </c>
      <c r="F373" s="238" t="s">
        <v>229</v>
      </c>
      <c r="G373" s="236"/>
      <c r="H373" s="239">
        <v>15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146</v>
      </c>
      <c r="AU373" s="245" t="s">
        <v>142</v>
      </c>
      <c r="AV373" s="14" t="s">
        <v>142</v>
      </c>
      <c r="AW373" s="14" t="s">
        <v>31</v>
      </c>
      <c r="AX373" s="14" t="s">
        <v>69</v>
      </c>
      <c r="AY373" s="245" t="s">
        <v>134</v>
      </c>
    </row>
    <row r="374" s="15" customFormat="1">
      <c r="A374" s="15"/>
      <c r="B374" s="246"/>
      <c r="C374" s="247"/>
      <c r="D374" s="226" t="s">
        <v>146</v>
      </c>
      <c r="E374" s="248" t="s">
        <v>19</v>
      </c>
      <c r="F374" s="249" t="s">
        <v>163</v>
      </c>
      <c r="G374" s="247"/>
      <c r="H374" s="250">
        <v>15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56" t="s">
        <v>146</v>
      </c>
      <c r="AU374" s="256" t="s">
        <v>142</v>
      </c>
      <c r="AV374" s="15" t="s">
        <v>141</v>
      </c>
      <c r="AW374" s="15" t="s">
        <v>31</v>
      </c>
      <c r="AX374" s="15" t="s">
        <v>77</v>
      </c>
      <c r="AY374" s="256" t="s">
        <v>134</v>
      </c>
    </row>
    <row r="375" s="2" customFormat="1" ht="21.75" customHeight="1">
      <c r="A375" s="40"/>
      <c r="B375" s="41"/>
      <c r="C375" s="206" t="s">
        <v>299</v>
      </c>
      <c r="D375" s="206" t="s">
        <v>136</v>
      </c>
      <c r="E375" s="207" t="s">
        <v>478</v>
      </c>
      <c r="F375" s="208" t="s">
        <v>479</v>
      </c>
      <c r="G375" s="209" t="s">
        <v>277</v>
      </c>
      <c r="H375" s="210">
        <v>3</v>
      </c>
      <c r="I375" s="211"/>
      <c r="J375" s="212">
        <f>ROUND(I375*H375,2)</f>
        <v>0</v>
      </c>
      <c r="K375" s="208" t="s">
        <v>140</v>
      </c>
      <c r="L375" s="46"/>
      <c r="M375" s="213" t="s">
        <v>19</v>
      </c>
      <c r="N375" s="214" t="s">
        <v>41</v>
      </c>
      <c r="O375" s="86"/>
      <c r="P375" s="215">
        <f>O375*H375</f>
        <v>0</v>
      </c>
      <c r="Q375" s="215">
        <v>0.0015257999999999999</v>
      </c>
      <c r="R375" s="215">
        <f>Q375*H375</f>
        <v>0.0045773999999999997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176</v>
      </c>
      <c r="AT375" s="217" t="s">
        <v>136</v>
      </c>
      <c r="AU375" s="217" t="s">
        <v>142</v>
      </c>
      <c r="AY375" s="19" t="s">
        <v>134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142</v>
      </c>
      <c r="BK375" s="218">
        <f>ROUND(I375*H375,2)</f>
        <v>0</v>
      </c>
      <c r="BL375" s="19" t="s">
        <v>176</v>
      </c>
      <c r="BM375" s="217" t="s">
        <v>480</v>
      </c>
    </row>
    <row r="376" s="2" customFormat="1">
      <c r="A376" s="40"/>
      <c r="B376" s="41"/>
      <c r="C376" s="42"/>
      <c r="D376" s="219" t="s">
        <v>144</v>
      </c>
      <c r="E376" s="42"/>
      <c r="F376" s="220" t="s">
        <v>481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144</v>
      </c>
      <c r="AU376" s="19" t="s">
        <v>142</v>
      </c>
    </row>
    <row r="377" s="14" customFormat="1">
      <c r="A377" s="14"/>
      <c r="B377" s="235"/>
      <c r="C377" s="236"/>
      <c r="D377" s="226" t="s">
        <v>146</v>
      </c>
      <c r="E377" s="237" t="s">
        <v>19</v>
      </c>
      <c r="F377" s="238" t="s">
        <v>154</v>
      </c>
      <c r="G377" s="236"/>
      <c r="H377" s="239">
        <v>3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146</v>
      </c>
      <c r="AU377" s="245" t="s">
        <v>142</v>
      </c>
      <c r="AV377" s="14" t="s">
        <v>142</v>
      </c>
      <c r="AW377" s="14" t="s">
        <v>31</v>
      </c>
      <c r="AX377" s="14" t="s">
        <v>69</v>
      </c>
      <c r="AY377" s="245" t="s">
        <v>134</v>
      </c>
    </row>
    <row r="378" s="15" customFormat="1">
      <c r="A378" s="15"/>
      <c r="B378" s="246"/>
      <c r="C378" s="247"/>
      <c r="D378" s="226" t="s">
        <v>146</v>
      </c>
      <c r="E378" s="248" t="s">
        <v>19</v>
      </c>
      <c r="F378" s="249" t="s">
        <v>163</v>
      </c>
      <c r="G378" s="247"/>
      <c r="H378" s="250">
        <v>3</v>
      </c>
      <c r="I378" s="251"/>
      <c r="J378" s="247"/>
      <c r="K378" s="247"/>
      <c r="L378" s="252"/>
      <c r="M378" s="253"/>
      <c r="N378" s="254"/>
      <c r="O378" s="254"/>
      <c r="P378" s="254"/>
      <c r="Q378" s="254"/>
      <c r="R378" s="254"/>
      <c r="S378" s="254"/>
      <c r="T378" s="25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6" t="s">
        <v>146</v>
      </c>
      <c r="AU378" s="256" t="s">
        <v>142</v>
      </c>
      <c r="AV378" s="15" t="s">
        <v>141</v>
      </c>
      <c r="AW378" s="15" t="s">
        <v>31</v>
      </c>
      <c r="AX378" s="15" t="s">
        <v>77</v>
      </c>
      <c r="AY378" s="256" t="s">
        <v>134</v>
      </c>
    </row>
    <row r="379" s="2" customFormat="1" ht="24.15" customHeight="1">
      <c r="A379" s="40"/>
      <c r="B379" s="41"/>
      <c r="C379" s="206" t="s">
        <v>482</v>
      </c>
      <c r="D379" s="206" t="s">
        <v>136</v>
      </c>
      <c r="E379" s="207" t="s">
        <v>483</v>
      </c>
      <c r="F379" s="208" t="s">
        <v>484</v>
      </c>
      <c r="G379" s="209" t="s">
        <v>311</v>
      </c>
      <c r="H379" s="210">
        <v>3</v>
      </c>
      <c r="I379" s="211"/>
      <c r="J379" s="212">
        <f>ROUND(I379*H379,2)</f>
        <v>0</v>
      </c>
      <c r="K379" s="208" t="s">
        <v>140</v>
      </c>
      <c r="L379" s="46"/>
      <c r="M379" s="213" t="s">
        <v>19</v>
      </c>
      <c r="N379" s="214" t="s">
        <v>41</v>
      </c>
      <c r="O379" s="86"/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176</v>
      </c>
      <c r="AT379" s="217" t="s">
        <v>136</v>
      </c>
      <c r="AU379" s="217" t="s">
        <v>142</v>
      </c>
      <c r="AY379" s="19" t="s">
        <v>134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142</v>
      </c>
      <c r="BK379" s="218">
        <f>ROUND(I379*H379,2)</f>
        <v>0</v>
      </c>
      <c r="BL379" s="19" t="s">
        <v>176</v>
      </c>
      <c r="BM379" s="217" t="s">
        <v>485</v>
      </c>
    </row>
    <row r="380" s="2" customFormat="1">
      <c r="A380" s="40"/>
      <c r="B380" s="41"/>
      <c r="C380" s="42"/>
      <c r="D380" s="219" t="s">
        <v>144</v>
      </c>
      <c r="E380" s="42"/>
      <c r="F380" s="220" t="s">
        <v>486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144</v>
      </c>
      <c r="AU380" s="19" t="s">
        <v>142</v>
      </c>
    </row>
    <row r="381" s="14" customFormat="1">
      <c r="A381" s="14"/>
      <c r="B381" s="235"/>
      <c r="C381" s="236"/>
      <c r="D381" s="226" t="s">
        <v>146</v>
      </c>
      <c r="E381" s="237" t="s">
        <v>19</v>
      </c>
      <c r="F381" s="238" t="s">
        <v>154</v>
      </c>
      <c r="G381" s="236"/>
      <c r="H381" s="239">
        <v>3</v>
      </c>
      <c r="I381" s="240"/>
      <c r="J381" s="236"/>
      <c r="K381" s="236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146</v>
      </c>
      <c r="AU381" s="245" t="s">
        <v>142</v>
      </c>
      <c r="AV381" s="14" t="s">
        <v>142</v>
      </c>
      <c r="AW381" s="14" t="s">
        <v>31</v>
      </c>
      <c r="AX381" s="14" t="s">
        <v>69</v>
      </c>
      <c r="AY381" s="245" t="s">
        <v>134</v>
      </c>
    </row>
    <row r="382" s="15" customFormat="1">
      <c r="A382" s="15"/>
      <c r="B382" s="246"/>
      <c r="C382" s="247"/>
      <c r="D382" s="226" t="s">
        <v>146</v>
      </c>
      <c r="E382" s="248" t="s">
        <v>19</v>
      </c>
      <c r="F382" s="249" t="s">
        <v>163</v>
      </c>
      <c r="G382" s="247"/>
      <c r="H382" s="250">
        <v>3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6" t="s">
        <v>146</v>
      </c>
      <c r="AU382" s="256" t="s">
        <v>142</v>
      </c>
      <c r="AV382" s="15" t="s">
        <v>141</v>
      </c>
      <c r="AW382" s="15" t="s">
        <v>31</v>
      </c>
      <c r="AX382" s="15" t="s">
        <v>77</v>
      </c>
      <c r="AY382" s="256" t="s">
        <v>134</v>
      </c>
    </row>
    <row r="383" s="2" customFormat="1" ht="24.15" customHeight="1">
      <c r="A383" s="40"/>
      <c r="B383" s="41"/>
      <c r="C383" s="206" t="s">
        <v>316</v>
      </c>
      <c r="D383" s="206" t="s">
        <v>136</v>
      </c>
      <c r="E383" s="207" t="s">
        <v>487</v>
      </c>
      <c r="F383" s="208" t="s">
        <v>488</v>
      </c>
      <c r="G383" s="209" t="s">
        <v>311</v>
      </c>
      <c r="H383" s="210">
        <v>3</v>
      </c>
      <c r="I383" s="211"/>
      <c r="J383" s="212">
        <f>ROUND(I383*H383,2)</f>
        <v>0</v>
      </c>
      <c r="K383" s="208" t="s">
        <v>140</v>
      </c>
      <c r="L383" s="46"/>
      <c r="M383" s="213" t="s">
        <v>19</v>
      </c>
      <c r="N383" s="214" t="s">
        <v>41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176</v>
      </c>
      <c r="AT383" s="217" t="s">
        <v>136</v>
      </c>
      <c r="AU383" s="217" t="s">
        <v>142</v>
      </c>
      <c r="AY383" s="19" t="s">
        <v>134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142</v>
      </c>
      <c r="BK383" s="218">
        <f>ROUND(I383*H383,2)</f>
        <v>0</v>
      </c>
      <c r="BL383" s="19" t="s">
        <v>176</v>
      </c>
      <c r="BM383" s="217" t="s">
        <v>489</v>
      </c>
    </row>
    <row r="384" s="2" customFormat="1">
      <c r="A384" s="40"/>
      <c r="B384" s="41"/>
      <c r="C384" s="42"/>
      <c r="D384" s="219" t="s">
        <v>144</v>
      </c>
      <c r="E384" s="42"/>
      <c r="F384" s="220" t="s">
        <v>490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144</v>
      </c>
      <c r="AU384" s="19" t="s">
        <v>142</v>
      </c>
    </row>
    <row r="385" s="14" customFormat="1">
      <c r="A385" s="14"/>
      <c r="B385" s="235"/>
      <c r="C385" s="236"/>
      <c r="D385" s="226" t="s">
        <v>146</v>
      </c>
      <c r="E385" s="237" t="s">
        <v>19</v>
      </c>
      <c r="F385" s="238" t="s">
        <v>154</v>
      </c>
      <c r="G385" s="236"/>
      <c r="H385" s="239">
        <v>3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146</v>
      </c>
      <c r="AU385" s="245" t="s">
        <v>142</v>
      </c>
      <c r="AV385" s="14" t="s">
        <v>142</v>
      </c>
      <c r="AW385" s="14" t="s">
        <v>31</v>
      </c>
      <c r="AX385" s="14" t="s">
        <v>69</v>
      </c>
      <c r="AY385" s="245" t="s">
        <v>134</v>
      </c>
    </row>
    <row r="386" s="15" customFormat="1">
      <c r="A386" s="15"/>
      <c r="B386" s="246"/>
      <c r="C386" s="247"/>
      <c r="D386" s="226" t="s">
        <v>146</v>
      </c>
      <c r="E386" s="248" t="s">
        <v>19</v>
      </c>
      <c r="F386" s="249" t="s">
        <v>163</v>
      </c>
      <c r="G386" s="247"/>
      <c r="H386" s="250">
        <v>3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56" t="s">
        <v>146</v>
      </c>
      <c r="AU386" s="256" t="s">
        <v>142</v>
      </c>
      <c r="AV386" s="15" t="s">
        <v>141</v>
      </c>
      <c r="AW386" s="15" t="s">
        <v>31</v>
      </c>
      <c r="AX386" s="15" t="s">
        <v>77</v>
      </c>
      <c r="AY386" s="256" t="s">
        <v>134</v>
      </c>
    </row>
    <row r="387" s="2" customFormat="1" ht="24.15" customHeight="1">
      <c r="A387" s="40"/>
      <c r="B387" s="41"/>
      <c r="C387" s="206" t="s">
        <v>491</v>
      </c>
      <c r="D387" s="206" t="s">
        <v>136</v>
      </c>
      <c r="E387" s="207" t="s">
        <v>492</v>
      </c>
      <c r="F387" s="208" t="s">
        <v>493</v>
      </c>
      <c r="G387" s="209" t="s">
        <v>311</v>
      </c>
      <c r="H387" s="210">
        <v>2</v>
      </c>
      <c r="I387" s="211"/>
      <c r="J387" s="212">
        <f>ROUND(I387*H387,2)</f>
        <v>0</v>
      </c>
      <c r="K387" s="208" t="s">
        <v>140</v>
      </c>
      <c r="L387" s="46"/>
      <c r="M387" s="213" t="s">
        <v>19</v>
      </c>
      <c r="N387" s="214" t="s">
        <v>41</v>
      </c>
      <c r="O387" s="86"/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176</v>
      </c>
      <c r="AT387" s="217" t="s">
        <v>136</v>
      </c>
      <c r="AU387" s="217" t="s">
        <v>142</v>
      </c>
      <c r="AY387" s="19" t="s">
        <v>134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142</v>
      </c>
      <c r="BK387" s="218">
        <f>ROUND(I387*H387,2)</f>
        <v>0</v>
      </c>
      <c r="BL387" s="19" t="s">
        <v>176</v>
      </c>
      <c r="BM387" s="217" t="s">
        <v>494</v>
      </c>
    </row>
    <row r="388" s="2" customFormat="1">
      <c r="A388" s="40"/>
      <c r="B388" s="41"/>
      <c r="C388" s="42"/>
      <c r="D388" s="219" t="s">
        <v>144</v>
      </c>
      <c r="E388" s="42"/>
      <c r="F388" s="220" t="s">
        <v>495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144</v>
      </c>
      <c r="AU388" s="19" t="s">
        <v>142</v>
      </c>
    </row>
    <row r="389" s="14" customFormat="1">
      <c r="A389" s="14"/>
      <c r="B389" s="235"/>
      <c r="C389" s="236"/>
      <c r="D389" s="226" t="s">
        <v>146</v>
      </c>
      <c r="E389" s="237" t="s">
        <v>19</v>
      </c>
      <c r="F389" s="238" t="s">
        <v>142</v>
      </c>
      <c r="G389" s="236"/>
      <c r="H389" s="239">
        <v>2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146</v>
      </c>
      <c r="AU389" s="245" t="s">
        <v>142</v>
      </c>
      <c r="AV389" s="14" t="s">
        <v>142</v>
      </c>
      <c r="AW389" s="14" t="s">
        <v>31</v>
      </c>
      <c r="AX389" s="14" t="s">
        <v>69</v>
      </c>
      <c r="AY389" s="245" t="s">
        <v>134</v>
      </c>
    </row>
    <row r="390" s="15" customFormat="1">
      <c r="A390" s="15"/>
      <c r="B390" s="246"/>
      <c r="C390" s="247"/>
      <c r="D390" s="226" t="s">
        <v>146</v>
      </c>
      <c r="E390" s="248" t="s">
        <v>19</v>
      </c>
      <c r="F390" s="249" t="s">
        <v>163</v>
      </c>
      <c r="G390" s="247"/>
      <c r="H390" s="250">
        <v>2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6" t="s">
        <v>146</v>
      </c>
      <c r="AU390" s="256" t="s">
        <v>142</v>
      </c>
      <c r="AV390" s="15" t="s">
        <v>141</v>
      </c>
      <c r="AW390" s="15" t="s">
        <v>31</v>
      </c>
      <c r="AX390" s="15" t="s">
        <v>77</v>
      </c>
      <c r="AY390" s="256" t="s">
        <v>134</v>
      </c>
    </row>
    <row r="391" s="2" customFormat="1" ht="24.15" customHeight="1">
      <c r="A391" s="40"/>
      <c r="B391" s="41"/>
      <c r="C391" s="206" t="s">
        <v>324</v>
      </c>
      <c r="D391" s="206" t="s">
        <v>136</v>
      </c>
      <c r="E391" s="207" t="s">
        <v>496</v>
      </c>
      <c r="F391" s="208" t="s">
        <v>497</v>
      </c>
      <c r="G391" s="209" t="s">
        <v>277</v>
      </c>
      <c r="H391" s="210">
        <v>39</v>
      </c>
      <c r="I391" s="211"/>
      <c r="J391" s="212">
        <f>ROUND(I391*H391,2)</f>
        <v>0</v>
      </c>
      <c r="K391" s="208" t="s">
        <v>140</v>
      </c>
      <c r="L391" s="46"/>
      <c r="M391" s="213" t="s">
        <v>19</v>
      </c>
      <c r="N391" s="214" t="s">
        <v>41</v>
      </c>
      <c r="O391" s="86"/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176</v>
      </c>
      <c r="AT391" s="217" t="s">
        <v>136</v>
      </c>
      <c r="AU391" s="217" t="s">
        <v>142</v>
      </c>
      <c r="AY391" s="19" t="s">
        <v>134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142</v>
      </c>
      <c r="BK391" s="218">
        <f>ROUND(I391*H391,2)</f>
        <v>0</v>
      </c>
      <c r="BL391" s="19" t="s">
        <v>176</v>
      </c>
      <c r="BM391" s="217" t="s">
        <v>498</v>
      </c>
    </row>
    <row r="392" s="2" customFormat="1">
      <c r="A392" s="40"/>
      <c r="B392" s="41"/>
      <c r="C392" s="42"/>
      <c r="D392" s="219" t="s">
        <v>144</v>
      </c>
      <c r="E392" s="42"/>
      <c r="F392" s="220" t="s">
        <v>499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144</v>
      </c>
      <c r="AU392" s="19" t="s">
        <v>142</v>
      </c>
    </row>
    <row r="393" s="14" customFormat="1">
      <c r="A393" s="14"/>
      <c r="B393" s="235"/>
      <c r="C393" s="236"/>
      <c r="D393" s="226" t="s">
        <v>146</v>
      </c>
      <c r="E393" s="237" t="s">
        <v>19</v>
      </c>
      <c r="F393" s="238" t="s">
        <v>377</v>
      </c>
      <c r="G393" s="236"/>
      <c r="H393" s="239">
        <v>39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45" t="s">
        <v>146</v>
      </c>
      <c r="AU393" s="245" t="s">
        <v>142</v>
      </c>
      <c r="AV393" s="14" t="s">
        <v>142</v>
      </c>
      <c r="AW393" s="14" t="s">
        <v>31</v>
      </c>
      <c r="AX393" s="14" t="s">
        <v>69</v>
      </c>
      <c r="AY393" s="245" t="s">
        <v>134</v>
      </c>
    </row>
    <row r="394" s="15" customFormat="1">
      <c r="A394" s="15"/>
      <c r="B394" s="246"/>
      <c r="C394" s="247"/>
      <c r="D394" s="226" t="s">
        <v>146</v>
      </c>
      <c r="E394" s="248" t="s">
        <v>19</v>
      </c>
      <c r="F394" s="249" t="s">
        <v>163</v>
      </c>
      <c r="G394" s="247"/>
      <c r="H394" s="250">
        <v>39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6" t="s">
        <v>146</v>
      </c>
      <c r="AU394" s="256" t="s">
        <v>142</v>
      </c>
      <c r="AV394" s="15" t="s">
        <v>141</v>
      </c>
      <c r="AW394" s="15" t="s">
        <v>31</v>
      </c>
      <c r="AX394" s="15" t="s">
        <v>77</v>
      </c>
      <c r="AY394" s="256" t="s">
        <v>134</v>
      </c>
    </row>
    <row r="395" s="2" customFormat="1" ht="55.5" customHeight="1">
      <c r="A395" s="40"/>
      <c r="B395" s="41"/>
      <c r="C395" s="206" t="s">
        <v>500</v>
      </c>
      <c r="D395" s="206" t="s">
        <v>136</v>
      </c>
      <c r="E395" s="207" t="s">
        <v>501</v>
      </c>
      <c r="F395" s="208" t="s">
        <v>502</v>
      </c>
      <c r="G395" s="209" t="s">
        <v>458</v>
      </c>
      <c r="H395" s="267"/>
      <c r="I395" s="211"/>
      <c r="J395" s="212">
        <f>ROUND(I395*H395,2)</f>
        <v>0</v>
      </c>
      <c r="K395" s="208" t="s">
        <v>140</v>
      </c>
      <c r="L395" s="46"/>
      <c r="M395" s="213" t="s">
        <v>19</v>
      </c>
      <c r="N395" s="214" t="s">
        <v>41</v>
      </c>
      <c r="O395" s="86"/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7" t="s">
        <v>176</v>
      </c>
      <c r="AT395" s="217" t="s">
        <v>136</v>
      </c>
      <c r="AU395" s="217" t="s">
        <v>142</v>
      </c>
      <c r="AY395" s="19" t="s">
        <v>134</v>
      </c>
      <c r="BE395" s="218">
        <f>IF(N395="základní",J395,0)</f>
        <v>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9" t="s">
        <v>142</v>
      </c>
      <c r="BK395" s="218">
        <f>ROUND(I395*H395,2)</f>
        <v>0</v>
      </c>
      <c r="BL395" s="19" t="s">
        <v>176</v>
      </c>
      <c r="BM395" s="217" t="s">
        <v>503</v>
      </c>
    </row>
    <row r="396" s="2" customFormat="1">
      <c r="A396" s="40"/>
      <c r="B396" s="41"/>
      <c r="C396" s="42"/>
      <c r="D396" s="219" t="s">
        <v>144</v>
      </c>
      <c r="E396" s="42"/>
      <c r="F396" s="220" t="s">
        <v>504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144</v>
      </c>
      <c r="AU396" s="19" t="s">
        <v>142</v>
      </c>
    </row>
    <row r="397" s="12" customFormat="1" ht="22.8" customHeight="1">
      <c r="A397" s="12"/>
      <c r="B397" s="190"/>
      <c r="C397" s="191"/>
      <c r="D397" s="192" t="s">
        <v>68</v>
      </c>
      <c r="E397" s="204" t="s">
        <v>505</v>
      </c>
      <c r="F397" s="204" t="s">
        <v>506</v>
      </c>
      <c r="G397" s="191"/>
      <c r="H397" s="191"/>
      <c r="I397" s="194"/>
      <c r="J397" s="205">
        <f>BK397</f>
        <v>0</v>
      </c>
      <c r="K397" s="191"/>
      <c r="L397" s="196"/>
      <c r="M397" s="197"/>
      <c r="N397" s="198"/>
      <c r="O397" s="198"/>
      <c r="P397" s="199">
        <f>SUM(P398:P443)</f>
        <v>0</v>
      </c>
      <c r="Q397" s="198"/>
      <c r="R397" s="199">
        <f>SUM(R398:R443)</f>
        <v>0.054609562450000003</v>
      </c>
      <c r="S397" s="198"/>
      <c r="T397" s="200">
        <f>SUM(T398:T443)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1" t="s">
        <v>142</v>
      </c>
      <c r="AT397" s="202" t="s">
        <v>68</v>
      </c>
      <c r="AU397" s="202" t="s">
        <v>77</v>
      </c>
      <c r="AY397" s="201" t="s">
        <v>134</v>
      </c>
      <c r="BK397" s="203">
        <f>SUM(BK398:BK443)</f>
        <v>0</v>
      </c>
    </row>
    <row r="398" s="2" customFormat="1" ht="33" customHeight="1">
      <c r="A398" s="40"/>
      <c r="B398" s="41"/>
      <c r="C398" s="206" t="s">
        <v>328</v>
      </c>
      <c r="D398" s="206" t="s">
        <v>136</v>
      </c>
      <c r="E398" s="207" t="s">
        <v>507</v>
      </c>
      <c r="F398" s="208" t="s">
        <v>508</v>
      </c>
      <c r="G398" s="209" t="s">
        <v>277</v>
      </c>
      <c r="H398" s="210">
        <v>45.5</v>
      </c>
      <c r="I398" s="211"/>
      <c r="J398" s="212">
        <f>ROUND(I398*H398,2)</f>
        <v>0</v>
      </c>
      <c r="K398" s="208" t="s">
        <v>140</v>
      </c>
      <c r="L398" s="46"/>
      <c r="M398" s="213" t="s">
        <v>19</v>
      </c>
      <c r="N398" s="214" t="s">
        <v>41</v>
      </c>
      <c r="O398" s="86"/>
      <c r="P398" s="215">
        <f>O398*H398</f>
        <v>0</v>
      </c>
      <c r="Q398" s="215">
        <v>0.00075230000000000002</v>
      </c>
      <c r="R398" s="215">
        <f>Q398*H398</f>
        <v>0.03422965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176</v>
      </c>
      <c r="AT398" s="217" t="s">
        <v>136</v>
      </c>
      <c r="AU398" s="217" t="s">
        <v>142</v>
      </c>
      <c r="AY398" s="19" t="s">
        <v>134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142</v>
      </c>
      <c r="BK398" s="218">
        <f>ROUND(I398*H398,2)</f>
        <v>0</v>
      </c>
      <c r="BL398" s="19" t="s">
        <v>176</v>
      </c>
      <c r="BM398" s="217" t="s">
        <v>509</v>
      </c>
    </row>
    <row r="399" s="2" customFormat="1">
      <c r="A399" s="40"/>
      <c r="B399" s="41"/>
      <c r="C399" s="42"/>
      <c r="D399" s="219" t="s">
        <v>144</v>
      </c>
      <c r="E399" s="42"/>
      <c r="F399" s="220" t="s">
        <v>510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144</v>
      </c>
      <c r="AU399" s="19" t="s">
        <v>142</v>
      </c>
    </row>
    <row r="400" s="14" customFormat="1">
      <c r="A400" s="14"/>
      <c r="B400" s="235"/>
      <c r="C400" s="236"/>
      <c r="D400" s="226" t="s">
        <v>146</v>
      </c>
      <c r="E400" s="237" t="s">
        <v>19</v>
      </c>
      <c r="F400" s="238" t="s">
        <v>511</v>
      </c>
      <c r="G400" s="236"/>
      <c r="H400" s="239">
        <v>45.5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146</v>
      </c>
      <c r="AU400" s="245" t="s">
        <v>142</v>
      </c>
      <c r="AV400" s="14" t="s">
        <v>142</v>
      </c>
      <c r="AW400" s="14" t="s">
        <v>31</v>
      </c>
      <c r="AX400" s="14" t="s">
        <v>69</v>
      </c>
      <c r="AY400" s="245" t="s">
        <v>134</v>
      </c>
    </row>
    <row r="401" s="15" customFormat="1">
      <c r="A401" s="15"/>
      <c r="B401" s="246"/>
      <c r="C401" s="247"/>
      <c r="D401" s="226" t="s">
        <v>146</v>
      </c>
      <c r="E401" s="248" t="s">
        <v>19</v>
      </c>
      <c r="F401" s="249" t="s">
        <v>163</v>
      </c>
      <c r="G401" s="247"/>
      <c r="H401" s="250">
        <v>45.5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146</v>
      </c>
      <c r="AU401" s="256" t="s">
        <v>142</v>
      </c>
      <c r="AV401" s="15" t="s">
        <v>141</v>
      </c>
      <c r="AW401" s="15" t="s">
        <v>31</v>
      </c>
      <c r="AX401" s="15" t="s">
        <v>77</v>
      </c>
      <c r="AY401" s="256" t="s">
        <v>134</v>
      </c>
    </row>
    <row r="402" s="2" customFormat="1" ht="37.8" customHeight="1">
      <c r="A402" s="40"/>
      <c r="B402" s="41"/>
      <c r="C402" s="206" t="s">
        <v>512</v>
      </c>
      <c r="D402" s="206" t="s">
        <v>136</v>
      </c>
      <c r="E402" s="207" t="s">
        <v>513</v>
      </c>
      <c r="F402" s="208" t="s">
        <v>514</v>
      </c>
      <c r="G402" s="209" t="s">
        <v>515</v>
      </c>
      <c r="H402" s="210">
        <v>2</v>
      </c>
      <c r="I402" s="211"/>
      <c r="J402" s="212">
        <f>ROUND(I402*H402,2)</f>
        <v>0</v>
      </c>
      <c r="K402" s="208" t="s">
        <v>140</v>
      </c>
      <c r="L402" s="46"/>
      <c r="M402" s="213" t="s">
        <v>19</v>
      </c>
      <c r="N402" s="214" t="s">
        <v>41</v>
      </c>
      <c r="O402" s="86"/>
      <c r="P402" s="215">
        <f>O402*H402</f>
        <v>0</v>
      </c>
      <c r="Q402" s="215">
        <v>0</v>
      </c>
      <c r="R402" s="215">
        <f>Q402*H402</f>
        <v>0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176</v>
      </c>
      <c r="AT402" s="217" t="s">
        <v>136</v>
      </c>
      <c r="AU402" s="217" t="s">
        <v>142</v>
      </c>
      <c r="AY402" s="19" t="s">
        <v>134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142</v>
      </c>
      <c r="BK402" s="218">
        <f>ROUND(I402*H402,2)</f>
        <v>0</v>
      </c>
      <c r="BL402" s="19" t="s">
        <v>176</v>
      </c>
      <c r="BM402" s="217" t="s">
        <v>516</v>
      </c>
    </row>
    <row r="403" s="2" customFormat="1">
      <c r="A403" s="40"/>
      <c r="B403" s="41"/>
      <c r="C403" s="42"/>
      <c r="D403" s="219" t="s">
        <v>144</v>
      </c>
      <c r="E403" s="42"/>
      <c r="F403" s="220" t="s">
        <v>517</v>
      </c>
      <c r="G403" s="42"/>
      <c r="H403" s="42"/>
      <c r="I403" s="221"/>
      <c r="J403" s="42"/>
      <c r="K403" s="42"/>
      <c r="L403" s="46"/>
      <c r="M403" s="222"/>
      <c r="N403" s="223"/>
      <c r="O403" s="86"/>
      <c r="P403" s="86"/>
      <c r="Q403" s="86"/>
      <c r="R403" s="86"/>
      <c r="S403" s="86"/>
      <c r="T403" s="87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144</v>
      </c>
      <c r="AU403" s="19" t="s">
        <v>142</v>
      </c>
    </row>
    <row r="404" s="14" customFormat="1">
      <c r="A404" s="14"/>
      <c r="B404" s="235"/>
      <c r="C404" s="236"/>
      <c r="D404" s="226" t="s">
        <v>146</v>
      </c>
      <c r="E404" s="237" t="s">
        <v>19</v>
      </c>
      <c r="F404" s="238" t="s">
        <v>142</v>
      </c>
      <c r="G404" s="236"/>
      <c r="H404" s="239">
        <v>2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5" t="s">
        <v>146</v>
      </c>
      <c r="AU404" s="245" t="s">
        <v>142</v>
      </c>
      <c r="AV404" s="14" t="s">
        <v>142</v>
      </c>
      <c r="AW404" s="14" t="s">
        <v>31</v>
      </c>
      <c r="AX404" s="14" t="s">
        <v>69</v>
      </c>
      <c r="AY404" s="245" t="s">
        <v>134</v>
      </c>
    </row>
    <row r="405" s="15" customFormat="1">
      <c r="A405" s="15"/>
      <c r="B405" s="246"/>
      <c r="C405" s="247"/>
      <c r="D405" s="226" t="s">
        <v>146</v>
      </c>
      <c r="E405" s="248" t="s">
        <v>19</v>
      </c>
      <c r="F405" s="249" t="s">
        <v>163</v>
      </c>
      <c r="G405" s="247"/>
      <c r="H405" s="250">
        <v>2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56" t="s">
        <v>146</v>
      </c>
      <c r="AU405" s="256" t="s">
        <v>142</v>
      </c>
      <c r="AV405" s="15" t="s">
        <v>141</v>
      </c>
      <c r="AW405" s="15" t="s">
        <v>31</v>
      </c>
      <c r="AX405" s="15" t="s">
        <v>77</v>
      </c>
      <c r="AY405" s="256" t="s">
        <v>134</v>
      </c>
    </row>
    <row r="406" s="2" customFormat="1" ht="55.5" customHeight="1">
      <c r="A406" s="40"/>
      <c r="B406" s="41"/>
      <c r="C406" s="206" t="s">
        <v>334</v>
      </c>
      <c r="D406" s="206" t="s">
        <v>136</v>
      </c>
      <c r="E406" s="207" t="s">
        <v>518</v>
      </c>
      <c r="F406" s="208" t="s">
        <v>519</v>
      </c>
      <c r="G406" s="209" t="s">
        <v>277</v>
      </c>
      <c r="H406" s="210">
        <v>24</v>
      </c>
      <c r="I406" s="211"/>
      <c r="J406" s="212">
        <f>ROUND(I406*H406,2)</f>
        <v>0</v>
      </c>
      <c r="K406" s="208" t="s">
        <v>140</v>
      </c>
      <c r="L406" s="46"/>
      <c r="M406" s="213" t="s">
        <v>19</v>
      </c>
      <c r="N406" s="214" t="s">
        <v>41</v>
      </c>
      <c r="O406" s="86"/>
      <c r="P406" s="215">
        <f>O406*H406</f>
        <v>0</v>
      </c>
      <c r="Q406" s="215">
        <v>3.642E-05</v>
      </c>
      <c r="R406" s="215">
        <f>Q406*H406</f>
        <v>0.00087407999999999995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176</v>
      </c>
      <c r="AT406" s="217" t="s">
        <v>136</v>
      </c>
      <c r="AU406" s="217" t="s">
        <v>142</v>
      </c>
      <c r="AY406" s="19" t="s">
        <v>134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142</v>
      </c>
      <c r="BK406" s="218">
        <f>ROUND(I406*H406,2)</f>
        <v>0</v>
      </c>
      <c r="BL406" s="19" t="s">
        <v>176</v>
      </c>
      <c r="BM406" s="217" t="s">
        <v>520</v>
      </c>
    </row>
    <row r="407" s="2" customFormat="1">
      <c r="A407" s="40"/>
      <c r="B407" s="41"/>
      <c r="C407" s="42"/>
      <c r="D407" s="219" t="s">
        <v>144</v>
      </c>
      <c r="E407" s="42"/>
      <c r="F407" s="220" t="s">
        <v>521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144</v>
      </c>
      <c r="AU407" s="19" t="s">
        <v>142</v>
      </c>
    </row>
    <row r="408" s="14" customFormat="1">
      <c r="A408" s="14"/>
      <c r="B408" s="235"/>
      <c r="C408" s="236"/>
      <c r="D408" s="226" t="s">
        <v>146</v>
      </c>
      <c r="E408" s="237" t="s">
        <v>19</v>
      </c>
      <c r="F408" s="238" t="s">
        <v>290</v>
      </c>
      <c r="G408" s="236"/>
      <c r="H408" s="239">
        <v>24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146</v>
      </c>
      <c r="AU408" s="245" t="s">
        <v>142</v>
      </c>
      <c r="AV408" s="14" t="s">
        <v>142</v>
      </c>
      <c r="AW408" s="14" t="s">
        <v>31</v>
      </c>
      <c r="AX408" s="14" t="s">
        <v>69</v>
      </c>
      <c r="AY408" s="245" t="s">
        <v>134</v>
      </c>
    </row>
    <row r="409" s="15" customFormat="1">
      <c r="A409" s="15"/>
      <c r="B409" s="246"/>
      <c r="C409" s="247"/>
      <c r="D409" s="226" t="s">
        <v>146</v>
      </c>
      <c r="E409" s="248" t="s">
        <v>19</v>
      </c>
      <c r="F409" s="249" t="s">
        <v>163</v>
      </c>
      <c r="G409" s="247"/>
      <c r="H409" s="250">
        <v>24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6" t="s">
        <v>146</v>
      </c>
      <c r="AU409" s="256" t="s">
        <v>142</v>
      </c>
      <c r="AV409" s="15" t="s">
        <v>141</v>
      </c>
      <c r="AW409" s="15" t="s">
        <v>31</v>
      </c>
      <c r="AX409" s="15" t="s">
        <v>77</v>
      </c>
      <c r="AY409" s="256" t="s">
        <v>134</v>
      </c>
    </row>
    <row r="410" s="2" customFormat="1" ht="55.5" customHeight="1">
      <c r="A410" s="40"/>
      <c r="B410" s="41"/>
      <c r="C410" s="206" t="s">
        <v>522</v>
      </c>
      <c r="D410" s="206" t="s">
        <v>136</v>
      </c>
      <c r="E410" s="207" t="s">
        <v>523</v>
      </c>
      <c r="F410" s="208" t="s">
        <v>524</v>
      </c>
      <c r="G410" s="209" t="s">
        <v>277</v>
      </c>
      <c r="H410" s="210">
        <v>21.5</v>
      </c>
      <c r="I410" s="211"/>
      <c r="J410" s="212">
        <f>ROUND(I410*H410,2)</f>
        <v>0</v>
      </c>
      <c r="K410" s="208" t="s">
        <v>140</v>
      </c>
      <c r="L410" s="46"/>
      <c r="M410" s="213" t="s">
        <v>19</v>
      </c>
      <c r="N410" s="214" t="s">
        <v>41</v>
      </c>
      <c r="O410" s="86"/>
      <c r="P410" s="215">
        <f>O410*H410</f>
        <v>0</v>
      </c>
      <c r="Q410" s="215">
        <v>0.00011136</v>
      </c>
      <c r="R410" s="215">
        <f>Q410*H410</f>
        <v>0.0023942400000000002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176</v>
      </c>
      <c r="AT410" s="217" t="s">
        <v>136</v>
      </c>
      <c r="AU410" s="217" t="s">
        <v>142</v>
      </c>
      <c r="AY410" s="19" t="s">
        <v>134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142</v>
      </c>
      <c r="BK410" s="218">
        <f>ROUND(I410*H410,2)</f>
        <v>0</v>
      </c>
      <c r="BL410" s="19" t="s">
        <v>176</v>
      </c>
      <c r="BM410" s="217" t="s">
        <v>525</v>
      </c>
    </row>
    <row r="411" s="2" customFormat="1">
      <c r="A411" s="40"/>
      <c r="B411" s="41"/>
      <c r="C411" s="42"/>
      <c r="D411" s="219" t="s">
        <v>144</v>
      </c>
      <c r="E411" s="42"/>
      <c r="F411" s="220" t="s">
        <v>526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144</v>
      </c>
      <c r="AU411" s="19" t="s">
        <v>142</v>
      </c>
    </row>
    <row r="412" s="14" customFormat="1">
      <c r="A412" s="14"/>
      <c r="B412" s="235"/>
      <c r="C412" s="236"/>
      <c r="D412" s="226" t="s">
        <v>146</v>
      </c>
      <c r="E412" s="237" t="s">
        <v>19</v>
      </c>
      <c r="F412" s="238" t="s">
        <v>527</v>
      </c>
      <c r="G412" s="236"/>
      <c r="H412" s="239">
        <v>21.5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5" t="s">
        <v>146</v>
      </c>
      <c r="AU412" s="245" t="s">
        <v>142</v>
      </c>
      <c r="AV412" s="14" t="s">
        <v>142</v>
      </c>
      <c r="AW412" s="14" t="s">
        <v>31</v>
      </c>
      <c r="AX412" s="14" t="s">
        <v>69</v>
      </c>
      <c r="AY412" s="245" t="s">
        <v>134</v>
      </c>
    </row>
    <row r="413" s="15" customFormat="1">
      <c r="A413" s="15"/>
      <c r="B413" s="246"/>
      <c r="C413" s="247"/>
      <c r="D413" s="226" t="s">
        <v>146</v>
      </c>
      <c r="E413" s="248" t="s">
        <v>19</v>
      </c>
      <c r="F413" s="249" t="s">
        <v>163</v>
      </c>
      <c r="G413" s="247"/>
      <c r="H413" s="250">
        <v>21.5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6" t="s">
        <v>146</v>
      </c>
      <c r="AU413" s="256" t="s">
        <v>142</v>
      </c>
      <c r="AV413" s="15" t="s">
        <v>141</v>
      </c>
      <c r="AW413" s="15" t="s">
        <v>31</v>
      </c>
      <c r="AX413" s="15" t="s">
        <v>77</v>
      </c>
      <c r="AY413" s="256" t="s">
        <v>134</v>
      </c>
    </row>
    <row r="414" s="2" customFormat="1" ht="24.15" customHeight="1">
      <c r="A414" s="40"/>
      <c r="B414" s="41"/>
      <c r="C414" s="206" t="s">
        <v>338</v>
      </c>
      <c r="D414" s="206" t="s">
        <v>136</v>
      </c>
      <c r="E414" s="207" t="s">
        <v>528</v>
      </c>
      <c r="F414" s="208" t="s">
        <v>529</v>
      </c>
      <c r="G414" s="209" t="s">
        <v>311</v>
      </c>
      <c r="H414" s="210">
        <v>13</v>
      </c>
      <c r="I414" s="211"/>
      <c r="J414" s="212">
        <f>ROUND(I414*H414,2)</f>
        <v>0</v>
      </c>
      <c r="K414" s="208" t="s">
        <v>140</v>
      </c>
      <c r="L414" s="46"/>
      <c r="M414" s="213" t="s">
        <v>19</v>
      </c>
      <c r="N414" s="214" t="s">
        <v>41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176</v>
      </c>
      <c r="AT414" s="217" t="s">
        <v>136</v>
      </c>
      <c r="AU414" s="217" t="s">
        <v>142</v>
      </c>
      <c r="AY414" s="19" t="s">
        <v>134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142</v>
      </c>
      <c r="BK414" s="218">
        <f>ROUND(I414*H414,2)</f>
        <v>0</v>
      </c>
      <c r="BL414" s="19" t="s">
        <v>176</v>
      </c>
      <c r="BM414" s="217" t="s">
        <v>530</v>
      </c>
    </row>
    <row r="415" s="2" customFormat="1">
      <c r="A415" s="40"/>
      <c r="B415" s="41"/>
      <c r="C415" s="42"/>
      <c r="D415" s="219" t="s">
        <v>144</v>
      </c>
      <c r="E415" s="42"/>
      <c r="F415" s="220" t="s">
        <v>531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144</v>
      </c>
      <c r="AU415" s="19" t="s">
        <v>142</v>
      </c>
    </row>
    <row r="416" s="14" customFormat="1">
      <c r="A416" s="14"/>
      <c r="B416" s="235"/>
      <c r="C416" s="236"/>
      <c r="D416" s="226" t="s">
        <v>146</v>
      </c>
      <c r="E416" s="237" t="s">
        <v>19</v>
      </c>
      <c r="F416" s="238" t="s">
        <v>219</v>
      </c>
      <c r="G416" s="236"/>
      <c r="H416" s="239">
        <v>13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146</v>
      </c>
      <c r="AU416" s="245" t="s">
        <v>142</v>
      </c>
      <c r="AV416" s="14" t="s">
        <v>142</v>
      </c>
      <c r="AW416" s="14" t="s">
        <v>31</v>
      </c>
      <c r="AX416" s="14" t="s">
        <v>69</v>
      </c>
      <c r="AY416" s="245" t="s">
        <v>134</v>
      </c>
    </row>
    <row r="417" s="15" customFormat="1">
      <c r="A417" s="15"/>
      <c r="B417" s="246"/>
      <c r="C417" s="247"/>
      <c r="D417" s="226" t="s">
        <v>146</v>
      </c>
      <c r="E417" s="248" t="s">
        <v>19</v>
      </c>
      <c r="F417" s="249" t="s">
        <v>163</v>
      </c>
      <c r="G417" s="247"/>
      <c r="H417" s="250">
        <v>13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146</v>
      </c>
      <c r="AU417" s="256" t="s">
        <v>142</v>
      </c>
      <c r="AV417" s="15" t="s">
        <v>141</v>
      </c>
      <c r="AW417" s="15" t="s">
        <v>31</v>
      </c>
      <c r="AX417" s="15" t="s">
        <v>77</v>
      </c>
      <c r="AY417" s="256" t="s">
        <v>134</v>
      </c>
    </row>
    <row r="418" s="2" customFormat="1" ht="24.15" customHeight="1">
      <c r="A418" s="40"/>
      <c r="B418" s="41"/>
      <c r="C418" s="206" t="s">
        <v>532</v>
      </c>
      <c r="D418" s="206" t="s">
        <v>136</v>
      </c>
      <c r="E418" s="207" t="s">
        <v>533</v>
      </c>
      <c r="F418" s="208" t="s">
        <v>534</v>
      </c>
      <c r="G418" s="209" t="s">
        <v>311</v>
      </c>
      <c r="H418" s="210">
        <v>8</v>
      </c>
      <c r="I418" s="211"/>
      <c r="J418" s="212">
        <f>ROUND(I418*H418,2)</f>
        <v>0</v>
      </c>
      <c r="K418" s="208" t="s">
        <v>140</v>
      </c>
      <c r="L418" s="46"/>
      <c r="M418" s="213" t="s">
        <v>19</v>
      </c>
      <c r="N418" s="214" t="s">
        <v>41</v>
      </c>
      <c r="O418" s="86"/>
      <c r="P418" s="215">
        <f>O418*H418</f>
        <v>0</v>
      </c>
      <c r="Q418" s="215">
        <v>0.00036999999999999999</v>
      </c>
      <c r="R418" s="215">
        <f>Q418*H418</f>
        <v>0.00296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176</v>
      </c>
      <c r="AT418" s="217" t="s">
        <v>136</v>
      </c>
      <c r="AU418" s="217" t="s">
        <v>142</v>
      </c>
      <c r="AY418" s="19" t="s">
        <v>134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142</v>
      </c>
      <c r="BK418" s="218">
        <f>ROUND(I418*H418,2)</f>
        <v>0</v>
      </c>
      <c r="BL418" s="19" t="s">
        <v>176</v>
      </c>
      <c r="BM418" s="217" t="s">
        <v>535</v>
      </c>
    </row>
    <row r="419" s="2" customFormat="1">
      <c r="A419" s="40"/>
      <c r="B419" s="41"/>
      <c r="C419" s="42"/>
      <c r="D419" s="219" t="s">
        <v>144</v>
      </c>
      <c r="E419" s="42"/>
      <c r="F419" s="220" t="s">
        <v>536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144</v>
      </c>
      <c r="AU419" s="19" t="s">
        <v>142</v>
      </c>
    </row>
    <row r="420" s="14" customFormat="1">
      <c r="A420" s="14"/>
      <c r="B420" s="235"/>
      <c r="C420" s="236"/>
      <c r="D420" s="226" t="s">
        <v>146</v>
      </c>
      <c r="E420" s="237" t="s">
        <v>19</v>
      </c>
      <c r="F420" s="238" t="s">
        <v>184</v>
      </c>
      <c r="G420" s="236"/>
      <c r="H420" s="239">
        <v>8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5" t="s">
        <v>146</v>
      </c>
      <c r="AU420" s="245" t="s">
        <v>142</v>
      </c>
      <c r="AV420" s="14" t="s">
        <v>142</v>
      </c>
      <c r="AW420" s="14" t="s">
        <v>31</v>
      </c>
      <c r="AX420" s="14" t="s">
        <v>69</v>
      </c>
      <c r="AY420" s="245" t="s">
        <v>134</v>
      </c>
    </row>
    <row r="421" s="15" customFormat="1">
      <c r="A421" s="15"/>
      <c r="B421" s="246"/>
      <c r="C421" s="247"/>
      <c r="D421" s="226" t="s">
        <v>146</v>
      </c>
      <c r="E421" s="248" t="s">
        <v>19</v>
      </c>
      <c r="F421" s="249" t="s">
        <v>163</v>
      </c>
      <c r="G421" s="247"/>
      <c r="H421" s="250">
        <v>8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T421" s="256" t="s">
        <v>146</v>
      </c>
      <c r="AU421" s="256" t="s">
        <v>142</v>
      </c>
      <c r="AV421" s="15" t="s">
        <v>141</v>
      </c>
      <c r="AW421" s="15" t="s">
        <v>31</v>
      </c>
      <c r="AX421" s="15" t="s">
        <v>77</v>
      </c>
      <c r="AY421" s="256" t="s">
        <v>134</v>
      </c>
    </row>
    <row r="422" s="2" customFormat="1" ht="21.75" customHeight="1">
      <c r="A422" s="40"/>
      <c r="B422" s="41"/>
      <c r="C422" s="206" t="s">
        <v>537</v>
      </c>
      <c r="D422" s="206" t="s">
        <v>136</v>
      </c>
      <c r="E422" s="207" t="s">
        <v>538</v>
      </c>
      <c r="F422" s="208" t="s">
        <v>539</v>
      </c>
      <c r="G422" s="209" t="s">
        <v>311</v>
      </c>
      <c r="H422" s="210">
        <v>2</v>
      </c>
      <c r="I422" s="211"/>
      <c r="J422" s="212">
        <f>ROUND(I422*H422,2)</f>
        <v>0</v>
      </c>
      <c r="K422" s="208" t="s">
        <v>140</v>
      </c>
      <c r="L422" s="46"/>
      <c r="M422" s="213" t="s">
        <v>19</v>
      </c>
      <c r="N422" s="214" t="s">
        <v>41</v>
      </c>
      <c r="O422" s="86"/>
      <c r="P422" s="215">
        <f>O422*H422</f>
        <v>0</v>
      </c>
      <c r="Q422" s="215">
        <v>0.0010386566</v>
      </c>
      <c r="R422" s="215">
        <f>Q422*H422</f>
        <v>0.0020773132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176</v>
      </c>
      <c r="AT422" s="217" t="s">
        <v>136</v>
      </c>
      <c r="AU422" s="217" t="s">
        <v>142</v>
      </c>
      <c r="AY422" s="19" t="s">
        <v>134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142</v>
      </c>
      <c r="BK422" s="218">
        <f>ROUND(I422*H422,2)</f>
        <v>0</v>
      </c>
      <c r="BL422" s="19" t="s">
        <v>176</v>
      </c>
      <c r="BM422" s="217" t="s">
        <v>540</v>
      </c>
    </row>
    <row r="423" s="2" customFormat="1">
      <c r="A423" s="40"/>
      <c r="B423" s="41"/>
      <c r="C423" s="42"/>
      <c r="D423" s="219" t="s">
        <v>144</v>
      </c>
      <c r="E423" s="42"/>
      <c r="F423" s="220" t="s">
        <v>541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144</v>
      </c>
      <c r="AU423" s="19" t="s">
        <v>142</v>
      </c>
    </row>
    <row r="424" s="14" customFormat="1">
      <c r="A424" s="14"/>
      <c r="B424" s="235"/>
      <c r="C424" s="236"/>
      <c r="D424" s="226" t="s">
        <v>146</v>
      </c>
      <c r="E424" s="237" t="s">
        <v>19</v>
      </c>
      <c r="F424" s="238" t="s">
        <v>142</v>
      </c>
      <c r="G424" s="236"/>
      <c r="H424" s="239">
        <v>2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5" t="s">
        <v>146</v>
      </c>
      <c r="AU424" s="245" t="s">
        <v>142</v>
      </c>
      <c r="AV424" s="14" t="s">
        <v>142</v>
      </c>
      <c r="AW424" s="14" t="s">
        <v>31</v>
      </c>
      <c r="AX424" s="14" t="s">
        <v>69</v>
      </c>
      <c r="AY424" s="245" t="s">
        <v>134</v>
      </c>
    </row>
    <row r="425" s="15" customFormat="1">
      <c r="A425" s="15"/>
      <c r="B425" s="246"/>
      <c r="C425" s="247"/>
      <c r="D425" s="226" t="s">
        <v>146</v>
      </c>
      <c r="E425" s="248" t="s">
        <v>19</v>
      </c>
      <c r="F425" s="249" t="s">
        <v>163</v>
      </c>
      <c r="G425" s="247"/>
      <c r="H425" s="250">
        <v>2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6" t="s">
        <v>146</v>
      </c>
      <c r="AU425" s="256" t="s">
        <v>142</v>
      </c>
      <c r="AV425" s="15" t="s">
        <v>141</v>
      </c>
      <c r="AW425" s="15" t="s">
        <v>31</v>
      </c>
      <c r="AX425" s="15" t="s">
        <v>77</v>
      </c>
      <c r="AY425" s="256" t="s">
        <v>134</v>
      </c>
    </row>
    <row r="426" s="2" customFormat="1" ht="24.15" customHeight="1">
      <c r="A426" s="40"/>
      <c r="B426" s="41"/>
      <c r="C426" s="206" t="s">
        <v>542</v>
      </c>
      <c r="D426" s="206" t="s">
        <v>136</v>
      </c>
      <c r="E426" s="207" t="s">
        <v>543</v>
      </c>
      <c r="F426" s="208" t="s">
        <v>544</v>
      </c>
      <c r="G426" s="209" t="s">
        <v>311</v>
      </c>
      <c r="H426" s="210">
        <v>2</v>
      </c>
      <c r="I426" s="211"/>
      <c r="J426" s="212">
        <f>ROUND(I426*H426,2)</f>
        <v>0</v>
      </c>
      <c r="K426" s="208" t="s">
        <v>140</v>
      </c>
      <c r="L426" s="46"/>
      <c r="M426" s="213" t="s">
        <v>19</v>
      </c>
      <c r="N426" s="214" t="s">
        <v>41</v>
      </c>
      <c r="O426" s="86"/>
      <c r="P426" s="215">
        <f>O426*H426</f>
        <v>0</v>
      </c>
      <c r="Q426" s="215">
        <v>0.00074600000000000003</v>
      </c>
      <c r="R426" s="215">
        <f>Q426*H426</f>
        <v>0.0014920000000000001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176</v>
      </c>
      <c r="AT426" s="217" t="s">
        <v>136</v>
      </c>
      <c r="AU426" s="217" t="s">
        <v>142</v>
      </c>
      <c r="AY426" s="19" t="s">
        <v>134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142</v>
      </c>
      <c r="BK426" s="218">
        <f>ROUND(I426*H426,2)</f>
        <v>0</v>
      </c>
      <c r="BL426" s="19" t="s">
        <v>176</v>
      </c>
      <c r="BM426" s="217" t="s">
        <v>545</v>
      </c>
    </row>
    <row r="427" s="2" customFormat="1">
      <c r="A427" s="40"/>
      <c r="B427" s="41"/>
      <c r="C427" s="42"/>
      <c r="D427" s="219" t="s">
        <v>144</v>
      </c>
      <c r="E427" s="42"/>
      <c r="F427" s="220" t="s">
        <v>546</v>
      </c>
      <c r="G427" s="42"/>
      <c r="H427" s="42"/>
      <c r="I427" s="221"/>
      <c r="J427" s="42"/>
      <c r="K427" s="42"/>
      <c r="L427" s="46"/>
      <c r="M427" s="222"/>
      <c r="N427" s="22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144</v>
      </c>
      <c r="AU427" s="19" t="s">
        <v>142</v>
      </c>
    </row>
    <row r="428" s="14" customFormat="1">
      <c r="A428" s="14"/>
      <c r="B428" s="235"/>
      <c r="C428" s="236"/>
      <c r="D428" s="226" t="s">
        <v>146</v>
      </c>
      <c r="E428" s="237" t="s">
        <v>19</v>
      </c>
      <c r="F428" s="238" t="s">
        <v>142</v>
      </c>
      <c r="G428" s="236"/>
      <c r="H428" s="239">
        <v>2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146</v>
      </c>
      <c r="AU428" s="245" t="s">
        <v>142</v>
      </c>
      <c r="AV428" s="14" t="s">
        <v>142</v>
      </c>
      <c r="AW428" s="14" t="s">
        <v>31</v>
      </c>
      <c r="AX428" s="14" t="s">
        <v>69</v>
      </c>
      <c r="AY428" s="245" t="s">
        <v>134</v>
      </c>
    </row>
    <row r="429" s="15" customFormat="1">
      <c r="A429" s="15"/>
      <c r="B429" s="246"/>
      <c r="C429" s="247"/>
      <c r="D429" s="226" t="s">
        <v>146</v>
      </c>
      <c r="E429" s="248" t="s">
        <v>19</v>
      </c>
      <c r="F429" s="249" t="s">
        <v>163</v>
      </c>
      <c r="G429" s="247"/>
      <c r="H429" s="250">
        <v>2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146</v>
      </c>
      <c r="AU429" s="256" t="s">
        <v>142</v>
      </c>
      <c r="AV429" s="15" t="s">
        <v>141</v>
      </c>
      <c r="AW429" s="15" t="s">
        <v>31</v>
      </c>
      <c r="AX429" s="15" t="s">
        <v>77</v>
      </c>
      <c r="AY429" s="256" t="s">
        <v>134</v>
      </c>
    </row>
    <row r="430" s="2" customFormat="1" ht="33" customHeight="1">
      <c r="A430" s="40"/>
      <c r="B430" s="41"/>
      <c r="C430" s="206" t="s">
        <v>347</v>
      </c>
      <c r="D430" s="206" t="s">
        <v>136</v>
      </c>
      <c r="E430" s="207" t="s">
        <v>547</v>
      </c>
      <c r="F430" s="208" t="s">
        <v>548</v>
      </c>
      <c r="G430" s="209" t="s">
        <v>311</v>
      </c>
      <c r="H430" s="210">
        <v>1</v>
      </c>
      <c r="I430" s="211"/>
      <c r="J430" s="212">
        <f>ROUND(I430*H430,2)</f>
        <v>0</v>
      </c>
      <c r="K430" s="208" t="s">
        <v>140</v>
      </c>
      <c r="L430" s="46"/>
      <c r="M430" s="213" t="s">
        <v>19</v>
      </c>
      <c r="N430" s="214" t="s">
        <v>41</v>
      </c>
      <c r="O430" s="86"/>
      <c r="P430" s="215">
        <f>O430*H430</f>
        <v>0</v>
      </c>
      <c r="Q430" s="215">
        <v>0.00149486</v>
      </c>
      <c r="R430" s="215">
        <f>Q430*H430</f>
        <v>0.00149486</v>
      </c>
      <c r="S430" s="215">
        <v>0</v>
      </c>
      <c r="T430" s="21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7" t="s">
        <v>176</v>
      </c>
      <c r="AT430" s="217" t="s">
        <v>136</v>
      </c>
      <c r="AU430" s="217" t="s">
        <v>142</v>
      </c>
      <c r="AY430" s="19" t="s">
        <v>134</v>
      </c>
      <c r="BE430" s="218">
        <f>IF(N430="základní",J430,0)</f>
        <v>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9" t="s">
        <v>142</v>
      </c>
      <c r="BK430" s="218">
        <f>ROUND(I430*H430,2)</f>
        <v>0</v>
      </c>
      <c r="BL430" s="19" t="s">
        <v>176</v>
      </c>
      <c r="BM430" s="217" t="s">
        <v>549</v>
      </c>
    </row>
    <row r="431" s="2" customFormat="1">
      <c r="A431" s="40"/>
      <c r="B431" s="41"/>
      <c r="C431" s="42"/>
      <c r="D431" s="219" t="s">
        <v>144</v>
      </c>
      <c r="E431" s="42"/>
      <c r="F431" s="220" t="s">
        <v>550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144</v>
      </c>
      <c r="AU431" s="19" t="s">
        <v>142</v>
      </c>
    </row>
    <row r="432" s="14" customFormat="1">
      <c r="A432" s="14"/>
      <c r="B432" s="235"/>
      <c r="C432" s="236"/>
      <c r="D432" s="226" t="s">
        <v>146</v>
      </c>
      <c r="E432" s="237" t="s">
        <v>19</v>
      </c>
      <c r="F432" s="238" t="s">
        <v>77</v>
      </c>
      <c r="G432" s="236"/>
      <c r="H432" s="239">
        <v>1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146</v>
      </c>
      <c r="AU432" s="245" t="s">
        <v>142</v>
      </c>
      <c r="AV432" s="14" t="s">
        <v>142</v>
      </c>
      <c r="AW432" s="14" t="s">
        <v>31</v>
      </c>
      <c r="AX432" s="14" t="s">
        <v>69</v>
      </c>
      <c r="AY432" s="245" t="s">
        <v>134</v>
      </c>
    </row>
    <row r="433" s="15" customFormat="1">
      <c r="A433" s="15"/>
      <c r="B433" s="246"/>
      <c r="C433" s="247"/>
      <c r="D433" s="226" t="s">
        <v>146</v>
      </c>
      <c r="E433" s="248" t="s">
        <v>19</v>
      </c>
      <c r="F433" s="249" t="s">
        <v>163</v>
      </c>
      <c r="G433" s="247"/>
      <c r="H433" s="250">
        <v>1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6" t="s">
        <v>146</v>
      </c>
      <c r="AU433" s="256" t="s">
        <v>142</v>
      </c>
      <c r="AV433" s="15" t="s">
        <v>141</v>
      </c>
      <c r="AW433" s="15" t="s">
        <v>31</v>
      </c>
      <c r="AX433" s="15" t="s">
        <v>77</v>
      </c>
      <c r="AY433" s="256" t="s">
        <v>134</v>
      </c>
    </row>
    <row r="434" s="2" customFormat="1" ht="37.8" customHeight="1">
      <c r="A434" s="40"/>
      <c r="B434" s="41"/>
      <c r="C434" s="206" t="s">
        <v>551</v>
      </c>
      <c r="D434" s="206" t="s">
        <v>136</v>
      </c>
      <c r="E434" s="207" t="s">
        <v>552</v>
      </c>
      <c r="F434" s="208" t="s">
        <v>553</v>
      </c>
      <c r="G434" s="209" t="s">
        <v>277</v>
      </c>
      <c r="H434" s="210">
        <v>45.5</v>
      </c>
      <c r="I434" s="211"/>
      <c r="J434" s="212">
        <f>ROUND(I434*H434,2)</f>
        <v>0</v>
      </c>
      <c r="K434" s="208" t="s">
        <v>140</v>
      </c>
      <c r="L434" s="46"/>
      <c r="M434" s="213" t="s">
        <v>19</v>
      </c>
      <c r="N434" s="214" t="s">
        <v>41</v>
      </c>
      <c r="O434" s="86"/>
      <c r="P434" s="215">
        <f>O434*H434</f>
        <v>0</v>
      </c>
      <c r="Q434" s="215">
        <v>0.00018972349999999999</v>
      </c>
      <c r="R434" s="215">
        <f>Q434*H434</f>
        <v>0.0086324192500000004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176</v>
      </c>
      <c r="AT434" s="217" t="s">
        <v>136</v>
      </c>
      <c r="AU434" s="217" t="s">
        <v>142</v>
      </c>
      <c r="AY434" s="19" t="s">
        <v>134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142</v>
      </c>
      <c r="BK434" s="218">
        <f>ROUND(I434*H434,2)</f>
        <v>0</v>
      </c>
      <c r="BL434" s="19" t="s">
        <v>176</v>
      </c>
      <c r="BM434" s="217" t="s">
        <v>554</v>
      </c>
    </row>
    <row r="435" s="2" customFormat="1">
      <c r="A435" s="40"/>
      <c r="B435" s="41"/>
      <c r="C435" s="42"/>
      <c r="D435" s="219" t="s">
        <v>144</v>
      </c>
      <c r="E435" s="42"/>
      <c r="F435" s="220" t="s">
        <v>555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144</v>
      </c>
      <c r="AU435" s="19" t="s">
        <v>142</v>
      </c>
    </row>
    <row r="436" s="14" customFormat="1">
      <c r="A436" s="14"/>
      <c r="B436" s="235"/>
      <c r="C436" s="236"/>
      <c r="D436" s="226" t="s">
        <v>146</v>
      </c>
      <c r="E436" s="237" t="s">
        <v>19</v>
      </c>
      <c r="F436" s="238" t="s">
        <v>511</v>
      </c>
      <c r="G436" s="236"/>
      <c r="H436" s="239">
        <v>45.5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146</v>
      </c>
      <c r="AU436" s="245" t="s">
        <v>142</v>
      </c>
      <c r="AV436" s="14" t="s">
        <v>142</v>
      </c>
      <c r="AW436" s="14" t="s">
        <v>31</v>
      </c>
      <c r="AX436" s="14" t="s">
        <v>69</v>
      </c>
      <c r="AY436" s="245" t="s">
        <v>134</v>
      </c>
    </row>
    <row r="437" s="15" customFormat="1">
      <c r="A437" s="15"/>
      <c r="B437" s="246"/>
      <c r="C437" s="247"/>
      <c r="D437" s="226" t="s">
        <v>146</v>
      </c>
      <c r="E437" s="248" t="s">
        <v>19</v>
      </c>
      <c r="F437" s="249" t="s">
        <v>163</v>
      </c>
      <c r="G437" s="247"/>
      <c r="H437" s="250">
        <v>45.5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6" t="s">
        <v>146</v>
      </c>
      <c r="AU437" s="256" t="s">
        <v>142</v>
      </c>
      <c r="AV437" s="15" t="s">
        <v>141</v>
      </c>
      <c r="AW437" s="15" t="s">
        <v>31</v>
      </c>
      <c r="AX437" s="15" t="s">
        <v>77</v>
      </c>
      <c r="AY437" s="256" t="s">
        <v>134</v>
      </c>
    </row>
    <row r="438" s="2" customFormat="1" ht="33" customHeight="1">
      <c r="A438" s="40"/>
      <c r="B438" s="41"/>
      <c r="C438" s="206" t="s">
        <v>556</v>
      </c>
      <c r="D438" s="206" t="s">
        <v>136</v>
      </c>
      <c r="E438" s="207" t="s">
        <v>557</v>
      </c>
      <c r="F438" s="208" t="s">
        <v>558</v>
      </c>
      <c r="G438" s="209" t="s">
        <v>277</v>
      </c>
      <c r="H438" s="210">
        <v>45.5</v>
      </c>
      <c r="I438" s="211"/>
      <c r="J438" s="212">
        <f>ROUND(I438*H438,2)</f>
        <v>0</v>
      </c>
      <c r="K438" s="208" t="s">
        <v>140</v>
      </c>
      <c r="L438" s="46"/>
      <c r="M438" s="213" t="s">
        <v>19</v>
      </c>
      <c r="N438" s="214" t="s">
        <v>41</v>
      </c>
      <c r="O438" s="86"/>
      <c r="P438" s="215">
        <f>O438*H438</f>
        <v>0</v>
      </c>
      <c r="Q438" s="215">
        <v>1.0000000000000001E-05</v>
      </c>
      <c r="R438" s="215">
        <f>Q438*H438</f>
        <v>0.00045500000000000006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176</v>
      </c>
      <c r="AT438" s="217" t="s">
        <v>136</v>
      </c>
      <c r="AU438" s="217" t="s">
        <v>142</v>
      </c>
      <c r="AY438" s="19" t="s">
        <v>134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142</v>
      </c>
      <c r="BK438" s="218">
        <f>ROUND(I438*H438,2)</f>
        <v>0</v>
      </c>
      <c r="BL438" s="19" t="s">
        <v>176</v>
      </c>
      <c r="BM438" s="217" t="s">
        <v>559</v>
      </c>
    </row>
    <row r="439" s="2" customFormat="1">
      <c r="A439" s="40"/>
      <c r="B439" s="41"/>
      <c r="C439" s="42"/>
      <c r="D439" s="219" t="s">
        <v>144</v>
      </c>
      <c r="E439" s="42"/>
      <c r="F439" s="220" t="s">
        <v>560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144</v>
      </c>
      <c r="AU439" s="19" t="s">
        <v>142</v>
      </c>
    </row>
    <row r="440" s="14" customFormat="1">
      <c r="A440" s="14"/>
      <c r="B440" s="235"/>
      <c r="C440" s="236"/>
      <c r="D440" s="226" t="s">
        <v>146</v>
      </c>
      <c r="E440" s="237" t="s">
        <v>19</v>
      </c>
      <c r="F440" s="238" t="s">
        <v>511</v>
      </c>
      <c r="G440" s="236"/>
      <c r="H440" s="239">
        <v>45.5</v>
      </c>
      <c r="I440" s="240"/>
      <c r="J440" s="236"/>
      <c r="K440" s="236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146</v>
      </c>
      <c r="AU440" s="245" t="s">
        <v>142</v>
      </c>
      <c r="AV440" s="14" t="s">
        <v>142</v>
      </c>
      <c r="AW440" s="14" t="s">
        <v>31</v>
      </c>
      <c r="AX440" s="14" t="s">
        <v>69</v>
      </c>
      <c r="AY440" s="245" t="s">
        <v>134</v>
      </c>
    </row>
    <row r="441" s="15" customFormat="1">
      <c r="A441" s="15"/>
      <c r="B441" s="246"/>
      <c r="C441" s="247"/>
      <c r="D441" s="226" t="s">
        <v>146</v>
      </c>
      <c r="E441" s="248" t="s">
        <v>19</v>
      </c>
      <c r="F441" s="249" t="s">
        <v>163</v>
      </c>
      <c r="G441" s="247"/>
      <c r="H441" s="250">
        <v>45.5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6" t="s">
        <v>146</v>
      </c>
      <c r="AU441" s="256" t="s">
        <v>142</v>
      </c>
      <c r="AV441" s="15" t="s">
        <v>141</v>
      </c>
      <c r="AW441" s="15" t="s">
        <v>31</v>
      </c>
      <c r="AX441" s="15" t="s">
        <v>77</v>
      </c>
      <c r="AY441" s="256" t="s">
        <v>134</v>
      </c>
    </row>
    <row r="442" s="2" customFormat="1" ht="55.5" customHeight="1">
      <c r="A442" s="40"/>
      <c r="B442" s="41"/>
      <c r="C442" s="206" t="s">
        <v>561</v>
      </c>
      <c r="D442" s="206" t="s">
        <v>136</v>
      </c>
      <c r="E442" s="207" t="s">
        <v>562</v>
      </c>
      <c r="F442" s="208" t="s">
        <v>563</v>
      </c>
      <c r="G442" s="209" t="s">
        <v>458</v>
      </c>
      <c r="H442" s="267"/>
      <c r="I442" s="211"/>
      <c r="J442" s="212">
        <f>ROUND(I442*H442,2)</f>
        <v>0</v>
      </c>
      <c r="K442" s="208" t="s">
        <v>140</v>
      </c>
      <c r="L442" s="46"/>
      <c r="M442" s="213" t="s">
        <v>19</v>
      </c>
      <c r="N442" s="214" t="s">
        <v>41</v>
      </c>
      <c r="O442" s="86"/>
      <c r="P442" s="215">
        <f>O442*H442</f>
        <v>0</v>
      </c>
      <c r="Q442" s="215">
        <v>0</v>
      </c>
      <c r="R442" s="215">
        <f>Q442*H442</f>
        <v>0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176</v>
      </c>
      <c r="AT442" s="217" t="s">
        <v>136</v>
      </c>
      <c r="AU442" s="217" t="s">
        <v>142</v>
      </c>
      <c r="AY442" s="19" t="s">
        <v>134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142</v>
      </c>
      <c r="BK442" s="218">
        <f>ROUND(I442*H442,2)</f>
        <v>0</v>
      </c>
      <c r="BL442" s="19" t="s">
        <v>176</v>
      </c>
      <c r="BM442" s="217" t="s">
        <v>564</v>
      </c>
    </row>
    <row r="443" s="2" customFormat="1">
      <c r="A443" s="40"/>
      <c r="B443" s="41"/>
      <c r="C443" s="42"/>
      <c r="D443" s="219" t="s">
        <v>144</v>
      </c>
      <c r="E443" s="42"/>
      <c r="F443" s="220" t="s">
        <v>565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144</v>
      </c>
      <c r="AU443" s="19" t="s">
        <v>142</v>
      </c>
    </row>
    <row r="444" s="12" customFormat="1" ht="22.8" customHeight="1">
      <c r="A444" s="12"/>
      <c r="B444" s="190"/>
      <c r="C444" s="191"/>
      <c r="D444" s="192" t="s">
        <v>68</v>
      </c>
      <c r="E444" s="204" t="s">
        <v>566</v>
      </c>
      <c r="F444" s="204" t="s">
        <v>567</v>
      </c>
      <c r="G444" s="191"/>
      <c r="H444" s="191"/>
      <c r="I444" s="194"/>
      <c r="J444" s="205">
        <f>BK444</f>
        <v>0</v>
      </c>
      <c r="K444" s="191"/>
      <c r="L444" s="196"/>
      <c r="M444" s="197"/>
      <c r="N444" s="198"/>
      <c r="O444" s="198"/>
      <c r="P444" s="199">
        <f>SUM(P445:P453)</f>
        <v>0</v>
      </c>
      <c r="Q444" s="198"/>
      <c r="R444" s="199">
        <f>SUM(R445:R453)</f>
        <v>0.0026295699999999999</v>
      </c>
      <c r="S444" s="198"/>
      <c r="T444" s="200">
        <f>SUM(T445:T453)</f>
        <v>0.11700000000000001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01" t="s">
        <v>142</v>
      </c>
      <c r="AT444" s="202" t="s">
        <v>68</v>
      </c>
      <c r="AU444" s="202" t="s">
        <v>77</v>
      </c>
      <c r="AY444" s="201" t="s">
        <v>134</v>
      </c>
      <c r="BK444" s="203">
        <f>SUM(BK445:BK453)</f>
        <v>0</v>
      </c>
    </row>
    <row r="445" s="2" customFormat="1" ht="24.15" customHeight="1">
      <c r="A445" s="40"/>
      <c r="B445" s="41"/>
      <c r="C445" s="206" t="s">
        <v>370</v>
      </c>
      <c r="D445" s="206" t="s">
        <v>136</v>
      </c>
      <c r="E445" s="207" t="s">
        <v>568</v>
      </c>
      <c r="F445" s="208" t="s">
        <v>569</v>
      </c>
      <c r="G445" s="209" t="s">
        <v>515</v>
      </c>
      <c r="H445" s="210">
        <v>1</v>
      </c>
      <c r="I445" s="211"/>
      <c r="J445" s="212">
        <f>ROUND(I445*H445,2)</f>
        <v>0</v>
      </c>
      <c r="K445" s="208" t="s">
        <v>140</v>
      </c>
      <c r="L445" s="46"/>
      <c r="M445" s="213" t="s">
        <v>19</v>
      </c>
      <c r="N445" s="214" t="s">
        <v>41</v>
      </c>
      <c r="O445" s="86"/>
      <c r="P445" s="215">
        <f>O445*H445</f>
        <v>0</v>
      </c>
      <c r="Q445" s="215">
        <v>0.0026295699999999999</v>
      </c>
      <c r="R445" s="215">
        <f>Q445*H445</f>
        <v>0.0026295699999999999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176</v>
      </c>
      <c r="AT445" s="217" t="s">
        <v>136</v>
      </c>
      <c r="AU445" s="217" t="s">
        <v>142</v>
      </c>
      <c r="AY445" s="19" t="s">
        <v>134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142</v>
      </c>
      <c r="BK445" s="218">
        <f>ROUND(I445*H445,2)</f>
        <v>0</v>
      </c>
      <c r="BL445" s="19" t="s">
        <v>176</v>
      </c>
      <c r="BM445" s="217" t="s">
        <v>570</v>
      </c>
    </row>
    <row r="446" s="2" customFormat="1">
      <c r="A446" s="40"/>
      <c r="B446" s="41"/>
      <c r="C446" s="42"/>
      <c r="D446" s="219" t="s">
        <v>144</v>
      </c>
      <c r="E446" s="42"/>
      <c r="F446" s="220" t="s">
        <v>571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144</v>
      </c>
      <c r="AU446" s="19" t="s">
        <v>142</v>
      </c>
    </row>
    <row r="447" s="14" customFormat="1">
      <c r="A447" s="14"/>
      <c r="B447" s="235"/>
      <c r="C447" s="236"/>
      <c r="D447" s="226" t="s">
        <v>146</v>
      </c>
      <c r="E447" s="237" t="s">
        <v>19</v>
      </c>
      <c r="F447" s="238" t="s">
        <v>77</v>
      </c>
      <c r="G447" s="236"/>
      <c r="H447" s="239">
        <v>1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146</v>
      </c>
      <c r="AU447" s="245" t="s">
        <v>142</v>
      </c>
      <c r="AV447" s="14" t="s">
        <v>142</v>
      </c>
      <c r="AW447" s="14" t="s">
        <v>31</v>
      </c>
      <c r="AX447" s="14" t="s">
        <v>69</v>
      </c>
      <c r="AY447" s="245" t="s">
        <v>134</v>
      </c>
    </row>
    <row r="448" s="15" customFormat="1">
      <c r="A448" s="15"/>
      <c r="B448" s="246"/>
      <c r="C448" s="247"/>
      <c r="D448" s="226" t="s">
        <v>146</v>
      </c>
      <c r="E448" s="248" t="s">
        <v>19</v>
      </c>
      <c r="F448" s="249" t="s">
        <v>163</v>
      </c>
      <c r="G448" s="247"/>
      <c r="H448" s="250">
        <v>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6" t="s">
        <v>146</v>
      </c>
      <c r="AU448" s="256" t="s">
        <v>142</v>
      </c>
      <c r="AV448" s="15" t="s">
        <v>141</v>
      </c>
      <c r="AW448" s="15" t="s">
        <v>31</v>
      </c>
      <c r="AX448" s="15" t="s">
        <v>77</v>
      </c>
      <c r="AY448" s="256" t="s">
        <v>134</v>
      </c>
    </row>
    <row r="449" s="2" customFormat="1" ht="16.5" customHeight="1">
      <c r="A449" s="40"/>
      <c r="B449" s="41"/>
      <c r="C449" s="206" t="s">
        <v>572</v>
      </c>
      <c r="D449" s="206" t="s">
        <v>136</v>
      </c>
      <c r="E449" s="207" t="s">
        <v>573</v>
      </c>
      <c r="F449" s="208" t="s">
        <v>574</v>
      </c>
      <c r="G449" s="209" t="s">
        <v>515</v>
      </c>
      <c r="H449" s="210">
        <v>1</v>
      </c>
      <c r="I449" s="211"/>
      <c r="J449" s="212">
        <f>ROUND(I449*H449,2)</f>
        <v>0</v>
      </c>
      <c r="K449" s="208" t="s">
        <v>140</v>
      </c>
      <c r="L449" s="46"/>
      <c r="M449" s="213" t="s">
        <v>19</v>
      </c>
      <c r="N449" s="214" t="s">
        <v>41</v>
      </c>
      <c r="O449" s="86"/>
      <c r="P449" s="215">
        <f>O449*H449</f>
        <v>0</v>
      </c>
      <c r="Q449" s="215">
        <v>0</v>
      </c>
      <c r="R449" s="215">
        <f>Q449*H449</f>
        <v>0</v>
      </c>
      <c r="S449" s="215">
        <v>0.11700000000000001</v>
      </c>
      <c r="T449" s="216">
        <f>S449*H449</f>
        <v>0.11700000000000001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176</v>
      </c>
      <c r="AT449" s="217" t="s">
        <v>136</v>
      </c>
      <c r="AU449" s="217" t="s">
        <v>142</v>
      </c>
      <c r="AY449" s="19" t="s">
        <v>134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142</v>
      </c>
      <c r="BK449" s="218">
        <f>ROUND(I449*H449,2)</f>
        <v>0</v>
      </c>
      <c r="BL449" s="19" t="s">
        <v>176</v>
      </c>
      <c r="BM449" s="217" t="s">
        <v>575</v>
      </c>
    </row>
    <row r="450" s="2" customFormat="1">
      <c r="A450" s="40"/>
      <c r="B450" s="41"/>
      <c r="C450" s="42"/>
      <c r="D450" s="219" t="s">
        <v>144</v>
      </c>
      <c r="E450" s="42"/>
      <c r="F450" s="220" t="s">
        <v>576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144</v>
      </c>
      <c r="AU450" s="19" t="s">
        <v>142</v>
      </c>
    </row>
    <row r="451" s="14" customFormat="1">
      <c r="A451" s="14"/>
      <c r="B451" s="235"/>
      <c r="C451" s="236"/>
      <c r="D451" s="226" t="s">
        <v>146</v>
      </c>
      <c r="E451" s="237" t="s">
        <v>19</v>
      </c>
      <c r="F451" s="238" t="s">
        <v>577</v>
      </c>
      <c r="G451" s="236"/>
      <c r="H451" s="239">
        <v>1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146</v>
      </c>
      <c r="AU451" s="245" t="s">
        <v>142</v>
      </c>
      <c r="AV451" s="14" t="s">
        <v>142</v>
      </c>
      <c r="AW451" s="14" t="s">
        <v>31</v>
      </c>
      <c r="AX451" s="14" t="s">
        <v>77</v>
      </c>
      <c r="AY451" s="245" t="s">
        <v>134</v>
      </c>
    </row>
    <row r="452" s="2" customFormat="1" ht="55.5" customHeight="1">
      <c r="A452" s="40"/>
      <c r="B452" s="41"/>
      <c r="C452" s="206" t="s">
        <v>357</v>
      </c>
      <c r="D452" s="206" t="s">
        <v>136</v>
      </c>
      <c r="E452" s="207" t="s">
        <v>578</v>
      </c>
      <c r="F452" s="208" t="s">
        <v>579</v>
      </c>
      <c r="G452" s="209" t="s">
        <v>458</v>
      </c>
      <c r="H452" s="267"/>
      <c r="I452" s="211"/>
      <c r="J452" s="212">
        <f>ROUND(I452*H452,2)</f>
        <v>0</v>
      </c>
      <c r="K452" s="208" t="s">
        <v>140</v>
      </c>
      <c r="L452" s="46"/>
      <c r="M452" s="213" t="s">
        <v>19</v>
      </c>
      <c r="N452" s="214" t="s">
        <v>41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176</v>
      </c>
      <c r="AT452" s="217" t="s">
        <v>136</v>
      </c>
      <c r="AU452" s="217" t="s">
        <v>142</v>
      </c>
      <c r="AY452" s="19" t="s">
        <v>134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142</v>
      </c>
      <c r="BK452" s="218">
        <f>ROUND(I452*H452,2)</f>
        <v>0</v>
      </c>
      <c r="BL452" s="19" t="s">
        <v>176</v>
      </c>
      <c r="BM452" s="217" t="s">
        <v>580</v>
      </c>
    </row>
    <row r="453" s="2" customFormat="1">
      <c r="A453" s="40"/>
      <c r="B453" s="41"/>
      <c r="C453" s="42"/>
      <c r="D453" s="219" t="s">
        <v>144</v>
      </c>
      <c r="E453" s="42"/>
      <c r="F453" s="220" t="s">
        <v>581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144</v>
      </c>
      <c r="AU453" s="19" t="s">
        <v>142</v>
      </c>
    </row>
    <row r="454" s="12" customFormat="1" ht="22.8" customHeight="1">
      <c r="A454" s="12"/>
      <c r="B454" s="190"/>
      <c r="C454" s="191"/>
      <c r="D454" s="192" t="s">
        <v>68</v>
      </c>
      <c r="E454" s="204" t="s">
        <v>582</v>
      </c>
      <c r="F454" s="204" t="s">
        <v>583</v>
      </c>
      <c r="G454" s="191"/>
      <c r="H454" s="191"/>
      <c r="I454" s="194"/>
      <c r="J454" s="205">
        <f>BK454</f>
        <v>0</v>
      </c>
      <c r="K454" s="191"/>
      <c r="L454" s="196"/>
      <c r="M454" s="197"/>
      <c r="N454" s="198"/>
      <c r="O454" s="198"/>
      <c r="P454" s="199">
        <f>SUM(P455:P532)</f>
        <v>0</v>
      </c>
      <c r="Q454" s="198"/>
      <c r="R454" s="199">
        <f>SUM(R455:R532)</f>
        <v>0.16344559439999998</v>
      </c>
      <c r="S454" s="198"/>
      <c r="T454" s="200">
        <f>SUM(T455:T532)</f>
        <v>0.76998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1" t="s">
        <v>142</v>
      </c>
      <c r="AT454" s="202" t="s">
        <v>68</v>
      </c>
      <c r="AU454" s="202" t="s">
        <v>77</v>
      </c>
      <c r="AY454" s="201" t="s">
        <v>134</v>
      </c>
      <c r="BK454" s="203">
        <f>SUM(BK455:BK532)</f>
        <v>0</v>
      </c>
    </row>
    <row r="455" s="2" customFormat="1" ht="24.15" customHeight="1">
      <c r="A455" s="40"/>
      <c r="B455" s="41"/>
      <c r="C455" s="206" t="s">
        <v>584</v>
      </c>
      <c r="D455" s="206" t="s">
        <v>136</v>
      </c>
      <c r="E455" s="207" t="s">
        <v>585</v>
      </c>
      <c r="F455" s="208" t="s">
        <v>586</v>
      </c>
      <c r="G455" s="209" t="s">
        <v>515</v>
      </c>
      <c r="H455" s="210">
        <v>1</v>
      </c>
      <c r="I455" s="211"/>
      <c r="J455" s="212">
        <f>ROUND(I455*H455,2)</f>
        <v>0</v>
      </c>
      <c r="K455" s="208" t="s">
        <v>140</v>
      </c>
      <c r="L455" s="46"/>
      <c r="M455" s="213" t="s">
        <v>19</v>
      </c>
      <c r="N455" s="214" t="s">
        <v>41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0.01933</v>
      </c>
      <c r="T455" s="216">
        <f>S455*H455</f>
        <v>0.01933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176</v>
      </c>
      <c r="AT455" s="217" t="s">
        <v>136</v>
      </c>
      <c r="AU455" s="217" t="s">
        <v>142</v>
      </c>
      <c r="AY455" s="19" t="s">
        <v>134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142</v>
      </c>
      <c r="BK455" s="218">
        <f>ROUND(I455*H455,2)</f>
        <v>0</v>
      </c>
      <c r="BL455" s="19" t="s">
        <v>176</v>
      </c>
      <c r="BM455" s="217" t="s">
        <v>587</v>
      </c>
    </row>
    <row r="456" s="2" customFormat="1">
      <c r="A456" s="40"/>
      <c r="B456" s="41"/>
      <c r="C456" s="42"/>
      <c r="D456" s="219" t="s">
        <v>144</v>
      </c>
      <c r="E456" s="42"/>
      <c r="F456" s="220" t="s">
        <v>588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144</v>
      </c>
      <c r="AU456" s="19" t="s">
        <v>142</v>
      </c>
    </row>
    <row r="457" s="14" customFormat="1">
      <c r="A457" s="14"/>
      <c r="B457" s="235"/>
      <c r="C457" s="236"/>
      <c r="D457" s="226" t="s">
        <v>146</v>
      </c>
      <c r="E457" s="237" t="s">
        <v>19</v>
      </c>
      <c r="F457" s="238" t="s">
        <v>77</v>
      </c>
      <c r="G457" s="236"/>
      <c r="H457" s="239">
        <v>1</v>
      </c>
      <c r="I457" s="240"/>
      <c r="J457" s="236"/>
      <c r="K457" s="236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146</v>
      </c>
      <c r="AU457" s="245" t="s">
        <v>142</v>
      </c>
      <c r="AV457" s="14" t="s">
        <v>142</v>
      </c>
      <c r="AW457" s="14" t="s">
        <v>31</v>
      </c>
      <c r="AX457" s="14" t="s">
        <v>69</v>
      </c>
      <c r="AY457" s="245" t="s">
        <v>134</v>
      </c>
    </row>
    <row r="458" s="15" customFormat="1">
      <c r="A458" s="15"/>
      <c r="B458" s="246"/>
      <c r="C458" s="247"/>
      <c r="D458" s="226" t="s">
        <v>146</v>
      </c>
      <c r="E458" s="248" t="s">
        <v>19</v>
      </c>
      <c r="F458" s="249" t="s">
        <v>163</v>
      </c>
      <c r="G458" s="247"/>
      <c r="H458" s="250">
        <v>1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6" t="s">
        <v>146</v>
      </c>
      <c r="AU458" s="256" t="s">
        <v>142</v>
      </c>
      <c r="AV458" s="15" t="s">
        <v>141</v>
      </c>
      <c r="AW458" s="15" t="s">
        <v>31</v>
      </c>
      <c r="AX458" s="15" t="s">
        <v>77</v>
      </c>
      <c r="AY458" s="256" t="s">
        <v>134</v>
      </c>
    </row>
    <row r="459" s="2" customFormat="1" ht="24.15" customHeight="1">
      <c r="A459" s="40"/>
      <c r="B459" s="41"/>
      <c r="C459" s="206" t="s">
        <v>589</v>
      </c>
      <c r="D459" s="206" t="s">
        <v>136</v>
      </c>
      <c r="E459" s="207" t="s">
        <v>590</v>
      </c>
      <c r="F459" s="208" t="s">
        <v>591</v>
      </c>
      <c r="G459" s="209" t="s">
        <v>515</v>
      </c>
      <c r="H459" s="210">
        <v>2</v>
      </c>
      <c r="I459" s="211"/>
      <c r="J459" s="212">
        <f>ROUND(I459*H459,2)</f>
        <v>0</v>
      </c>
      <c r="K459" s="208" t="s">
        <v>140</v>
      </c>
      <c r="L459" s="46"/>
      <c r="M459" s="213" t="s">
        <v>19</v>
      </c>
      <c r="N459" s="214" t="s">
        <v>41</v>
      </c>
      <c r="O459" s="86"/>
      <c r="P459" s="215">
        <f>O459*H459</f>
        <v>0</v>
      </c>
      <c r="Q459" s="215">
        <v>0.028718717000000001</v>
      </c>
      <c r="R459" s="215">
        <f>Q459*H459</f>
        <v>0.057437434000000002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176</v>
      </c>
      <c r="AT459" s="217" t="s">
        <v>136</v>
      </c>
      <c r="AU459" s="217" t="s">
        <v>142</v>
      </c>
      <c r="AY459" s="19" t="s">
        <v>134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142</v>
      </c>
      <c r="BK459" s="218">
        <f>ROUND(I459*H459,2)</f>
        <v>0</v>
      </c>
      <c r="BL459" s="19" t="s">
        <v>176</v>
      </c>
      <c r="BM459" s="217" t="s">
        <v>592</v>
      </c>
    </row>
    <row r="460" s="2" customFormat="1">
      <c r="A460" s="40"/>
      <c r="B460" s="41"/>
      <c r="C460" s="42"/>
      <c r="D460" s="219" t="s">
        <v>144</v>
      </c>
      <c r="E460" s="42"/>
      <c r="F460" s="220" t="s">
        <v>593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144</v>
      </c>
      <c r="AU460" s="19" t="s">
        <v>142</v>
      </c>
    </row>
    <row r="461" s="14" customFormat="1">
      <c r="A461" s="14"/>
      <c r="B461" s="235"/>
      <c r="C461" s="236"/>
      <c r="D461" s="226" t="s">
        <v>146</v>
      </c>
      <c r="E461" s="237" t="s">
        <v>19</v>
      </c>
      <c r="F461" s="238" t="s">
        <v>142</v>
      </c>
      <c r="G461" s="236"/>
      <c r="H461" s="239">
        <v>2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146</v>
      </c>
      <c r="AU461" s="245" t="s">
        <v>142</v>
      </c>
      <c r="AV461" s="14" t="s">
        <v>142</v>
      </c>
      <c r="AW461" s="14" t="s">
        <v>31</v>
      </c>
      <c r="AX461" s="14" t="s">
        <v>69</v>
      </c>
      <c r="AY461" s="245" t="s">
        <v>134</v>
      </c>
    </row>
    <row r="462" s="15" customFormat="1">
      <c r="A462" s="15"/>
      <c r="B462" s="246"/>
      <c r="C462" s="247"/>
      <c r="D462" s="226" t="s">
        <v>146</v>
      </c>
      <c r="E462" s="248" t="s">
        <v>19</v>
      </c>
      <c r="F462" s="249" t="s">
        <v>163</v>
      </c>
      <c r="G462" s="247"/>
      <c r="H462" s="250">
        <v>2</v>
      </c>
      <c r="I462" s="251"/>
      <c r="J462" s="247"/>
      <c r="K462" s="247"/>
      <c r="L462" s="252"/>
      <c r="M462" s="253"/>
      <c r="N462" s="254"/>
      <c r="O462" s="254"/>
      <c r="P462" s="254"/>
      <c r="Q462" s="254"/>
      <c r="R462" s="254"/>
      <c r="S462" s="254"/>
      <c r="T462" s="25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6" t="s">
        <v>146</v>
      </c>
      <c r="AU462" s="256" t="s">
        <v>142</v>
      </c>
      <c r="AV462" s="15" t="s">
        <v>141</v>
      </c>
      <c r="AW462" s="15" t="s">
        <v>31</v>
      </c>
      <c r="AX462" s="15" t="s">
        <v>77</v>
      </c>
      <c r="AY462" s="256" t="s">
        <v>134</v>
      </c>
    </row>
    <row r="463" s="2" customFormat="1" ht="21.75" customHeight="1">
      <c r="A463" s="40"/>
      <c r="B463" s="41"/>
      <c r="C463" s="206" t="s">
        <v>594</v>
      </c>
      <c r="D463" s="206" t="s">
        <v>136</v>
      </c>
      <c r="E463" s="207" t="s">
        <v>595</v>
      </c>
      <c r="F463" s="208" t="s">
        <v>596</v>
      </c>
      <c r="G463" s="209" t="s">
        <v>515</v>
      </c>
      <c r="H463" s="210">
        <v>1</v>
      </c>
      <c r="I463" s="211"/>
      <c r="J463" s="212">
        <f>ROUND(I463*H463,2)</f>
        <v>0</v>
      </c>
      <c r="K463" s="208" t="s">
        <v>140</v>
      </c>
      <c r="L463" s="46"/>
      <c r="M463" s="213" t="s">
        <v>19</v>
      </c>
      <c r="N463" s="214" t="s">
        <v>41</v>
      </c>
      <c r="O463" s="86"/>
      <c r="P463" s="215">
        <f>O463*H463</f>
        <v>0</v>
      </c>
      <c r="Q463" s="215">
        <v>0</v>
      </c>
      <c r="R463" s="215">
        <f>Q463*H463</f>
        <v>0</v>
      </c>
      <c r="S463" s="215">
        <v>0.019460000000000002</v>
      </c>
      <c r="T463" s="216">
        <f>S463*H463</f>
        <v>0.019460000000000002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7" t="s">
        <v>176</v>
      </c>
      <c r="AT463" s="217" t="s">
        <v>136</v>
      </c>
      <c r="AU463" s="217" t="s">
        <v>142</v>
      </c>
      <c r="AY463" s="19" t="s">
        <v>134</v>
      </c>
      <c r="BE463" s="218">
        <f>IF(N463="základní",J463,0)</f>
        <v>0</v>
      </c>
      <c r="BF463" s="218">
        <f>IF(N463="snížená",J463,0)</f>
        <v>0</v>
      </c>
      <c r="BG463" s="218">
        <f>IF(N463="zákl. přenesená",J463,0)</f>
        <v>0</v>
      </c>
      <c r="BH463" s="218">
        <f>IF(N463="sníž. přenesená",J463,0)</f>
        <v>0</v>
      </c>
      <c r="BI463" s="218">
        <f>IF(N463="nulová",J463,0)</f>
        <v>0</v>
      </c>
      <c r="BJ463" s="19" t="s">
        <v>142</v>
      </c>
      <c r="BK463" s="218">
        <f>ROUND(I463*H463,2)</f>
        <v>0</v>
      </c>
      <c r="BL463" s="19" t="s">
        <v>176</v>
      </c>
      <c r="BM463" s="217" t="s">
        <v>597</v>
      </c>
    </row>
    <row r="464" s="2" customFormat="1">
      <c r="A464" s="40"/>
      <c r="B464" s="41"/>
      <c r="C464" s="42"/>
      <c r="D464" s="219" t="s">
        <v>144</v>
      </c>
      <c r="E464" s="42"/>
      <c r="F464" s="220" t="s">
        <v>598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144</v>
      </c>
      <c r="AU464" s="19" t="s">
        <v>142</v>
      </c>
    </row>
    <row r="465" s="14" customFormat="1">
      <c r="A465" s="14"/>
      <c r="B465" s="235"/>
      <c r="C465" s="236"/>
      <c r="D465" s="226" t="s">
        <v>146</v>
      </c>
      <c r="E465" s="237" t="s">
        <v>19</v>
      </c>
      <c r="F465" s="238" t="s">
        <v>77</v>
      </c>
      <c r="G465" s="236"/>
      <c r="H465" s="239">
        <v>1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146</v>
      </c>
      <c r="AU465" s="245" t="s">
        <v>142</v>
      </c>
      <c r="AV465" s="14" t="s">
        <v>142</v>
      </c>
      <c r="AW465" s="14" t="s">
        <v>31</v>
      </c>
      <c r="AX465" s="14" t="s">
        <v>69</v>
      </c>
      <c r="AY465" s="245" t="s">
        <v>134</v>
      </c>
    </row>
    <row r="466" s="15" customFormat="1">
      <c r="A466" s="15"/>
      <c r="B466" s="246"/>
      <c r="C466" s="247"/>
      <c r="D466" s="226" t="s">
        <v>146</v>
      </c>
      <c r="E466" s="248" t="s">
        <v>19</v>
      </c>
      <c r="F466" s="249" t="s">
        <v>163</v>
      </c>
      <c r="G466" s="247"/>
      <c r="H466" s="250">
        <v>1</v>
      </c>
      <c r="I466" s="251"/>
      <c r="J466" s="247"/>
      <c r="K466" s="247"/>
      <c r="L466" s="252"/>
      <c r="M466" s="253"/>
      <c r="N466" s="254"/>
      <c r="O466" s="254"/>
      <c r="P466" s="254"/>
      <c r="Q466" s="254"/>
      <c r="R466" s="254"/>
      <c r="S466" s="254"/>
      <c r="T466" s="25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56" t="s">
        <v>146</v>
      </c>
      <c r="AU466" s="256" t="s">
        <v>142</v>
      </c>
      <c r="AV466" s="15" t="s">
        <v>141</v>
      </c>
      <c r="AW466" s="15" t="s">
        <v>31</v>
      </c>
      <c r="AX466" s="15" t="s">
        <v>77</v>
      </c>
      <c r="AY466" s="256" t="s">
        <v>134</v>
      </c>
    </row>
    <row r="467" s="2" customFormat="1" ht="37.8" customHeight="1">
      <c r="A467" s="40"/>
      <c r="B467" s="41"/>
      <c r="C467" s="206" t="s">
        <v>368</v>
      </c>
      <c r="D467" s="206" t="s">
        <v>136</v>
      </c>
      <c r="E467" s="207" t="s">
        <v>599</v>
      </c>
      <c r="F467" s="208" t="s">
        <v>600</v>
      </c>
      <c r="G467" s="209" t="s">
        <v>515</v>
      </c>
      <c r="H467" s="210">
        <v>1</v>
      </c>
      <c r="I467" s="211"/>
      <c r="J467" s="212">
        <f>ROUND(I467*H467,2)</f>
        <v>0</v>
      </c>
      <c r="K467" s="208" t="s">
        <v>140</v>
      </c>
      <c r="L467" s="46"/>
      <c r="M467" s="213" t="s">
        <v>19</v>
      </c>
      <c r="N467" s="214" t="s">
        <v>41</v>
      </c>
      <c r="O467" s="86"/>
      <c r="P467" s="215">
        <f>O467*H467</f>
        <v>0</v>
      </c>
      <c r="Q467" s="215">
        <v>0.0169705302</v>
      </c>
      <c r="R467" s="215">
        <f>Q467*H467</f>
        <v>0.0169705302</v>
      </c>
      <c r="S467" s="215">
        <v>0</v>
      </c>
      <c r="T467" s="216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7" t="s">
        <v>176</v>
      </c>
      <c r="AT467" s="217" t="s">
        <v>136</v>
      </c>
      <c r="AU467" s="217" t="s">
        <v>142</v>
      </c>
      <c r="AY467" s="19" t="s">
        <v>134</v>
      </c>
      <c r="BE467" s="218">
        <f>IF(N467="základní",J467,0)</f>
        <v>0</v>
      </c>
      <c r="BF467" s="218">
        <f>IF(N467="snížená",J467,0)</f>
        <v>0</v>
      </c>
      <c r="BG467" s="218">
        <f>IF(N467="zákl. přenesená",J467,0)</f>
        <v>0</v>
      </c>
      <c r="BH467" s="218">
        <f>IF(N467="sníž. přenesená",J467,0)</f>
        <v>0</v>
      </c>
      <c r="BI467" s="218">
        <f>IF(N467="nulová",J467,0)</f>
        <v>0</v>
      </c>
      <c r="BJ467" s="19" t="s">
        <v>142</v>
      </c>
      <c r="BK467" s="218">
        <f>ROUND(I467*H467,2)</f>
        <v>0</v>
      </c>
      <c r="BL467" s="19" t="s">
        <v>176</v>
      </c>
      <c r="BM467" s="217" t="s">
        <v>601</v>
      </c>
    </row>
    <row r="468" s="2" customFormat="1">
      <c r="A468" s="40"/>
      <c r="B468" s="41"/>
      <c r="C468" s="42"/>
      <c r="D468" s="219" t="s">
        <v>144</v>
      </c>
      <c r="E468" s="42"/>
      <c r="F468" s="220" t="s">
        <v>602</v>
      </c>
      <c r="G468" s="42"/>
      <c r="H468" s="42"/>
      <c r="I468" s="221"/>
      <c r="J468" s="42"/>
      <c r="K468" s="42"/>
      <c r="L468" s="46"/>
      <c r="M468" s="222"/>
      <c r="N468" s="22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144</v>
      </c>
      <c r="AU468" s="19" t="s">
        <v>142</v>
      </c>
    </row>
    <row r="469" s="14" customFormat="1">
      <c r="A469" s="14"/>
      <c r="B469" s="235"/>
      <c r="C469" s="236"/>
      <c r="D469" s="226" t="s">
        <v>146</v>
      </c>
      <c r="E469" s="237" t="s">
        <v>19</v>
      </c>
      <c r="F469" s="238" t="s">
        <v>77</v>
      </c>
      <c r="G469" s="236"/>
      <c r="H469" s="239">
        <v>1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146</v>
      </c>
      <c r="AU469" s="245" t="s">
        <v>142</v>
      </c>
      <c r="AV469" s="14" t="s">
        <v>142</v>
      </c>
      <c r="AW469" s="14" t="s">
        <v>31</v>
      </c>
      <c r="AX469" s="14" t="s">
        <v>69</v>
      </c>
      <c r="AY469" s="245" t="s">
        <v>134</v>
      </c>
    </row>
    <row r="470" s="15" customFormat="1">
      <c r="A470" s="15"/>
      <c r="B470" s="246"/>
      <c r="C470" s="247"/>
      <c r="D470" s="226" t="s">
        <v>146</v>
      </c>
      <c r="E470" s="248" t="s">
        <v>19</v>
      </c>
      <c r="F470" s="249" t="s">
        <v>163</v>
      </c>
      <c r="G470" s="247"/>
      <c r="H470" s="250">
        <v>1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56" t="s">
        <v>146</v>
      </c>
      <c r="AU470" s="256" t="s">
        <v>142</v>
      </c>
      <c r="AV470" s="15" t="s">
        <v>141</v>
      </c>
      <c r="AW470" s="15" t="s">
        <v>31</v>
      </c>
      <c r="AX470" s="15" t="s">
        <v>77</v>
      </c>
      <c r="AY470" s="256" t="s">
        <v>134</v>
      </c>
    </row>
    <row r="471" s="2" customFormat="1" ht="37.8" customHeight="1">
      <c r="A471" s="40"/>
      <c r="B471" s="41"/>
      <c r="C471" s="206" t="s">
        <v>603</v>
      </c>
      <c r="D471" s="206" t="s">
        <v>136</v>
      </c>
      <c r="E471" s="207" t="s">
        <v>604</v>
      </c>
      <c r="F471" s="208" t="s">
        <v>605</v>
      </c>
      <c r="G471" s="209" t="s">
        <v>515</v>
      </c>
      <c r="H471" s="210">
        <v>1</v>
      </c>
      <c r="I471" s="211"/>
      <c r="J471" s="212">
        <f>ROUND(I471*H471,2)</f>
        <v>0</v>
      </c>
      <c r="K471" s="208" t="s">
        <v>140</v>
      </c>
      <c r="L471" s="46"/>
      <c r="M471" s="213" t="s">
        <v>19</v>
      </c>
      <c r="N471" s="214" t="s">
        <v>41</v>
      </c>
      <c r="O471" s="86"/>
      <c r="P471" s="215">
        <f>O471*H471</f>
        <v>0</v>
      </c>
      <c r="Q471" s="215">
        <v>0.0099605301999999996</v>
      </c>
      <c r="R471" s="215">
        <f>Q471*H471</f>
        <v>0.0099605301999999996</v>
      </c>
      <c r="S471" s="215">
        <v>0</v>
      </c>
      <c r="T471" s="216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7" t="s">
        <v>176</v>
      </c>
      <c r="AT471" s="217" t="s">
        <v>136</v>
      </c>
      <c r="AU471" s="217" t="s">
        <v>142</v>
      </c>
      <c r="AY471" s="19" t="s">
        <v>134</v>
      </c>
      <c r="BE471" s="218">
        <f>IF(N471="základní",J471,0)</f>
        <v>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9" t="s">
        <v>142</v>
      </c>
      <c r="BK471" s="218">
        <f>ROUND(I471*H471,2)</f>
        <v>0</v>
      </c>
      <c r="BL471" s="19" t="s">
        <v>176</v>
      </c>
      <c r="BM471" s="217" t="s">
        <v>606</v>
      </c>
    </row>
    <row r="472" s="2" customFormat="1">
      <c r="A472" s="40"/>
      <c r="B472" s="41"/>
      <c r="C472" s="42"/>
      <c r="D472" s="219" t="s">
        <v>144</v>
      </c>
      <c r="E472" s="42"/>
      <c r="F472" s="220" t="s">
        <v>607</v>
      </c>
      <c r="G472" s="42"/>
      <c r="H472" s="42"/>
      <c r="I472" s="221"/>
      <c r="J472" s="42"/>
      <c r="K472" s="42"/>
      <c r="L472" s="46"/>
      <c r="M472" s="222"/>
      <c r="N472" s="223"/>
      <c r="O472" s="86"/>
      <c r="P472" s="86"/>
      <c r="Q472" s="86"/>
      <c r="R472" s="86"/>
      <c r="S472" s="86"/>
      <c r="T472" s="87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144</v>
      </c>
      <c r="AU472" s="19" t="s">
        <v>142</v>
      </c>
    </row>
    <row r="473" s="14" customFormat="1">
      <c r="A473" s="14"/>
      <c r="B473" s="235"/>
      <c r="C473" s="236"/>
      <c r="D473" s="226" t="s">
        <v>146</v>
      </c>
      <c r="E473" s="237" t="s">
        <v>19</v>
      </c>
      <c r="F473" s="238" t="s">
        <v>77</v>
      </c>
      <c r="G473" s="236"/>
      <c r="H473" s="239">
        <v>1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146</v>
      </c>
      <c r="AU473" s="245" t="s">
        <v>142</v>
      </c>
      <c r="AV473" s="14" t="s">
        <v>142</v>
      </c>
      <c r="AW473" s="14" t="s">
        <v>31</v>
      </c>
      <c r="AX473" s="14" t="s">
        <v>69</v>
      </c>
      <c r="AY473" s="245" t="s">
        <v>134</v>
      </c>
    </row>
    <row r="474" s="15" customFormat="1">
      <c r="A474" s="15"/>
      <c r="B474" s="246"/>
      <c r="C474" s="247"/>
      <c r="D474" s="226" t="s">
        <v>146</v>
      </c>
      <c r="E474" s="248" t="s">
        <v>19</v>
      </c>
      <c r="F474" s="249" t="s">
        <v>163</v>
      </c>
      <c r="G474" s="247"/>
      <c r="H474" s="250">
        <v>1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6" t="s">
        <v>146</v>
      </c>
      <c r="AU474" s="256" t="s">
        <v>142</v>
      </c>
      <c r="AV474" s="15" t="s">
        <v>141</v>
      </c>
      <c r="AW474" s="15" t="s">
        <v>31</v>
      </c>
      <c r="AX474" s="15" t="s">
        <v>77</v>
      </c>
      <c r="AY474" s="256" t="s">
        <v>134</v>
      </c>
    </row>
    <row r="475" s="2" customFormat="1" ht="16.5" customHeight="1">
      <c r="A475" s="40"/>
      <c r="B475" s="41"/>
      <c r="C475" s="206" t="s">
        <v>373</v>
      </c>
      <c r="D475" s="206" t="s">
        <v>136</v>
      </c>
      <c r="E475" s="207" t="s">
        <v>608</v>
      </c>
      <c r="F475" s="208" t="s">
        <v>609</v>
      </c>
      <c r="G475" s="209" t="s">
        <v>515</v>
      </c>
      <c r="H475" s="210">
        <v>1</v>
      </c>
      <c r="I475" s="211"/>
      <c r="J475" s="212">
        <f>ROUND(I475*H475,2)</f>
        <v>0</v>
      </c>
      <c r="K475" s="208" t="s">
        <v>140</v>
      </c>
      <c r="L475" s="46"/>
      <c r="M475" s="213" t="s">
        <v>19</v>
      </c>
      <c r="N475" s="214" t="s">
        <v>41</v>
      </c>
      <c r="O475" s="86"/>
      <c r="P475" s="215">
        <f>O475*H475</f>
        <v>0</v>
      </c>
      <c r="Q475" s="215">
        <v>0</v>
      </c>
      <c r="R475" s="215">
        <f>Q475*H475</f>
        <v>0</v>
      </c>
      <c r="S475" s="215">
        <v>0.032899999999999999</v>
      </c>
      <c r="T475" s="216">
        <f>S475*H475</f>
        <v>0.032899999999999999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176</v>
      </c>
      <c r="AT475" s="217" t="s">
        <v>136</v>
      </c>
      <c r="AU475" s="217" t="s">
        <v>142</v>
      </c>
      <c r="AY475" s="19" t="s">
        <v>134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142</v>
      </c>
      <c r="BK475" s="218">
        <f>ROUND(I475*H475,2)</f>
        <v>0</v>
      </c>
      <c r="BL475" s="19" t="s">
        <v>176</v>
      </c>
      <c r="BM475" s="217" t="s">
        <v>610</v>
      </c>
    </row>
    <row r="476" s="2" customFormat="1">
      <c r="A476" s="40"/>
      <c r="B476" s="41"/>
      <c r="C476" s="42"/>
      <c r="D476" s="219" t="s">
        <v>144</v>
      </c>
      <c r="E476" s="42"/>
      <c r="F476" s="220" t="s">
        <v>611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144</v>
      </c>
      <c r="AU476" s="19" t="s">
        <v>142</v>
      </c>
    </row>
    <row r="477" s="14" customFormat="1">
      <c r="A477" s="14"/>
      <c r="B477" s="235"/>
      <c r="C477" s="236"/>
      <c r="D477" s="226" t="s">
        <v>146</v>
      </c>
      <c r="E477" s="237" t="s">
        <v>19</v>
      </c>
      <c r="F477" s="238" t="s">
        <v>77</v>
      </c>
      <c r="G477" s="236"/>
      <c r="H477" s="239">
        <v>1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5" t="s">
        <v>146</v>
      </c>
      <c r="AU477" s="245" t="s">
        <v>142</v>
      </c>
      <c r="AV477" s="14" t="s">
        <v>142</v>
      </c>
      <c r="AW477" s="14" t="s">
        <v>31</v>
      </c>
      <c r="AX477" s="14" t="s">
        <v>69</v>
      </c>
      <c r="AY477" s="245" t="s">
        <v>134</v>
      </c>
    </row>
    <row r="478" s="15" customFormat="1">
      <c r="A478" s="15"/>
      <c r="B478" s="246"/>
      <c r="C478" s="247"/>
      <c r="D478" s="226" t="s">
        <v>146</v>
      </c>
      <c r="E478" s="248" t="s">
        <v>19</v>
      </c>
      <c r="F478" s="249" t="s">
        <v>163</v>
      </c>
      <c r="G478" s="247"/>
      <c r="H478" s="250">
        <v>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6" t="s">
        <v>146</v>
      </c>
      <c r="AU478" s="256" t="s">
        <v>142</v>
      </c>
      <c r="AV478" s="15" t="s">
        <v>141</v>
      </c>
      <c r="AW478" s="15" t="s">
        <v>31</v>
      </c>
      <c r="AX478" s="15" t="s">
        <v>77</v>
      </c>
      <c r="AY478" s="256" t="s">
        <v>134</v>
      </c>
    </row>
    <row r="479" s="2" customFormat="1" ht="21.75" customHeight="1">
      <c r="A479" s="40"/>
      <c r="B479" s="41"/>
      <c r="C479" s="206" t="s">
        <v>612</v>
      </c>
      <c r="D479" s="206" t="s">
        <v>136</v>
      </c>
      <c r="E479" s="207" t="s">
        <v>613</v>
      </c>
      <c r="F479" s="208" t="s">
        <v>614</v>
      </c>
      <c r="G479" s="209" t="s">
        <v>515</v>
      </c>
      <c r="H479" s="210">
        <v>1</v>
      </c>
      <c r="I479" s="211"/>
      <c r="J479" s="212">
        <f>ROUND(I479*H479,2)</f>
        <v>0</v>
      </c>
      <c r="K479" s="208" t="s">
        <v>140</v>
      </c>
      <c r="L479" s="46"/>
      <c r="M479" s="213" t="s">
        <v>19</v>
      </c>
      <c r="N479" s="214" t="s">
        <v>41</v>
      </c>
      <c r="O479" s="86"/>
      <c r="P479" s="215">
        <f>O479*H479</f>
        <v>0</v>
      </c>
      <c r="Q479" s="215">
        <v>0.01425046</v>
      </c>
      <c r="R479" s="215">
        <f>Q479*H479</f>
        <v>0.01425046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176</v>
      </c>
      <c r="AT479" s="217" t="s">
        <v>136</v>
      </c>
      <c r="AU479" s="217" t="s">
        <v>142</v>
      </c>
      <c r="AY479" s="19" t="s">
        <v>134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142</v>
      </c>
      <c r="BK479" s="218">
        <f>ROUND(I479*H479,2)</f>
        <v>0</v>
      </c>
      <c r="BL479" s="19" t="s">
        <v>176</v>
      </c>
      <c r="BM479" s="217" t="s">
        <v>615</v>
      </c>
    </row>
    <row r="480" s="2" customFormat="1">
      <c r="A480" s="40"/>
      <c r="B480" s="41"/>
      <c r="C480" s="42"/>
      <c r="D480" s="219" t="s">
        <v>144</v>
      </c>
      <c r="E480" s="42"/>
      <c r="F480" s="220" t="s">
        <v>616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144</v>
      </c>
      <c r="AU480" s="19" t="s">
        <v>142</v>
      </c>
    </row>
    <row r="481" s="14" customFormat="1">
      <c r="A481" s="14"/>
      <c r="B481" s="235"/>
      <c r="C481" s="236"/>
      <c r="D481" s="226" t="s">
        <v>146</v>
      </c>
      <c r="E481" s="237" t="s">
        <v>19</v>
      </c>
      <c r="F481" s="238" t="s">
        <v>77</v>
      </c>
      <c r="G481" s="236"/>
      <c r="H481" s="239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146</v>
      </c>
      <c r="AU481" s="245" t="s">
        <v>142</v>
      </c>
      <c r="AV481" s="14" t="s">
        <v>142</v>
      </c>
      <c r="AW481" s="14" t="s">
        <v>31</v>
      </c>
      <c r="AX481" s="14" t="s">
        <v>69</v>
      </c>
      <c r="AY481" s="245" t="s">
        <v>134</v>
      </c>
    </row>
    <row r="482" s="15" customFormat="1">
      <c r="A482" s="15"/>
      <c r="B482" s="246"/>
      <c r="C482" s="247"/>
      <c r="D482" s="226" t="s">
        <v>146</v>
      </c>
      <c r="E482" s="248" t="s">
        <v>19</v>
      </c>
      <c r="F482" s="249" t="s">
        <v>163</v>
      </c>
      <c r="G482" s="247"/>
      <c r="H482" s="250">
        <v>1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6" t="s">
        <v>146</v>
      </c>
      <c r="AU482" s="256" t="s">
        <v>142</v>
      </c>
      <c r="AV482" s="15" t="s">
        <v>141</v>
      </c>
      <c r="AW482" s="15" t="s">
        <v>31</v>
      </c>
      <c r="AX482" s="15" t="s">
        <v>77</v>
      </c>
      <c r="AY482" s="256" t="s">
        <v>134</v>
      </c>
    </row>
    <row r="483" s="2" customFormat="1" ht="49.05" customHeight="1">
      <c r="A483" s="40"/>
      <c r="B483" s="41"/>
      <c r="C483" s="206" t="s">
        <v>380</v>
      </c>
      <c r="D483" s="206" t="s">
        <v>136</v>
      </c>
      <c r="E483" s="207" t="s">
        <v>617</v>
      </c>
      <c r="F483" s="208" t="s">
        <v>618</v>
      </c>
      <c r="G483" s="209" t="s">
        <v>515</v>
      </c>
      <c r="H483" s="210">
        <v>1</v>
      </c>
      <c r="I483" s="211"/>
      <c r="J483" s="212">
        <f>ROUND(I483*H483,2)</f>
        <v>0</v>
      </c>
      <c r="K483" s="208" t="s">
        <v>140</v>
      </c>
      <c r="L483" s="46"/>
      <c r="M483" s="213" t="s">
        <v>19</v>
      </c>
      <c r="N483" s="214" t="s">
        <v>41</v>
      </c>
      <c r="O483" s="86"/>
      <c r="P483" s="215">
        <f>O483*H483</f>
        <v>0</v>
      </c>
      <c r="Q483" s="215">
        <v>0.056175099999999999</v>
      </c>
      <c r="R483" s="215">
        <f>Q483*H483</f>
        <v>0.056175099999999999</v>
      </c>
      <c r="S483" s="215">
        <v>0</v>
      </c>
      <c r="T483" s="21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7" t="s">
        <v>176</v>
      </c>
      <c r="AT483" s="217" t="s">
        <v>136</v>
      </c>
      <c r="AU483" s="217" t="s">
        <v>142</v>
      </c>
      <c r="AY483" s="19" t="s">
        <v>134</v>
      </c>
      <c r="BE483" s="218">
        <f>IF(N483="základní",J483,0)</f>
        <v>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9" t="s">
        <v>142</v>
      </c>
      <c r="BK483" s="218">
        <f>ROUND(I483*H483,2)</f>
        <v>0</v>
      </c>
      <c r="BL483" s="19" t="s">
        <v>176</v>
      </c>
      <c r="BM483" s="217" t="s">
        <v>619</v>
      </c>
    </row>
    <row r="484" s="2" customFormat="1">
      <c r="A484" s="40"/>
      <c r="B484" s="41"/>
      <c r="C484" s="42"/>
      <c r="D484" s="219" t="s">
        <v>144</v>
      </c>
      <c r="E484" s="42"/>
      <c r="F484" s="220" t="s">
        <v>620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144</v>
      </c>
      <c r="AU484" s="19" t="s">
        <v>142</v>
      </c>
    </row>
    <row r="485" s="14" customFormat="1">
      <c r="A485" s="14"/>
      <c r="B485" s="235"/>
      <c r="C485" s="236"/>
      <c r="D485" s="226" t="s">
        <v>146</v>
      </c>
      <c r="E485" s="237" t="s">
        <v>19</v>
      </c>
      <c r="F485" s="238" t="s">
        <v>77</v>
      </c>
      <c r="G485" s="236"/>
      <c r="H485" s="239">
        <v>1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5" t="s">
        <v>146</v>
      </c>
      <c r="AU485" s="245" t="s">
        <v>142</v>
      </c>
      <c r="AV485" s="14" t="s">
        <v>142</v>
      </c>
      <c r="AW485" s="14" t="s">
        <v>31</v>
      </c>
      <c r="AX485" s="14" t="s">
        <v>69</v>
      </c>
      <c r="AY485" s="245" t="s">
        <v>134</v>
      </c>
    </row>
    <row r="486" s="15" customFormat="1">
      <c r="A486" s="15"/>
      <c r="B486" s="246"/>
      <c r="C486" s="247"/>
      <c r="D486" s="226" t="s">
        <v>146</v>
      </c>
      <c r="E486" s="248" t="s">
        <v>19</v>
      </c>
      <c r="F486" s="249" t="s">
        <v>163</v>
      </c>
      <c r="G486" s="247"/>
      <c r="H486" s="250">
        <v>1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6" t="s">
        <v>146</v>
      </c>
      <c r="AU486" s="256" t="s">
        <v>142</v>
      </c>
      <c r="AV486" s="15" t="s">
        <v>141</v>
      </c>
      <c r="AW486" s="15" t="s">
        <v>31</v>
      </c>
      <c r="AX486" s="15" t="s">
        <v>77</v>
      </c>
      <c r="AY486" s="256" t="s">
        <v>134</v>
      </c>
    </row>
    <row r="487" s="2" customFormat="1" ht="24.15" customHeight="1">
      <c r="A487" s="40"/>
      <c r="B487" s="41"/>
      <c r="C487" s="206" t="s">
        <v>621</v>
      </c>
      <c r="D487" s="206" t="s">
        <v>136</v>
      </c>
      <c r="E487" s="207" t="s">
        <v>622</v>
      </c>
      <c r="F487" s="208" t="s">
        <v>623</v>
      </c>
      <c r="G487" s="209" t="s">
        <v>515</v>
      </c>
      <c r="H487" s="210">
        <v>1</v>
      </c>
      <c r="I487" s="211"/>
      <c r="J487" s="212">
        <f>ROUND(I487*H487,2)</f>
        <v>0</v>
      </c>
      <c r="K487" s="208" t="s">
        <v>140</v>
      </c>
      <c r="L487" s="46"/>
      <c r="M487" s="213" t="s">
        <v>19</v>
      </c>
      <c r="N487" s="214" t="s">
        <v>41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0.69347000000000003</v>
      </c>
      <c r="T487" s="216">
        <f>S487*H487</f>
        <v>0.69347000000000003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176</v>
      </c>
      <c r="AT487" s="217" t="s">
        <v>136</v>
      </c>
      <c r="AU487" s="217" t="s">
        <v>142</v>
      </c>
      <c r="AY487" s="19" t="s">
        <v>134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142</v>
      </c>
      <c r="BK487" s="218">
        <f>ROUND(I487*H487,2)</f>
        <v>0</v>
      </c>
      <c r="BL487" s="19" t="s">
        <v>176</v>
      </c>
      <c r="BM487" s="217" t="s">
        <v>624</v>
      </c>
    </row>
    <row r="488" s="2" customFormat="1">
      <c r="A488" s="40"/>
      <c r="B488" s="41"/>
      <c r="C488" s="42"/>
      <c r="D488" s="219" t="s">
        <v>144</v>
      </c>
      <c r="E488" s="42"/>
      <c r="F488" s="220" t="s">
        <v>625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144</v>
      </c>
      <c r="AU488" s="19" t="s">
        <v>142</v>
      </c>
    </row>
    <row r="489" s="14" customFormat="1">
      <c r="A489" s="14"/>
      <c r="B489" s="235"/>
      <c r="C489" s="236"/>
      <c r="D489" s="226" t="s">
        <v>146</v>
      </c>
      <c r="E489" s="237" t="s">
        <v>19</v>
      </c>
      <c r="F489" s="238" t="s">
        <v>77</v>
      </c>
      <c r="G489" s="236"/>
      <c r="H489" s="239">
        <v>1</v>
      </c>
      <c r="I489" s="240"/>
      <c r="J489" s="236"/>
      <c r="K489" s="236"/>
      <c r="L489" s="241"/>
      <c r="M489" s="242"/>
      <c r="N489" s="243"/>
      <c r="O489" s="243"/>
      <c r="P489" s="243"/>
      <c r="Q489" s="243"/>
      <c r="R489" s="243"/>
      <c r="S489" s="243"/>
      <c r="T489" s="24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5" t="s">
        <v>146</v>
      </c>
      <c r="AU489" s="245" t="s">
        <v>142</v>
      </c>
      <c r="AV489" s="14" t="s">
        <v>142</v>
      </c>
      <c r="AW489" s="14" t="s">
        <v>31</v>
      </c>
      <c r="AX489" s="14" t="s">
        <v>69</v>
      </c>
      <c r="AY489" s="245" t="s">
        <v>134</v>
      </c>
    </row>
    <row r="490" s="15" customFormat="1">
      <c r="A490" s="15"/>
      <c r="B490" s="246"/>
      <c r="C490" s="247"/>
      <c r="D490" s="226" t="s">
        <v>146</v>
      </c>
      <c r="E490" s="248" t="s">
        <v>19</v>
      </c>
      <c r="F490" s="249" t="s">
        <v>163</v>
      </c>
      <c r="G490" s="247"/>
      <c r="H490" s="250">
        <v>1</v>
      </c>
      <c r="I490" s="251"/>
      <c r="J490" s="247"/>
      <c r="K490" s="247"/>
      <c r="L490" s="252"/>
      <c r="M490" s="253"/>
      <c r="N490" s="254"/>
      <c r="O490" s="254"/>
      <c r="P490" s="254"/>
      <c r="Q490" s="254"/>
      <c r="R490" s="254"/>
      <c r="S490" s="254"/>
      <c r="T490" s="25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56" t="s">
        <v>146</v>
      </c>
      <c r="AU490" s="256" t="s">
        <v>142</v>
      </c>
      <c r="AV490" s="15" t="s">
        <v>141</v>
      </c>
      <c r="AW490" s="15" t="s">
        <v>31</v>
      </c>
      <c r="AX490" s="15" t="s">
        <v>77</v>
      </c>
      <c r="AY490" s="256" t="s">
        <v>134</v>
      </c>
    </row>
    <row r="491" s="2" customFormat="1" ht="24.15" customHeight="1">
      <c r="A491" s="40"/>
      <c r="B491" s="41"/>
      <c r="C491" s="206" t="s">
        <v>385</v>
      </c>
      <c r="D491" s="206" t="s">
        <v>136</v>
      </c>
      <c r="E491" s="207" t="s">
        <v>626</v>
      </c>
      <c r="F491" s="208" t="s">
        <v>627</v>
      </c>
      <c r="G491" s="209" t="s">
        <v>311</v>
      </c>
      <c r="H491" s="210">
        <v>2</v>
      </c>
      <c r="I491" s="211"/>
      <c r="J491" s="212">
        <f>ROUND(I491*H491,2)</f>
        <v>0</v>
      </c>
      <c r="K491" s="208" t="s">
        <v>140</v>
      </c>
      <c r="L491" s="46"/>
      <c r="M491" s="213" t="s">
        <v>19</v>
      </c>
      <c r="N491" s="214" t="s">
        <v>41</v>
      </c>
      <c r="O491" s="86"/>
      <c r="P491" s="215">
        <f>O491*H491</f>
        <v>0</v>
      </c>
      <c r="Q491" s="215">
        <v>0.0010891399999999999</v>
      </c>
      <c r="R491" s="215">
        <f>Q491*H491</f>
        <v>0.0021782799999999999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176</v>
      </c>
      <c r="AT491" s="217" t="s">
        <v>136</v>
      </c>
      <c r="AU491" s="217" t="s">
        <v>142</v>
      </c>
      <c r="AY491" s="19" t="s">
        <v>134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142</v>
      </c>
      <c r="BK491" s="218">
        <f>ROUND(I491*H491,2)</f>
        <v>0</v>
      </c>
      <c r="BL491" s="19" t="s">
        <v>176</v>
      </c>
      <c r="BM491" s="217" t="s">
        <v>628</v>
      </c>
    </row>
    <row r="492" s="2" customFormat="1">
      <c r="A492" s="40"/>
      <c r="B492" s="41"/>
      <c r="C492" s="42"/>
      <c r="D492" s="219" t="s">
        <v>144</v>
      </c>
      <c r="E492" s="42"/>
      <c r="F492" s="220" t="s">
        <v>629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144</v>
      </c>
      <c r="AU492" s="19" t="s">
        <v>142</v>
      </c>
    </row>
    <row r="493" s="14" customFormat="1">
      <c r="A493" s="14"/>
      <c r="B493" s="235"/>
      <c r="C493" s="236"/>
      <c r="D493" s="226" t="s">
        <v>146</v>
      </c>
      <c r="E493" s="237" t="s">
        <v>19</v>
      </c>
      <c r="F493" s="238" t="s">
        <v>142</v>
      </c>
      <c r="G493" s="236"/>
      <c r="H493" s="239">
        <v>2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146</v>
      </c>
      <c r="AU493" s="245" t="s">
        <v>142</v>
      </c>
      <c r="AV493" s="14" t="s">
        <v>142</v>
      </c>
      <c r="AW493" s="14" t="s">
        <v>31</v>
      </c>
      <c r="AX493" s="14" t="s">
        <v>69</v>
      </c>
      <c r="AY493" s="245" t="s">
        <v>134</v>
      </c>
    </row>
    <row r="494" s="15" customFormat="1">
      <c r="A494" s="15"/>
      <c r="B494" s="246"/>
      <c r="C494" s="247"/>
      <c r="D494" s="226" t="s">
        <v>146</v>
      </c>
      <c r="E494" s="248" t="s">
        <v>19</v>
      </c>
      <c r="F494" s="249" t="s">
        <v>163</v>
      </c>
      <c r="G494" s="247"/>
      <c r="H494" s="250">
        <v>2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6" t="s">
        <v>146</v>
      </c>
      <c r="AU494" s="256" t="s">
        <v>142</v>
      </c>
      <c r="AV494" s="15" t="s">
        <v>141</v>
      </c>
      <c r="AW494" s="15" t="s">
        <v>31</v>
      </c>
      <c r="AX494" s="15" t="s">
        <v>77</v>
      </c>
      <c r="AY494" s="256" t="s">
        <v>134</v>
      </c>
    </row>
    <row r="495" s="2" customFormat="1" ht="24.15" customHeight="1">
      <c r="A495" s="40"/>
      <c r="B495" s="41"/>
      <c r="C495" s="206" t="s">
        <v>630</v>
      </c>
      <c r="D495" s="206" t="s">
        <v>136</v>
      </c>
      <c r="E495" s="207" t="s">
        <v>631</v>
      </c>
      <c r="F495" s="208" t="s">
        <v>632</v>
      </c>
      <c r="G495" s="209" t="s">
        <v>515</v>
      </c>
      <c r="H495" s="210">
        <v>2</v>
      </c>
      <c r="I495" s="211"/>
      <c r="J495" s="212">
        <f>ROUND(I495*H495,2)</f>
        <v>0</v>
      </c>
      <c r="K495" s="208" t="s">
        <v>140</v>
      </c>
      <c r="L495" s="46"/>
      <c r="M495" s="213" t="s">
        <v>19</v>
      </c>
      <c r="N495" s="214" t="s">
        <v>41</v>
      </c>
      <c r="O495" s="86"/>
      <c r="P495" s="215">
        <f>O495*H495</f>
        <v>0</v>
      </c>
      <c r="Q495" s="215">
        <v>8.9140000000000004E-05</v>
      </c>
      <c r="R495" s="215">
        <f>Q495*H495</f>
        <v>0.00017828000000000001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176</v>
      </c>
      <c r="AT495" s="217" t="s">
        <v>136</v>
      </c>
      <c r="AU495" s="217" t="s">
        <v>142</v>
      </c>
      <c r="AY495" s="19" t="s">
        <v>134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142</v>
      </c>
      <c r="BK495" s="218">
        <f>ROUND(I495*H495,2)</f>
        <v>0</v>
      </c>
      <c r="BL495" s="19" t="s">
        <v>176</v>
      </c>
      <c r="BM495" s="217" t="s">
        <v>633</v>
      </c>
    </row>
    <row r="496" s="2" customFormat="1">
      <c r="A496" s="40"/>
      <c r="B496" s="41"/>
      <c r="C496" s="42"/>
      <c r="D496" s="219" t="s">
        <v>144</v>
      </c>
      <c r="E496" s="42"/>
      <c r="F496" s="220" t="s">
        <v>634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144</v>
      </c>
      <c r="AU496" s="19" t="s">
        <v>142</v>
      </c>
    </row>
    <row r="497" s="14" customFormat="1">
      <c r="A497" s="14"/>
      <c r="B497" s="235"/>
      <c r="C497" s="236"/>
      <c r="D497" s="226" t="s">
        <v>146</v>
      </c>
      <c r="E497" s="237" t="s">
        <v>19</v>
      </c>
      <c r="F497" s="238" t="s">
        <v>142</v>
      </c>
      <c r="G497" s="236"/>
      <c r="H497" s="239">
        <v>2</v>
      </c>
      <c r="I497" s="240"/>
      <c r="J497" s="236"/>
      <c r="K497" s="236"/>
      <c r="L497" s="241"/>
      <c r="M497" s="242"/>
      <c r="N497" s="243"/>
      <c r="O497" s="243"/>
      <c r="P497" s="243"/>
      <c r="Q497" s="243"/>
      <c r="R497" s="243"/>
      <c r="S497" s="243"/>
      <c r="T497" s="24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5" t="s">
        <v>146</v>
      </c>
      <c r="AU497" s="245" t="s">
        <v>142</v>
      </c>
      <c r="AV497" s="14" t="s">
        <v>142</v>
      </c>
      <c r="AW497" s="14" t="s">
        <v>31</v>
      </c>
      <c r="AX497" s="14" t="s">
        <v>69</v>
      </c>
      <c r="AY497" s="245" t="s">
        <v>134</v>
      </c>
    </row>
    <row r="498" s="15" customFormat="1">
      <c r="A498" s="15"/>
      <c r="B498" s="246"/>
      <c r="C498" s="247"/>
      <c r="D498" s="226" t="s">
        <v>146</v>
      </c>
      <c r="E498" s="248" t="s">
        <v>19</v>
      </c>
      <c r="F498" s="249" t="s">
        <v>163</v>
      </c>
      <c r="G498" s="247"/>
      <c r="H498" s="250">
        <v>2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146</v>
      </c>
      <c r="AU498" s="256" t="s">
        <v>142</v>
      </c>
      <c r="AV498" s="15" t="s">
        <v>141</v>
      </c>
      <c r="AW498" s="15" t="s">
        <v>31</v>
      </c>
      <c r="AX498" s="15" t="s">
        <v>77</v>
      </c>
      <c r="AY498" s="256" t="s">
        <v>134</v>
      </c>
    </row>
    <row r="499" s="2" customFormat="1" ht="24.15" customHeight="1">
      <c r="A499" s="40"/>
      <c r="B499" s="41"/>
      <c r="C499" s="257" t="s">
        <v>392</v>
      </c>
      <c r="D499" s="257" t="s">
        <v>191</v>
      </c>
      <c r="E499" s="258" t="s">
        <v>635</v>
      </c>
      <c r="F499" s="259" t="s">
        <v>636</v>
      </c>
      <c r="G499" s="260" t="s">
        <v>311</v>
      </c>
      <c r="H499" s="261">
        <v>2</v>
      </c>
      <c r="I499" s="262"/>
      <c r="J499" s="263">
        <f>ROUND(I499*H499,2)</f>
        <v>0</v>
      </c>
      <c r="K499" s="259" t="s">
        <v>19</v>
      </c>
      <c r="L499" s="264"/>
      <c r="M499" s="265" t="s">
        <v>19</v>
      </c>
      <c r="N499" s="266" t="s">
        <v>41</v>
      </c>
      <c r="O499" s="86"/>
      <c r="P499" s="215">
        <f>O499*H499</f>
        <v>0</v>
      </c>
      <c r="Q499" s="215">
        <v>0.00031</v>
      </c>
      <c r="R499" s="215">
        <f>Q499*H499</f>
        <v>0.00062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227</v>
      </c>
      <c r="AT499" s="217" t="s">
        <v>191</v>
      </c>
      <c r="AU499" s="217" t="s">
        <v>142</v>
      </c>
      <c r="AY499" s="19" t="s">
        <v>134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142</v>
      </c>
      <c r="BK499" s="218">
        <f>ROUND(I499*H499,2)</f>
        <v>0</v>
      </c>
      <c r="BL499" s="19" t="s">
        <v>176</v>
      </c>
      <c r="BM499" s="217" t="s">
        <v>637</v>
      </c>
    </row>
    <row r="500" s="14" customFormat="1">
      <c r="A500" s="14"/>
      <c r="B500" s="235"/>
      <c r="C500" s="236"/>
      <c r="D500" s="226" t="s">
        <v>146</v>
      </c>
      <c r="E500" s="237" t="s">
        <v>19</v>
      </c>
      <c r="F500" s="238" t="s">
        <v>142</v>
      </c>
      <c r="G500" s="236"/>
      <c r="H500" s="239">
        <v>2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5" t="s">
        <v>146</v>
      </c>
      <c r="AU500" s="245" t="s">
        <v>142</v>
      </c>
      <c r="AV500" s="14" t="s">
        <v>142</v>
      </c>
      <c r="AW500" s="14" t="s">
        <v>31</v>
      </c>
      <c r="AX500" s="14" t="s">
        <v>69</v>
      </c>
      <c r="AY500" s="245" t="s">
        <v>134</v>
      </c>
    </row>
    <row r="501" s="15" customFormat="1">
      <c r="A501" s="15"/>
      <c r="B501" s="246"/>
      <c r="C501" s="247"/>
      <c r="D501" s="226" t="s">
        <v>146</v>
      </c>
      <c r="E501" s="248" t="s">
        <v>19</v>
      </c>
      <c r="F501" s="249" t="s">
        <v>163</v>
      </c>
      <c r="G501" s="247"/>
      <c r="H501" s="250">
        <v>2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56" t="s">
        <v>146</v>
      </c>
      <c r="AU501" s="256" t="s">
        <v>142</v>
      </c>
      <c r="AV501" s="15" t="s">
        <v>141</v>
      </c>
      <c r="AW501" s="15" t="s">
        <v>31</v>
      </c>
      <c r="AX501" s="15" t="s">
        <v>77</v>
      </c>
      <c r="AY501" s="256" t="s">
        <v>134</v>
      </c>
    </row>
    <row r="502" s="2" customFormat="1" ht="24.15" customHeight="1">
      <c r="A502" s="40"/>
      <c r="B502" s="41"/>
      <c r="C502" s="257" t="s">
        <v>638</v>
      </c>
      <c r="D502" s="257" t="s">
        <v>191</v>
      </c>
      <c r="E502" s="258" t="s">
        <v>639</v>
      </c>
      <c r="F502" s="259" t="s">
        <v>640</v>
      </c>
      <c r="G502" s="260" t="s">
        <v>277</v>
      </c>
      <c r="H502" s="261">
        <v>2</v>
      </c>
      <c r="I502" s="262"/>
      <c r="J502" s="263">
        <f>ROUND(I502*H502,2)</f>
        <v>0</v>
      </c>
      <c r="K502" s="259" t="s">
        <v>140</v>
      </c>
      <c r="L502" s="264"/>
      <c r="M502" s="265" t="s">
        <v>19</v>
      </c>
      <c r="N502" s="266" t="s">
        <v>41</v>
      </c>
      <c r="O502" s="86"/>
      <c r="P502" s="215">
        <f>O502*H502</f>
        <v>0</v>
      </c>
      <c r="Q502" s="215">
        <v>0.00012999999999999999</v>
      </c>
      <c r="R502" s="215">
        <f>Q502*H502</f>
        <v>0.00025999999999999998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227</v>
      </c>
      <c r="AT502" s="217" t="s">
        <v>191</v>
      </c>
      <c r="AU502" s="217" t="s">
        <v>142</v>
      </c>
      <c r="AY502" s="19" t="s">
        <v>134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142</v>
      </c>
      <c r="BK502" s="218">
        <f>ROUND(I502*H502,2)</f>
        <v>0</v>
      </c>
      <c r="BL502" s="19" t="s">
        <v>176</v>
      </c>
      <c r="BM502" s="217" t="s">
        <v>641</v>
      </c>
    </row>
    <row r="503" s="14" customFormat="1">
      <c r="A503" s="14"/>
      <c r="B503" s="235"/>
      <c r="C503" s="236"/>
      <c r="D503" s="226" t="s">
        <v>146</v>
      </c>
      <c r="E503" s="237" t="s">
        <v>19</v>
      </c>
      <c r="F503" s="238" t="s">
        <v>142</v>
      </c>
      <c r="G503" s="236"/>
      <c r="H503" s="239">
        <v>2</v>
      </c>
      <c r="I503" s="240"/>
      <c r="J503" s="236"/>
      <c r="K503" s="236"/>
      <c r="L503" s="241"/>
      <c r="M503" s="242"/>
      <c r="N503" s="243"/>
      <c r="O503" s="243"/>
      <c r="P503" s="243"/>
      <c r="Q503" s="243"/>
      <c r="R503" s="243"/>
      <c r="S503" s="243"/>
      <c r="T503" s="24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5" t="s">
        <v>146</v>
      </c>
      <c r="AU503" s="245" t="s">
        <v>142</v>
      </c>
      <c r="AV503" s="14" t="s">
        <v>142</v>
      </c>
      <c r="AW503" s="14" t="s">
        <v>31</v>
      </c>
      <c r="AX503" s="14" t="s">
        <v>69</v>
      </c>
      <c r="AY503" s="245" t="s">
        <v>134</v>
      </c>
    </row>
    <row r="504" s="15" customFormat="1">
      <c r="A504" s="15"/>
      <c r="B504" s="246"/>
      <c r="C504" s="247"/>
      <c r="D504" s="226" t="s">
        <v>146</v>
      </c>
      <c r="E504" s="248" t="s">
        <v>19</v>
      </c>
      <c r="F504" s="249" t="s">
        <v>163</v>
      </c>
      <c r="G504" s="247"/>
      <c r="H504" s="250">
        <v>2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6" t="s">
        <v>146</v>
      </c>
      <c r="AU504" s="256" t="s">
        <v>142</v>
      </c>
      <c r="AV504" s="15" t="s">
        <v>141</v>
      </c>
      <c r="AW504" s="15" t="s">
        <v>31</v>
      </c>
      <c r="AX504" s="15" t="s">
        <v>77</v>
      </c>
      <c r="AY504" s="256" t="s">
        <v>134</v>
      </c>
    </row>
    <row r="505" s="2" customFormat="1" ht="24.15" customHeight="1">
      <c r="A505" s="40"/>
      <c r="B505" s="41"/>
      <c r="C505" s="206" t="s">
        <v>400</v>
      </c>
      <c r="D505" s="206" t="s">
        <v>136</v>
      </c>
      <c r="E505" s="207" t="s">
        <v>642</v>
      </c>
      <c r="F505" s="208" t="s">
        <v>643</v>
      </c>
      <c r="G505" s="209" t="s">
        <v>515</v>
      </c>
      <c r="H505" s="210">
        <v>4</v>
      </c>
      <c r="I505" s="211"/>
      <c r="J505" s="212">
        <f>ROUND(I505*H505,2)</f>
        <v>0</v>
      </c>
      <c r="K505" s="208" t="s">
        <v>140</v>
      </c>
      <c r="L505" s="46"/>
      <c r="M505" s="213" t="s">
        <v>19</v>
      </c>
      <c r="N505" s="214" t="s">
        <v>41</v>
      </c>
      <c r="O505" s="86"/>
      <c r="P505" s="215">
        <f>O505*H505</f>
        <v>0</v>
      </c>
      <c r="Q505" s="215">
        <v>8.9140000000000004E-05</v>
      </c>
      <c r="R505" s="215">
        <f>Q505*H505</f>
        <v>0.00035656000000000001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176</v>
      </c>
      <c r="AT505" s="217" t="s">
        <v>136</v>
      </c>
      <c r="AU505" s="217" t="s">
        <v>142</v>
      </c>
      <c r="AY505" s="19" t="s">
        <v>134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142</v>
      </c>
      <c r="BK505" s="218">
        <f>ROUND(I505*H505,2)</f>
        <v>0</v>
      </c>
      <c r="BL505" s="19" t="s">
        <v>176</v>
      </c>
      <c r="BM505" s="217" t="s">
        <v>644</v>
      </c>
    </row>
    <row r="506" s="2" customFormat="1">
      <c r="A506" s="40"/>
      <c r="B506" s="41"/>
      <c r="C506" s="42"/>
      <c r="D506" s="219" t="s">
        <v>144</v>
      </c>
      <c r="E506" s="42"/>
      <c r="F506" s="220" t="s">
        <v>645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144</v>
      </c>
      <c r="AU506" s="19" t="s">
        <v>142</v>
      </c>
    </row>
    <row r="507" s="14" customFormat="1">
      <c r="A507" s="14"/>
      <c r="B507" s="235"/>
      <c r="C507" s="236"/>
      <c r="D507" s="226" t="s">
        <v>146</v>
      </c>
      <c r="E507" s="237" t="s">
        <v>19</v>
      </c>
      <c r="F507" s="238" t="s">
        <v>141</v>
      </c>
      <c r="G507" s="236"/>
      <c r="H507" s="239">
        <v>4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5" t="s">
        <v>146</v>
      </c>
      <c r="AU507" s="245" t="s">
        <v>142</v>
      </c>
      <c r="AV507" s="14" t="s">
        <v>142</v>
      </c>
      <c r="AW507" s="14" t="s">
        <v>31</v>
      </c>
      <c r="AX507" s="14" t="s">
        <v>69</v>
      </c>
      <c r="AY507" s="245" t="s">
        <v>134</v>
      </c>
    </row>
    <row r="508" s="15" customFormat="1">
      <c r="A508" s="15"/>
      <c r="B508" s="246"/>
      <c r="C508" s="247"/>
      <c r="D508" s="226" t="s">
        <v>146</v>
      </c>
      <c r="E508" s="248" t="s">
        <v>19</v>
      </c>
      <c r="F508" s="249" t="s">
        <v>163</v>
      </c>
      <c r="G508" s="247"/>
      <c r="H508" s="250">
        <v>4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6" t="s">
        <v>146</v>
      </c>
      <c r="AU508" s="256" t="s">
        <v>142</v>
      </c>
      <c r="AV508" s="15" t="s">
        <v>141</v>
      </c>
      <c r="AW508" s="15" t="s">
        <v>31</v>
      </c>
      <c r="AX508" s="15" t="s">
        <v>77</v>
      </c>
      <c r="AY508" s="256" t="s">
        <v>134</v>
      </c>
    </row>
    <row r="509" s="2" customFormat="1" ht="24.15" customHeight="1">
      <c r="A509" s="40"/>
      <c r="B509" s="41"/>
      <c r="C509" s="257" t="s">
        <v>646</v>
      </c>
      <c r="D509" s="257" t="s">
        <v>191</v>
      </c>
      <c r="E509" s="258" t="s">
        <v>635</v>
      </c>
      <c r="F509" s="259" t="s">
        <v>636</v>
      </c>
      <c r="G509" s="260" t="s">
        <v>311</v>
      </c>
      <c r="H509" s="261">
        <v>4</v>
      </c>
      <c r="I509" s="262"/>
      <c r="J509" s="263">
        <f>ROUND(I509*H509,2)</f>
        <v>0</v>
      </c>
      <c r="K509" s="259" t="s">
        <v>19</v>
      </c>
      <c r="L509" s="264"/>
      <c r="M509" s="265" t="s">
        <v>19</v>
      </c>
      <c r="N509" s="266" t="s">
        <v>41</v>
      </c>
      <c r="O509" s="86"/>
      <c r="P509" s="215">
        <f>O509*H509</f>
        <v>0</v>
      </c>
      <c r="Q509" s="215">
        <v>0.00031</v>
      </c>
      <c r="R509" s="215">
        <f>Q509*H509</f>
        <v>0.00124</v>
      </c>
      <c r="S509" s="215">
        <v>0</v>
      </c>
      <c r="T509" s="21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17" t="s">
        <v>227</v>
      </c>
      <c r="AT509" s="217" t="s">
        <v>191</v>
      </c>
      <c r="AU509" s="217" t="s">
        <v>142</v>
      </c>
      <c r="AY509" s="19" t="s">
        <v>134</v>
      </c>
      <c r="BE509" s="218">
        <f>IF(N509="základní",J509,0)</f>
        <v>0</v>
      </c>
      <c r="BF509" s="218">
        <f>IF(N509="snížená",J509,0)</f>
        <v>0</v>
      </c>
      <c r="BG509" s="218">
        <f>IF(N509="zákl. přenesená",J509,0)</f>
        <v>0</v>
      </c>
      <c r="BH509" s="218">
        <f>IF(N509="sníž. přenesená",J509,0)</f>
        <v>0</v>
      </c>
      <c r="BI509" s="218">
        <f>IF(N509="nulová",J509,0)</f>
        <v>0</v>
      </c>
      <c r="BJ509" s="19" t="s">
        <v>142</v>
      </c>
      <c r="BK509" s="218">
        <f>ROUND(I509*H509,2)</f>
        <v>0</v>
      </c>
      <c r="BL509" s="19" t="s">
        <v>176</v>
      </c>
      <c r="BM509" s="217" t="s">
        <v>647</v>
      </c>
    </row>
    <row r="510" s="14" customFormat="1">
      <c r="A510" s="14"/>
      <c r="B510" s="235"/>
      <c r="C510" s="236"/>
      <c r="D510" s="226" t="s">
        <v>146</v>
      </c>
      <c r="E510" s="237" t="s">
        <v>19</v>
      </c>
      <c r="F510" s="238" t="s">
        <v>141</v>
      </c>
      <c r="G510" s="236"/>
      <c r="H510" s="239">
        <v>4</v>
      </c>
      <c r="I510" s="240"/>
      <c r="J510" s="236"/>
      <c r="K510" s="236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146</v>
      </c>
      <c r="AU510" s="245" t="s">
        <v>142</v>
      </c>
      <c r="AV510" s="14" t="s">
        <v>142</v>
      </c>
      <c r="AW510" s="14" t="s">
        <v>31</v>
      </c>
      <c r="AX510" s="14" t="s">
        <v>69</v>
      </c>
      <c r="AY510" s="245" t="s">
        <v>134</v>
      </c>
    </row>
    <row r="511" s="15" customFormat="1">
      <c r="A511" s="15"/>
      <c r="B511" s="246"/>
      <c r="C511" s="247"/>
      <c r="D511" s="226" t="s">
        <v>146</v>
      </c>
      <c r="E511" s="248" t="s">
        <v>19</v>
      </c>
      <c r="F511" s="249" t="s">
        <v>163</v>
      </c>
      <c r="G511" s="247"/>
      <c r="H511" s="250">
        <v>4</v>
      </c>
      <c r="I511" s="251"/>
      <c r="J511" s="247"/>
      <c r="K511" s="247"/>
      <c r="L511" s="252"/>
      <c r="M511" s="253"/>
      <c r="N511" s="254"/>
      <c r="O511" s="254"/>
      <c r="P511" s="254"/>
      <c r="Q511" s="254"/>
      <c r="R511" s="254"/>
      <c r="S511" s="254"/>
      <c r="T511" s="25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6" t="s">
        <v>146</v>
      </c>
      <c r="AU511" s="256" t="s">
        <v>142</v>
      </c>
      <c r="AV511" s="15" t="s">
        <v>141</v>
      </c>
      <c r="AW511" s="15" t="s">
        <v>31</v>
      </c>
      <c r="AX511" s="15" t="s">
        <v>77</v>
      </c>
      <c r="AY511" s="256" t="s">
        <v>134</v>
      </c>
    </row>
    <row r="512" s="2" customFormat="1" ht="16.5" customHeight="1">
      <c r="A512" s="40"/>
      <c r="B512" s="41"/>
      <c r="C512" s="206" t="s">
        <v>405</v>
      </c>
      <c r="D512" s="206" t="s">
        <v>136</v>
      </c>
      <c r="E512" s="207" t="s">
        <v>648</v>
      </c>
      <c r="F512" s="208" t="s">
        <v>649</v>
      </c>
      <c r="G512" s="209" t="s">
        <v>515</v>
      </c>
      <c r="H512" s="210">
        <v>2</v>
      </c>
      <c r="I512" s="211"/>
      <c r="J512" s="212">
        <f>ROUND(I512*H512,2)</f>
        <v>0</v>
      </c>
      <c r="K512" s="208" t="s">
        <v>140</v>
      </c>
      <c r="L512" s="46"/>
      <c r="M512" s="213" t="s">
        <v>19</v>
      </c>
      <c r="N512" s="214" t="s">
        <v>41</v>
      </c>
      <c r="O512" s="86"/>
      <c r="P512" s="215">
        <f>O512*H512</f>
        <v>0</v>
      </c>
      <c r="Q512" s="215">
        <v>0</v>
      </c>
      <c r="R512" s="215">
        <f>Q512*H512</f>
        <v>0</v>
      </c>
      <c r="S512" s="215">
        <v>0.00156</v>
      </c>
      <c r="T512" s="216">
        <f>S512*H512</f>
        <v>0.0031199999999999999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7" t="s">
        <v>176</v>
      </c>
      <c r="AT512" s="217" t="s">
        <v>136</v>
      </c>
      <c r="AU512" s="217" t="s">
        <v>142</v>
      </c>
      <c r="AY512" s="19" t="s">
        <v>134</v>
      </c>
      <c r="BE512" s="218">
        <f>IF(N512="základní",J512,0)</f>
        <v>0</v>
      </c>
      <c r="BF512" s="218">
        <f>IF(N512="snížená",J512,0)</f>
        <v>0</v>
      </c>
      <c r="BG512" s="218">
        <f>IF(N512="zákl. přenesená",J512,0)</f>
        <v>0</v>
      </c>
      <c r="BH512" s="218">
        <f>IF(N512="sníž. přenesená",J512,0)</f>
        <v>0</v>
      </c>
      <c r="BI512" s="218">
        <f>IF(N512="nulová",J512,0)</f>
        <v>0</v>
      </c>
      <c r="BJ512" s="19" t="s">
        <v>142</v>
      </c>
      <c r="BK512" s="218">
        <f>ROUND(I512*H512,2)</f>
        <v>0</v>
      </c>
      <c r="BL512" s="19" t="s">
        <v>176</v>
      </c>
      <c r="BM512" s="217" t="s">
        <v>650</v>
      </c>
    </row>
    <row r="513" s="2" customFormat="1">
      <c r="A513" s="40"/>
      <c r="B513" s="41"/>
      <c r="C513" s="42"/>
      <c r="D513" s="219" t="s">
        <v>144</v>
      </c>
      <c r="E513" s="42"/>
      <c r="F513" s="220" t="s">
        <v>651</v>
      </c>
      <c r="G513" s="42"/>
      <c r="H513" s="42"/>
      <c r="I513" s="221"/>
      <c r="J513" s="42"/>
      <c r="K513" s="42"/>
      <c r="L513" s="46"/>
      <c r="M513" s="222"/>
      <c r="N513" s="22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144</v>
      </c>
      <c r="AU513" s="19" t="s">
        <v>142</v>
      </c>
    </row>
    <row r="514" s="14" customFormat="1">
      <c r="A514" s="14"/>
      <c r="B514" s="235"/>
      <c r="C514" s="236"/>
      <c r="D514" s="226" t="s">
        <v>146</v>
      </c>
      <c r="E514" s="237" t="s">
        <v>19</v>
      </c>
      <c r="F514" s="238" t="s">
        <v>142</v>
      </c>
      <c r="G514" s="236"/>
      <c r="H514" s="239">
        <v>2</v>
      </c>
      <c r="I514" s="240"/>
      <c r="J514" s="236"/>
      <c r="K514" s="236"/>
      <c r="L514" s="241"/>
      <c r="M514" s="242"/>
      <c r="N514" s="243"/>
      <c r="O514" s="243"/>
      <c r="P514" s="243"/>
      <c r="Q514" s="243"/>
      <c r="R514" s="243"/>
      <c r="S514" s="243"/>
      <c r="T514" s="24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5" t="s">
        <v>146</v>
      </c>
      <c r="AU514" s="245" t="s">
        <v>142</v>
      </c>
      <c r="AV514" s="14" t="s">
        <v>142</v>
      </c>
      <c r="AW514" s="14" t="s">
        <v>31</v>
      </c>
      <c r="AX514" s="14" t="s">
        <v>69</v>
      </c>
      <c r="AY514" s="245" t="s">
        <v>134</v>
      </c>
    </row>
    <row r="515" s="15" customFormat="1">
      <c r="A515" s="15"/>
      <c r="B515" s="246"/>
      <c r="C515" s="247"/>
      <c r="D515" s="226" t="s">
        <v>146</v>
      </c>
      <c r="E515" s="248" t="s">
        <v>19</v>
      </c>
      <c r="F515" s="249" t="s">
        <v>163</v>
      </c>
      <c r="G515" s="247"/>
      <c r="H515" s="250">
        <v>2</v>
      </c>
      <c r="I515" s="251"/>
      <c r="J515" s="247"/>
      <c r="K515" s="247"/>
      <c r="L515" s="252"/>
      <c r="M515" s="253"/>
      <c r="N515" s="254"/>
      <c r="O515" s="254"/>
      <c r="P515" s="254"/>
      <c r="Q515" s="254"/>
      <c r="R515" s="254"/>
      <c r="S515" s="254"/>
      <c r="T515" s="25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56" t="s">
        <v>146</v>
      </c>
      <c r="AU515" s="256" t="s">
        <v>142</v>
      </c>
      <c r="AV515" s="15" t="s">
        <v>141</v>
      </c>
      <c r="AW515" s="15" t="s">
        <v>31</v>
      </c>
      <c r="AX515" s="15" t="s">
        <v>77</v>
      </c>
      <c r="AY515" s="256" t="s">
        <v>134</v>
      </c>
    </row>
    <row r="516" s="2" customFormat="1" ht="16.5" customHeight="1">
      <c r="A516" s="40"/>
      <c r="B516" s="41"/>
      <c r="C516" s="206" t="s">
        <v>652</v>
      </c>
      <c r="D516" s="206" t="s">
        <v>136</v>
      </c>
      <c r="E516" s="207" t="s">
        <v>653</v>
      </c>
      <c r="F516" s="208" t="s">
        <v>654</v>
      </c>
      <c r="G516" s="209" t="s">
        <v>515</v>
      </c>
      <c r="H516" s="210">
        <v>2</v>
      </c>
      <c r="I516" s="211"/>
      <c r="J516" s="212">
        <f>ROUND(I516*H516,2)</f>
        <v>0</v>
      </c>
      <c r="K516" s="208" t="s">
        <v>140</v>
      </c>
      <c r="L516" s="46"/>
      <c r="M516" s="213" t="s">
        <v>19</v>
      </c>
      <c r="N516" s="214" t="s">
        <v>41</v>
      </c>
      <c r="O516" s="86"/>
      <c r="P516" s="215">
        <f>O516*H516</f>
        <v>0</v>
      </c>
      <c r="Q516" s="215">
        <v>0.00183914</v>
      </c>
      <c r="R516" s="215">
        <f>Q516*H516</f>
        <v>0.0036782799999999999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176</v>
      </c>
      <c r="AT516" s="217" t="s">
        <v>136</v>
      </c>
      <c r="AU516" s="217" t="s">
        <v>142</v>
      </c>
      <c r="AY516" s="19" t="s">
        <v>134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142</v>
      </c>
      <c r="BK516" s="218">
        <f>ROUND(I516*H516,2)</f>
        <v>0</v>
      </c>
      <c r="BL516" s="19" t="s">
        <v>176</v>
      </c>
      <c r="BM516" s="217" t="s">
        <v>655</v>
      </c>
    </row>
    <row r="517" s="2" customFormat="1">
      <c r="A517" s="40"/>
      <c r="B517" s="41"/>
      <c r="C517" s="42"/>
      <c r="D517" s="219" t="s">
        <v>144</v>
      </c>
      <c r="E517" s="42"/>
      <c r="F517" s="220" t="s">
        <v>656</v>
      </c>
      <c r="G517" s="42"/>
      <c r="H517" s="42"/>
      <c r="I517" s="221"/>
      <c r="J517" s="42"/>
      <c r="K517" s="42"/>
      <c r="L517" s="46"/>
      <c r="M517" s="222"/>
      <c r="N517" s="223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144</v>
      </c>
      <c r="AU517" s="19" t="s">
        <v>142</v>
      </c>
    </row>
    <row r="518" s="14" customFormat="1">
      <c r="A518" s="14"/>
      <c r="B518" s="235"/>
      <c r="C518" s="236"/>
      <c r="D518" s="226" t="s">
        <v>146</v>
      </c>
      <c r="E518" s="237" t="s">
        <v>19</v>
      </c>
      <c r="F518" s="238" t="s">
        <v>142</v>
      </c>
      <c r="G518" s="236"/>
      <c r="H518" s="239">
        <v>2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5" t="s">
        <v>146</v>
      </c>
      <c r="AU518" s="245" t="s">
        <v>142</v>
      </c>
      <c r="AV518" s="14" t="s">
        <v>142</v>
      </c>
      <c r="AW518" s="14" t="s">
        <v>31</v>
      </c>
      <c r="AX518" s="14" t="s">
        <v>69</v>
      </c>
      <c r="AY518" s="245" t="s">
        <v>134</v>
      </c>
    </row>
    <row r="519" s="15" customFormat="1">
      <c r="A519" s="15"/>
      <c r="B519" s="246"/>
      <c r="C519" s="247"/>
      <c r="D519" s="226" t="s">
        <v>146</v>
      </c>
      <c r="E519" s="248" t="s">
        <v>19</v>
      </c>
      <c r="F519" s="249" t="s">
        <v>163</v>
      </c>
      <c r="G519" s="247"/>
      <c r="H519" s="250">
        <v>2</v>
      </c>
      <c r="I519" s="251"/>
      <c r="J519" s="247"/>
      <c r="K519" s="247"/>
      <c r="L519" s="252"/>
      <c r="M519" s="253"/>
      <c r="N519" s="254"/>
      <c r="O519" s="254"/>
      <c r="P519" s="254"/>
      <c r="Q519" s="254"/>
      <c r="R519" s="254"/>
      <c r="S519" s="254"/>
      <c r="T519" s="25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56" t="s">
        <v>146</v>
      </c>
      <c r="AU519" s="256" t="s">
        <v>142</v>
      </c>
      <c r="AV519" s="15" t="s">
        <v>141</v>
      </c>
      <c r="AW519" s="15" t="s">
        <v>31</v>
      </c>
      <c r="AX519" s="15" t="s">
        <v>77</v>
      </c>
      <c r="AY519" s="256" t="s">
        <v>134</v>
      </c>
    </row>
    <row r="520" s="2" customFormat="1" ht="24.15" customHeight="1">
      <c r="A520" s="40"/>
      <c r="B520" s="41"/>
      <c r="C520" s="206" t="s">
        <v>410</v>
      </c>
      <c r="D520" s="206" t="s">
        <v>136</v>
      </c>
      <c r="E520" s="207" t="s">
        <v>657</v>
      </c>
      <c r="F520" s="208" t="s">
        <v>658</v>
      </c>
      <c r="G520" s="209" t="s">
        <v>311</v>
      </c>
      <c r="H520" s="210">
        <v>1</v>
      </c>
      <c r="I520" s="211"/>
      <c r="J520" s="212">
        <f>ROUND(I520*H520,2)</f>
        <v>0</v>
      </c>
      <c r="K520" s="208" t="s">
        <v>140</v>
      </c>
      <c r="L520" s="46"/>
      <c r="M520" s="213" t="s">
        <v>19</v>
      </c>
      <c r="N520" s="214" t="s">
        <v>41</v>
      </c>
      <c r="O520" s="86"/>
      <c r="P520" s="215">
        <f>O520*H520</f>
        <v>0</v>
      </c>
      <c r="Q520" s="215">
        <v>0.00014014</v>
      </c>
      <c r="R520" s="215">
        <f>Q520*H520</f>
        <v>0.00014014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176</v>
      </c>
      <c r="AT520" s="217" t="s">
        <v>136</v>
      </c>
      <c r="AU520" s="217" t="s">
        <v>142</v>
      </c>
      <c r="AY520" s="19" t="s">
        <v>134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142</v>
      </c>
      <c r="BK520" s="218">
        <f>ROUND(I520*H520,2)</f>
        <v>0</v>
      </c>
      <c r="BL520" s="19" t="s">
        <v>176</v>
      </c>
      <c r="BM520" s="217" t="s">
        <v>659</v>
      </c>
    </row>
    <row r="521" s="2" customFormat="1">
      <c r="A521" s="40"/>
      <c r="B521" s="41"/>
      <c r="C521" s="42"/>
      <c r="D521" s="219" t="s">
        <v>144</v>
      </c>
      <c r="E521" s="42"/>
      <c r="F521" s="220" t="s">
        <v>660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144</v>
      </c>
      <c r="AU521" s="19" t="s">
        <v>142</v>
      </c>
    </row>
    <row r="522" s="14" customFormat="1">
      <c r="A522" s="14"/>
      <c r="B522" s="235"/>
      <c r="C522" s="236"/>
      <c r="D522" s="226" t="s">
        <v>146</v>
      </c>
      <c r="E522" s="237" t="s">
        <v>19</v>
      </c>
      <c r="F522" s="238" t="s">
        <v>77</v>
      </c>
      <c r="G522" s="236"/>
      <c r="H522" s="239">
        <v>1</v>
      </c>
      <c r="I522" s="240"/>
      <c r="J522" s="236"/>
      <c r="K522" s="236"/>
      <c r="L522" s="241"/>
      <c r="M522" s="242"/>
      <c r="N522" s="243"/>
      <c r="O522" s="243"/>
      <c r="P522" s="243"/>
      <c r="Q522" s="243"/>
      <c r="R522" s="243"/>
      <c r="S522" s="243"/>
      <c r="T522" s="24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5" t="s">
        <v>146</v>
      </c>
      <c r="AU522" s="245" t="s">
        <v>142</v>
      </c>
      <c r="AV522" s="14" t="s">
        <v>142</v>
      </c>
      <c r="AW522" s="14" t="s">
        <v>31</v>
      </c>
      <c r="AX522" s="14" t="s">
        <v>69</v>
      </c>
      <c r="AY522" s="245" t="s">
        <v>134</v>
      </c>
    </row>
    <row r="523" s="15" customFormat="1">
      <c r="A523" s="15"/>
      <c r="B523" s="246"/>
      <c r="C523" s="247"/>
      <c r="D523" s="226" t="s">
        <v>146</v>
      </c>
      <c r="E523" s="248" t="s">
        <v>19</v>
      </c>
      <c r="F523" s="249" t="s">
        <v>163</v>
      </c>
      <c r="G523" s="247"/>
      <c r="H523" s="250">
        <v>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6" t="s">
        <v>146</v>
      </c>
      <c r="AU523" s="256" t="s">
        <v>142</v>
      </c>
      <c r="AV523" s="15" t="s">
        <v>141</v>
      </c>
      <c r="AW523" s="15" t="s">
        <v>31</v>
      </c>
      <c r="AX523" s="15" t="s">
        <v>77</v>
      </c>
      <c r="AY523" s="256" t="s">
        <v>134</v>
      </c>
    </row>
    <row r="524" s="2" customFormat="1" ht="33" customHeight="1">
      <c r="A524" s="40"/>
      <c r="B524" s="41"/>
      <c r="C524" s="257" t="s">
        <v>661</v>
      </c>
      <c r="D524" s="257" t="s">
        <v>191</v>
      </c>
      <c r="E524" s="258" t="s">
        <v>662</v>
      </c>
      <c r="F524" s="259" t="s">
        <v>663</v>
      </c>
      <c r="G524" s="260" t="s">
        <v>311</v>
      </c>
      <c r="H524" s="261">
        <v>1</v>
      </c>
      <c r="I524" s="262"/>
      <c r="J524" s="263">
        <f>ROUND(I524*H524,2)</f>
        <v>0</v>
      </c>
      <c r="K524" s="259" t="s">
        <v>19</v>
      </c>
      <c r="L524" s="264"/>
      <c r="M524" s="265" t="s">
        <v>19</v>
      </c>
      <c r="N524" s="266" t="s">
        <v>41</v>
      </c>
      <c r="O524" s="86"/>
      <c r="P524" s="215">
        <f>O524*H524</f>
        <v>0</v>
      </c>
      <c r="Q524" s="215">
        <v>0</v>
      </c>
      <c r="R524" s="215">
        <f>Q524*H524</f>
        <v>0</v>
      </c>
      <c r="S524" s="215">
        <v>0</v>
      </c>
      <c r="T524" s="21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17" t="s">
        <v>227</v>
      </c>
      <c r="AT524" s="217" t="s">
        <v>191</v>
      </c>
      <c r="AU524" s="217" t="s">
        <v>142</v>
      </c>
      <c r="AY524" s="19" t="s">
        <v>134</v>
      </c>
      <c r="BE524" s="218">
        <f>IF(N524="základní",J524,0)</f>
        <v>0</v>
      </c>
      <c r="BF524" s="218">
        <f>IF(N524="snížená",J524,0)</f>
        <v>0</v>
      </c>
      <c r="BG524" s="218">
        <f>IF(N524="zákl. přenesená",J524,0)</f>
        <v>0</v>
      </c>
      <c r="BH524" s="218">
        <f>IF(N524="sníž. přenesená",J524,0)</f>
        <v>0</v>
      </c>
      <c r="BI524" s="218">
        <f>IF(N524="nulová",J524,0)</f>
        <v>0</v>
      </c>
      <c r="BJ524" s="19" t="s">
        <v>142</v>
      </c>
      <c r="BK524" s="218">
        <f>ROUND(I524*H524,2)</f>
        <v>0</v>
      </c>
      <c r="BL524" s="19" t="s">
        <v>176</v>
      </c>
      <c r="BM524" s="217" t="s">
        <v>664</v>
      </c>
    </row>
    <row r="525" s="14" customFormat="1">
      <c r="A525" s="14"/>
      <c r="B525" s="235"/>
      <c r="C525" s="236"/>
      <c r="D525" s="226" t="s">
        <v>146</v>
      </c>
      <c r="E525" s="237" t="s">
        <v>19</v>
      </c>
      <c r="F525" s="238" t="s">
        <v>77</v>
      </c>
      <c r="G525" s="236"/>
      <c r="H525" s="239">
        <v>1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146</v>
      </c>
      <c r="AU525" s="245" t="s">
        <v>142</v>
      </c>
      <c r="AV525" s="14" t="s">
        <v>142</v>
      </c>
      <c r="AW525" s="14" t="s">
        <v>31</v>
      </c>
      <c r="AX525" s="14" t="s">
        <v>69</v>
      </c>
      <c r="AY525" s="245" t="s">
        <v>134</v>
      </c>
    </row>
    <row r="526" s="15" customFormat="1">
      <c r="A526" s="15"/>
      <c r="B526" s="246"/>
      <c r="C526" s="247"/>
      <c r="D526" s="226" t="s">
        <v>146</v>
      </c>
      <c r="E526" s="248" t="s">
        <v>19</v>
      </c>
      <c r="F526" s="249" t="s">
        <v>163</v>
      </c>
      <c r="G526" s="247"/>
      <c r="H526" s="250">
        <v>1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6" t="s">
        <v>146</v>
      </c>
      <c r="AU526" s="256" t="s">
        <v>142</v>
      </c>
      <c r="AV526" s="15" t="s">
        <v>141</v>
      </c>
      <c r="AW526" s="15" t="s">
        <v>31</v>
      </c>
      <c r="AX526" s="15" t="s">
        <v>77</v>
      </c>
      <c r="AY526" s="256" t="s">
        <v>134</v>
      </c>
    </row>
    <row r="527" s="2" customFormat="1" ht="24.15" customHeight="1">
      <c r="A527" s="40"/>
      <c r="B527" s="41"/>
      <c r="C527" s="206" t="s">
        <v>416</v>
      </c>
      <c r="D527" s="206" t="s">
        <v>136</v>
      </c>
      <c r="E527" s="207" t="s">
        <v>665</v>
      </c>
      <c r="F527" s="208" t="s">
        <v>666</v>
      </c>
      <c r="G527" s="209" t="s">
        <v>311</v>
      </c>
      <c r="H527" s="210">
        <v>2</v>
      </c>
      <c r="I527" s="211"/>
      <c r="J527" s="212">
        <f>ROUND(I527*H527,2)</f>
        <v>0</v>
      </c>
      <c r="K527" s="208" t="s">
        <v>140</v>
      </c>
      <c r="L527" s="46"/>
      <c r="M527" s="213" t="s">
        <v>19</v>
      </c>
      <c r="N527" s="214" t="s">
        <v>41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0.00084999999999999995</v>
      </c>
      <c r="T527" s="216">
        <f>S527*H527</f>
        <v>0.0016999999999999999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176</v>
      </c>
      <c r="AT527" s="217" t="s">
        <v>136</v>
      </c>
      <c r="AU527" s="217" t="s">
        <v>142</v>
      </c>
      <c r="AY527" s="19" t="s">
        <v>134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142</v>
      </c>
      <c r="BK527" s="218">
        <f>ROUND(I527*H527,2)</f>
        <v>0</v>
      </c>
      <c r="BL527" s="19" t="s">
        <v>176</v>
      </c>
      <c r="BM527" s="217" t="s">
        <v>667</v>
      </c>
    </row>
    <row r="528" s="2" customFormat="1">
      <c r="A528" s="40"/>
      <c r="B528" s="41"/>
      <c r="C528" s="42"/>
      <c r="D528" s="219" t="s">
        <v>144</v>
      </c>
      <c r="E528" s="42"/>
      <c r="F528" s="220" t="s">
        <v>668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144</v>
      </c>
      <c r="AU528" s="19" t="s">
        <v>142</v>
      </c>
    </row>
    <row r="529" s="14" customFormat="1">
      <c r="A529" s="14"/>
      <c r="B529" s="235"/>
      <c r="C529" s="236"/>
      <c r="D529" s="226" t="s">
        <v>146</v>
      </c>
      <c r="E529" s="237" t="s">
        <v>19</v>
      </c>
      <c r="F529" s="238" t="s">
        <v>142</v>
      </c>
      <c r="G529" s="236"/>
      <c r="H529" s="239">
        <v>2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5" t="s">
        <v>146</v>
      </c>
      <c r="AU529" s="245" t="s">
        <v>142</v>
      </c>
      <c r="AV529" s="14" t="s">
        <v>142</v>
      </c>
      <c r="AW529" s="14" t="s">
        <v>31</v>
      </c>
      <c r="AX529" s="14" t="s">
        <v>69</v>
      </c>
      <c r="AY529" s="245" t="s">
        <v>134</v>
      </c>
    </row>
    <row r="530" s="15" customFormat="1">
      <c r="A530" s="15"/>
      <c r="B530" s="246"/>
      <c r="C530" s="247"/>
      <c r="D530" s="226" t="s">
        <v>146</v>
      </c>
      <c r="E530" s="248" t="s">
        <v>19</v>
      </c>
      <c r="F530" s="249" t="s">
        <v>163</v>
      </c>
      <c r="G530" s="247"/>
      <c r="H530" s="250">
        <v>2</v>
      </c>
      <c r="I530" s="251"/>
      <c r="J530" s="247"/>
      <c r="K530" s="247"/>
      <c r="L530" s="252"/>
      <c r="M530" s="253"/>
      <c r="N530" s="254"/>
      <c r="O530" s="254"/>
      <c r="P530" s="254"/>
      <c r="Q530" s="254"/>
      <c r="R530" s="254"/>
      <c r="S530" s="254"/>
      <c r="T530" s="25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56" t="s">
        <v>146</v>
      </c>
      <c r="AU530" s="256" t="s">
        <v>142</v>
      </c>
      <c r="AV530" s="15" t="s">
        <v>141</v>
      </c>
      <c r="AW530" s="15" t="s">
        <v>31</v>
      </c>
      <c r="AX530" s="15" t="s">
        <v>77</v>
      </c>
      <c r="AY530" s="256" t="s">
        <v>134</v>
      </c>
    </row>
    <row r="531" s="2" customFormat="1" ht="55.5" customHeight="1">
      <c r="A531" s="40"/>
      <c r="B531" s="41"/>
      <c r="C531" s="206" t="s">
        <v>669</v>
      </c>
      <c r="D531" s="206" t="s">
        <v>136</v>
      </c>
      <c r="E531" s="207" t="s">
        <v>670</v>
      </c>
      <c r="F531" s="208" t="s">
        <v>671</v>
      </c>
      <c r="G531" s="209" t="s">
        <v>458</v>
      </c>
      <c r="H531" s="267"/>
      <c r="I531" s="211"/>
      <c r="J531" s="212">
        <f>ROUND(I531*H531,2)</f>
        <v>0</v>
      </c>
      <c r="K531" s="208" t="s">
        <v>140</v>
      </c>
      <c r="L531" s="46"/>
      <c r="M531" s="213" t="s">
        <v>19</v>
      </c>
      <c r="N531" s="214" t="s">
        <v>41</v>
      </c>
      <c r="O531" s="86"/>
      <c r="P531" s="215">
        <f>O531*H531</f>
        <v>0</v>
      </c>
      <c r="Q531" s="215">
        <v>0</v>
      </c>
      <c r="R531" s="215">
        <f>Q531*H531</f>
        <v>0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176</v>
      </c>
      <c r="AT531" s="217" t="s">
        <v>136</v>
      </c>
      <c r="AU531" s="217" t="s">
        <v>142</v>
      </c>
      <c r="AY531" s="19" t="s">
        <v>134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142</v>
      </c>
      <c r="BK531" s="218">
        <f>ROUND(I531*H531,2)</f>
        <v>0</v>
      </c>
      <c r="BL531" s="19" t="s">
        <v>176</v>
      </c>
      <c r="BM531" s="217" t="s">
        <v>672</v>
      </c>
    </row>
    <row r="532" s="2" customFormat="1">
      <c r="A532" s="40"/>
      <c r="B532" s="41"/>
      <c r="C532" s="42"/>
      <c r="D532" s="219" t="s">
        <v>144</v>
      </c>
      <c r="E532" s="42"/>
      <c r="F532" s="220" t="s">
        <v>673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144</v>
      </c>
      <c r="AU532" s="19" t="s">
        <v>142</v>
      </c>
    </row>
    <row r="533" s="12" customFormat="1" ht="22.8" customHeight="1">
      <c r="A533" s="12"/>
      <c r="B533" s="190"/>
      <c r="C533" s="191"/>
      <c r="D533" s="192" t="s">
        <v>68</v>
      </c>
      <c r="E533" s="204" t="s">
        <v>674</v>
      </c>
      <c r="F533" s="204" t="s">
        <v>675</v>
      </c>
      <c r="G533" s="191"/>
      <c r="H533" s="191"/>
      <c r="I533" s="194"/>
      <c r="J533" s="205">
        <f>BK533</f>
        <v>0</v>
      </c>
      <c r="K533" s="191"/>
      <c r="L533" s="196"/>
      <c r="M533" s="197"/>
      <c r="N533" s="198"/>
      <c r="O533" s="198"/>
      <c r="P533" s="199">
        <f>SUM(P534:P535)</f>
        <v>0</v>
      </c>
      <c r="Q533" s="198"/>
      <c r="R533" s="199">
        <f>SUM(R534:R535)</f>
        <v>0.00017000000000000001</v>
      </c>
      <c r="S533" s="198"/>
      <c r="T533" s="200">
        <f>SUM(T534:T535)</f>
        <v>0.30625000000000002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01" t="s">
        <v>142</v>
      </c>
      <c r="AT533" s="202" t="s">
        <v>68</v>
      </c>
      <c r="AU533" s="202" t="s">
        <v>77</v>
      </c>
      <c r="AY533" s="201" t="s">
        <v>134</v>
      </c>
      <c r="BK533" s="203">
        <f>SUM(BK534:BK535)</f>
        <v>0</v>
      </c>
    </row>
    <row r="534" s="2" customFormat="1" ht="24.15" customHeight="1">
      <c r="A534" s="40"/>
      <c r="B534" s="41"/>
      <c r="C534" s="206" t="s">
        <v>676</v>
      </c>
      <c r="D534" s="206" t="s">
        <v>136</v>
      </c>
      <c r="E534" s="207" t="s">
        <v>677</v>
      </c>
      <c r="F534" s="208" t="s">
        <v>678</v>
      </c>
      <c r="G534" s="209" t="s">
        <v>311</v>
      </c>
      <c r="H534" s="210">
        <v>1</v>
      </c>
      <c r="I534" s="211"/>
      <c r="J534" s="212">
        <f>ROUND(I534*H534,2)</f>
        <v>0</v>
      </c>
      <c r="K534" s="208" t="s">
        <v>140</v>
      </c>
      <c r="L534" s="46"/>
      <c r="M534" s="213" t="s">
        <v>19</v>
      </c>
      <c r="N534" s="214" t="s">
        <v>41</v>
      </c>
      <c r="O534" s="86"/>
      <c r="P534" s="215">
        <f>O534*H534</f>
        <v>0</v>
      </c>
      <c r="Q534" s="215">
        <v>0.00017000000000000001</v>
      </c>
      <c r="R534" s="215">
        <f>Q534*H534</f>
        <v>0.00017000000000000001</v>
      </c>
      <c r="S534" s="215">
        <v>0.30625000000000002</v>
      </c>
      <c r="T534" s="216">
        <f>S534*H534</f>
        <v>0.30625000000000002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176</v>
      </c>
      <c r="AT534" s="217" t="s">
        <v>136</v>
      </c>
      <c r="AU534" s="217" t="s">
        <v>142</v>
      </c>
      <c r="AY534" s="19" t="s">
        <v>134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142</v>
      </c>
      <c r="BK534" s="218">
        <f>ROUND(I534*H534,2)</f>
        <v>0</v>
      </c>
      <c r="BL534" s="19" t="s">
        <v>176</v>
      </c>
      <c r="BM534" s="217" t="s">
        <v>679</v>
      </c>
    </row>
    <row r="535" s="2" customFormat="1">
      <c r="A535" s="40"/>
      <c r="B535" s="41"/>
      <c r="C535" s="42"/>
      <c r="D535" s="219" t="s">
        <v>144</v>
      </c>
      <c r="E535" s="42"/>
      <c r="F535" s="220" t="s">
        <v>680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144</v>
      </c>
      <c r="AU535" s="19" t="s">
        <v>142</v>
      </c>
    </row>
    <row r="536" s="12" customFormat="1" ht="22.8" customHeight="1">
      <c r="A536" s="12"/>
      <c r="B536" s="190"/>
      <c r="C536" s="191"/>
      <c r="D536" s="192" t="s">
        <v>68</v>
      </c>
      <c r="E536" s="204" t="s">
        <v>681</v>
      </c>
      <c r="F536" s="204" t="s">
        <v>682</v>
      </c>
      <c r="G536" s="191"/>
      <c r="H536" s="191"/>
      <c r="I536" s="194"/>
      <c r="J536" s="205">
        <f>BK536</f>
        <v>0</v>
      </c>
      <c r="K536" s="191"/>
      <c r="L536" s="196"/>
      <c r="M536" s="197"/>
      <c r="N536" s="198"/>
      <c r="O536" s="198"/>
      <c r="P536" s="199">
        <f>SUM(P537:P573)</f>
        <v>0</v>
      </c>
      <c r="Q536" s="198"/>
      <c r="R536" s="199">
        <f>SUM(R537:R573)</f>
        <v>0.47453927720000005</v>
      </c>
      <c r="S536" s="198"/>
      <c r="T536" s="200">
        <f>SUM(T537:T573)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01" t="s">
        <v>142</v>
      </c>
      <c r="AT536" s="202" t="s">
        <v>68</v>
      </c>
      <c r="AU536" s="202" t="s">
        <v>77</v>
      </c>
      <c r="AY536" s="201" t="s">
        <v>134</v>
      </c>
      <c r="BK536" s="203">
        <f>SUM(BK537:BK573)</f>
        <v>0</v>
      </c>
    </row>
    <row r="537" s="2" customFormat="1" ht="37.8" customHeight="1">
      <c r="A537" s="40"/>
      <c r="B537" s="41"/>
      <c r="C537" s="206" t="s">
        <v>683</v>
      </c>
      <c r="D537" s="206" t="s">
        <v>136</v>
      </c>
      <c r="E537" s="207" t="s">
        <v>684</v>
      </c>
      <c r="F537" s="208" t="s">
        <v>685</v>
      </c>
      <c r="G537" s="209" t="s">
        <v>515</v>
      </c>
      <c r="H537" s="210">
        <v>1</v>
      </c>
      <c r="I537" s="211"/>
      <c r="J537" s="212">
        <f>ROUND(I537*H537,2)</f>
        <v>0</v>
      </c>
      <c r="K537" s="208" t="s">
        <v>140</v>
      </c>
      <c r="L537" s="46"/>
      <c r="M537" s="213" t="s">
        <v>19</v>
      </c>
      <c r="N537" s="214" t="s">
        <v>41</v>
      </c>
      <c r="O537" s="86"/>
      <c r="P537" s="215">
        <f>O537*H537</f>
        <v>0</v>
      </c>
      <c r="Q537" s="215">
        <v>0.031744477200000003</v>
      </c>
      <c r="R537" s="215">
        <f>Q537*H537</f>
        <v>0.031744477200000003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176</v>
      </c>
      <c r="AT537" s="217" t="s">
        <v>136</v>
      </c>
      <c r="AU537" s="217" t="s">
        <v>142</v>
      </c>
      <c r="AY537" s="19" t="s">
        <v>134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142</v>
      </c>
      <c r="BK537" s="218">
        <f>ROUND(I537*H537,2)</f>
        <v>0</v>
      </c>
      <c r="BL537" s="19" t="s">
        <v>176</v>
      </c>
      <c r="BM537" s="217" t="s">
        <v>686</v>
      </c>
    </row>
    <row r="538" s="2" customFormat="1">
      <c r="A538" s="40"/>
      <c r="B538" s="41"/>
      <c r="C538" s="42"/>
      <c r="D538" s="219" t="s">
        <v>144</v>
      </c>
      <c r="E538" s="42"/>
      <c r="F538" s="220" t="s">
        <v>687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144</v>
      </c>
      <c r="AU538" s="19" t="s">
        <v>142</v>
      </c>
    </row>
    <row r="539" s="14" customFormat="1">
      <c r="A539" s="14"/>
      <c r="B539" s="235"/>
      <c r="C539" s="236"/>
      <c r="D539" s="226" t="s">
        <v>146</v>
      </c>
      <c r="E539" s="237" t="s">
        <v>19</v>
      </c>
      <c r="F539" s="238" t="s">
        <v>77</v>
      </c>
      <c r="G539" s="236"/>
      <c r="H539" s="239">
        <v>1</v>
      </c>
      <c r="I539" s="240"/>
      <c r="J539" s="236"/>
      <c r="K539" s="236"/>
      <c r="L539" s="241"/>
      <c r="M539" s="242"/>
      <c r="N539" s="243"/>
      <c r="O539" s="243"/>
      <c r="P539" s="243"/>
      <c r="Q539" s="243"/>
      <c r="R539" s="243"/>
      <c r="S539" s="243"/>
      <c r="T539" s="24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5" t="s">
        <v>146</v>
      </c>
      <c r="AU539" s="245" t="s">
        <v>142</v>
      </c>
      <c r="AV539" s="14" t="s">
        <v>142</v>
      </c>
      <c r="AW539" s="14" t="s">
        <v>31</v>
      </c>
      <c r="AX539" s="14" t="s">
        <v>69</v>
      </c>
      <c r="AY539" s="245" t="s">
        <v>134</v>
      </c>
    </row>
    <row r="540" s="15" customFormat="1">
      <c r="A540" s="15"/>
      <c r="B540" s="246"/>
      <c r="C540" s="247"/>
      <c r="D540" s="226" t="s">
        <v>146</v>
      </c>
      <c r="E540" s="248" t="s">
        <v>19</v>
      </c>
      <c r="F540" s="249" t="s">
        <v>163</v>
      </c>
      <c r="G540" s="247"/>
      <c r="H540" s="250">
        <v>1</v>
      </c>
      <c r="I540" s="251"/>
      <c r="J540" s="247"/>
      <c r="K540" s="247"/>
      <c r="L540" s="252"/>
      <c r="M540" s="253"/>
      <c r="N540" s="254"/>
      <c r="O540" s="254"/>
      <c r="P540" s="254"/>
      <c r="Q540" s="254"/>
      <c r="R540" s="254"/>
      <c r="S540" s="254"/>
      <c r="T540" s="25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56" t="s">
        <v>146</v>
      </c>
      <c r="AU540" s="256" t="s">
        <v>142</v>
      </c>
      <c r="AV540" s="15" t="s">
        <v>141</v>
      </c>
      <c r="AW540" s="15" t="s">
        <v>31</v>
      </c>
      <c r="AX540" s="15" t="s">
        <v>77</v>
      </c>
      <c r="AY540" s="256" t="s">
        <v>134</v>
      </c>
    </row>
    <row r="541" s="2" customFormat="1" ht="37.8" customHeight="1">
      <c r="A541" s="40"/>
      <c r="B541" s="41"/>
      <c r="C541" s="206" t="s">
        <v>688</v>
      </c>
      <c r="D541" s="206" t="s">
        <v>136</v>
      </c>
      <c r="E541" s="207" t="s">
        <v>689</v>
      </c>
      <c r="F541" s="208" t="s">
        <v>690</v>
      </c>
      <c r="G541" s="209" t="s">
        <v>515</v>
      </c>
      <c r="H541" s="210">
        <v>1</v>
      </c>
      <c r="I541" s="211"/>
      <c r="J541" s="212">
        <f>ROUND(I541*H541,2)</f>
        <v>0</v>
      </c>
      <c r="K541" s="208" t="s">
        <v>140</v>
      </c>
      <c r="L541" s="46"/>
      <c r="M541" s="213" t="s">
        <v>19</v>
      </c>
      <c r="N541" s="214" t="s">
        <v>41</v>
      </c>
      <c r="O541" s="86"/>
      <c r="P541" s="215">
        <f>O541*H541</f>
        <v>0</v>
      </c>
      <c r="Q541" s="215">
        <v>0.0069899999999999997</v>
      </c>
      <c r="R541" s="215">
        <f>Q541*H541</f>
        <v>0.0069899999999999997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176</v>
      </c>
      <c r="AT541" s="217" t="s">
        <v>136</v>
      </c>
      <c r="AU541" s="217" t="s">
        <v>142</v>
      </c>
      <c r="AY541" s="19" t="s">
        <v>134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142</v>
      </c>
      <c r="BK541" s="218">
        <f>ROUND(I541*H541,2)</f>
        <v>0</v>
      </c>
      <c r="BL541" s="19" t="s">
        <v>176</v>
      </c>
      <c r="BM541" s="217" t="s">
        <v>691</v>
      </c>
    </row>
    <row r="542" s="2" customFormat="1">
      <c r="A542" s="40"/>
      <c r="B542" s="41"/>
      <c r="C542" s="42"/>
      <c r="D542" s="219" t="s">
        <v>144</v>
      </c>
      <c r="E542" s="42"/>
      <c r="F542" s="220" t="s">
        <v>692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144</v>
      </c>
      <c r="AU542" s="19" t="s">
        <v>142</v>
      </c>
    </row>
    <row r="543" s="2" customFormat="1" ht="55.5" customHeight="1">
      <c r="A543" s="40"/>
      <c r="B543" s="41"/>
      <c r="C543" s="206" t="s">
        <v>693</v>
      </c>
      <c r="D543" s="206" t="s">
        <v>136</v>
      </c>
      <c r="E543" s="207" t="s">
        <v>694</v>
      </c>
      <c r="F543" s="208" t="s">
        <v>695</v>
      </c>
      <c r="G543" s="209" t="s">
        <v>515</v>
      </c>
      <c r="H543" s="210">
        <v>1</v>
      </c>
      <c r="I543" s="211"/>
      <c r="J543" s="212">
        <f>ROUND(I543*H543,2)</f>
        <v>0</v>
      </c>
      <c r="K543" s="208" t="s">
        <v>140</v>
      </c>
      <c r="L543" s="46"/>
      <c r="M543" s="213" t="s">
        <v>19</v>
      </c>
      <c r="N543" s="214" t="s">
        <v>41</v>
      </c>
      <c r="O543" s="86"/>
      <c r="P543" s="215">
        <f>O543*H543</f>
        <v>0</v>
      </c>
      <c r="Q543" s="215">
        <v>0.0025400000000000002</v>
      </c>
      <c r="R543" s="215">
        <f>Q543*H543</f>
        <v>0.0025400000000000002</v>
      </c>
      <c r="S543" s="215">
        <v>0</v>
      </c>
      <c r="T543" s="21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17" t="s">
        <v>176</v>
      </c>
      <c r="AT543" s="217" t="s">
        <v>136</v>
      </c>
      <c r="AU543" s="217" t="s">
        <v>142</v>
      </c>
      <c r="AY543" s="19" t="s">
        <v>134</v>
      </c>
      <c r="BE543" s="218">
        <f>IF(N543="základní",J543,0)</f>
        <v>0</v>
      </c>
      <c r="BF543" s="218">
        <f>IF(N543="snížená",J543,0)</f>
        <v>0</v>
      </c>
      <c r="BG543" s="218">
        <f>IF(N543="zákl. přenesená",J543,0)</f>
        <v>0</v>
      </c>
      <c r="BH543" s="218">
        <f>IF(N543="sníž. přenesená",J543,0)</f>
        <v>0</v>
      </c>
      <c r="BI543" s="218">
        <f>IF(N543="nulová",J543,0)</f>
        <v>0</v>
      </c>
      <c r="BJ543" s="19" t="s">
        <v>142</v>
      </c>
      <c r="BK543" s="218">
        <f>ROUND(I543*H543,2)</f>
        <v>0</v>
      </c>
      <c r="BL543" s="19" t="s">
        <v>176</v>
      </c>
      <c r="BM543" s="217" t="s">
        <v>696</v>
      </c>
    </row>
    <row r="544" s="2" customFormat="1">
      <c r="A544" s="40"/>
      <c r="B544" s="41"/>
      <c r="C544" s="42"/>
      <c r="D544" s="219" t="s">
        <v>144</v>
      </c>
      <c r="E544" s="42"/>
      <c r="F544" s="220" t="s">
        <v>697</v>
      </c>
      <c r="G544" s="42"/>
      <c r="H544" s="42"/>
      <c r="I544" s="221"/>
      <c r="J544" s="42"/>
      <c r="K544" s="42"/>
      <c r="L544" s="46"/>
      <c r="M544" s="222"/>
      <c r="N544" s="22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144</v>
      </c>
      <c r="AU544" s="19" t="s">
        <v>142</v>
      </c>
    </row>
    <row r="545" s="2" customFormat="1" ht="24.15" customHeight="1">
      <c r="A545" s="40"/>
      <c r="B545" s="41"/>
      <c r="C545" s="206" t="s">
        <v>423</v>
      </c>
      <c r="D545" s="206" t="s">
        <v>136</v>
      </c>
      <c r="E545" s="207" t="s">
        <v>698</v>
      </c>
      <c r="F545" s="208" t="s">
        <v>699</v>
      </c>
      <c r="G545" s="209" t="s">
        <v>311</v>
      </c>
      <c r="H545" s="210">
        <v>1</v>
      </c>
      <c r="I545" s="211"/>
      <c r="J545" s="212">
        <f>ROUND(I545*H545,2)</f>
        <v>0</v>
      </c>
      <c r="K545" s="208" t="s">
        <v>140</v>
      </c>
      <c r="L545" s="46"/>
      <c r="M545" s="213" t="s">
        <v>19</v>
      </c>
      <c r="N545" s="214" t="s">
        <v>41</v>
      </c>
      <c r="O545" s="86"/>
      <c r="P545" s="215">
        <f>O545*H545</f>
        <v>0</v>
      </c>
      <c r="Q545" s="215">
        <v>0.00021000000000000001</v>
      </c>
      <c r="R545" s="215">
        <f>Q545*H545</f>
        <v>0.00021000000000000001</v>
      </c>
      <c r="S545" s="215">
        <v>0</v>
      </c>
      <c r="T545" s="216">
        <f>S545*H545</f>
        <v>0</v>
      </c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R545" s="217" t="s">
        <v>176</v>
      </c>
      <c r="AT545" s="217" t="s">
        <v>136</v>
      </c>
      <c r="AU545" s="217" t="s">
        <v>142</v>
      </c>
      <c r="AY545" s="19" t="s">
        <v>134</v>
      </c>
      <c r="BE545" s="218">
        <f>IF(N545="základní",J545,0)</f>
        <v>0</v>
      </c>
      <c r="BF545" s="218">
        <f>IF(N545="snížená",J545,0)</f>
        <v>0</v>
      </c>
      <c r="BG545" s="218">
        <f>IF(N545="zákl. přenesená",J545,0)</f>
        <v>0</v>
      </c>
      <c r="BH545" s="218">
        <f>IF(N545="sníž. přenesená",J545,0)</f>
        <v>0</v>
      </c>
      <c r="BI545" s="218">
        <f>IF(N545="nulová",J545,0)</f>
        <v>0</v>
      </c>
      <c r="BJ545" s="19" t="s">
        <v>142</v>
      </c>
      <c r="BK545" s="218">
        <f>ROUND(I545*H545,2)</f>
        <v>0</v>
      </c>
      <c r="BL545" s="19" t="s">
        <v>176</v>
      </c>
      <c r="BM545" s="217" t="s">
        <v>700</v>
      </c>
    </row>
    <row r="546" s="2" customFormat="1">
      <c r="A546" s="40"/>
      <c r="B546" s="41"/>
      <c r="C546" s="42"/>
      <c r="D546" s="219" t="s">
        <v>144</v>
      </c>
      <c r="E546" s="42"/>
      <c r="F546" s="220" t="s">
        <v>701</v>
      </c>
      <c r="G546" s="42"/>
      <c r="H546" s="42"/>
      <c r="I546" s="221"/>
      <c r="J546" s="42"/>
      <c r="K546" s="42"/>
      <c r="L546" s="46"/>
      <c r="M546" s="222"/>
      <c r="N546" s="223"/>
      <c r="O546" s="86"/>
      <c r="P546" s="86"/>
      <c r="Q546" s="86"/>
      <c r="R546" s="86"/>
      <c r="S546" s="86"/>
      <c r="T546" s="87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T546" s="19" t="s">
        <v>144</v>
      </c>
      <c r="AU546" s="19" t="s">
        <v>142</v>
      </c>
    </row>
    <row r="547" s="14" customFormat="1">
      <c r="A547" s="14"/>
      <c r="B547" s="235"/>
      <c r="C547" s="236"/>
      <c r="D547" s="226" t="s">
        <v>146</v>
      </c>
      <c r="E547" s="237" t="s">
        <v>19</v>
      </c>
      <c r="F547" s="238" t="s">
        <v>77</v>
      </c>
      <c r="G547" s="236"/>
      <c r="H547" s="239">
        <v>1</v>
      </c>
      <c r="I547" s="240"/>
      <c r="J547" s="236"/>
      <c r="K547" s="236"/>
      <c r="L547" s="241"/>
      <c r="M547" s="242"/>
      <c r="N547" s="243"/>
      <c r="O547" s="243"/>
      <c r="P547" s="243"/>
      <c r="Q547" s="243"/>
      <c r="R547" s="243"/>
      <c r="S547" s="243"/>
      <c r="T547" s="24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5" t="s">
        <v>146</v>
      </c>
      <c r="AU547" s="245" t="s">
        <v>142</v>
      </c>
      <c r="AV547" s="14" t="s">
        <v>142</v>
      </c>
      <c r="AW547" s="14" t="s">
        <v>31</v>
      </c>
      <c r="AX547" s="14" t="s">
        <v>69</v>
      </c>
      <c r="AY547" s="245" t="s">
        <v>134</v>
      </c>
    </row>
    <row r="548" s="15" customFormat="1">
      <c r="A548" s="15"/>
      <c r="B548" s="246"/>
      <c r="C548" s="247"/>
      <c r="D548" s="226" t="s">
        <v>146</v>
      </c>
      <c r="E548" s="248" t="s">
        <v>19</v>
      </c>
      <c r="F548" s="249" t="s">
        <v>163</v>
      </c>
      <c r="G548" s="247"/>
      <c r="H548" s="250">
        <v>1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6" t="s">
        <v>146</v>
      </c>
      <c r="AU548" s="256" t="s">
        <v>142</v>
      </c>
      <c r="AV548" s="15" t="s">
        <v>141</v>
      </c>
      <c r="AW548" s="15" t="s">
        <v>31</v>
      </c>
      <c r="AX548" s="15" t="s">
        <v>77</v>
      </c>
      <c r="AY548" s="256" t="s">
        <v>134</v>
      </c>
    </row>
    <row r="549" s="2" customFormat="1" ht="24.15" customHeight="1">
      <c r="A549" s="40"/>
      <c r="B549" s="41"/>
      <c r="C549" s="206" t="s">
        <v>702</v>
      </c>
      <c r="D549" s="206" t="s">
        <v>136</v>
      </c>
      <c r="E549" s="207" t="s">
        <v>703</v>
      </c>
      <c r="F549" s="208" t="s">
        <v>704</v>
      </c>
      <c r="G549" s="209" t="s">
        <v>515</v>
      </c>
      <c r="H549" s="210">
        <v>1</v>
      </c>
      <c r="I549" s="211"/>
      <c r="J549" s="212">
        <f>ROUND(I549*H549,2)</f>
        <v>0</v>
      </c>
      <c r="K549" s="208" t="s">
        <v>140</v>
      </c>
      <c r="L549" s="46"/>
      <c r="M549" s="213" t="s">
        <v>19</v>
      </c>
      <c r="N549" s="214" t="s">
        <v>41</v>
      </c>
      <c r="O549" s="86"/>
      <c r="P549" s="215">
        <f>O549*H549</f>
        <v>0</v>
      </c>
      <c r="Q549" s="215">
        <v>0.00025000000000000001</v>
      </c>
      <c r="R549" s="215">
        <f>Q549*H549</f>
        <v>0.00025000000000000001</v>
      </c>
      <c r="S549" s="215">
        <v>0</v>
      </c>
      <c r="T549" s="216">
        <f>S549*H549</f>
        <v>0</v>
      </c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R549" s="217" t="s">
        <v>176</v>
      </c>
      <c r="AT549" s="217" t="s">
        <v>136</v>
      </c>
      <c r="AU549" s="217" t="s">
        <v>142</v>
      </c>
      <c r="AY549" s="19" t="s">
        <v>134</v>
      </c>
      <c r="BE549" s="218">
        <f>IF(N549="základní",J549,0)</f>
        <v>0</v>
      </c>
      <c r="BF549" s="218">
        <f>IF(N549="snížená",J549,0)</f>
        <v>0</v>
      </c>
      <c r="BG549" s="218">
        <f>IF(N549="zákl. přenesená",J549,0)</f>
        <v>0</v>
      </c>
      <c r="BH549" s="218">
        <f>IF(N549="sníž. přenesená",J549,0)</f>
        <v>0</v>
      </c>
      <c r="BI549" s="218">
        <f>IF(N549="nulová",J549,0)</f>
        <v>0</v>
      </c>
      <c r="BJ549" s="19" t="s">
        <v>142</v>
      </c>
      <c r="BK549" s="218">
        <f>ROUND(I549*H549,2)</f>
        <v>0</v>
      </c>
      <c r="BL549" s="19" t="s">
        <v>176</v>
      </c>
      <c r="BM549" s="217" t="s">
        <v>705</v>
      </c>
    </row>
    <row r="550" s="2" customFormat="1">
      <c r="A550" s="40"/>
      <c r="B550" s="41"/>
      <c r="C550" s="42"/>
      <c r="D550" s="219" t="s">
        <v>144</v>
      </c>
      <c r="E550" s="42"/>
      <c r="F550" s="220" t="s">
        <v>706</v>
      </c>
      <c r="G550" s="42"/>
      <c r="H550" s="42"/>
      <c r="I550" s="221"/>
      <c r="J550" s="42"/>
      <c r="K550" s="42"/>
      <c r="L550" s="46"/>
      <c r="M550" s="222"/>
      <c r="N550" s="22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144</v>
      </c>
      <c r="AU550" s="19" t="s">
        <v>142</v>
      </c>
    </row>
    <row r="551" s="14" customFormat="1">
      <c r="A551" s="14"/>
      <c r="B551" s="235"/>
      <c r="C551" s="236"/>
      <c r="D551" s="226" t="s">
        <v>146</v>
      </c>
      <c r="E551" s="237" t="s">
        <v>19</v>
      </c>
      <c r="F551" s="238" t="s">
        <v>77</v>
      </c>
      <c r="G551" s="236"/>
      <c r="H551" s="239">
        <v>1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5" t="s">
        <v>146</v>
      </c>
      <c r="AU551" s="245" t="s">
        <v>142</v>
      </c>
      <c r="AV551" s="14" t="s">
        <v>142</v>
      </c>
      <c r="AW551" s="14" t="s">
        <v>31</v>
      </c>
      <c r="AX551" s="14" t="s">
        <v>69</v>
      </c>
      <c r="AY551" s="245" t="s">
        <v>134</v>
      </c>
    </row>
    <row r="552" s="15" customFormat="1">
      <c r="A552" s="15"/>
      <c r="B552" s="246"/>
      <c r="C552" s="247"/>
      <c r="D552" s="226" t="s">
        <v>146</v>
      </c>
      <c r="E552" s="248" t="s">
        <v>19</v>
      </c>
      <c r="F552" s="249" t="s">
        <v>163</v>
      </c>
      <c r="G552" s="247"/>
      <c r="H552" s="250">
        <v>1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6" t="s">
        <v>146</v>
      </c>
      <c r="AU552" s="256" t="s">
        <v>142</v>
      </c>
      <c r="AV552" s="15" t="s">
        <v>141</v>
      </c>
      <c r="AW552" s="15" t="s">
        <v>31</v>
      </c>
      <c r="AX552" s="15" t="s">
        <v>77</v>
      </c>
      <c r="AY552" s="256" t="s">
        <v>134</v>
      </c>
    </row>
    <row r="553" s="2" customFormat="1" ht="24.15" customHeight="1">
      <c r="A553" s="40"/>
      <c r="B553" s="41"/>
      <c r="C553" s="206" t="s">
        <v>428</v>
      </c>
      <c r="D553" s="206" t="s">
        <v>136</v>
      </c>
      <c r="E553" s="207" t="s">
        <v>707</v>
      </c>
      <c r="F553" s="208" t="s">
        <v>708</v>
      </c>
      <c r="G553" s="209" t="s">
        <v>277</v>
      </c>
      <c r="H553" s="210">
        <v>5</v>
      </c>
      <c r="I553" s="211"/>
      <c r="J553" s="212">
        <f>ROUND(I553*H553,2)</f>
        <v>0</v>
      </c>
      <c r="K553" s="208" t="s">
        <v>140</v>
      </c>
      <c r="L553" s="46"/>
      <c r="M553" s="213" t="s">
        <v>19</v>
      </c>
      <c r="N553" s="214" t="s">
        <v>41</v>
      </c>
      <c r="O553" s="86"/>
      <c r="P553" s="215">
        <f>O553*H553</f>
        <v>0</v>
      </c>
      <c r="Q553" s="215">
        <v>0.00101096</v>
      </c>
      <c r="R553" s="215">
        <f>Q553*H553</f>
        <v>0.0050547999999999999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176</v>
      </c>
      <c r="AT553" s="217" t="s">
        <v>136</v>
      </c>
      <c r="AU553" s="217" t="s">
        <v>142</v>
      </c>
      <c r="AY553" s="19" t="s">
        <v>134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142</v>
      </c>
      <c r="BK553" s="218">
        <f>ROUND(I553*H553,2)</f>
        <v>0</v>
      </c>
      <c r="BL553" s="19" t="s">
        <v>176</v>
      </c>
      <c r="BM553" s="217" t="s">
        <v>709</v>
      </c>
    </row>
    <row r="554" s="2" customFormat="1">
      <c r="A554" s="40"/>
      <c r="B554" s="41"/>
      <c r="C554" s="42"/>
      <c r="D554" s="219" t="s">
        <v>144</v>
      </c>
      <c r="E554" s="42"/>
      <c r="F554" s="220" t="s">
        <v>710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144</v>
      </c>
      <c r="AU554" s="19" t="s">
        <v>142</v>
      </c>
    </row>
    <row r="555" s="14" customFormat="1">
      <c r="A555" s="14"/>
      <c r="B555" s="235"/>
      <c r="C555" s="236"/>
      <c r="D555" s="226" t="s">
        <v>146</v>
      </c>
      <c r="E555" s="237" t="s">
        <v>19</v>
      </c>
      <c r="F555" s="238" t="s">
        <v>164</v>
      </c>
      <c r="G555" s="236"/>
      <c r="H555" s="239">
        <v>5</v>
      </c>
      <c r="I555" s="240"/>
      <c r="J555" s="236"/>
      <c r="K555" s="236"/>
      <c r="L555" s="241"/>
      <c r="M555" s="242"/>
      <c r="N555" s="243"/>
      <c r="O555" s="243"/>
      <c r="P555" s="243"/>
      <c r="Q555" s="243"/>
      <c r="R555" s="243"/>
      <c r="S555" s="243"/>
      <c r="T555" s="24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5" t="s">
        <v>146</v>
      </c>
      <c r="AU555" s="245" t="s">
        <v>142</v>
      </c>
      <c r="AV555" s="14" t="s">
        <v>142</v>
      </c>
      <c r="AW555" s="14" t="s">
        <v>31</v>
      </c>
      <c r="AX555" s="14" t="s">
        <v>69</v>
      </c>
      <c r="AY555" s="245" t="s">
        <v>134</v>
      </c>
    </row>
    <row r="556" s="15" customFormat="1">
      <c r="A556" s="15"/>
      <c r="B556" s="246"/>
      <c r="C556" s="247"/>
      <c r="D556" s="226" t="s">
        <v>146</v>
      </c>
      <c r="E556" s="248" t="s">
        <v>19</v>
      </c>
      <c r="F556" s="249" t="s">
        <v>163</v>
      </c>
      <c r="G556" s="247"/>
      <c r="H556" s="250">
        <v>5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6" t="s">
        <v>146</v>
      </c>
      <c r="AU556" s="256" t="s">
        <v>142</v>
      </c>
      <c r="AV556" s="15" t="s">
        <v>141</v>
      </c>
      <c r="AW556" s="15" t="s">
        <v>31</v>
      </c>
      <c r="AX556" s="15" t="s">
        <v>77</v>
      </c>
      <c r="AY556" s="256" t="s">
        <v>134</v>
      </c>
    </row>
    <row r="557" s="2" customFormat="1" ht="33" customHeight="1">
      <c r="A557" s="40"/>
      <c r="B557" s="41"/>
      <c r="C557" s="206" t="s">
        <v>711</v>
      </c>
      <c r="D557" s="206" t="s">
        <v>136</v>
      </c>
      <c r="E557" s="207" t="s">
        <v>712</v>
      </c>
      <c r="F557" s="208" t="s">
        <v>713</v>
      </c>
      <c r="G557" s="209" t="s">
        <v>515</v>
      </c>
      <c r="H557" s="210">
        <v>1</v>
      </c>
      <c r="I557" s="211"/>
      <c r="J557" s="212">
        <f>ROUND(I557*H557,2)</f>
        <v>0</v>
      </c>
      <c r="K557" s="208" t="s">
        <v>140</v>
      </c>
      <c r="L557" s="46"/>
      <c r="M557" s="213" t="s">
        <v>19</v>
      </c>
      <c r="N557" s="214" t="s">
        <v>41</v>
      </c>
      <c r="O557" s="86"/>
      <c r="P557" s="215">
        <f>O557*H557</f>
        <v>0</v>
      </c>
      <c r="Q557" s="215">
        <v>0.19420000000000001</v>
      </c>
      <c r="R557" s="215">
        <f>Q557*H557</f>
        <v>0.19420000000000001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176</v>
      </c>
      <c r="AT557" s="217" t="s">
        <v>136</v>
      </c>
      <c r="AU557" s="217" t="s">
        <v>142</v>
      </c>
      <c r="AY557" s="19" t="s">
        <v>134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142</v>
      </c>
      <c r="BK557" s="218">
        <f>ROUND(I557*H557,2)</f>
        <v>0</v>
      </c>
      <c r="BL557" s="19" t="s">
        <v>176</v>
      </c>
      <c r="BM557" s="217" t="s">
        <v>714</v>
      </c>
    </row>
    <row r="558" s="2" customFormat="1">
      <c r="A558" s="40"/>
      <c r="B558" s="41"/>
      <c r="C558" s="42"/>
      <c r="D558" s="219" t="s">
        <v>144</v>
      </c>
      <c r="E558" s="42"/>
      <c r="F558" s="220" t="s">
        <v>715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144</v>
      </c>
      <c r="AU558" s="19" t="s">
        <v>142</v>
      </c>
    </row>
    <row r="559" s="2" customFormat="1" ht="37.8" customHeight="1">
      <c r="A559" s="40"/>
      <c r="B559" s="41"/>
      <c r="C559" s="206" t="s">
        <v>716</v>
      </c>
      <c r="D559" s="206" t="s">
        <v>136</v>
      </c>
      <c r="E559" s="207" t="s">
        <v>717</v>
      </c>
      <c r="F559" s="208" t="s">
        <v>718</v>
      </c>
      <c r="G559" s="209" t="s">
        <v>515</v>
      </c>
      <c r="H559" s="210">
        <v>1</v>
      </c>
      <c r="I559" s="211"/>
      <c r="J559" s="212">
        <f>ROUND(I559*H559,2)</f>
        <v>0</v>
      </c>
      <c r="K559" s="208" t="s">
        <v>140</v>
      </c>
      <c r="L559" s="46"/>
      <c r="M559" s="213" t="s">
        <v>19</v>
      </c>
      <c r="N559" s="214" t="s">
        <v>41</v>
      </c>
      <c r="O559" s="86"/>
      <c r="P559" s="215">
        <f>O559*H559</f>
        <v>0</v>
      </c>
      <c r="Q559" s="215">
        <v>0.20949000000000001</v>
      </c>
      <c r="R559" s="215">
        <f>Q559*H559</f>
        <v>0.20949000000000001</v>
      </c>
      <c r="S559" s="215">
        <v>0</v>
      </c>
      <c r="T559" s="216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7" t="s">
        <v>176</v>
      </c>
      <c r="AT559" s="217" t="s">
        <v>136</v>
      </c>
      <c r="AU559" s="217" t="s">
        <v>142</v>
      </c>
      <c r="AY559" s="19" t="s">
        <v>134</v>
      </c>
      <c r="BE559" s="218">
        <f>IF(N559="základní",J559,0)</f>
        <v>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9" t="s">
        <v>142</v>
      </c>
      <c r="BK559" s="218">
        <f>ROUND(I559*H559,2)</f>
        <v>0</v>
      </c>
      <c r="BL559" s="19" t="s">
        <v>176</v>
      </c>
      <c r="BM559" s="217" t="s">
        <v>719</v>
      </c>
    </row>
    <row r="560" s="2" customFormat="1">
      <c r="A560" s="40"/>
      <c r="B560" s="41"/>
      <c r="C560" s="42"/>
      <c r="D560" s="219" t="s">
        <v>144</v>
      </c>
      <c r="E560" s="42"/>
      <c r="F560" s="220" t="s">
        <v>720</v>
      </c>
      <c r="G560" s="42"/>
      <c r="H560" s="42"/>
      <c r="I560" s="221"/>
      <c r="J560" s="42"/>
      <c r="K560" s="42"/>
      <c r="L560" s="46"/>
      <c r="M560" s="222"/>
      <c r="N560" s="223"/>
      <c r="O560" s="86"/>
      <c r="P560" s="86"/>
      <c r="Q560" s="86"/>
      <c r="R560" s="86"/>
      <c r="S560" s="86"/>
      <c r="T560" s="87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144</v>
      </c>
      <c r="AU560" s="19" t="s">
        <v>142</v>
      </c>
    </row>
    <row r="561" s="2" customFormat="1" ht="24.15" customHeight="1">
      <c r="A561" s="40"/>
      <c r="B561" s="41"/>
      <c r="C561" s="206" t="s">
        <v>721</v>
      </c>
      <c r="D561" s="206" t="s">
        <v>136</v>
      </c>
      <c r="E561" s="207" t="s">
        <v>722</v>
      </c>
      <c r="F561" s="208" t="s">
        <v>723</v>
      </c>
      <c r="G561" s="209" t="s">
        <v>515</v>
      </c>
      <c r="H561" s="210">
        <v>1</v>
      </c>
      <c r="I561" s="211"/>
      <c r="J561" s="212">
        <f>ROUND(I561*H561,2)</f>
        <v>0</v>
      </c>
      <c r="K561" s="208" t="s">
        <v>140</v>
      </c>
      <c r="L561" s="46"/>
      <c r="M561" s="213" t="s">
        <v>19</v>
      </c>
      <c r="N561" s="214" t="s">
        <v>41</v>
      </c>
      <c r="O561" s="86"/>
      <c r="P561" s="215">
        <f>O561*H561</f>
        <v>0</v>
      </c>
      <c r="Q561" s="215">
        <v>6.0000000000000002E-05</v>
      </c>
      <c r="R561" s="215">
        <f>Q561*H561</f>
        <v>6.0000000000000002E-05</v>
      </c>
      <c r="S561" s="215">
        <v>0</v>
      </c>
      <c r="T561" s="21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7" t="s">
        <v>176</v>
      </c>
      <c r="AT561" s="217" t="s">
        <v>136</v>
      </c>
      <c r="AU561" s="217" t="s">
        <v>142</v>
      </c>
      <c r="AY561" s="19" t="s">
        <v>134</v>
      </c>
      <c r="BE561" s="218">
        <f>IF(N561="základní",J561,0)</f>
        <v>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9" t="s">
        <v>142</v>
      </c>
      <c r="BK561" s="218">
        <f>ROUND(I561*H561,2)</f>
        <v>0</v>
      </c>
      <c r="BL561" s="19" t="s">
        <v>176</v>
      </c>
      <c r="BM561" s="217" t="s">
        <v>724</v>
      </c>
    </row>
    <row r="562" s="2" customFormat="1">
      <c r="A562" s="40"/>
      <c r="B562" s="41"/>
      <c r="C562" s="42"/>
      <c r="D562" s="219" t="s">
        <v>144</v>
      </c>
      <c r="E562" s="42"/>
      <c r="F562" s="220" t="s">
        <v>725</v>
      </c>
      <c r="G562" s="42"/>
      <c r="H562" s="42"/>
      <c r="I562" s="221"/>
      <c r="J562" s="42"/>
      <c r="K562" s="42"/>
      <c r="L562" s="46"/>
      <c r="M562" s="222"/>
      <c r="N562" s="22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144</v>
      </c>
      <c r="AU562" s="19" t="s">
        <v>142</v>
      </c>
    </row>
    <row r="563" s="14" customFormat="1">
      <c r="A563" s="14"/>
      <c r="B563" s="235"/>
      <c r="C563" s="236"/>
      <c r="D563" s="226" t="s">
        <v>146</v>
      </c>
      <c r="E563" s="237" t="s">
        <v>19</v>
      </c>
      <c r="F563" s="238" t="s">
        <v>77</v>
      </c>
      <c r="G563" s="236"/>
      <c r="H563" s="239">
        <v>1</v>
      </c>
      <c r="I563" s="240"/>
      <c r="J563" s="236"/>
      <c r="K563" s="236"/>
      <c r="L563" s="241"/>
      <c r="M563" s="242"/>
      <c r="N563" s="243"/>
      <c r="O563" s="243"/>
      <c r="P563" s="243"/>
      <c r="Q563" s="243"/>
      <c r="R563" s="243"/>
      <c r="S563" s="243"/>
      <c r="T563" s="24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5" t="s">
        <v>146</v>
      </c>
      <c r="AU563" s="245" t="s">
        <v>142</v>
      </c>
      <c r="AV563" s="14" t="s">
        <v>142</v>
      </c>
      <c r="AW563" s="14" t="s">
        <v>31</v>
      </c>
      <c r="AX563" s="14" t="s">
        <v>69</v>
      </c>
      <c r="AY563" s="245" t="s">
        <v>134</v>
      </c>
    </row>
    <row r="564" s="15" customFormat="1">
      <c r="A564" s="15"/>
      <c r="B564" s="246"/>
      <c r="C564" s="247"/>
      <c r="D564" s="226" t="s">
        <v>146</v>
      </c>
      <c r="E564" s="248" t="s">
        <v>19</v>
      </c>
      <c r="F564" s="249" t="s">
        <v>163</v>
      </c>
      <c r="G564" s="247"/>
      <c r="H564" s="250">
        <v>1</v>
      </c>
      <c r="I564" s="251"/>
      <c r="J564" s="247"/>
      <c r="K564" s="247"/>
      <c r="L564" s="252"/>
      <c r="M564" s="253"/>
      <c r="N564" s="254"/>
      <c r="O564" s="254"/>
      <c r="P564" s="254"/>
      <c r="Q564" s="254"/>
      <c r="R564" s="254"/>
      <c r="S564" s="254"/>
      <c r="T564" s="25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6" t="s">
        <v>146</v>
      </c>
      <c r="AU564" s="256" t="s">
        <v>142</v>
      </c>
      <c r="AV564" s="15" t="s">
        <v>141</v>
      </c>
      <c r="AW564" s="15" t="s">
        <v>31</v>
      </c>
      <c r="AX564" s="15" t="s">
        <v>77</v>
      </c>
      <c r="AY564" s="256" t="s">
        <v>134</v>
      </c>
    </row>
    <row r="565" s="2" customFormat="1" ht="16.5" customHeight="1">
      <c r="A565" s="40"/>
      <c r="B565" s="41"/>
      <c r="C565" s="257" t="s">
        <v>726</v>
      </c>
      <c r="D565" s="257" t="s">
        <v>191</v>
      </c>
      <c r="E565" s="258" t="s">
        <v>727</v>
      </c>
      <c r="F565" s="259" t="s">
        <v>728</v>
      </c>
      <c r="G565" s="260" t="s">
        <v>311</v>
      </c>
      <c r="H565" s="261">
        <v>1</v>
      </c>
      <c r="I565" s="262"/>
      <c r="J565" s="263">
        <f>ROUND(I565*H565,2)</f>
        <v>0</v>
      </c>
      <c r="K565" s="259" t="s">
        <v>19</v>
      </c>
      <c r="L565" s="264"/>
      <c r="M565" s="265" t="s">
        <v>19</v>
      </c>
      <c r="N565" s="266" t="s">
        <v>41</v>
      </c>
      <c r="O565" s="86"/>
      <c r="P565" s="215">
        <f>O565*H565</f>
        <v>0</v>
      </c>
      <c r="Q565" s="215">
        <v>0</v>
      </c>
      <c r="R565" s="215">
        <f>Q565*H565</f>
        <v>0</v>
      </c>
      <c r="S565" s="215">
        <v>0</v>
      </c>
      <c r="T565" s="21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7" t="s">
        <v>227</v>
      </c>
      <c r="AT565" s="217" t="s">
        <v>191</v>
      </c>
      <c r="AU565" s="217" t="s">
        <v>142</v>
      </c>
      <c r="AY565" s="19" t="s">
        <v>134</v>
      </c>
      <c r="BE565" s="218">
        <f>IF(N565="základní",J565,0)</f>
        <v>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9" t="s">
        <v>142</v>
      </c>
      <c r="BK565" s="218">
        <f>ROUND(I565*H565,2)</f>
        <v>0</v>
      </c>
      <c r="BL565" s="19" t="s">
        <v>176</v>
      </c>
      <c r="BM565" s="217" t="s">
        <v>729</v>
      </c>
    </row>
    <row r="566" s="14" customFormat="1">
      <c r="A566" s="14"/>
      <c r="B566" s="235"/>
      <c r="C566" s="236"/>
      <c r="D566" s="226" t="s">
        <v>146</v>
      </c>
      <c r="E566" s="237" t="s">
        <v>19</v>
      </c>
      <c r="F566" s="238" t="s">
        <v>77</v>
      </c>
      <c r="G566" s="236"/>
      <c r="H566" s="239">
        <v>1</v>
      </c>
      <c r="I566" s="240"/>
      <c r="J566" s="236"/>
      <c r="K566" s="236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146</v>
      </c>
      <c r="AU566" s="245" t="s">
        <v>142</v>
      </c>
      <c r="AV566" s="14" t="s">
        <v>142</v>
      </c>
      <c r="AW566" s="14" t="s">
        <v>31</v>
      </c>
      <c r="AX566" s="14" t="s">
        <v>69</v>
      </c>
      <c r="AY566" s="245" t="s">
        <v>134</v>
      </c>
    </row>
    <row r="567" s="15" customFormat="1">
      <c r="A567" s="15"/>
      <c r="B567" s="246"/>
      <c r="C567" s="247"/>
      <c r="D567" s="226" t="s">
        <v>146</v>
      </c>
      <c r="E567" s="248" t="s">
        <v>19</v>
      </c>
      <c r="F567" s="249" t="s">
        <v>163</v>
      </c>
      <c r="G567" s="247"/>
      <c r="H567" s="250">
        <v>1</v>
      </c>
      <c r="I567" s="251"/>
      <c r="J567" s="247"/>
      <c r="K567" s="247"/>
      <c r="L567" s="252"/>
      <c r="M567" s="253"/>
      <c r="N567" s="254"/>
      <c r="O567" s="254"/>
      <c r="P567" s="254"/>
      <c r="Q567" s="254"/>
      <c r="R567" s="254"/>
      <c r="S567" s="254"/>
      <c r="T567" s="25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6" t="s">
        <v>146</v>
      </c>
      <c r="AU567" s="256" t="s">
        <v>142</v>
      </c>
      <c r="AV567" s="15" t="s">
        <v>141</v>
      </c>
      <c r="AW567" s="15" t="s">
        <v>31</v>
      </c>
      <c r="AX567" s="15" t="s">
        <v>77</v>
      </c>
      <c r="AY567" s="256" t="s">
        <v>134</v>
      </c>
    </row>
    <row r="568" s="2" customFormat="1" ht="24.15" customHeight="1">
      <c r="A568" s="40"/>
      <c r="B568" s="41"/>
      <c r="C568" s="206" t="s">
        <v>730</v>
      </c>
      <c r="D568" s="206" t="s">
        <v>136</v>
      </c>
      <c r="E568" s="207" t="s">
        <v>731</v>
      </c>
      <c r="F568" s="208" t="s">
        <v>732</v>
      </c>
      <c r="G568" s="209" t="s">
        <v>515</v>
      </c>
      <c r="H568" s="210">
        <v>1</v>
      </c>
      <c r="I568" s="211"/>
      <c r="J568" s="212">
        <f>ROUND(I568*H568,2)</f>
        <v>0</v>
      </c>
      <c r="K568" s="208" t="s">
        <v>140</v>
      </c>
      <c r="L568" s="46"/>
      <c r="M568" s="213" t="s">
        <v>19</v>
      </c>
      <c r="N568" s="214" t="s">
        <v>41</v>
      </c>
      <c r="O568" s="86"/>
      <c r="P568" s="215">
        <f>O568*H568</f>
        <v>0</v>
      </c>
      <c r="Q568" s="215">
        <v>0.024</v>
      </c>
      <c r="R568" s="215">
        <f>Q568*H568</f>
        <v>0.024</v>
      </c>
      <c r="S568" s="215">
        <v>0</v>
      </c>
      <c r="T568" s="216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7" t="s">
        <v>176</v>
      </c>
      <c r="AT568" s="217" t="s">
        <v>136</v>
      </c>
      <c r="AU568" s="217" t="s">
        <v>142</v>
      </c>
      <c r="AY568" s="19" t="s">
        <v>134</v>
      </c>
      <c r="BE568" s="218">
        <f>IF(N568="základní",J568,0)</f>
        <v>0</v>
      </c>
      <c r="BF568" s="218">
        <f>IF(N568="snížená",J568,0)</f>
        <v>0</v>
      </c>
      <c r="BG568" s="218">
        <f>IF(N568="zákl. přenesená",J568,0)</f>
        <v>0</v>
      </c>
      <c r="BH568" s="218">
        <f>IF(N568="sníž. přenesená",J568,0)</f>
        <v>0</v>
      </c>
      <c r="BI568" s="218">
        <f>IF(N568="nulová",J568,0)</f>
        <v>0</v>
      </c>
      <c r="BJ568" s="19" t="s">
        <v>142</v>
      </c>
      <c r="BK568" s="218">
        <f>ROUND(I568*H568,2)</f>
        <v>0</v>
      </c>
      <c r="BL568" s="19" t="s">
        <v>176</v>
      </c>
      <c r="BM568" s="217" t="s">
        <v>733</v>
      </c>
    </row>
    <row r="569" s="2" customFormat="1">
      <c r="A569" s="40"/>
      <c r="B569" s="41"/>
      <c r="C569" s="42"/>
      <c r="D569" s="219" t="s">
        <v>144</v>
      </c>
      <c r="E569" s="42"/>
      <c r="F569" s="220" t="s">
        <v>734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144</v>
      </c>
      <c r="AU569" s="19" t="s">
        <v>142</v>
      </c>
    </row>
    <row r="570" s="14" customFormat="1">
      <c r="A570" s="14"/>
      <c r="B570" s="235"/>
      <c r="C570" s="236"/>
      <c r="D570" s="226" t="s">
        <v>146</v>
      </c>
      <c r="E570" s="237" t="s">
        <v>19</v>
      </c>
      <c r="F570" s="238" t="s">
        <v>77</v>
      </c>
      <c r="G570" s="236"/>
      <c r="H570" s="239">
        <v>1</v>
      </c>
      <c r="I570" s="240"/>
      <c r="J570" s="236"/>
      <c r="K570" s="236"/>
      <c r="L570" s="241"/>
      <c r="M570" s="242"/>
      <c r="N570" s="243"/>
      <c r="O570" s="243"/>
      <c r="P570" s="243"/>
      <c r="Q570" s="243"/>
      <c r="R570" s="243"/>
      <c r="S570" s="243"/>
      <c r="T570" s="24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5" t="s">
        <v>146</v>
      </c>
      <c r="AU570" s="245" t="s">
        <v>142</v>
      </c>
      <c r="AV570" s="14" t="s">
        <v>142</v>
      </c>
      <c r="AW570" s="14" t="s">
        <v>31</v>
      </c>
      <c r="AX570" s="14" t="s">
        <v>69</v>
      </c>
      <c r="AY570" s="245" t="s">
        <v>134</v>
      </c>
    </row>
    <row r="571" s="15" customFormat="1">
      <c r="A571" s="15"/>
      <c r="B571" s="246"/>
      <c r="C571" s="247"/>
      <c r="D571" s="226" t="s">
        <v>146</v>
      </c>
      <c r="E571" s="248" t="s">
        <v>19</v>
      </c>
      <c r="F571" s="249" t="s">
        <v>163</v>
      </c>
      <c r="G571" s="247"/>
      <c r="H571" s="250">
        <v>1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6" t="s">
        <v>146</v>
      </c>
      <c r="AU571" s="256" t="s">
        <v>142</v>
      </c>
      <c r="AV571" s="15" t="s">
        <v>141</v>
      </c>
      <c r="AW571" s="15" t="s">
        <v>31</v>
      </c>
      <c r="AX571" s="15" t="s">
        <v>77</v>
      </c>
      <c r="AY571" s="256" t="s">
        <v>134</v>
      </c>
    </row>
    <row r="572" s="2" customFormat="1" ht="55.5" customHeight="1">
      <c r="A572" s="40"/>
      <c r="B572" s="41"/>
      <c r="C572" s="206" t="s">
        <v>448</v>
      </c>
      <c r="D572" s="206" t="s">
        <v>136</v>
      </c>
      <c r="E572" s="207" t="s">
        <v>735</v>
      </c>
      <c r="F572" s="208" t="s">
        <v>736</v>
      </c>
      <c r="G572" s="209" t="s">
        <v>458</v>
      </c>
      <c r="H572" s="267"/>
      <c r="I572" s="211"/>
      <c r="J572" s="212">
        <f>ROUND(I572*H572,2)</f>
        <v>0</v>
      </c>
      <c r="K572" s="208" t="s">
        <v>140</v>
      </c>
      <c r="L572" s="46"/>
      <c r="M572" s="213" t="s">
        <v>19</v>
      </c>
      <c r="N572" s="214" t="s">
        <v>41</v>
      </c>
      <c r="O572" s="86"/>
      <c r="P572" s="215">
        <f>O572*H572</f>
        <v>0</v>
      </c>
      <c r="Q572" s="215">
        <v>0</v>
      </c>
      <c r="R572" s="215">
        <f>Q572*H572</f>
        <v>0</v>
      </c>
      <c r="S572" s="215">
        <v>0</v>
      </c>
      <c r="T572" s="216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7" t="s">
        <v>176</v>
      </c>
      <c r="AT572" s="217" t="s">
        <v>136</v>
      </c>
      <c r="AU572" s="217" t="s">
        <v>142</v>
      </c>
      <c r="AY572" s="19" t="s">
        <v>134</v>
      </c>
      <c r="BE572" s="218">
        <f>IF(N572="základní",J572,0)</f>
        <v>0</v>
      </c>
      <c r="BF572" s="218">
        <f>IF(N572="snížená",J572,0)</f>
        <v>0</v>
      </c>
      <c r="BG572" s="218">
        <f>IF(N572="zákl. přenesená",J572,0)</f>
        <v>0</v>
      </c>
      <c r="BH572" s="218">
        <f>IF(N572="sníž. přenesená",J572,0)</f>
        <v>0</v>
      </c>
      <c r="BI572" s="218">
        <f>IF(N572="nulová",J572,0)</f>
        <v>0</v>
      </c>
      <c r="BJ572" s="19" t="s">
        <v>142</v>
      </c>
      <c r="BK572" s="218">
        <f>ROUND(I572*H572,2)</f>
        <v>0</v>
      </c>
      <c r="BL572" s="19" t="s">
        <v>176</v>
      </c>
      <c r="BM572" s="217" t="s">
        <v>737</v>
      </c>
    </row>
    <row r="573" s="2" customFormat="1">
      <c r="A573" s="40"/>
      <c r="B573" s="41"/>
      <c r="C573" s="42"/>
      <c r="D573" s="219" t="s">
        <v>144</v>
      </c>
      <c r="E573" s="42"/>
      <c r="F573" s="220" t="s">
        <v>738</v>
      </c>
      <c r="G573" s="42"/>
      <c r="H573" s="42"/>
      <c r="I573" s="221"/>
      <c r="J573" s="42"/>
      <c r="K573" s="42"/>
      <c r="L573" s="46"/>
      <c r="M573" s="222"/>
      <c r="N573" s="223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144</v>
      </c>
      <c r="AU573" s="19" t="s">
        <v>142</v>
      </c>
    </row>
    <row r="574" s="12" customFormat="1" ht="22.8" customHeight="1">
      <c r="A574" s="12"/>
      <c r="B574" s="190"/>
      <c r="C574" s="191"/>
      <c r="D574" s="192" t="s">
        <v>68</v>
      </c>
      <c r="E574" s="204" t="s">
        <v>739</v>
      </c>
      <c r="F574" s="204" t="s">
        <v>740</v>
      </c>
      <c r="G574" s="191"/>
      <c r="H574" s="191"/>
      <c r="I574" s="194"/>
      <c r="J574" s="205">
        <f>BK574</f>
        <v>0</v>
      </c>
      <c r="K574" s="191"/>
      <c r="L574" s="196"/>
      <c r="M574" s="197"/>
      <c r="N574" s="198"/>
      <c r="O574" s="198"/>
      <c r="P574" s="199">
        <f>SUM(P575:P592)</f>
        <v>0</v>
      </c>
      <c r="Q574" s="198"/>
      <c r="R574" s="199">
        <f>SUM(R575:R592)</f>
        <v>0.071811978999999998</v>
      </c>
      <c r="S574" s="198"/>
      <c r="T574" s="200">
        <f>SUM(T575:T592)</f>
        <v>0</v>
      </c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R574" s="201" t="s">
        <v>142</v>
      </c>
      <c r="AT574" s="202" t="s">
        <v>68</v>
      </c>
      <c r="AU574" s="202" t="s">
        <v>77</v>
      </c>
      <c r="AY574" s="201" t="s">
        <v>134</v>
      </c>
      <c r="BK574" s="203">
        <f>SUM(BK575:BK592)</f>
        <v>0</v>
      </c>
    </row>
    <row r="575" s="2" customFormat="1" ht="24.15" customHeight="1">
      <c r="A575" s="40"/>
      <c r="B575" s="41"/>
      <c r="C575" s="206" t="s">
        <v>741</v>
      </c>
      <c r="D575" s="206" t="s">
        <v>136</v>
      </c>
      <c r="E575" s="207" t="s">
        <v>742</v>
      </c>
      <c r="F575" s="208" t="s">
        <v>743</v>
      </c>
      <c r="G575" s="209" t="s">
        <v>277</v>
      </c>
      <c r="H575" s="210">
        <v>24.399999999999999</v>
      </c>
      <c r="I575" s="211"/>
      <c r="J575" s="212">
        <f>ROUND(I575*H575,2)</f>
        <v>0</v>
      </c>
      <c r="K575" s="208" t="s">
        <v>140</v>
      </c>
      <c r="L575" s="46"/>
      <c r="M575" s="213" t="s">
        <v>19</v>
      </c>
      <c r="N575" s="214" t="s">
        <v>41</v>
      </c>
      <c r="O575" s="86"/>
      <c r="P575" s="215">
        <f>O575*H575</f>
        <v>0</v>
      </c>
      <c r="Q575" s="215">
        <v>0.00047595999999999999</v>
      </c>
      <c r="R575" s="215">
        <f>Q575*H575</f>
        <v>0.011613423999999999</v>
      </c>
      <c r="S575" s="215">
        <v>0</v>
      </c>
      <c r="T575" s="216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7" t="s">
        <v>176</v>
      </c>
      <c r="AT575" s="217" t="s">
        <v>136</v>
      </c>
      <c r="AU575" s="217" t="s">
        <v>142</v>
      </c>
      <c r="AY575" s="19" t="s">
        <v>134</v>
      </c>
      <c r="BE575" s="218">
        <f>IF(N575="základní",J575,0)</f>
        <v>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9" t="s">
        <v>142</v>
      </c>
      <c r="BK575" s="218">
        <f>ROUND(I575*H575,2)</f>
        <v>0</v>
      </c>
      <c r="BL575" s="19" t="s">
        <v>176</v>
      </c>
      <c r="BM575" s="217" t="s">
        <v>744</v>
      </c>
    </row>
    <row r="576" s="2" customFormat="1">
      <c r="A576" s="40"/>
      <c r="B576" s="41"/>
      <c r="C576" s="42"/>
      <c r="D576" s="219" t="s">
        <v>144</v>
      </c>
      <c r="E576" s="42"/>
      <c r="F576" s="220" t="s">
        <v>745</v>
      </c>
      <c r="G576" s="42"/>
      <c r="H576" s="42"/>
      <c r="I576" s="221"/>
      <c r="J576" s="42"/>
      <c r="K576" s="42"/>
      <c r="L576" s="46"/>
      <c r="M576" s="222"/>
      <c r="N576" s="223"/>
      <c r="O576" s="86"/>
      <c r="P576" s="86"/>
      <c r="Q576" s="86"/>
      <c r="R576" s="86"/>
      <c r="S576" s="86"/>
      <c r="T576" s="87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144</v>
      </c>
      <c r="AU576" s="19" t="s">
        <v>142</v>
      </c>
    </row>
    <row r="577" s="14" customFormat="1">
      <c r="A577" s="14"/>
      <c r="B577" s="235"/>
      <c r="C577" s="236"/>
      <c r="D577" s="226" t="s">
        <v>146</v>
      </c>
      <c r="E577" s="237" t="s">
        <v>19</v>
      </c>
      <c r="F577" s="238" t="s">
        <v>746</v>
      </c>
      <c r="G577" s="236"/>
      <c r="H577" s="239">
        <v>24.399999999999999</v>
      </c>
      <c r="I577" s="240"/>
      <c r="J577" s="236"/>
      <c r="K577" s="236"/>
      <c r="L577" s="241"/>
      <c r="M577" s="242"/>
      <c r="N577" s="243"/>
      <c r="O577" s="243"/>
      <c r="P577" s="243"/>
      <c r="Q577" s="243"/>
      <c r="R577" s="243"/>
      <c r="S577" s="243"/>
      <c r="T577" s="24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45" t="s">
        <v>146</v>
      </c>
      <c r="AU577" s="245" t="s">
        <v>142</v>
      </c>
      <c r="AV577" s="14" t="s">
        <v>142</v>
      </c>
      <c r="AW577" s="14" t="s">
        <v>31</v>
      </c>
      <c r="AX577" s="14" t="s">
        <v>69</v>
      </c>
      <c r="AY577" s="245" t="s">
        <v>134</v>
      </c>
    </row>
    <row r="578" s="15" customFormat="1">
      <c r="A578" s="15"/>
      <c r="B578" s="246"/>
      <c r="C578" s="247"/>
      <c r="D578" s="226" t="s">
        <v>146</v>
      </c>
      <c r="E578" s="248" t="s">
        <v>19</v>
      </c>
      <c r="F578" s="249" t="s">
        <v>163</v>
      </c>
      <c r="G578" s="247"/>
      <c r="H578" s="250">
        <v>24.399999999999999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56" t="s">
        <v>146</v>
      </c>
      <c r="AU578" s="256" t="s">
        <v>142</v>
      </c>
      <c r="AV578" s="15" t="s">
        <v>141</v>
      </c>
      <c r="AW578" s="15" t="s">
        <v>31</v>
      </c>
      <c r="AX578" s="15" t="s">
        <v>77</v>
      </c>
      <c r="AY578" s="256" t="s">
        <v>134</v>
      </c>
    </row>
    <row r="579" s="2" customFormat="1" ht="24.15" customHeight="1">
      <c r="A579" s="40"/>
      <c r="B579" s="41"/>
      <c r="C579" s="206" t="s">
        <v>454</v>
      </c>
      <c r="D579" s="206" t="s">
        <v>136</v>
      </c>
      <c r="E579" s="207" t="s">
        <v>747</v>
      </c>
      <c r="F579" s="208" t="s">
        <v>748</v>
      </c>
      <c r="G579" s="209" t="s">
        <v>277</v>
      </c>
      <c r="H579" s="210">
        <v>81.599999999999994</v>
      </c>
      <c r="I579" s="211"/>
      <c r="J579" s="212">
        <f>ROUND(I579*H579,2)</f>
        <v>0</v>
      </c>
      <c r="K579" s="208" t="s">
        <v>140</v>
      </c>
      <c r="L579" s="46"/>
      <c r="M579" s="213" t="s">
        <v>19</v>
      </c>
      <c r="N579" s="214" t="s">
        <v>41</v>
      </c>
      <c r="O579" s="86"/>
      <c r="P579" s="215">
        <f>O579*H579</f>
        <v>0</v>
      </c>
      <c r="Q579" s="215">
        <v>0.00060501499999999998</v>
      </c>
      <c r="R579" s="215">
        <f>Q579*H579</f>
        <v>0.049369223999999996</v>
      </c>
      <c r="S579" s="215">
        <v>0</v>
      </c>
      <c r="T579" s="216">
        <f>S579*H579</f>
        <v>0</v>
      </c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R579" s="217" t="s">
        <v>176</v>
      </c>
      <c r="AT579" s="217" t="s">
        <v>136</v>
      </c>
      <c r="AU579" s="217" t="s">
        <v>142</v>
      </c>
      <c r="AY579" s="19" t="s">
        <v>134</v>
      </c>
      <c r="BE579" s="218">
        <f>IF(N579="základní",J579,0)</f>
        <v>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9" t="s">
        <v>142</v>
      </c>
      <c r="BK579" s="218">
        <f>ROUND(I579*H579,2)</f>
        <v>0</v>
      </c>
      <c r="BL579" s="19" t="s">
        <v>176</v>
      </c>
      <c r="BM579" s="217" t="s">
        <v>749</v>
      </c>
    </row>
    <row r="580" s="2" customFormat="1">
      <c r="A580" s="40"/>
      <c r="B580" s="41"/>
      <c r="C580" s="42"/>
      <c r="D580" s="219" t="s">
        <v>144</v>
      </c>
      <c r="E580" s="42"/>
      <c r="F580" s="220" t="s">
        <v>750</v>
      </c>
      <c r="G580" s="42"/>
      <c r="H580" s="42"/>
      <c r="I580" s="221"/>
      <c r="J580" s="42"/>
      <c r="K580" s="42"/>
      <c r="L580" s="46"/>
      <c r="M580" s="222"/>
      <c r="N580" s="223"/>
      <c r="O580" s="86"/>
      <c r="P580" s="86"/>
      <c r="Q580" s="86"/>
      <c r="R580" s="86"/>
      <c r="S580" s="86"/>
      <c r="T580" s="87"/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T580" s="19" t="s">
        <v>144</v>
      </c>
      <c r="AU580" s="19" t="s">
        <v>142</v>
      </c>
    </row>
    <row r="581" s="14" customFormat="1">
      <c r="A581" s="14"/>
      <c r="B581" s="235"/>
      <c r="C581" s="236"/>
      <c r="D581" s="226" t="s">
        <v>146</v>
      </c>
      <c r="E581" s="237" t="s">
        <v>19</v>
      </c>
      <c r="F581" s="238" t="s">
        <v>751</v>
      </c>
      <c r="G581" s="236"/>
      <c r="H581" s="239">
        <v>81.599999999999994</v>
      </c>
      <c r="I581" s="240"/>
      <c r="J581" s="236"/>
      <c r="K581" s="236"/>
      <c r="L581" s="241"/>
      <c r="M581" s="242"/>
      <c r="N581" s="243"/>
      <c r="O581" s="243"/>
      <c r="P581" s="243"/>
      <c r="Q581" s="243"/>
      <c r="R581" s="243"/>
      <c r="S581" s="243"/>
      <c r="T581" s="24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5" t="s">
        <v>146</v>
      </c>
      <c r="AU581" s="245" t="s">
        <v>142</v>
      </c>
      <c r="AV581" s="14" t="s">
        <v>142</v>
      </c>
      <c r="AW581" s="14" t="s">
        <v>31</v>
      </c>
      <c r="AX581" s="14" t="s">
        <v>69</v>
      </c>
      <c r="AY581" s="245" t="s">
        <v>134</v>
      </c>
    </row>
    <row r="582" s="15" customFormat="1">
      <c r="A582" s="15"/>
      <c r="B582" s="246"/>
      <c r="C582" s="247"/>
      <c r="D582" s="226" t="s">
        <v>146</v>
      </c>
      <c r="E582" s="248" t="s">
        <v>19</v>
      </c>
      <c r="F582" s="249" t="s">
        <v>163</v>
      </c>
      <c r="G582" s="247"/>
      <c r="H582" s="250">
        <v>81.599999999999994</v>
      </c>
      <c r="I582" s="251"/>
      <c r="J582" s="247"/>
      <c r="K582" s="247"/>
      <c r="L582" s="252"/>
      <c r="M582" s="253"/>
      <c r="N582" s="254"/>
      <c r="O582" s="254"/>
      <c r="P582" s="254"/>
      <c r="Q582" s="254"/>
      <c r="R582" s="254"/>
      <c r="S582" s="254"/>
      <c r="T582" s="25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6" t="s">
        <v>146</v>
      </c>
      <c r="AU582" s="256" t="s">
        <v>142</v>
      </c>
      <c r="AV582" s="15" t="s">
        <v>141</v>
      </c>
      <c r="AW582" s="15" t="s">
        <v>31</v>
      </c>
      <c r="AX582" s="15" t="s">
        <v>77</v>
      </c>
      <c r="AY582" s="256" t="s">
        <v>134</v>
      </c>
    </row>
    <row r="583" s="2" customFormat="1" ht="24.15" customHeight="1">
      <c r="A583" s="40"/>
      <c r="B583" s="41"/>
      <c r="C583" s="206" t="s">
        <v>752</v>
      </c>
      <c r="D583" s="206" t="s">
        <v>136</v>
      </c>
      <c r="E583" s="207" t="s">
        <v>753</v>
      </c>
      <c r="F583" s="208" t="s">
        <v>754</v>
      </c>
      <c r="G583" s="209" t="s">
        <v>277</v>
      </c>
      <c r="H583" s="210">
        <v>14.6</v>
      </c>
      <c r="I583" s="211"/>
      <c r="J583" s="212">
        <f>ROUND(I583*H583,2)</f>
        <v>0</v>
      </c>
      <c r="K583" s="208" t="s">
        <v>140</v>
      </c>
      <c r="L583" s="46"/>
      <c r="M583" s="213" t="s">
        <v>19</v>
      </c>
      <c r="N583" s="214" t="s">
        <v>41</v>
      </c>
      <c r="O583" s="86"/>
      <c r="P583" s="215">
        <f>O583*H583</f>
        <v>0</v>
      </c>
      <c r="Q583" s="215">
        <v>0.00074173499999999999</v>
      </c>
      <c r="R583" s="215">
        <f>Q583*H583</f>
        <v>0.010829330999999999</v>
      </c>
      <c r="S583" s="215">
        <v>0</v>
      </c>
      <c r="T583" s="216">
        <f>S583*H583</f>
        <v>0</v>
      </c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R583" s="217" t="s">
        <v>176</v>
      </c>
      <c r="AT583" s="217" t="s">
        <v>136</v>
      </c>
      <c r="AU583" s="217" t="s">
        <v>142</v>
      </c>
      <c r="AY583" s="19" t="s">
        <v>134</v>
      </c>
      <c r="BE583" s="218">
        <f>IF(N583="základní",J583,0)</f>
        <v>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9" t="s">
        <v>142</v>
      </c>
      <c r="BK583" s="218">
        <f>ROUND(I583*H583,2)</f>
        <v>0</v>
      </c>
      <c r="BL583" s="19" t="s">
        <v>176</v>
      </c>
      <c r="BM583" s="217" t="s">
        <v>755</v>
      </c>
    </row>
    <row r="584" s="2" customFormat="1">
      <c r="A584" s="40"/>
      <c r="B584" s="41"/>
      <c r="C584" s="42"/>
      <c r="D584" s="219" t="s">
        <v>144</v>
      </c>
      <c r="E584" s="42"/>
      <c r="F584" s="220" t="s">
        <v>756</v>
      </c>
      <c r="G584" s="42"/>
      <c r="H584" s="42"/>
      <c r="I584" s="221"/>
      <c r="J584" s="42"/>
      <c r="K584" s="42"/>
      <c r="L584" s="46"/>
      <c r="M584" s="222"/>
      <c r="N584" s="223"/>
      <c r="O584" s="86"/>
      <c r="P584" s="86"/>
      <c r="Q584" s="86"/>
      <c r="R584" s="86"/>
      <c r="S584" s="86"/>
      <c r="T584" s="87"/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T584" s="19" t="s">
        <v>144</v>
      </c>
      <c r="AU584" s="19" t="s">
        <v>142</v>
      </c>
    </row>
    <row r="585" s="14" customFormat="1">
      <c r="A585" s="14"/>
      <c r="B585" s="235"/>
      <c r="C585" s="236"/>
      <c r="D585" s="226" t="s">
        <v>146</v>
      </c>
      <c r="E585" s="237" t="s">
        <v>19</v>
      </c>
      <c r="F585" s="238" t="s">
        <v>757</v>
      </c>
      <c r="G585" s="236"/>
      <c r="H585" s="239">
        <v>14.6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5" t="s">
        <v>146</v>
      </c>
      <c r="AU585" s="245" t="s">
        <v>142</v>
      </c>
      <c r="AV585" s="14" t="s">
        <v>142</v>
      </c>
      <c r="AW585" s="14" t="s">
        <v>31</v>
      </c>
      <c r="AX585" s="14" t="s">
        <v>69</v>
      </c>
      <c r="AY585" s="245" t="s">
        <v>134</v>
      </c>
    </row>
    <row r="586" s="15" customFormat="1">
      <c r="A586" s="15"/>
      <c r="B586" s="246"/>
      <c r="C586" s="247"/>
      <c r="D586" s="226" t="s">
        <v>146</v>
      </c>
      <c r="E586" s="248" t="s">
        <v>19</v>
      </c>
      <c r="F586" s="249" t="s">
        <v>163</v>
      </c>
      <c r="G586" s="247"/>
      <c r="H586" s="250">
        <v>14.6</v>
      </c>
      <c r="I586" s="251"/>
      <c r="J586" s="247"/>
      <c r="K586" s="247"/>
      <c r="L586" s="252"/>
      <c r="M586" s="253"/>
      <c r="N586" s="254"/>
      <c r="O586" s="254"/>
      <c r="P586" s="254"/>
      <c r="Q586" s="254"/>
      <c r="R586" s="254"/>
      <c r="S586" s="254"/>
      <c r="T586" s="25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6" t="s">
        <v>146</v>
      </c>
      <c r="AU586" s="256" t="s">
        <v>142</v>
      </c>
      <c r="AV586" s="15" t="s">
        <v>141</v>
      </c>
      <c r="AW586" s="15" t="s">
        <v>31</v>
      </c>
      <c r="AX586" s="15" t="s">
        <v>77</v>
      </c>
      <c r="AY586" s="256" t="s">
        <v>134</v>
      </c>
    </row>
    <row r="587" s="2" customFormat="1" ht="24.15" customHeight="1">
      <c r="A587" s="40"/>
      <c r="B587" s="41"/>
      <c r="C587" s="206" t="s">
        <v>459</v>
      </c>
      <c r="D587" s="206" t="s">
        <v>136</v>
      </c>
      <c r="E587" s="207" t="s">
        <v>758</v>
      </c>
      <c r="F587" s="208" t="s">
        <v>759</v>
      </c>
      <c r="G587" s="209" t="s">
        <v>277</v>
      </c>
      <c r="H587" s="210">
        <v>120.59999999999999</v>
      </c>
      <c r="I587" s="211"/>
      <c r="J587" s="212">
        <f>ROUND(I587*H587,2)</f>
        <v>0</v>
      </c>
      <c r="K587" s="208" t="s">
        <v>140</v>
      </c>
      <c r="L587" s="46"/>
      <c r="M587" s="213" t="s">
        <v>19</v>
      </c>
      <c r="N587" s="214" t="s">
        <v>41</v>
      </c>
      <c r="O587" s="86"/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176</v>
      </c>
      <c r="AT587" s="217" t="s">
        <v>136</v>
      </c>
      <c r="AU587" s="217" t="s">
        <v>142</v>
      </c>
      <c r="AY587" s="19" t="s">
        <v>134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142</v>
      </c>
      <c r="BK587" s="218">
        <f>ROUND(I587*H587,2)</f>
        <v>0</v>
      </c>
      <c r="BL587" s="19" t="s">
        <v>176</v>
      </c>
      <c r="BM587" s="217" t="s">
        <v>760</v>
      </c>
    </row>
    <row r="588" s="2" customFormat="1">
      <c r="A588" s="40"/>
      <c r="B588" s="41"/>
      <c r="C588" s="42"/>
      <c r="D588" s="219" t="s">
        <v>144</v>
      </c>
      <c r="E588" s="42"/>
      <c r="F588" s="220" t="s">
        <v>761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144</v>
      </c>
      <c r="AU588" s="19" t="s">
        <v>142</v>
      </c>
    </row>
    <row r="589" s="14" customFormat="1">
      <c r="A589" s="14"/>
      <c r="B589" s="235"/>
      <c r="C589" s="236"/>
      <c r="D589" s="226" t="s">
        <v>146</v>
      </c>
      <c r="E589" s="237" t="s">
        <v>19</v>
      </c>
      <c r="F589" s="238" t="s">
        <v>762</v>
      </c>
      <c r="G589" s="236"/>
      <c r="H589" s="239">
        <v>120.59999999999999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45" t="s">
        <v>146</v>
      </c>
      <c r="AU589" s="245" t="s">
        <v>142</v>
      </c>
      <c r="AV589" s="14" t="s">
        <v>142</v>
      </c>
      <c r="AW589" s="14" t="s">
        <v>31</v>
      </c>
      <c r="AX589" s="14" t="s">
        <v>69</v>
      </c>
      <c r="AY589" s="245" t="s">
        <v>134</v>
      </c>
    </row>
    <row r="590" s="15" customFormat="1">
      <c r="A590" s="15"/>
      <c r="B590" s="246"/>
      <c r="C590" s="247"/>
      <c r="D590" s="226" t="s">
        <v>146</v>
      </c>
      <c r="E590" s="248" t="s">
        <v>19</v>
      </c>
      <c r="F590" s="249" t="s">
        <v>163</v>
      </c>
      <c r="G590" s="247"/>
      <c r="H590" s="250">
        <v>120.59999999999999</v>
      </c>
      <c r="I590" s="251"/>
      <c r="J590" s="247"/>
      <c r="K590" s="247"/>
      <c r="L590" s="252"/>
      <c r="M590" s="253"/>
      <c r="N590" s="254"/>
      <c r="O590" s="254"/>
      <c r="P590" s="254"/>
      <c r="Q590" s="254"/>
      <c r="R590" s="254"/>
      <c r="S590" s="254"/>
      <c r="T590" s="25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56" t="s">
        <v>146</v>
      </c>
      <c r="AU590" s="256" t="s">
        <v>142</v>
      </c>
      <c r="AV590" s="15" t="s">
        <v>141</v>
      </c>
      <c r="AW590" s="15" t="s">
        <v>31</v>
      </c>
      <c r="AX590" s="15" t="s">
        <v>77</v>
      </c>
      <c r="AY590" s="256" t="s">
        <v>134</v>
      </c>
    </row>
    <row r="591" s="2" customFormat="1" ht="55.5" customHeight="1">
      <c r="A591" s="40"/>
      <c r="B591" s="41"/>
      <c r="C591" s="206" t="s">
        <v>763</v>
      </c>
      <c r="D591" s="206" t="s">
        <v>136</v>
      </c>
      <c r="E591" s="207" t="s">
        <v>764</v>
      </c>
      <c r="F591" s="208" t="s">
        <v>765</v>
      </c>
      <c r="G591" s="209" t="s">
        <v>458</v>
      </c>
      <c r="H591" s="267"/>
      <c r="I591" s="211"/>
      <c r="J591" s="212">
        <f>ROUND(I591*H591,2)</f>
        <v>0</v>
      </c>
      <c r="K591" s="208" t="s">
        <v>140</v>
      </c>
      <c r="L591" s="46"/>
      <c r="M591" s="213" t="s">
        <v>19</v>
      </c>
      <c r="N591" s="214" t="s">
        <v>41</v>
      </c>
      <c r="O591" s="86"/>
      <c r="P591" s="215">
        <f>O591*H591</f>
        <v>0</v>
      </c>
      <c r="Q591" s="215">
        <v>0</v>
      </c>
      <c r="R591" s="215">
        <f>Q591*H591</f>
        <v>0</v>
      </c>
      <c r="S591" s="215">
        <v>0</v>
      </c>
      <c r="T591" s="216">
        <f>S591*H591</f>
        <v>0</v>
      </c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R591" s="217" t="s">
        <v>176</v>
      </c>
      <c r="AT591" s="217" t="s">
        <v>136</v>
      </c>
      <c r="AU591" s="217" t="s">
        <v>142</v>
      </c>
      <c r="AY591" s="19" t="s">
        <v>134</v>
      </c>
      <c r="BE591" s="218">
        <f>IF(N591="základní",J591,0)</f>
        <v>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9" t="s">
        <v>142</v>
      </c>
      <c r="BK591" s="218">
        <f>ROUND(I591*H591,2)</f>
        <v>0</v>
      </c>
      <c r="BL591" s="19" t="s">
        <v>176</v>
      </c>
      <c r="BM591" s="217" t="s">
        <v>766</v>
      </c>
    </row>
    <row r="592" s="2" customFormat="1">
      <c r="A592" s="40"/>
      <c r="B592" s="41"/>
      <c r="C592" s="42"/>
      <c r="D592" s="219" t="s">
        <v>144</v>
      </c>
      <c r="E592" s="42"/>
      <c r="F592" s="220" t="s">
        <v>767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144</v>
      </c>
      <c r="AU592" s="19" t="s">
        <v>142</v>
      </c>
    </row>
    <row r="593" s="12" customFormat="1" ht="22.8" customHeight="1">
      <c r="A593" s="12"/>
      <c r="B593" s="190"/>
      <c r="C593" s="191"/>
      <c r="D593" s="192" t="s">
        <v>68</v>
      </c>
      <c r="E593" s="204" t="s">
        <v>768</v>
      </c>
      <c r="F593" s="204" t="s">
        <v>769</v>
      </c>
      <c r="G593" s="191"/>
      <c r="H593" s="191"/>
      <c r="I593" s="194"/>
      <c r="J593" s="205">
        <f>BK593</f>
        <v>0</v>
      </c>
      <c r="K593" s="191"/>
      <c r="L593" s="196"/>
      <c r="M593" s="197"/>
      <c r="N593" s="198"/>
      <c r="O593" s="198"/>
      <c r="P593" s="199">
        <f>SUM(P594:P611)</f>
        <v>0</v>
      </c>
      <c r="Q593" s="198"/>
      <c r="R593" s="199">
        <f>SUM(R594:R611)</f>
        <v>0.0069623388000000005</v>
      </c>
      <c r="S593" s="198"/>
      <c r="T593" s="200">
        <f>SUM(T594:T611)</f>
        <v>0</v>
      </c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R593" s="201" t="s">
        <v>142</v>
      </c>
      <c r="AT593" s="202" t="s">
        <v>68</v>
      </c>
      <c r="AU593" s="202" t="s">
        <v>77</v>
      </c>
      <c r="AY593" s="201" t="s">
        <v>134</v>
      </c>
      <c r="BK593" s="203">
        <f>SUM(BK594:BK611)</f>
        <v>0</v>
      </c>
    </row>
    <row r="594" s="2" customFormat="1" ht="24.15" customHeight="1">
      <c r="A594" s="40"/>
      <c r="B594" s="41"/>
      <c r="C594" s="206" t="s">
        <v>466</v>
      </c>
      <c r="D594" s="206" t="s">
        <v>136</v>
      </c>
      <c r="E594" s="207" t="s">
        <v>770</v>
      </c>
      <c r="F594" s="208" t="s">
        <v>771</v>
      </c>
      <c r="G594" s="209" t="s">
        <v>311</v>
      </c>
      <c r="H594" s="210">
        <v>9</v>
      </c>
      <c r="I594" s="211"/>
      <c r="J594" s="212">
        <f>ROUND(I594*H594,2)</f>
        <v>0</v>
      </c>
      <c r="K594" s="208" t="s">
        <v>140</v>
      </c>
      <c r="L594" s="46"/>
      <c r="M594" s="213" t="s">
        <v>19</v>
      </c>
      <c r="N594" s="214" t="s">
        <v>41</v>
      </c>
      <c r="O594" s="86"/>
      <c r="P594" s="215">
        <f>O594*H594</f>
        <v>0</v>
      </c>
      <c r="Q594" s="215">
        <v>8.9313200000000004E-05</v>
      </c>
      <c r="R594" s="215">
        <f>Q594*H594</f>
        <v>0.00080381880000000004</v>
      </c>
      <c r="S594" s="215">
        <v>0</v>
      </c>
      <c r="T594" s="216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17" t="s">
        <v>176</v>
      </c>
      <c r="AT594" s="217" t="s">
        <v>136</v>
      </c>
      <c r="AU594" s="217" t="s">
        <v>142</v>
      </c>
      <c r="AY594" s="19" t="s">
        <v>134</v>
      </c>
      <c r="BE594" s="218">
        <f>IF(N594="základní",J594,0)</f>
        <v>0</v>
      </c>
      <c r="BF594" s="218">
        <f>IF(N594="snížená",J594,0)</f>
        <v>0</v>
      </c>
      <c r="BG594" s="218">
        <f>IF(N594="zákl. přenesená",J594,0)</f>
        <v>0</v>
      </c>
      <c r="BH594" s="218">
        <f>IF(N594="sníž. přenesená",J594,0)</f>
        <v>0</v>
      </c>
      <c r="BI594" s="218">
        <f>IF(N594="nulová",J594,0)</f>
        <v>0</v>
      </c>
      <c r="BJ594" s="19" t="s">
        <v>142</v>
      </c>
      <c r="BK594" s="218">
        <f>ROUND(I594*H594,2)</f>
        <v>0</v>
      </c>
      <c r="BL594" s="19" t="s">
        <v>176</v>
      </c>
      <c r="BM594" s="217" t="s">
        <v>772</v>
      </c>
    </row>
    <row r="595" s="2" customFormat="1">
      <c r="A595" s="40"/>
      <c r="B595" s="41"/>
      <c r="C595" s="42"/>
      <c r="D595" s="219" t="s">
        <v>144</v>
      </c>
      <c r="E595" s="42"/>
      <c r="F595" s="220" t="s">
        <v>773</v>
      </c>
      <c r="G595" s="42"/>
      <c r="H595" s="42"/>
      <c r="I595" s="221"/>
      <c r="J595" s="42"/>
      <c r="K595" s="42"/>
      <c r="L595" s="46"/>
      <c r="M595" s="222"/>
      <c r="N595" s="223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144</v>
      </c>
      <c r="AU595" s="19" t="s">
        <v>142</v>
      </c>
    </row>
    <row r="596" s="14" customFormat="1">
      <c r="A596" s="14"/>
      <c r="B596" s="235"/>
      <c r="C596" s="236"/>
      <c r="D596" s="226" t="s">
        <v>146</v>
      </c>
      <c r="E596" s="237" t="s">
        <v>19</v>
      </c>
      <c r="F596" s="238" t="s">
        <v>190</v>
      </c>
      <c r="G596" s="236"/>
      <c r="H596" s="239">
        <v>9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5" t="s">
        <v>146</v>
      </c>
      <c r="AU596" s="245" t="s">
        <v>142</v>
      </c>
      <c r="AV596" s="14" t="s">
        <v>142</v>
      </c>
      <c r="AW596" s="14" t="s">
        <v>31</v>
      </c>
      <c r="AX596" s="14" t="s">
        <v>69</v>
      </c>
      <c r="AY596" s="245" t="s">
        <v>134</v>
      </c>
    </row>
    <row r="597" s="15" customFormat="1">
      <c r="A597" s="15"/>
      <c r="B597" s="246"/>
      <c r="C597" s="247"/>
      <c r="D597" s="226" t="s">
        <v>146</v>
      </c>
      <c r="E597" s="248" t="s">
        <v>19</v>
      </c>
      <c r="F597" s="249" t="s">
        <v>163</v>
      </c>
      <c r="G597" s="247"/>
      <c r="H597" s="250">
        <v>9</v>
      </c>
      <c r="I597" s="251"/>
      <c r="J597" s="247"/>
      <c r="K597" s="247"/>
      <c r="L597" s="252"/>
      <c r="M597" s="253"/>
      <c r="N597" s="254"/>
      <c r="O597" s="254"/>
      <c r="P597" s="254"/>
      <c r="Q597" s="254"/>
      <c r="R597" s="254"/>
      <c r="S597" s="254"/>
      <c r="T597" s="25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56" t="s">
        <v>146</v>
      </c>
      <c r="AU597" s="256" t="s">
        <v>142</v>
      </c>
      <c r="AV597" s="15" t="s">
        <v>141</v>
      </c>
      <c r="AW597" s="15" t="s">
        <v>31</v>
      </c>
      <c r="AX597" s="15" t="s">
        <v>77</v>
      </c>
      <c r="AY597" s="256" t="s">
        <v>134</v>
      </c>
    </row>
    <row r="598" s="2" customFormat="1" ht="33" customHeight="1">
      <c r="A598" s="40"/>
      <c r="B598" s="41"/>
      <c r="C598" s="206" t="s">
        <v>774</v>
      </c>
      <c r="D598" s="206" t="s">
        <v>136</v>
      </c>
      <c r="E598" s="207" t="s">
        <v>775</v>
      </c>
      <c r="F598" s="208" t="s">
        <v>776</v>
      </c>
      <c r="G598" s="209" t="s">
        <v>311</v>
      </c>
      <c r="H598" s="210">
        <v>9</v>
      </c>
      <c r="I598" s="211"/>
      <c r="J598" s="212">
        <f>ROUND(I598*H598,2)</f>
        <v>0</v>
      </c>
      <c r="K598" s="208" t="s">
        <v>140</v>
      </c>
      <c r="L598" s="46"/>
      <c r="M598" s="213" t="s">
        <v>19</v>
      </c>
      <c r="N598" s="214" t="s">
        <v>41</v>
      </c>
      <c r="O598" s="86"/>
      <c r="P598" s="215">
        <f>O598*H598</f>
        <v>0</v>
      </c>
      <c r="Q598" s="215">
        <v>0.00028714000000000002</v>
      </c>
      <c r="R598" s="215">
        <f>Q598*H598</f>
        <v>0.0025842600000000001</v>
      </c>
      <c r="S598" s="215">
        <v>0</v>
      </c>
      <c r="T598" s="216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17" t="s">
        <v>176</v>
      </c>
      <c r="AT598" s="217" t="s">
        <v>136</v>
      </c>
      <c r="AU598" s="217" t="s">
        <v>142</v>
      </c>
      <c r="AY598" s="19" t="s">
        <v>134</v>
      </c>
      <c r="BE598" s="218">
        <f>IF(N598="základní",J598,0)</f>
        <v>0</v>
      </c>
      <c r="BF598" s="218">
        <f>IF(N598="snížená",J598,0)</f>
        <v>0</v>
      </c>
      <c r="BG598" s="218">
        <f>IF(N598="zákl. přenesená",J598,0)</f>
        <v>0</v>
      </c>
      <c r="BH598" s="218">
        <f>IF(N598="sníž. přenesená",J598,0)</f>
        <v>0</v>
      </c>
      <c r="BI598" s="218">
        <f>IF(N598="nulová",J598,0)</f>
        <v>0</v>
      </c>
      <c r="BJ598" s="19" t="s">
        <v>142</v>
      </c>
      <c r="BK598" s="218">
        <f>ROUND(I598*H598,2)</f>
        <v>0</v>
      </c>
      <c r="BL598" s="19" t="s">
        <v>176</v>
      </c>
      <c r="BM598" s="217" t="s">
        <v>777</v>
      </c>
    </row>
    <row r="599" s="2" customFormat="1">
      <c r="A599" s="40"/>
      <c r="B599" s="41"/>
      <c r="C599" s="42"/>
      <c r="D599" s="219" t="s">
        <v>144</v>
      </c>
      <c r="E599" s="42"/>
      <c r="F599" s="220" t="s">
        <v>778</v>
      </c>
      <c r="G599" s="42"/>
      <c r="H599" s="42"/>
      <c r="I599" s="221"/>
      <c r="J599" s="42"/>
      <c r="K599" s="42"/>
      <c r="L599" s="46"/>
      <c r="M599" s="222"/>
      <c r="N599" s="223"/>
      <c r="O599" s="86"/>
      <c r="P599" s="86"/>
      <c r="Q599" s="86"/>
      <c r="R599" s="86"/>
      <c r="S599" s="86"/>
      <c r="T599" s="87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144</v>
      </c>
      <c r="AU599" s="19" t="s">
        <v>142</v>
      </c>
    </row>
    <row r="600" s="14" customFormat="1">
      <c r="A600" s="14"/>
      <c r="B600" s="235"/>
      <c r="C600" s="236"/>
      <c r="D600" s="226" t="s">
        <v>146</v>
      </c>
      <c r="E600" s="237" t="s">
        <v>19</v>
      </c>
      <c r="F600" s="238" t="s">
        <v>190</v>
      </c>
      <c r="G600" s="236"/>
      <c r="H600" s="239">
        <v>9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5" t="s">
        <v>146</v>
      </c>
      <c r="AU600" s="245" t="s">
        <v>142</v>
      </c>
      <c r="AV600" s="14" t="s">
        <v>142</v>
      </c>
      <c r="AW600" s="14" t="s">
        <v>31</v>
      </c>
      <c r="AX600" s="14" t="s">
        <v>69</v>
      </c>
      <c r="AY600" s="245" t="s">
        <v>134</v>
      </c>
    </row>
    <row r="601" s="15" customFormat="1">
      <c r="A601" s="15"/>
      <c r="B601" s="246"/>
      <c r="C601" s="247"/>
      <c r="D601" s="226" t="s">
        <v>146</v>
      </c>
      <c r="E601" s="248" t="s">
        <v>19</v>
      </c>
      <c r="F601" s="249" t="s">
        <v>163</v>
      </c>
      <c r="G601" s="247"/>
      <c r="H601" s="250">
        <v>9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56" t="s">
        <v>146</v>
      </c>
      <c r="AU601" s="256" t="s">
        <v>142</v>
      </c>
      <c r="AV601" s="15" t="s">
        <v>141</v>
      </c>
      <c r="AW601" s="15" t="s">
        <v>31</v>
      </c>
      <c r="AX601" s="15" t="s">
        <v>77</v>
      </c>
      <c r="AY601" s="256" t="s">
        <v>134</v>
      </c>
    </row>
    <row r="602" s="2" customFormat="1" ht="37.8" customHeight="1">
      <c r="A602" s="40"/>
      <c r="B602" s="41"/>
      <c r="C602" s="206" t="s">
        <v>470</v>
      </c>
      <c r="D602" s="206" t="s">
        <v>136</v>
      </c>
      <c r="E602" s="207" t="s">
        <v>779</v>
      </c>
      <c r="F602" s="208" t="s">
        <v>780</v>
      </c>
      <c r="G602" s="209" t="s">
        <v>311</v>
      </c>
      <c r="H602" s="210">
        <v>9</v>
      </c>
      <c r="I602" s="211"/>
      <c r="J602" s="212">
        <f>ROUND(I602*H602,2)</f>
        <v>0</v>
      </c>
      <c r="K602" s="208" t="s">
        <v>140</v>
      </c>
      <c r="L602" s="46"/>
      <c r="M602" s="213" t="s">
        <v>19</v>
      </c>
      <c r="N602" s="214" t="s">
        <v>41</v>
      </c>
      <c r="O602" s="86"/>
      <c r="P602" s="215">
        <f>O602*H602</f>
        <v>0</v>
      </c>
      <c r="Q602" s="215">
        <v>0.00013999999999999999</v>
      </c>
      <c r="R602" s="215">
        <f>Q602*H602</f>
        <v>0.0012599999999999998</v>
      </c>
      <c r="S602" s="215">
        <v>0</v>
      </c>
      <c r="T602" s="216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17" t="s">
        <v>176</v>
      </c>
      <c r="AT602" s="217" t="s">
        <v>136</v>
      </c>
      <c r="AU602" s="217" t="s">
        <v>142</v>
      </c>
      <c r="AY602" s="19" t="s">
        <v>134</v>
      </c>
      <c r="BE602" s="218">
        <f>IF(N602="základní",J602,0)</f>
        <v>0</v>
      </c>
      <c r="BF602" s="218">
        <f>IF(N602="snížená",J602,0)</f>
        <v>0</v>
      </c>
      <c r="BG602" s="218">
        <f>IF(N602="zákl. přenesená",J602,0)</f>
        <v>0</v>
      </c>
      <c r="BH602" s="218">
        <f>IF(N602="sníž. přenesená",J602,0)</f>
        <v>0</v>
      </c>
      <c r="BI602" s="218">
        <f>IF(N602="nulová",J602,0)</f>
        <v>0</v>
      </c>
      <c r="BJ602" s="19" t="s">
        <v>142</v>
      </c>
      <c r="BK602" s="218">
        <f>ROUND(I602*H602,2)</f>
        <v>0</v>
      </c>
      <c r="BL602" s="19" t="s">
        <v>176</v>
      </c>
      <c r="BM602" s="217" t="s">
        <v>781</v>
      </c>
    </row>
    <row r="603" s="2" customFormat="1">
      <c r="A603" s="40"/>
      <c r="B603" s="41"/>
      <c r="C603" s="42"/>
      <c r="D603" s="219" t="s">
        <v>144</v>
      </c>
      <c r="E603" s="42"/>
      <c r="F603" s="220" t="s">
        <v>782</v>
      </c>
      <c r="G603" s="42"/>
      <c r="H603" s="42"/>
      <c r="I603" s="221"/>
      <c r="J603" s="42"/>
      <c r="K603" s="42"/>
      <c r="L603" s="46"/>
      <c r="M603" s="222"/>
      <c r="N603" s="223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144</v>
      </c>
      <c r="AU603" s="19" t="s">
        <v>142</v>
      </c>
    </row>
    <row r="604" s="14" customFormat="1">
      <c r="A604" s="14"/>
      <c r="B604" s="235"/>
      <c r="C604" s="236"/>
      <c r="D604" s="226" t="s">
        <v>146</v>
      </c>
      <c r="E604" s="237" t="s">
        <v>19</v>
      </c>
      <c r="F604" s="238" t="s">
        <v>190</v>
      </c>
      <c r="G604" s="236"/>
      <c r="H604" s="239">
        <v>9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146</v>
      </c>
      <c r="AU604" s="245" t="s">
        <v>142</v>
      </c>
      <c r="AV604" s="14" t="s">
        <v>142</v>
      </c>
      <c r="AW604" s="14" t="s">
        <v>31</v>
      </c>
      <c r="AX604" s="14" t="s">
        <v>69</v>
      </c>
      <c r="AY604" s="245" t="s">
        <v>134</v>
      </c>
    </row>
    <row r="605" s="15" customFormat="1">
      <c r="A605" s="15"/>
      <c r="B605" s="246"/>
      <c r="C605" s="247"/>
      <c r="D605" s="226" t="s">
        <v>146</v>
      </c>
      <c r="E605" s="248" t="s">
        <v>19</v>
      </c>
      <c r="F605" s="249" t="s">
        <v>163</v>
      </c>
      <c r="G605" s="247"/>
      <c r="H605" s="250">
        <v>9</v>
      </c>
      <c r="I605" s="251"/>
      <c r="J605" s="247"/>
      <c r="K605" s="247"/>
      <c r="L605" s="252"/>
      <c r="M605" s="253"/>
      <c r="N605" s="254"/>
      <c r="O605" s="254"/>
      <c r="P605" s="254"/>
      <c r="Q605" s="254"/>
      <c r="R605" s="254"/>
      <c r="S605" s="254"/>
      <c r="T605" s="25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6" t="s">
        <v>146</v>
      </c>
      <c r="AU605" s="256" t="s">
        <v>142</v>
      </c>
      <c r="AV605" s="15" t="s">
        <v>141</v>
      </c>
      <c r="AW605" s="15" t="s">
        <v>31</v>
      </c>
      <c r="AX605" s="15" t="s">
        <v>77</v>
      </c>
      <c r="AY605" s="256" t="s">
        <v>134</v>
      </c>
    </row>
    <row r="606" s="2" customFormat="1" ht="24.15" customHeight="1">
      <c r="A606" s="40"/>
      <c r="B606" s="41"/>
      <c r="C606" s="206" t="s">
        <v>783</v>
      </c>
      <c r="D606" s="206" t="s">
        <v>136</v>
      </c>
      <c r="E606" s="207" t="s">
        <v>784</v>
      </c>
      <c r="F606" s="208" t="s">
        <v>785</v>
      </c>
      <c r="G606" s="209" t="s">
        <v>311</v>
      </c>
      <c r="H606" s="210">
        <v>9</v>
      </c>
      <c r="I606" s="211"/>
      <c r="J606" s="212">
        <f>ROUND(I606*H606,2)</f>
        <v>0</v>
      </c>
      <c r="K606" s="208" t="s">
        <v>140</v>
      </c>
      <c r="L606" s="46"/>
      <c r="M606" s="213" t="s">
        <v>19</v>
      </c>
      <c r="N606" s="214" t="s">
        <v>41</v>
      </c>
      <c r="O606" s="86"/>
      <c r="P606" s="215">
        <f>O606*H606</f>
        <v>0</v>
      </c>
      <c r="Q606" s="215">
        <v>0.00025713999999999999</v>
      </c>
      <c r="R606" s="215">
        <f>Q606*H606</f>
        <v>0.0023142599999999998</v>
      </c>
      <c r="S606" s="215">
        <v>0</v>
      </c>
      <c r="T606" s="216">
        <f>S606*H606</f>
        <v>0</v>
      </c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R606" s="217" t="s">
        <v>176</v>
      </c>
      <c r="AT606" s="217" t="s">
        <v>136</v>
      </c>
      <c r="AU606" s="217" t="s">
        <v>142</v>
      </c>
      <c r="AY606" s="19" t="s">
        <v>134</v>
      </c>
      <c r="BE606" s="218">
        <f>IF(N606="základní",J606,0)</f>
        <v>0</v>
      </c>
      <c r="BF606" s="218">
        <f>IF(N606="snížená",J606,0)</f>
        <v>0</v>
      </c>
      <c r="BG606" s="218">
        <f>IF(N606="zákl. přenesená",J606,0)</f>
        <v>0</v>
      </c>
      <c r="BH606" s="218">
        <f>IF(N606="sníž. přenesená",J606,0)</f>
        <v>0</v>
      </c>
      <c r="BI606" s="218">
        <f>IF(N606="nulová",J606,0)</f>
        <v>0</v>
      </c>
      <c r="BJ606" s="19" t="s">
        <v>142</v>
      </c>
      <c r="BK606" s="218">
        <f>ROUND(I606*H606,2)</f>
        <v>0</v>
      </c>
      <c r="BL606" s="19" t="s">
        <v>176</v>
      </c>
      <c r="BM606" s="217" t="s">
        <v>786</v>
      </c>
    </row>
    <row r="607" s="2" customFormat="1">
      <c r="A607" s="40"/>
      <c r="B607" s="41"/>
      <c r="C607" s="42"/>
      <c r="D607" s="219" t="s">
        <v>144</v>
      </c>
      <c r="E607" s="42"/>
      <c r="F607" s="220" t="s">
        <v>787</v>
      </c>
      <c r="G607" s="42"/>
      <c r="H607" s="42"/>
      <c r="I607" s="221"/>
      <c r="J607" s="42"/>
      <c r="K607" s="42"/>
      <c r="L607" s="46"/>
      <c r="M607" s="222"/>
      <c r="N607" s="223"/>
      <c r="O607" s="86"/>
      <c r="P607" s="86"/>
      <c r="Q607" s="86"/>
      <c r="R607" s="86"/>
      <c r="S607" s="86"/>
      <c r="T607" s="87"/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T607" s="19" t="s">
        <v>144</v>
      </c>
      <c r="AU607" s="19" t="s">
        <v>142</v>
      </c>
    </row>
    <row r="608" s="14" customFormat="1">
      <c r="A608" s="14"/>
      <c r="B608" s="235"/>
      <c r="C608" s="236"/>
      <c r="D608" s="226" t="s">
        <v>146</v>
      </c>
      <c r="E608" s="237" t="s">
        <v>19</v>
      </c>
      <c r="F608" s="238" t="s">
        <v>190</v>
      </c>
      <c r="G608" s="236"/>
      <c r="H608" s="239">
        <v>9</v>
      </c>
      <c r="I608" s="240"/>
      <c r="J608" s="236"/>
      <c r="K608" s="236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146</v>
      </c>
      <c r="AU608" s="245" t="s">
        <v>142</v>
      </c>
      <c r="AV608" s="14" t="s">
        <v>142</v>
      </c>
      <c r="AW608" s="14" t="s">
        <v>31</v>
      </c>
      <c r="AX608" s="14" t="s">
        <v>69</v>
      </c>
      <c r="AY608" s="245" t="s">
        <v>134</v>
      </c>
    </row>
    <row r="609" s="15" customFormat="1">
      <c r="A609" s="15"/>
      <c r="B609" s="246"/>
      <c r="C609" s="247"/>
      <c r="D609" s="226" t="s">
        <v>146</v>
      </c>
      <c r="E609" s="248" t="s">
        <v>19</v>
      </c>
      <c r="F609" s="249" t="s">
        <v>163</v>
      </c>
      <c r="G609" s="247"/>
      <c r="H609" s="250">
        <v>9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56" t="s">
        <v>146</v>
      </c>
      <c r="AU609" s="256" t="s">
        <v>142</v>
      </c>
      <c r="AV609" s="15" t="s">
        <v>141</v>
      </c>
      <c r="AW609" s="15" t="s">
        <v>31</v>
      </c>
      <c r="AX609" s="15" t="s">
        <v>77</v>
      </c>
      <c r="AY609" s="256" t="s">
        <v>134</v>
      </c>
    </row>
    <row r="610" s="2" customFormat="1" ht="55.5" customHeight="1">
      <c r="A610" s="40"/>
      <c r="B610" s="41"/>
      <c r="C610" s="206" t="s">
        <v>476</v>
      </c>
      <c r="D610" s="206" t="s">
        <v>136</v>
      </c>
      <c r="E610" s="207" t="s">
        <v>788</v>
      </c>
      <c r="F610" s="208" t="s">
        <v>789</v>
      </c>
      <c r="G610" s="209" t="s">
        <v>458</v>
      </c>
      <c r="H610" s="267"/>
      <c r="I610" s="211"/>
      <c r="J610" s="212">
        <f>ROUND(I610*H610,2)</f>
        <v>0</v>
      </c>
      <c r="K610" s="208" t="s">
        <v>140</v>
      </c>
      <c r="L610" s="46"/>
      <c r="M610" s="213" t="s">
        <v>19</v>
      </c>
      <c r="N610" s="214" t="s">
        <v>41</v>
      </c>
      <c r="O610" s="86"/>
      <c r="P610" s="215">
        <f>O610*H610</f>
        <v>0</v>
      </c>
      <c r="Q610" s="215">
        <v>0</v>
      </c>
      <c r="R610" s="215">
        <f>Q610*H610</f>
        <v>0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176</v>
      </c>
      <c r="AT610" s="217" t="s">
        <v>136</v>
      </c>
      <c r="AU610" s="217" t="s">
        <v>142</v>
      </c>
      <c r="AY610" s="19" t="s">
        <v>134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142</v>
      </c>
      <c r="BK610" s="218">
        <f>ROUND(I610*H610,2)</f>
        <v>0</v>
      </c>
      <c r="BL610" s="19" t="s">
        <v>176</v>
      </c>
      <c r="BM610" s="217" t="s">
        <v>790</v>
      </c>
    </row>
    <row r="611" s="2" customFormat="1">
      <c r="A611" s="40"/>
      <c r="B611" s="41"/>
      <c r="C611" s="42"/>
      <c r="D611" s="219" t="s">
        <v>144</v>
      </c>
      <c r="E611" s="42"/>
      <c r="F611" s="220" t="s">
        <v>791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144</v>
      </c>
      <c r="AU611" s="19" t="s">
        <v>142</v>
      </c>
    </row>
    <row r="612" s="12" customFormat="1" ht="22.8" customHeight="1">
      <c r="A612" s="12"/>
      <c r="B612" s="190"/>
      <c r="C612" s="191"/>
      <c r="D612" s="192" t="s">
        <v>68</v>
      </c>
      <c r="E612" s="204" t="s">
        <v>792</v>
      </c>
      <c r="F612" s="204" t="s">
        <v>793</v>
      </c>
      <c r="G612" s="191"/>
      <c r="H612" s="191"/>
      <c r="I612" s="194"/>
      <c r="J612" s="205">
        <f>BK612</f>
        <v>0</v>
      </c>
      <c r="K612" s="191"/>
      <c r="L612" s="196"/>
      <c r="M612" s="197"/>
      <c r="N612" s="198"/>
      <c r="O612" s="198"/>
      <c r="P612" s="199">
        <f>SUM(P613:P622)</f>
        <v>0</v>
      </c>
      <c r="Q612" s="198"/>
      <c r="R612" s="199">
        <f>SUM(R613:R622)</f>
        <v>0.38483999999999996</v>
      </c>
      <c r="S612" s="198"/>
      <c r="T612" s="200">
        <f>SUM(T613:T622)</f>
        <v>0.19944000000000001</v>
      </c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R612" s="201" t="s">
        <v>142</v>
      </c>
      <c r="AT612" s="202" t="s">
        <v>68</v>
      </c>
      <c r="AU612" s="202" t="s">
        <v>77</v>
      </c>
      <c r="AY612" s="201" t="s">
        <v>134</v>
      </c>
      <c r="BK612" s="203">
        <f>SUM(BK613:BK622)</f>
        <v>0</v>
      </c>
    </row>
    <row r="613" s="2" customFormat="1" ht="49.05" customHeight="1">
      <c r="A613" s="40"/>
      <c r="B613" s="41"/>
      <c r="C613" s="206" t="s">
        <v>794</v>
      </c>
      <c r="D613" s="206" t="s">
        <v>136</v>
      </c>
      <c r="E613" s="207" t="s">
        <v>795</v>
      </c>
      <c r="F613" s="208" t="s">
        <v>796</v>
      </c>
      <c r="G613" s="209" t="s">
        <v>311</v>
      </c>
      <c r="H613" s="210">
        <v>6</v>
      </c>
      <c r="I613" s="211"/>
      <c r="J613" s="212">
        <f>ROUND(I613*H613,2)</f>
        <v>0</v>
      </c>
      <c r="K613" s="208" t="s">
        <v>140</v>
      </c>
      <c r="L613" s="46"/>
      <c r="M613" s="213" t="s">
        <v>19</v>
      </c>
      <c r="N613" s="214" t="s">
        <v>41</v>
      </c>
      <c r="O613" s="86"/>
      <c r="P613" s="215">
        <f>O613*H613</f>
        <v>0</v>
      </c>
      <c r="Q613" s="215">
        <v>0.060699999999999997</v>
      </c>
      <c r="R613" s="215">
        <f>Q613*H613</f>
        <v>0.36419999999999997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176</v>
      </c>
      <c r="AT613" s="217" t="s">
        <v>136</v>
      </c>
      <c r="AU613" s="217" t="s">
        <v>142</v>
      </c>
      <c r="AY613" s="19" t="s">
        <v>134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142</v>
      </c>
      <c r="BK613" s="218">
        <f>ROUND(I613*H613,2)</f>
        <v>0</v>
      </c>
      <c r="BL613" s="19" t="s">
        <v>176</v>
      </c>
      <c r="BM613" s="217" t="s">
        <v>797</v>
      </c>
    </row>
    <row r="614" s="2" customFormat="1">
      <c r="A614" s="40"/>
      <c r="B614" s="41"/>
      <c r="C614" s="42"/>
      <c r="D614" s="219" t="s">
        <v>144</v>
      </c>
      <c r="E614" s="42"/>
      <c r="F614" s="220" t="s">
        <v>798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144</v>
      </c>
      <c r="AU614" s="19" t="s">
        <v>142</v>
      </c>
    </row>
    <row r="615" s="2" customFormat="1" ht="24.15" customHeight="1">
      <c r="A615" s="40"/>
      <c r="B615" s="41"/>
      <c r="C615" s="206" t="s">
        <v>480</v>
      </c>
      <c r="D615" s="206" t="s">
        <v>136</v>
      </c>
      <c r="E615" s="207" t="s">
        <v>799</v>
      </c>
      <c r="F615" s="208" t="s">
        <v>800</v>
      </c>
      <c r="G615" s="209" t="s">
        <v>311</v>
      </c>
      <c r="H615" s="210">
        <v>8</v>
      </c>
      <c r="I615" s="211"/>
      <c r="J615" s="212">
        <f>ROUND(I615*H615,2)</f>
        <v>0</v>
      </c>
      <c r="K615" s="208" t="s">
        <v>140</v>
      </c>
      <c r="L615" s="46"/>
      <c r="M615" s="213" t="s">
        <v>19</v>
      </c>
      <c r="N615" s="214" t="s">
        <v>41</v>
      </c>
      <c r="O615" s="86"/>
      <c r="P615" s="215">
        <f>O615*H615</f>
        <v>0</v>
      </c>
      <c r="Q615" s="215">
        <v>8.0000000000000007E-05</v>
      </c>
      <c r="R615" s="215">
        <f>Q615*H615</f>
        <v>0.00064000000000000005</v>
      </c>
      <c r="S615" s="215">
        <v>0.024930000000000001</v>
      </c>
      <c r="T615" s="216">
        <f>S615*H615</f>
        <v>0.19944000000000001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17" t="s">
        <v>176</v>
      </c>
      <c r="AT615" s="217" t="s">
        <v>136</v>
      </c>
      <c r="AU615" s="217" t="s">
        <v>142</v>
      </c>
      <c r="AY615" s="19" t="s">
        <v>134</v>
      </c>
      <c r="BE615" s="218">
        <f>IF(N615="základní",J615,0)</f>
        <v>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9" t="s">
        <v>142</v>
      </c>
      <c r="BK615" s="218">
        <f>ROUND(I615*H615,2)</f>
        <v>0</v>
      </c>
      <c r="BL615" s="19" t="s">
        <v>176</v>
      </c>
      <c r="BM615" s="217" t="s">
        <v>801</v>
      </c>
    </row>
    <row r="616" s="2" customFormat="1">
      <c r="A616" s="40"/>
      <c r="B616" s="41"/>
      <c r="C616" s="42"/>
      <c r="D616" s="219" t="s">
        <v>144</v>
      </c>
      <c r="E616" s="42"/>
      <c r="F616" s="220" t="s">
        <v>802</v>
      </c>
      <c r="G616" s="42"/>
      <c r="H616" s="42"/>
      <c r="I616" s="221"/>
      <c r="J616" s="42"/>
      <c r="K616" s="42"/>
      <c r="L616" s="46"/>
      <c r="M616" s="222"/>
      <c r="N616" s="223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144</v>
      </c>
      <c r="AU616" s="19" t="s">
        <v>142</v>
      </c>
    </row>
    <row r="617" s="2" customFormat="1" ht="24.15" customHeight="1">
      <c r="A617" s="40"/>
      <c r="B617" s="41"/>
      <c r="C617" s="206" t="s">
        <v>803</v>
      </c>
      <c r="D617" s="206" t="s">
        <v>136</v>
      </c>
      <c r="E617" s="207" t="s">
        <v>804</v>
      </c>
      <c r="F617" s="208" t="s">
        <v>805</v>
      </c>
      <c r="G617" s="209" t="s">
        <v>311</v>
      </c>
      <c r="H617" s="210">
        <v>2</v>
      </c>
      <c r="I617" s="211"/>
      <c r="J617" s="212">
        <f>ROUND(I617*H617,2)</f>
        <v>0</v>
      </c>
      <c r="K617" s="208" t="s">
        <v>140</v>
      </c>
      <c r="L617" s="46"/>
      <c r="M617" s="213" t="s">
        <v>19</v>
      </c>
      <c r="N617" s="214" t="s">
        <v>41</v>
      </c>
      <c r="O617" s="86"/>
      <c r="P617" s="215">
        <f>O617*H617</f>
        <v>0</v>
      </c>
      <c r="Q617" s="215">
        <v>0.01</v>
      </c>
      <c r="R617" s="215">
        <f>Q617*H617</f>
        <v>0.02</v>
      </c>
      <c r="S617" s="215">
        <v>0</v>
      </c>
      <c r="T617" s="216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17" t="s">
        <v>176</v>
      </c>
      <c r="AT617" s="217" t="s">
        <v>136</v>
      </c>
      <c r="AU617" s="217" t="s">
        <v>142</v>
      </c>
      <c r="AY617" s="19" t="s">
        <v>134</v>
      </c>
      <c r="BE617" s="218">
        <f>IF(N617="základní",J617,0)</f>
        <v>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9" t="s">
        <v>142</v>
      </c>
      <c r="BK617" s="218">
        <f>ROUND(I617*H617,2)</f>
        <v>0</v>
      </c>
      <c r="BL617" s="19" t="s">
        <v>176</v>
      </c>
      <c r="BM617" s="217" t="s">
        <v>806</v>
      </c>
    </row>
    <row r="618" s="2" customFormat="1">
      <c r="A618" s="40"/>
      <c r="B618" s="41"/>
      <c r="C618" s="42"/>
      <c r="D618" s="219" t="s">
        <v>144</v>
      </c>
      <c r="E618" s="42"/>
      <c r="F618" s="220" t="s">
        <v>807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144</v>
      </c>
      <c r="AU618" s="19" t="s">
        <v>142</v>
      </c>
    </row>
    <row r="619" s="14" customFormat="1">
      <c r="A619" s="14"/>
      <c r="B619" s="235"/>
      <c r="C619" s="236"/>
      <c r="D619" s="226" t="s">
        <v>146</v>
      </c>
      <c r="E619" s="237" t="s">
        <v>19</v>
      </c>
      <c r="F619" s="238" t="s">
        <v>142</v>
      </c>
      <c r="G619" s="236"/>
      <c r="H619" s="239">
        <v>2</v>
      </c>
      <c r="I619" s="240"/>
      <c r="J619" s="236"/>
      <c r="K619" s="236"/>
      <c r="L619" s="241"/>
      <c r="M619" s="242"/>
      <c r="N619" s="243"/>
      <c r="O619" s="243"/>
      <c r="P619" s="243"/>
      <c r="Q619" s="243"/>
      <c r="R619" s="243"/>
      <c r="S619" s="243"/>
      <c r="T619" s="24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45" t="s">
        <v>146</v>
      </c>
      <c r="AU619" s="245" t="s">
        <v>142</v>
      </c>
      <c r="AV619" s="14" t="s">
        <v>142</v>
      </c>
      <c r="AW619" s="14" t="s">
        <v>31</v>
      </c>
      <c r="AX619" s="14" t="s">
        <v>69</v>
      </c>
      <c r="AY619" s="245" t="s">
        <v>134</v>
      </c>
    </row>
    <row r="620" s="15" customFormat="1">
      <c r="A620" s="15"/>
      <c r="B620" s="246"/>
      <c r="C620" s="247"/>
      <c r="D620" s="226" t="s">
        <v>146</v>
      </c>
      <c r="E620" s="248" t="s">
        <v>19</v>
      </c>
      <c r="F620" s="249" t="s">
        <v>163</v>
      </c>
      <c r="G620" s="247"/>
      <c r="H620" s="250">
        <v>2</v>
      </c>
      <c r="I620" s="251"/>
      <c r="J620" s="247"/>
      <c r="K620" s="247"/>
      <c r="L620" s="252"/>
      <c r="M620" s="253"/>
      <c r="N620" s="254"/>
      <c r="O620" s="254"/>
      <c r="P620" s="254"/>
      <c r="Q620" s="254"/>
      <c r="R620" s="254"/>
      <c r="S620" s="254"/>
      <c r="T620" s="25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56" t="s">
        <v>146</v>
      </c>
      <c r="AU620" s="256" t="s">
        <v>142</v>
      </c>
      <c r="AV620" s="15" t="s">
        <v>141</v>
      </c>
      <c r="AW620" s="15" t="s">
        <v>31</v>
      </c>
      <c r="AX620" s="15" t="s">
        <v>77</v>
      </c>
      <c r="AY620" s="256" t="s">
        <v>134</v>
      </c>
    </row>
    <row r="621" s="2" customFormat="1" ht="55.5" customHeight="1">
      <c r="A621" s="40"/>
      <c r="B621" s="41"/>
      <c r="C621" s="206" t="s">
        <v>485</v>
      </c>
      <c r="D621" s="206" t="s">
        <v>136</v>
      </c>
      <c r="E621" s="207" t="s">
        <v>808</v>
      </c>
      <c r="F621" s="208" t="s">
        <v>809</v>
      </c>
      <c r="G621" s="209" t="s">
        <v>458</v>
      </c>
      <c r="H621" s="267"/>
      <c r="I621" s="211"/>
      <c r="J621" s="212">
        <f>ROUND(I621*H621,2)</f>
        <v>0</v>
      </c>
      <c r="K621" s="208" t="s">
        <v>140</v>
      </c>
      <c r="L621" s="46"/>
      <c r="M621" s="213" t="s">
        <v>19</v>
      </c>
      <c r="N621" s="214" t="s">
        <v>41</v>
      </c>
      <c r="O621" s="86"/>
      <c r="P621" s="215">
        <f>O621*H621</f>
        <v>0</v>
      </c>
      <c r="Q621" s="215">
        <v>0</v>
      </c>
      <c r="R621" s="215">
        <f>Q621*H621</f>
        <v>0</v>
      </c>
      <c r="S621" s="215">
        <v>0</v>
      </c>
      <c r="T621" s="216">
        <f>S621*H621</f>
        <v>0</v>
      </c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R621" s="217" t="s">
        <v>176</v>
      </c>
      <c r="AT621" s="217" t="s">
        <v>136</v>
      </c>
      <c r="AU621" s="217" t="s">
        <v>142</v>
      </c>
      <c r="AY621" s="19" t="s">
        <v>134</v>
      </c>
      <c r="BE621" s="218">
        <f>IF(N621="základní",J621,0)</f>
        <v>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9" t="s">
        <v>142</v>
      </c>
      <c r="BK621" s="218">
        <f>ROUND(I621*H621,2)</f>
        <v>0</v>
      </c>
      <c r="BL621" s="19" t="s">
        <v>176</v>
      </c>
      <c r="BM621" s="217" t="s">
        <v>810</v>
      </c>
    </row>
    <row r="622" s="2" customFormat="1">
      <c r="A622" s="40"/>
      <c r="B622" s="41"/>
      <c r="C622" s="42"/>
      <c r="D622" s="219" t="s">
        <v>144</v>
      </c>
      <c r="E622" s="42"/>
      <c r="F622" s="220" t="s">
        <v>811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144</v>
      </c>
      <c r="AU622" s="19" t="s">
        <v>142</v>
      </c>
    </row>
    <row r="623" s="12" customFormat="1" ht="22.8" customHeight="1">
      <c r="A623" s="12"/>
      <c r="B623" s="190"/>
      <c r="C623" s="191"/>
      <c r="D623" s="192" t="s">
        <v>68</v>
      </c>
      <c r="E623" s="204" t="s">
        <v>812</v>
      </c>
      <c r="F623" s="204" t="s">
        <v>813</v>
      </c>
      <c r="G623" s="191"/>
      <c r="H623" s="191"/>
      <c r="I623" s="194"/>
      <c r="J623" s="205">
        <f>BK623</f>
        <v>0</v>
      </c>
      <c r="K623" s="191"/>
      <c r="L623" s="196"/>
      <c r="M623" s="197"/>
      <c r="N623" s="198"/>
      <c r="O623" s="198"/>
      <c r="P623" s="199">
        <f>SUM(P624:P635)</f>
        <v>0</v>
      </c>
      <c r="Q623" s="198"/>
      <c r="R623" s="199">
        <f>SUM(R624:R635)</f>
        <v>0.0025599999999999998</v>
      </c>
      <c r="S623" s="198"/>
      <c r="T623" s="200">
        <f>SUM(T624:T635)</f>
        <v>0.29999999999999999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01" t="s">
        <v>142</v>
      </c>
      <c r="AT623" s="202" t="s">
        <v>68</v>
      </c>
      <c r="AU623" s="202" t="s">
        <v>77</v>
      </c>
      <c r="AY623" s="201" t="s">
        <v>134</v>
      </c>
      <c r="BK623" s="203">
        <f>SUM(BK624:BK635)</f>
        <v>0</v>
      </c>
    </row>
    <row r="624" s="2" customFormat="1" ht="16.5" customHeight="1">
      <c r="A624" s="40"/>
      <c r="B624" s="41"/>
      <c r="C624" s="206" t="s">
        <v>814</v>
      </c>
      <c r="D624" s="206" t="s">
        <v>136</v>
      </c>
      <c r="E624" s="207" t="s">
        <v>815</v>
      </c>
      <c r="F624" s="208" t="s">
        <v>816</v>
      </c>
      <c r="G624" s="209" t="s">
        <v>817</v>
      </c>
      <c r="H624" s="210">
        <v>1</v>
      </c>
      <c r="I624" s="211"/>
      <c r="J624" s="212">
        <f>ROUND(I624*H624,2)</f>
        <v>0</v>
      </c>
      <c r="K624" s="208" t="s">
        <v>19</v>
      </c>
      <c r="L624" s="46"/>
      <c r="M624" s="213" t="s">
        <v>19</v>
      </c>
      <c r="N624" s="214" t="s">
        <v>41</v>
      </c>
      <c r="O624" s="86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U624" s="40"/>
      <c r="V624" s="40"/>
      <c r="W624" s="40"/>
      <c r="X624" s="40"/>
      <c r="Y624" s="40"/>
      <c r="Z624" s="40"/>
      <c r="AA624" s="40"/>
      <c r="AB624" s="40"/>
      <c r="AC624" s="40"/>
      <c r="AD624" s="40"/>
      <c r="AE624" s="40"/>
      <c r="AR624" s="217" t="s">
        <v>176</v>
      </c>
      <c r="AT624" s="217" t="s">
        <v>136</v>
      </c>
      <c r="AU624" s="217" t="s">
        <v>142</v>
      </c>
      <c r="AY624" s="19" t="s">
        <v>134</v>
      </c>
      <c r="BE624" s="218">
        <f>IF(N624="základní",J624,0)</f>
        <v>0</v>
      </c>
      <c r="BF624" s="218">
        <f>IF(N624="snížená",J624,0)</f>
        <v>0</v>
      </c>
      <c r="BG624" s="218">
        <f>IF(N624="zákl. přenesená",J624,0)</f>
        <v>0</v>
      </c>
      <c r="BH624" s="218">
        <f>IF(N624="sníž. přenesená",J624,0)</f>
        <v>0</v>
      </c>
      <c r="BI624" s="218">
        <f>IF(N624="nulová",J624,0)</f>
        <v>0</v>
      </c>
      <c r="BJ624" s="19" t="s">
        <v>142</v>
      </c>
      <c r="BK624" s="218">
        <f>ROUND(I624*H624,2)</f>
        <v>0</v>
      </c>
      <c r="BL624" s="19" t="s">
        <v>176</v>
      </c>
      <c r="BM624" s="217" t="s">
        <v>818</v>
      </c>
    </row>
    <row r="625" s="2" customFormat="1">
      <c r="A625" s="40"/>
      <c r="B625" s="41"/>
      <c r="C625" s="42"/>
      <c r="D625" s="226" t="s">
        <v>819</v>
      </c>
      <c r="E625" s="42"/>
      <c r="F625" s="268" t="s">
        <v>820</v>
      </c>
      <c r="G625" s="42"/>
      <c r="H625" s="42"/>
      <c r="I625" s="221"/>
      <c r="J625" s="42"/>
      <c r="K625" s="42"/>
      <c r="L625" s="46"/>
      <c r="M625" s="222"/>
      <c r="N625" s="223"/>
      <c r="O625" s="86"/>
      <c r="P625" s="86"/>
      <c r="Q625" s="86"/>
      <c r="R625" s="86"/>
      <c r="S625" s="86"/>
      <c r="T625" s="87"/>
      <c r="U625" s="40"/>
      <c r="V625" s="40"/>
      <c r="W625" s="40"/>
      <c r="X625" s="40"/>
      <c r="Y625" s="40"/>
      <c r="Z625" s="40"/>
      <c r="AA625" s="40"/>
      <c r="AB625" s="40"/>
      <c r="AC625" s="40"/>
      <c r="AD625" s="40"/>
      <c r="AE625" s="40"/>
      <c r="AT625" s="19" t="s">
        <v>819</v>
      </c>
      <c r="AU625" s="19" t="s">
        <v>142</v>
      </c>
    </row>
    <row r="626" s="14" customFormat="1">
      <c r="A626" s="14"/>
      <c r="B626" s="235"/>
      <c r="C626" s="236"/>
      <c r="D626" s="226" t="s">
        <v>146</v>
      </c>
      <c r="E626" s="237" t="s">
        <v>19</v>
      </c>
      <c r="F626" s="238" t="s">
        <v>77</v>
      </c>
      <c r="G626" s="236"/>
      <c r="H626" s="239">
        <v>1</v>
      </c>
      <c r="I626" s="240"/>
      <c r="J626" s="236"/>
      <c r="K626" s="236"/>
      <c r="L626" s="241"/>
      <c r="M626" s="242"/>
      <c r="N626" s="243"/>
      <c r="O626" s="243"/>
      <c r="P626" s="243"/>
      <c r="Q626" s="243"/>
      <c r="R626" s="243"/>
      <c r="S626" s="243"/>
      <c r="T626" s="244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5" t="s">
        <v>146</v>
      </c>
      <c r="AU626" s="245" t="s">
        <v>142</v>
      </c>
      <c r="AV626" s="14" t="s">
        <v>142</v>
      </c>
      <c r="AW626" s="14" t="s">
        <v>31</v>
      </c>
      <c r="AX626" s="14" t="s">
        <v>69</v>
      </c>
      <c r="AY626" s="245" t="s">
        <v>134</v>
      </c>
    </row>
    <row r="627" s="15" customFormat="1">
      <c r="A627" s="15"/>
      <c r="B627" s="246"/>
      <c r="C627" s="247"/>
      <c r="D627" s="226" t="s">
        <v>146</v>
      </c>
      <c r="E627" s="248" t="s">
        <v>19</v>
      </c>
      <c r="F627" s="249" t="s">
        <v>163</v>
      </c>
      <c r="G627" s="247"/>
      <c r="H627" s="250">
        <v>1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6" t="s">
        <v>146</v>
      </c>
      <c r="AU627" s="256" t="s">
        <v>142</v>
      </c>
      <c r="AV627" s="15" t="s">
        <v>141</v>
      </c>
      <c r="AW627" s="15" t="s">
        <v>31</v>
      </c>
      <c r="AX627" s="15" t="s">
        <v>77</v>
      </c>
      <c r="AY627" s="256" t="s">
        <v>134</v>
      </c>
    </row>
    <row r="628" s="2" customFormat="1" ht="44.25" customHeight="1">
      <c r="A628" s="40"/>
      <c r="B628" s="41"/>
      <c r="C628" s="206" t="s">
        <v>489</v>
      </c>
      <c r="D628" s="206" t="s">
        <v>136</v>
      </c>
      <c r="E628" s="207" t="s">
        <v>821</v>
      </c>
      <c r="F628" s="208" t="s">
        <v>822</v>
      </c>
      <c r="G628" s="209" t="s">
        <v>311</v>
      </c>
      <c r="H628" s="210">
        <v>1</v>
      </c>
      <c r="I628" s="211"/>
      <c r="J628" s="212">
        <f>ROUND(I628*H628,2)</f>
        <v>0</v>
      </c>
      <c r="K628" s="208" t="s">
        <v>140</v>
      </c>
      <c r="L628" s="46"/>
      <c r="M628" s="213" t="s">
        <v>19</v>
      </c>
      <c r="N628" s="214" t="s">
        <v>41</v>
      </c>
      <c r="O628" s="86"/>
      <c r="P628" s="215">
        <f>O628*H628</f>
        <v>0</v>
      </c>
      <c r="Q628" s="215">
        <v>0</v>
      </c>
      <c r="R628" s="215">
        <f>Q628*H628</f>
        <v>0</v>
      </c>
      <c r="S628" s="215">
        <v>0</v>
      </c>
      <c r="T628" s="216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17" t="s">
        <v>176</v>
      </c>
      <c r="AT628" s="217" t="s">
        <v>136</v>
      </c>
      <c r="AU628" s="217" t="s">
        <v>142</v>
      </c>
      <c r="AY628" s="19" t="s">
        <v>134</v>
      </c>
      <c r="BE628" s="218">
        <f>IF(N628="základní",J628,0)</f>
        <v>0</v>
      </c>
      <c r="BF628" s="218">
        <f>IF(N628="snížená",J628,0)</f>
        <v>0</v>
      </c>
      <c r="BG628" s="218">
        <f>IF(N628="zákl. přenesená",J628,0)</f>
        <v>0</v>
      </c>
      <c r="BH628" s="218">
        <f>IF(N628="sníž. přenesená",J628,0)</f>
        <v>0</v>
      </c>
      <c r="BI628" s="218">
        <f>IF(N628="nulová",J628,0)</f>
        <v>0</v>
      </c>
      <c r="BJ628" s="19" t="s">
        <v>142</v>
      </c>
      <c r="BK628" s="218">
        <f>ROUND(I628*H628,2)</f>
        <v>0</v>
      </c>
      <c r="BL628" s="19" t="s">
        <v>176</v>
      </c>
      <c r="BM628" s="217" t="s">
        <v>823</v>
      </c>
    </row>
    <row r="629" s="2" customFormat="1">
      <c r="A629" s="40"/>
      <c r="B629" s="41"/>
      <c r="C629" s="42"/>
      <c r="D629" s="219" t="s">
        <v>144</v>
      </c>
      <c r="E629" s="42"/>
      <c r="F629" s="220" t="s">
        <v>824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144</v>
      </c>
      <c r="AU629" s="19" t="s">
        <v>142</v>
      </c>
    </row>
    <row r="630" s="14" customFormat="1">
      <c r="A630" s="14"/>
      <c r="B630" s="235"/>
      <c r="C630" s="236"/>
      <c r="D630" s="226" t="s">
        <v>146</v>
      </c>
      <c r="E630" s="237" t="s">
        <v>19</v>
      </c>
      <c r="F630" s="238" t="s">
        <v>77</v>
      </c>
      <c r="G630" s="236"/>
      <c r="H630" s="239">
        <v>1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45" t="s">
        <v>146</v>
      </c>
      <c r="AU630" s="245" t="s">
        <v>142</v>
      </c>
      <c r="AV630" s="14" t="s">
        <v>142</v>
      </c>
      <c r="AW630" s="14" t="s">
        <v>31</v>
      </c>
      <c r="AX630" s="14" t="s">
        <v>69</v>
      </c>
      <c r="AY630" s="245" t="s">
        <v>134</v>
      </c>
    </row>
    <row r="631" s="15" customFormat="1">
      <c r="A631" s="15"/>
      <c r="B631" s="246"/>
      <c r="C631" s="247"/>
      <c r="D631" s="226" t="s">
        <v>146</v>
      </c>
      <c r="E631" s="248" t="s">
        <v>19</v>
      </c>
      <c r="F631" s="249" t="s">
        <v>163</v>
      </c>
      <c r="G631" s="247"/>
      <c r="H631" s="250">
        <v>1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56" t="s">
        <v>146</v>
      </c>
      <c r="AU631" s="256" t="s">
        <v>142</v>
      </c>
      <c r="AV631" s="15" t="s">
        <v>141</v>
      </c>
      <c r="AW631" s="15" t="s">
        <v>31</v>
      </c>
      <c r="AX631" s="15" t="s">
        <v>77</v>
      </c>
      <c r="AY631" s="256" t="s">
        <v>134</v>
      </c>
    </row>
    <row r="632" s="2" customFormat="1" ht="24.15" customHeight="1">
      <c r="A632" s="40"/>
      <c r="B632" s="41"/>
      <c r="C632" s="206" t="s">
        <v>825</v>
      </c>
      <c r="D632" s="206" t="s">
        <v>136</v>
      </c>
      <c r="E632" s="207" t="s">
        <v>826</v>
      </c>
      <c r="F632" s="208" t="s">
        <v>827</v>
      </c>
      <c r="G632" s="209" t="s">
        <v>277</v>
      </c>
      <c r="H632" s="210">
        <v>100</v>
      </c>
      <c r="I632" s="211"/>
      <c r="J632" s="212">
        <f>ROUND(I632*H632,2)</f>
        <v>0</v>
      </c>
      <c r="K632" s="208" t="s">
        <v>19</v>
      </c>
      <c r="L632" s="46"/>
      <c r="M632" s="213" t="s">
        <v>19</v>
      </c>
      <c r="N632" s="214" t="s">
        <v>41</v>
      </c>
      <c r="O632" s="86"/>
      <c r="P632" s="215">
        <f>O632*H632</f>
        <v>0</v>
      </c>
      <c r="Q632" s="215">
        <v>2.5599999999999999E-05</v>
      </c>
      <c r="R632" s="215">
        <f>Q632*H632</f>
        <v>0.0025599999999999998</v>
      </c>
      <c r="S632" s="215">
        <v>0.0030000000000000001</v>
      </c>
      <c r="T632" s="216">
        <f>S632*H632</f>
        <v>0.29999999999999999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17" t="s">
        <v>334</v>
      </c>
      <c r="AT632" s="217" t="s">
        <v>136</v>
      </c>
      <c r="AU632" s="217" t="s">
        <v>142</v>
      </c>
      <c r="AY632" s="19" t="s">
        <v>134</v>
      </c>
      <c r="BE632" s="218">
        <f>IF(N632="základní",J632,0)</f>
        <v>0</v>
      </c>
      <c r="BF632" s="218">
        <f>IF(N632="snížená",J632,0)</f>
        <v>0</v>
      </c>
      <c r="BG632" s="218">
        <f>IF(N632="zákl. přenesená",J632,0)</f>
        <v>0</v>
      </c>
      <c r="BH632" s="218">
        <f>IF(N632="sníž. přenesená",J632,0)</f>
        <v>0</v>
      </c>
      <c r="BI632" s="218">
        <f>IF(N632="nulová",J632,0)</f>
        <v>0</v>
      </c>
      <c r="BJ632" s="19" t="s">
        <v>142</v>
      </c>
      <c r="BK632" s="218">
        <f>ROUND(I632*H632,2)</f>
        <v>0</v>
      </c>
      <c r="BL632" s="19" t="s">
        <v>334</v>
      </c>
      <c r="BM632" s="217" t="s">
        <v>828</v>
      </c>
    </row>
    <row r="633" s="2" customFormat="1" ht="66.75" customHeight="1">
      <c r="A633" s="40"/>
      <c r="B633" s="41"/>
      <c r="C633" s="206" t="s">
        <v>494</v>
      </c>
      <c r="D633" s="206" t="s">
        <v>136</v>
      </c>
      <c r="E633" s="207" t="s">
        <v>829</v>
      </c>
      <c r="F633" s="208" t="s">
        <v>830</v>
      </c>
      <c r="G633" s="209" t="s">
        <v>311</v>
      </c>
      <c r="H633" s="210">
        <v>1</v>
      </c>
      <c r="I633" s="211"/>
      <c r="J633" s="212">
        <f>ROUND(I633*H633,2)</f>
        <v>0</v>
      </c>
      <c r="K633" s="208" t="s">
        <v>831</v>
      </c>
      <c r="L633" s="46"/>
      <c r="M633" s="213" t="s">
        <v>19</v>
      </c>
      <c r="N633" s="214" t="s">
        <v>41</v>
      </c>
      <c r="O633" s="86"/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R633" s="217" t="s">
        <v>832</v>
      </c>
      <c r="AT633" s="217" t="s">
        <v>136</v>
      </c>
      <c r="AU633" s="217" t="s">
        <v>142</v>
      </c>
      <c r="AY633" s="19" t="s">
        <v>134</v>
      </c>
      <c r="BE633" s="218">
        <f>IF(N633="základní",J633,0)</f>
        <v>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9" t="s">
        <v>142</v>
      </c>
      <c r="BK633" s="218">
        <f>ROUND(I633*H633,2)</f>
        <v>0</v>
      </c>
      <c r="BL633" s="19" t="s">
        <v>832</v>
      </c>
      <c r="BM633" s="217" t="s">
        <v>833</v>
      </c>
    </row>
    <row r="634" s="2" customFormat="1" ht="55.5" customHeight="1">
      <c r="A634" s="40"/>
      <c r="B634" s="41"/>
      <c r="C634" s="206" t="s">
        <v>834</v>
      </c>
      <c r="D634" s="206" t="s">
        <v>136</v>
      </c>
      <c r="E634" s="207" t="s">
        <v>835</v>
      </c>
      <c r="F634" s="208" t="s">
        <v>836</v>
      </c>
      <c r="G634" s="209" t="s">
        <v>458</v>
      </c>
      <c r="H634" s="267"/>
      <c r="I634" s="211"/>
      <c r="J634" s="212">
        <f>ROUND(I634*H634,2)</f>
        <v>0</v>
      </c>
      <c r="K634" s="208" t="s">
        <v>140</v>
      </c>
      <c r="L634" s="46"/>
      <c r="M634" s="213" t="s">
        <v>19</v>
      </c>
      <c r="N634" s="214" t="s">
        <v>41</v>
      </c>
      <c r="O634" s="86"/>
      <c r="P634" s="215">
        <f>O634*H634</f>
        <v>0</v>
      </c>
      <c r="Q634" s="215">
        <v>0</v>
      </c>
      <c r="R634" s="215">
        <f>Q634*H634</f>
        <v>0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176</v>
      </c>
      <c r="AT634" s="217" t="s">
        <v>136</v>
      </c>
      <c r="AU634" s="217" t="s">
        <v>142</v>
      </c>
      <c r="AY634" s="19" t="s">
        <v>134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142</v>
      </c>
      <c r="BK634" s="218">
        <f>ROUND(I634*H634,2)</f>
        <v>0</v>
      </c>
      <c r="BL634" s="19" t="s">
        <v>176</v>
      </c>
      <c r="BM634" s="217" t="s">
        <v>837</v>
      </c>
    </row>
    <row r="635" s="2" customFormat="1">
      <c r="A635" s="40"/>
      <c r="B635" s="41"/>
      <c r="C635" s="42"/>
      <c r="D635" s="219" t="s">
        <v>144</v>
      </c>
      <c r="E635" s="42"/>
      <c r="F635" s="220" t="s">
        <v>838</v>
      </c>
      <c r="G635" s="42"/>
      <c r="H635" s="42"/>
      <c r="I635" s="221"/>
      <c r="J635" s="42"/>
      <c r="K635" s="42"/>
      <c r="L635" s="46"/>
      <c r="M635" s="222"/>
      <c r="N635" s="22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144</v>
      </c>
      <c r="AU635" s="19" t="s">
        <v>142</v>
      </c>
    </row>
    <row r="636" s="12" customFormat="1" ht="22.8" customHeight="1">
      <c r="A636" s="12"/>
      <c r="B636" s="190"/>
      <c r="C636" s="191"/>
      <c r="D636" s="192" t="s">
        <v>68</v>
      </c>
      <c r="E636" s="204" t="s">
        <v>839</v>
      </c>
      <c r="F636" s="204" t="s">
        <v>840</v>
      </c>
      <c r="G636" s="191"/>
      <c r="H636" s="191"/>
      <c r="I636" s="194"/>
      <c r="J636" s="205">
        <f>BK636</f>
        <v>0</v>
      </c>
      <c r="K636" s="191"/>
      <c r="L636" s="196"/>
      <c r="M636" s="197"/>
      <c r="N636" s="198"/>
      <c r="O636" s="198"/>
      <c r="P636" s="199">
        <f>SUM(P637:P664)</f>
        <v>0</v>
      </c>
      <c r="Q636" s="198"/>
      <c r="R636" s="199">
        <f>SUM(R637:R664)</f>
        <v>2.10145735</v>
      </c>
      <c r="S636" s="198"/>
      <c r="T636" s="200">
        <f>SUM(T637:T664)</f>
        <v>1.5170399999999999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01" t="s">
        <v>142</v>
      </c>
      <c r="AT636" s="202" t="s">
        <v>68</v>
      </c>
      <c r="AU636" s="202" t="s">
        <v>77</v>
      </c>
      <c r="AY636" s="201" t="s">
        <v>134</v>
      </c>
      <c r="BK636" s="203">
        <f>SUM(BK637:BK664)</f>
        <v>0</v>
      </c>
    </row>
    <row r="637" s="2" customFormat="1" ht="37.8" customHeight="1">
      <c r="A637" s="40"/>
      <c r="B637" s="41"/>
      <c r="C637" s="206" t="s">
        <v>498</v>
      </c>
      <c r="D637" s="206" t="s">
        <v>136</v>
      </c>
      <c r="E637" s="207" t="s">
        <v>841</v>
      </c>
      <c r="F637" s="208" t="s">
        <v>842</v>
      </c>
      <c r="G637" s="209" t="s">
        <v>206</v>
      </c>
      <c r="H637" s="210">
        <v>84.280000000000001</v>
      </c>
      <c r="I637" s="211"/>
      <c r="J637" s="212">
        <f>ROUND(I637*H637,2)</f>
        <v>0</v>
      </c>
      <c r="K637" s="208" t="s">
        <v>140</v>
      </c>
      <c r="L637" s="46"/>
      <c r="M637" s="213" t="s">
        <v>19</v>
      </c>
      <c r="N637" s="214" t="s">
        <v>41</v>
      </c>
      <c r="O637" s="86"/>
      <c r="P637" s="215">
        <f>O637*H637</f>
        <v>0</v>
      </c>
      <c r="Q637" s="215">
        <v>0.019560000000000001</v>
      </c>
      <c r="R637" s="215">
        <f>Q637*H637</f>
        <v>1.6485168000000001</v>
      </c>
      <c r="S637" s="215">
        <v>0</v>
      </c>
      <c r="T637" s="216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17" t="s">
        <v>176</v>
      </c>
      <c r="AT637" s="217" t="s">
        <v>136</v>
      </c>
      <c r="AU637" s="217" t="s">
        <v>142</v>
      </c>
      <c r="AY637" s="19" t="s">
        <v>134</v>
      </c>
      <c r="BE637" s="218">
        <f>IF(N637="základní",J637,0)</f>
        <v>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9" t="s">
        <v>142</v>
      </c>
      <c r="BK637" s="218">
        <f>ROUND(I637*H637,2)</f>
        <v>0</v>
      </c>
      <c r="BL637" s="19" t="s">
        <v>176</v>
      </c>
      <c r="BM637" s="217" t="s">
        <v>843</v>
      </c>
    </row>
    <row r="638" s="2" customFormat="1">
      <c r="A638" s="40"/>
      <c r="B638" s="41"/>
      <c r="C638" s="42"/>
      <c r="D638" s="219" t="s">
        <v>144</v>
      </c>
      <c r="E638" s="42"/>
      <c r="F638" s="220" t="s">
        <v>844</v>
      </c>
      <c r="G638" s="42"/>
      <c r="H638" s="42"/>
      <c r="I638" s="221"/>
      <c r="J638" s="42"/>
      <c r="K638" s="42"/>
      <c r="L638" s="46"/>
      <c r="M638" s="222"/>
      <c r="N638" s="223"/>
      <c r="O638" s="86"/>
      <c r="P638" s="86"/>
      <c r="Q638" s="86"/>
      <c r="R638" s="86"/>
      <c r="S638" s="86"/>
      <c r="T638" s="87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144</v>
      </c>
      <c r="AU638" s="19" t="s">
        <v>142</v>
      </c>
    </row>
    <row r="639" s="14" customFormat="1">
      <c r="A639" s="14"/>
      <c r="B639" s="235"/>
      <c r="C639" s="236"/>
      <c r="D639" s="226" t="s">
        <v>146</v>
      </c>
      <c r="E639" s="237" t="s">
        <v>19</v>
      </c>
      <c r="F639" s="238" t="s">
        <v>258</v>
      </c>
      <c r="G639" s="236"/>
      <c r="H639" s="239">
        <v>12.359999999999999</v>
      </c>
      <c r="I639" s="240"/>
      <c r="J639" s="236"/>
      <c r="K639" s="236"/>
      <c r="L639" s="241"/>
      <c r="M639" s="242"/>
      <c r="N639" s="243"/>
      <c r="O639" s="243"/>
      <c r="P639" s="243"/>
      <c r="Q639" s="243"/>
      <c r="R639" s="243"/>
      <c r="S639" s="243"/>
      <c r="T639" s="244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5" t="s">
        <v>146</v>
      </c>
      <c r="AU639" s="245" t="s">
        <v>142</v>
      </c>
      <c r="AV639" s="14" t="s">
        <v>142</v>
      </c>
      <c r="AW639" s="14" t="s">
        <v>31</v>
      </c>
      <c r="AX639" s="14" t="s">
        <v>69</v>
      </c>
      <c r="AY639" s="245" t="s">
        <v>134</v>
      </c>
    </row>
    <row r="640" s="14" customFormat="1">
      <c r="A640" s="14"/>
      <c r="B640" s="235"/>
      <c r="C640" s="236"/>
      <c r="D640" s="226" t="s">
        <v>146</v>
      </c>
      <c r="E640" s="237" t="s">
        <v>19</v>
      </c>
      <c r="F640" s="238" t="s">
        <v>259</v>
      </c>
      <c r="G640" s="236"/>
      <c r="H640" s="239">
        <v>1.73</v>
      </c>
      <c r="I640" s="240"/>
      <c r="J640" s="236"/>
      <c r="K640" s="236"/>
      <c r="L640" s="241"/>
      <c r="M640" s="242"/>
      <c r="N640" s="243"/>
      <c r="O640" s="243"/>
      <c r="P640" s="243"/>
      <c r="Q640" s="243"/>
      <c r="R640" s="243"/>
      <c r="S640" s="243"/>
      <c r="T640" s="24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5" t="s">
        <v>146</v>
      </c>
      <c r="AU640" s="245" t="s">
        <v>142</v>
      </c>
      <c r="AV640" s="14" t="s">
        <v>142</v>
      </c>
      <c r="AW640" s="14" t="s">
        <v>31</v>
      </c>
      <c r="AX640" s="14" t="s">
        <v>69</v>
      </c>
      <c r="AY640" s="245" t="s">
        <v>134</v>
      </c>
    </row>
    <row r="641" s="14" customFormat="1">
      <c r="A641" s="14"/>
      <c r="B641" s="235"/>
      <c r="C641" s="236"/>
      <c r="D641" s="226" t="s">
        <v>146</v>
      </c>
      <c r="E641" s="237" t="s">
        <v>19</v>
      </c>
      <c r="F641" s="238" t="s">
        <v>260</v>
      </c>
      <c r="G641" s="236"/>
      <c r="H641" s="239">
        <v>16.359999999999999</v>
      </c>
      <c r="I641" s="240"/>
      <c r="J641" s="236"/>
      <c r="K641" s="236"/>
      <c r="L641" s="241"/>
      <c r="M641" s="242"/>
      <c r="N641" s="243"/>
      <c r="O641" s="243"/>
      <c r="P641" s="243"/>
      <c r="Q641" s="243"/>
      <c r="R641" s="243"/>
      <c r="S641" s="243"/>
      <c r="T641" s="244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45" t="s">
        <v>146</v>
      </c>
      <c r="AU641" s="245" t="s">
        <v>142</v>
      </c>
      <c r="AV641" s="14" t="s">
        <v>142</v>
      </c>
      <c r="AW641" s="14" t="s">
        <v>31</v>
      </c>
      <c r="AX641" s="14" t="s">
        <v>69</v>
      </c>
      <c r="AY641" s="245" t="s">
        <v>134</v>
      </c>
    </row>
    <row r="642" s="14" customFormat="1">
      <c r="A642" s="14"/>
      <c r="B642" s="235"/>
      <c r="C642" s="236"/>
      <c r="D642" s="226" t="s">
        <v>146</v>
      </c>
      <c r="E642" s="237" t="s">
        <v>19</v>
      </c>
      <c r="F642" s="238" t="s">
        <v>261</v>
      </c>
      <c r="G642" s="236"/>
      <c r="H642" s="239">
        <v>10.130000000000001</v>
      </c>
      <c r="I642" s="240"/>
      <c r="J642" s="236"/>
      <c r="K642" s="236"/>
      <c r="L642" s="241"/>
      <c r="M642" s="242"/>
      <c r="N642" s="243"/>
      <c r="O642" s="243"/>
      <c r="P642" s="243"/>
      <c r="Q642" s="243"/>
      <c r="R642" s="243"/>
      <c r="S642" s="243"/>
      <c r="T642" s="24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45" t="s">
        <v>146</v>
      </c>
      <c r="AU642" s="245" t="s">
        <v>142</v>
      </c>
      <c r="AV642" s="14" t="s">
        <v>142</v>
      </c>
      <c r="AW642" s="14" t="s">
        <v>31</v>
      </c>
      <c r="AX642" s="14" t="s">
        <v>69</v>
      </c>
      <c r="AY642" s="245" t="s">
        <v>134</v>
      </c>
    </row>
    <row r="643" s="14" customFormat="1">
      <c r="A643" s="14"/>
      <c r="B643" s="235"/>
      <c r="C643" s="236"/>
      <c r="D643" s="226" t="s">
        <v>146</v>
      </c>
      <c r="E643" s="237" t="s">
        <v>19</v>
      </c>
      <c r="F643" s="238" t="s">
        <v>262</v>
      </c>
      <c r="G643" s="236"/>
      <c r="H643" s="239">
        <v>17.82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45" t="s">
        <v>146</v>
      </c>
      <c r="AU643" s="245" t="s">
        <v>142</v>
      </c>
      <c r="AV643" s="14" t="s">
        <v>142</v>
      </c>
      <c r="AW643" s="14" t="s">
        <v>31</v>
      </c>
      <c r="AX643" s="14" t="s">
        <v>69</v>
      </c>
      <c r="AY643" s="245" t="s">
        <v>134</v>
      </c>
    </row>
    <row r="644" s="14" customFormat="1">
      <c r="A644" s="14"/>
      <c r="B644" s="235"/>
      <c r="C644" s="236"/>
      <c r="D644" s="226" t="s">
        <v>146</v>
      </c>
      <c r="E644" s="237" t="s">
        <v>19</v>
      </c>
      <c r="F644" s="238" t="s">
        <v>263</v>
      </c>
      <c r="G644" s="236"/>
      <c r="H644" s="239">
        <v>25.879999999999999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146</v>
      </c>
      <c r="AU644" s="245" t="s">
        <v>142</v>
      </c>
      <c r="AV644" s="14" t="s">
        <v>142</v>
      </c>
      <c r="AW644" s="14" t="s">
        <v>31</v>
      </c>
      <c r="AX644" s="14" t="s">
        <v>69</v>
      </c>
      <c r="AY644" s="245" t="s">
        <v>134</v>
      </c>
    </row>
    <row r="645" s="15" customFormat="1">
      <c r="A645" s="15"/>
      <c r="B645" s="246"/>
      <c r="C645" s="247"/>
      <c r="D645" s="226" t="s">
        <v>146</v>
      </c>
      <c r="E645" s="248" t="s">
        <v>19</v>
      </c>
      <c r="F645" s="249" t="s">
        <v>163</v>
      </c>
      <c r="G645" s="247"/>
      <c r="H645" s="250">
        <v>84.280000000000001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56" t="s">
        <v>146</v>
      </c>
      <c r="AU645" s="256" t="s">
        <v>142</v>
      </c>
      <c r="AV645" s="15" t="s">
        <v>141</v>
      </c>
      <c r="AW645" s="15" t="s">
        <v>31</v>
      </c>
      <c r="AX645" s="15" t="s">
        <v>77</v>
      </c>
      <c r="AY645" s="256" t="s">
        <v>134</v>
      </c>
    </row>
    <row r="646" s="2" customFormat="1" ht="21.75" customHeight="1">
      <c r="A646" s="40"/>
      <c r="B646" s="41"/>
      <c r="C646" s="206" t="s">
        <v>845</v>
      </c>
      <c r="D646" s="206" t="s">
        <v>136</v>
      </c>
      <c r="E646" s="207" t="s">
        <v>846</v>
      </c>
      <c r="F646" s="208" t="s">
        <v>847</v>
      </c>
      <c r="G646" s="209" t="s">
        <v>206</v>
      </c>
      <c r="H646" s="210">
        <v>84.280000000000001</v>
      </c>
      <c r="I646" s="211"/>
      <c r="J646" s="212">
        <f>ROUND(I646*H646,2)</f>
        <v>0</v>
      </c>
      <c r="K646" s="208" t="s">
        <v>140</v>
      </c>
      <c r="L646" s="46"/>
      <c r="M646" s="213" t="s">
        <v>19</v>
      </c>
      <c r="N646" s="214" t="s">
        <v>41</v>
      </c>
      <c r="O646" s="86"/>
      <c r="P646" s="215">
        <f>O646*H646</f>
        <v>0</v>
      </c>
      <c r="Q646" s="215">
        <v>0</v>
      </c>
      <c r="R646" s="215">
        <f>Q646*H646</f>
        <v>0</v>
      </c>
      <c r="S646" s="215">
        <v>0.017999999999999999</v>
      </c>
      <c r="T646" s="216">
        <f>S646*H646</f>
        <v>1.5170399999999999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17" t="s">
        <v>176</v>
      </c>
      <c r="AT646" s="217" t="s">
        <v>136</v>
      </c>
      <c r="AU646" s="217" t="s">
        <v>142</v>
      </c>
      <c r="AY646" s="19" t="s">
        <v>134</v>
      </c>
      <c r="BE646" s="218">
        <f>IF(N646="základní",J646,0)</f>
        <v>0</v>
      </c>
      <c r="BF646" s="218">
        <f>IF(N646="snížená",J646,0)</f>
        <v>0</v>
      </c>
      <c r="BG646" s="218">
        <f>IF(N646="zákl. přenesená",J646,0)</f>
        <v>0</v>
      </c>
      <c r="BH646" s="218">
        <f>IF(N646="sníž. přenesená",J646,0)</f>
        <v>0</v>
      </c>
      <c r="BI646" s="218">
        <f>IF(N646="nulová",J646,0)</f>
        <v>0</v>
      </c>
      <c r="BJ646" s="19" t="s">
        <v>142</v>
      </c>
      <c r="BK646" s="218">
        <f>ROUND(I646*H646,2)</f>
        <v>0</v>
      </c>
      <c r="BL646" s="19" t="s">
        <v>176</v>
      </c>
      <c r="BM646" s="217" t="s">
        <v>848</v>
      </c>
    </row>
    <row r="647" s="2" customFormat="1">
      <c r="A647" s="40"/>
      <c r="B647" s="41"/>
      <c r="C647" s="42"/>
      <c r="D647" s="219" t="s">
        <v>144</v>
      </c>
      <c r="E647" s="42"/>
      <c r="F647" s="220" t="s">
        <v>849</v>
      </c>
      <c r="G647" s="42"/>
      <c r="H647" s="42"/>
      <c r="I647" s="221"/>
      <c r="J647" s="42"/>
      <c r="K647" s="42"/>
      <c r="L647" s="46"/>
      <c r="M647" s="222"/>
      <c r="N647" s="223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144</v>
      </c>
      <c r="AU647" s="19" t="s">
        <v>142</v>
      </c>
    </row>
    <row r="648" s="14" customFormat="1">
      <c r="A648" s="14"/>
      <c r="B648" s="235"/>
      <c r="C648" s="236"/>
      <c r="D648" s="226" t="s">
        <v>146</v>
      </c>
      <c r="E648" s="237" t="s">
        <v>19</v>
      </c>
      <c r="F648" s="238" t="s">
        <v>258</v>
      </c>
      <c r="G648" s="236"/>
      <c r="H648" s="239">
        <v>12.359999999999999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5" t="s">
        <v>146</v>
      </c>
      <c r="AU648" s="245" t="s">
        <v>142</v>
      </c>
      <c r="AV648" s="14" t="s">
        <v>142</v>
      </c>
      <c r="AW648" s="14" t="s">
        <v>31</v>
      </c>
      <c r="AX648" s="14" t="s">
        <v>69</v>
      </c>
      <c r="AY648" s="245" t="s">
        <v>134</v>
      </c>
    </row>
    <row r="649" s="14" customFormat="1">
      <c r="A649" s="14"/>
      <c r="B649" s="235"/>
      <c r="C649" s="236"/>
      <c r="D649" s="226" t="s">
        <v>146</v>
      </c>
      <c r="E649" s="237" t="s">
        <v>19</v>
      </c>
      <c r="F649" s="238" t="s">
        <v>259</v>
      </c>
      <c r="G649" s="236"/>
      <c r="H649" s="239">
        <v>1.73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45" t="s">
        <v>146</v>
      </c>
      <c r="AU649" s="245" t="s">
        <v>142</v>
      </c>
      <c r="AV649" s="14" t="s">
        <v>142</v>
      </c>
      <c r="AW649" s="14" t="s">
        <v>31</v>
      </c>
      <c r="AX649" s="14" t="s">
        <v>69</v>
      </c>
      <c r="AY649" s="245" t="s">
        <v>134</v>
      </c>
    </row>
    <row r="650" s="14" customFormat="1">
      <c r="A650" s="14"/>
      <c r="B650" s="235"/>
      <c r="C650" s="236"/>
      <c r="D650" s="226" t="s">
        <v>146</v>
      </c>
      <c r="E650" s="237" t="s">
        <v>19</v>
      </c>
      <c r="F650" s="238" t="s">
        <v>260</v>
      </c>
      <c r="G650" s="236"/>
      <c r="H650" s="239">
        <v>16.359999999999999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146</v>
      </c>
      <c r="AU650" s="245" t="s">
        <v>142</v>
      </c>
      <c r="AV650" s="14" t="s">
        <v>142</v>
      </c>
      <c r="AW650" s="14" t="s">
        <v>31</v>
      </c>
      <c r="AX650" s="14" t="s">
        <v>69</v>
      </c>
      <c r="AY650" s="245" t="s">
        <v>134</v>
      </c>
    </row>
    <row r="651" s="14" customFormat="1">
      <c r="A651" s="14"/>
      <c r="B651" s="235"/>
      <c r="C651" s="236"/>
      <c r="D651" s="226" t="s">
        <v>146</v>
      </c>
      <c r="E651" s="237" t="s">
        <v>19</v>
      </c>
      <c r="F651" s="238" t="s">
        <v>261</v>
      </c>
      <c r="G651" s="236"/>
      <c r="H651" s="239">
        <v>10.130000000000001</v>
      </c>
      <c r="I651" s="240"/>
      <c r="J651" s="236"/>
      <c r="K651" s="236"/>
      <c r="L651" s="241"/>
      <c r="M651" s="242"/>
      <c r="N651" s="243"/>
      <c r="O651" s="243"/>
      <c r="P651" s="243"/>
      <c r="Q651" s="243"/>
      <c r="R651" s="243"/>
      <c r="S651" s="243"/>
      <c r="T651" s="24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5" t="s">
        <v>146</v>
      </c>
      <c r="AU651" s="245" t="s">
        <v>142</v>
      </c>
      <c r="AV651" s="14" t="s">
        <v>142</v>
      </c>
      <c r="AW651" s="14" t="s">
        <v>31</v>
      </c>
      <c r="AX651" s="14" t="s">
        <v>69</v>
      </c>
      <c r="AY651" s="245" t="s">
        <v>134</v>
      </c>
    </row>
    <row r="652" s="14" customFormat="1">
      <c r="A652" s="14"/>
      <c r="B652" s="235"/>
      <c r="C652" s="236"/>
      <c r="D652" s="226" t="s">
        <v>146</v>
      </c>
      <c r="E652" s="237" t="s">
        <v>19</v>
      </c>
      <c r="F652" s="238" t="s">
        <v>262</v>
      </c>
      <c r="G652" s="236"/>
      <c r="H652" s="239">
        <v>17.82</v>
      </c>
      <c r="I652" s="240"/>
      <c r="J652" s="236"/>
      <c r="K652" s="236"/>
      <c r="L652" s="241"/>
      <c r="M652" s="242"/>
      <c r="N652" s="243"/>
      <c r="O652" s="243"/>
      <c r="P652" s="243"/>
      <c r="Q652" s="243"/>
      <c r="R652" s="243"/>
      <c r="S652" s="243"/>
      <c r="T652" s="244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5" t="s">
        <v>146</v>
      </c>
      <c r="AU652" s="245" t="s">
        <v>142</v>
      </c>
      <c r="AV652" s="14" t="s">
        <v>142</v>
      </c>
      <c r="AW652" s="14" t="s">
        <v>31</v>
      </c>
      <c r="AX652" s="14" t="s">
        <v>69</v>
      </c>
      <c r="AY652" s="245" t="s">
        <v>134</v>
      </c>
    </row>
    <row r="653" s="14" customFormat="1">
      <c r="A653" s="14"/>
      <c r="B653" s="235"/>
      <c r="C653" s="236"/>
      <c r="D653" s="226" t="s">
        <v>146</v>
      </c>
      <c r="E653" s="237" t="s">
        <v>19</v>
      </c>
      <c r="F653" s="238" t="s">
        <v>263</v>
      </c>
      <c r="G653" s="236"/>
      <c r="H653" s="239">
        <v>25.879999999999999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45" t="s">
        <v>146</v>
      </c>
      <c r="AU653" s="245" t="s">
        <v>142</v>
      </c>
      <c r="AV653" s="14" t="s">
        <v>142</v>
      </c>
      <c r="AW653" s="14" t="s">
        <v>31</v>
      </c>
      <c r="AX653" s="14" t="s">
        <v>69</v>
      </c>
      <c r="AY653" s="245" t="s">
        <v>134</v>
      </c>
    </row>
    <row r="654" s="15" customFormat="1">
      <c r="A654" s="15"/>
      <c r="B654" s="246"/>
      <c r="C654" s="247"/>
      <c r="D654" s="226" t="s">
        <v>146</v>
      </c>
      <c r="E654" s="248" t="s">
        <v>19</v>
      </c>
      <c r="F654" s="249" t="s">
        <v>163</v>
      </c>
      <c r="G654" s="247"/>
      <c r="H654" s="250">
        <v>84.280000000000001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56" t="s">
        <v>146</v>
      </c>
      <c r="AU654" s="256" t="s">
        <v>142</v>
      </c>
      <c r="AV654" s="15" t="s">
        <v>141</v>
      </c>
      <c r="AW654" s="15" t="s">
        <v>31</v>
      </c>
      <c r="AX654" s="15" t="s">
        <v>77</v>
      </c>
      <c r="AY654" s="256" t="s">
        <v>134</v>
      </c>
    </row>
    <row r="655" s="2" customFormat="1" ht="24.15" customHeight="1">
      <c r="A655" s="40"/>
      <c r="B655" s="41"/>
      <c r="C655" s="206" t="s">
        <v>503</v>
      </c>
      <c r="D655" s="206" t="s">
        <v>136</v>
      </c>
      <c r="E655" s="207" t="s">
        <v>850</v>
      </c>
      <c r="F655" s="208" t="s">
        <v>851</v>
      </c>
      <c r="G655" s="209" t="s">
        <v>206</v>
      </c>
      <c r="H655" s="210">
        <v>84</v>
      </c>
      <c r="I655" s="211"/>
      <c r="J655" s="212">
        <f>ROUND(I655*H655,2)</f>
        <v>0</v>
      </c>
      <c r="K655" s="208" t="s">
        <v>140</v>
      </c>
      <c r="L655" s="46"/>
      <c r="M655" s="213" t="s">
        <v>19</v>
      </c>
      <c r="N655" s="214" t="s">
        <v>41</v>
      </c>
      <c r="O655" s="86"/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17" t="s">
        <v>176</v>
      </c>
      <c r="AT655" s="217" t="s">
        <v>136</v>
      </c>
      <c r="AU655" s="217" t="s">
        <v>142</v>
      </c>
      <c r="AY655" s="19" t="s">
        <v>134</v>
      </c>
      <c r="BE655" s="218">
        <f>IF(N655="základní",J655,0)</f>
        <v>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9" t="s">
        <v>142</v>
      </c>
      <c r="BK655" s="218">
        <f>ROUND(I655*H655,2)</f>
        <v>0</v>
      </c>
      <c r="BL655" s="19" t="s">
        <v>176</v>
      </c>
      <c r="BM655" s="217" t="s">
        <v>852</v>
      </c>
    </row>
    <row r="656" s="2" customFormat="1">
      <c r="A656" s="40"/>
      <c r="B656" s="41"/>
      <c r="C656" s="42"/>
      <c r="D656" s="219" t="s">
        <v>144</v>
      </c>
      <c r="E656" s="42"/>
      <c r="F656" s="220" t="s">
        <v>853</v>
      </c>
      <c r="G656" s="42"/>
      <c r="H656" s="42"/>
      <c r="I656" s="221"/>
      <c r="J656" s="42"/>
      <c r="K656" s="42"/>
      <c r="L656" s="46"/>
      <c r="M656" s="222"/>
      <c r="N656" s="223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144</v>
      </c>
      <c r="AU656" s="19" t="s">
        <v>142</v>
      </c>
    </row>
    <row r="657" s="2" customFormat="1" ht="21.75" customHeight="1">
      <c r="A657" s="40"/>
      <c r="B657" s="41"/>
      <c r="C657" s="257" t="s">
        <v>854</v>
      </c>
      <c r="D657" s="257" t="s">
        <v>191</v>
      </c>
      <c r="E657" s="258" t="s">
        <v>855</v>
      </c>
      <c r="F657" s="259" t="s">
        <v>856</v>
      </c>
      <c r="G657" s="260" t="s">
        <v>139</v>
      </c>
      <c r="H657" s="261">
        <v>0.80000000000000004</v>
      </c>
      <c r="I657" s="262"/>
      <c r="J657" s="263">
        <f>ROUND(I657*H657,2)</f>
        <v>0</v>
      </c>
      <c r="K657" s="259" t="s">
        <v>140</v>
      </c>
      <c r="L657" s="264"/>
      <c r="M657" s="265" t="s">
        <v>19</v>
      </c>
      <c r="N657" s="266" t="s">
        <v>41</v>
      </c>
      <c r="O657" s="86"/>
      <c r="P657" s="215">
        <f>O657*H657</f>
        <v>0</v>
      </c>
      <c r="Q657" s="215">
        <v>0.55000000000000004</v>
      </c>
      <c r="R657" s="215">
        <f>Q657*H657</f>
        <v>0.44000000000000006</v>
      </c>
      <c r="S657" s="215">
        <v>0</v>
      </c>
      <c r="T657" s="216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17" t="s">
        <v>227</v>
      </c>
      <c r="AT657" s="217" t="s">
        <v>191</v>
      </c>
      <c r="AU657" s="217" t="s">
        <v>142</v>
      </c>
      <c r="AY657" s="19" t="s">
        <v>134</v>
      </c>
      <c r="BE657" s="218">
        <f>IF(N657="základní",J657,0)</f>
        <v>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9" t="s">
        <v>142</v>
      </c>
      <c r="BK657" s="218">
        <f>ROUND(I657*H657,2)</f>
        <v>0</v>
      </c>
      <c r="BL657" s="19" t="s">
        <v>176</v>
      </c>
      <c r="BM657" s="217" t="s">
        <v>857</v>
      </c>
    </row>
    <row r="658" s="2" customFormat="1" ht="24.15" customHeight="1">
      <c r="A658" s="40"/>
      <c r="B658" s="41"/>
      <c r="C658" s="206" t="s">
        <v>509</v>
      </c>
      <c r="D658" s="206" t="s">
        <v>136</v>
      </c>
      <c r="E658" s="207" t="s">
        <v>858</v>
      </c>
      <c r="F658" s="208" t="s">
        <v>859</v>
      </c>
      <c r="G658" s="209" t="s">
        <v>206</v>
      </c>
      <c r="H658" s="210">
        <v>73.945999999999998</v>
      </c>
      <c r="I658" s="211"/>
      <c r="J658" s="212">
        <f>ROUND(I658*H658,2)</f>
        <v>0</v>
      </c>
      <c r="K658" s="208" t="s">
        <v>140</v>
      </c>
      <c r="L658" s="46"/>
      <c r="M658" s="213" t="s">
        <v>19</v>
      </c>
      <c r="N658" s="214" t="s">
        <v>41</v>
      </c>
      <c r="O658" s="86"/>
      <c r="P658" s="215">
        <f>O658*H658</f>
        <v>0</v>
      </c>
      <c r="Q658" s="215">
        <v>0.000175</v>
      </c>
      <c r="R658" s="215">
        <f>Q658*H658</f>
        <v>0.01294055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176</v>
      </c>
      <c r="AT658" s="217" t="s">
        <v>136</v>
      </c>
      <c r="AU658" s="217" t="s">
        <v>142</v>
      </c>
      <c r="AY658" s="19" t="s">
        <v>134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142</v>
      </c>
      <c r="BK658" s="218">
        <f>ROUND(I658*H658,2)</f>
        <v>0</v>
      </c>
      <c r="BL658" s="19" t="s">
        <v>176</v>
      </c>
      <c r="BM658" s="217" t="s">
        <v>860</v>
      </c>
    </row>
    <row r="659" s="2" customFormat="1">
      <c r="A659" s="40"/>
      <c r="B659" s="41"/>
      <c r="C659" s="42"/>
      <c r="D659" s="219" t="s">
        <v>144</v>
      </c>
      <c r="E659" s="42"/>
      <c r="F659" s="220" t="s">
        <v>861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144</v>
      </c>
      <c r="AU659" s="19" t="s">
        <v>142</v>
      </c>
    </row>
    <row r="660" s="13" customFormat="1">
      <c r="A660" s="13"/>
      <c r="B660" s="224"/>
      <c r="C660" s="225"/>
      <c r="D660" s="226" t="s">
        <v>146</v>
      </c>
      <c r="E660" s="227" t="s">
        <v>19</v>
      </c>
      <c r="F660" s="228" t="s">
        <v>215</v>
      </c>
      <c r="G660" s="225"/>
      <c r="H660" s="227" t="s">
        <v>19</v>
      </c>
      <c r="I660" s="229"/>
      <c r="J660" s="225"/>
      <c r="K660" s="225"/>
      <c r="L660" s="230"/>
      <c r="M660" s="231"/>
      <c r="N660" s="232"/>
      <c r="O660" s="232"/>
      <c r="P660" s="232"/>
      <c r="Q660" s="232"/>
      <c r="R660" s="232"/>
      <c r="S660" s="232"/>
      <c r="T660" s="23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4" t="s">
        <v>146</v>
      </c>
      <c r="AU660" s="234" t="s">
        <v>142</v>
      </c>
      <c r="AV660" s="13" t="s">
        <v>77</v>
      </c>
      <c r="AW660" s="13" t="s">
        <v>31</v>
      </c>
      <c r="AX660" s="13" t="s">
        <v>69</v>
      </c>
      <c r="AY660" s="234" t="s">
        <v>134</v>
      </c>
    </row>
    <row r="661" s="14" customFormat="1">
      <c r="A661" s="14"/>
      <c r="B661" s="235"/>
      <c r="C661" s="236"/>
      <c r="D661" s="226" t="s">
        <v>146</v>
      </c>
      <c r="E661" s="237" t="s">
        <v>19</v>
      </c>
      <c r="F661" s="238" t="s">
        <v>862</v>
      </c>
      <c r="G661" s="236"/>
      <c r="H661" s="239">
        <v>73.945999999999998</v>
      </c>
      <c r="I661" s="240"/>
      <c r="J661" s="236"/>
      <c r="K661" s="236"/>
      <c r="L661" s="241"/>
      <c r="M661" s="242"/>
      <c r="N661" s="243"/>
      <c r="O661" s="243"/>
      <c r="P661" s="243"/>
      <c r="Q661" s="243"/>
      <c r="R661" s="243"/>
      <c r="S661" s="243"/>
      <c r="T661" s="244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45" t="s">
        <v>146</v>
      </c>
      <c r="AU661" s="245" t="s">
        <v>142</v>
      </c>
      <c r="AV661" s="14" t="s">
        <v>142</v>
      </c>
      <c r="AW661" s="14" t="s">
        <v>31</v>
      </c>
      <c r="AX661" s="14" t="s">
        <v>69</v>
      </c>
      <c r="AY661" s="245" t="s">
        <v>134</v>
      </c>
    </row>
    <row r="662" s="15" customFormat="1">
      <c r="A662" s="15"/>
      <c r="B662" s="246"/>
      <c r="C662" s="247"/>
      <c r="D662" s="226" t="s">
        <v>146</v>
      </c>
      <c r="E662" s="248" t="s">
        <v>19</v>
      </c>
      <c r="F662" s="249" t="s">
        <v>163</v>
      </c>
      <c r="G662" s="247"/>
      <c r="H662" s="250">
        <v>73.945999999999998</v>
      </c>
      <c r="I662" s="251"/>
      <c r="J662" s="247"/>
      <c r="K662" s="247"/>
      <c r="L662" s="252"/>
      <c r="M662" s="253"/>
      <c r="N662" s="254"/>
      <c r="O662" s="254"/>
      <c r="P662" s="254"/>
      <c r="Q662" s="254"/>
      <c r="R662" s="254"/>
      <c r="S662" s="254"/>
      <c r="T662" s="25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56" t="s">
        <v>146</v>
      </c>
      <c r="AU662" s="256" t="s">
        <v>142</v>
      </c>
      <c r="AV662" s="15" t="s">
        <v>141</v>
      </c>
      <c r="AW662" s="15" t="s">
        <v>31</v>
      </c>
      <c r="AX662" s="15" t="s">
        <v>77</v>
      </c>
      <c r="AY662" s="256" t="s">
        <v>134</v>
      </c>
    </row>
    <row r="663" s="2" customFormat="1" ht="55.5" customHeight="1">
      <c r="A663" s="40"/>
      <c r="B663" s="41"/>
      <c r="C663" s="206" t="s">
        <v>863</v>
      </c>
      <c r="D663" s="206" t="s">
        <v>136</v>
      </c>
      <c r="E663" s="207" t="s">
        <v>864</v>
      </c>
      <c r="F663" s="208" t="s">
        <v>865</v>
      </c>
      <c r="G663" s="209" t="s">
        <v>458</v>
      </c>
      <c r="H663" s="267"/>
      <c r="I663" s="211"/>
      <c r="J663" s="212">
        <f>ROUND(I663*H663,2)</f>
        <v>0</v>
      </c>
      <c r="K663" s="208" t="s">
        <v>140</v>
      </c>
      <c r="L663" s="46"/>
      <c r="M663" s="213" t="s">
        <v>19</v>
      </c>
      <c r="N663" s="214" t="s">
        <v>41</v>
      </c>
      <c r="O663" s="86"/>
      <c r="P663" s="215">
        <f>O663*H663</f>
        <v>0</v>
      </c>
      <c r="Q663" s="215">
        <v>0</v>
      </c>
      <c r="R663" s="215">
        <f>Q663*H663</f>
        <v>0</v>
      </c>
      <c r="S663" s="215">
        <v>0</v>
      </c>
      <c r="T663" s="216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17" t="s">
        <v>176</v>
      </c>
      <c r="AT663" s="217" t="s">
        <v>136</v>
      </c>
      <c r="AU663" s="217" t="s">
        <v>142</v>
      </c>
      <c r="AY663" s="19" t="s">
        <v>134</v>
      </c>
      <c r="BE663" s="218">
        <f>IF(N663="základní",J663,0)</f>
        <v>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19" t="s">
        <v>142</v>
      </c>
      <c r="BK663" s="218">
        <f>ROUND(I663*H663,2)</f>
        <v>0</v>
      </c>
      <c r="BL663" s="19" t="s">
        <v>176</v>
      </c>
      <c r="BM663" s="217" t="s">
        <v>866</v>
      </c>
    </row>
    <row r="664" s="2" customFormat="1">
      <c r="A664" s="40"/>
      <c r="B664" s="41"/>
      <c r="C664" s="42"/>
      <c r="D664" s="219" t="s">
        <v>144</v>
      </c>
      <c r="E664" s="42"/>
      <c r="F664" s="220" t="s">
        <v>867</v>
      </c>
      <c r="G664" s="42"/>
      <c r="H664" s="42"/>
      <c r="I664" s="221"/>
      <c r="J664" s="42"/>
      <c r="K664" s="42"/>
      <c r="L664" s="46"/>
      <c r="M664" s="222"/>
      <c r="N664" s="223"/>
      <c r="O664" s="86"/>
      <c r="P664" s="86"/>
      <c r="Q664" s="86"/>
      <c r="R664" s="86"/>
      <c r="S664" s="86"/>
      <c r="T664" s="87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144</v>
      </c>
      <c r="AU664" s="19" t="s">
        <v>142</v>
      </c>
    </row>
    <row r="665" s="12" customFormat="1" ht="22.8" customHeight="1">
      <c r="A665" s="12"/>
      <c r="B665" s="190"/>
      <c r="C665" s="191"/>
      <c r="D665" s="192" t="s">
        <v>68</v>
      </c>
      <c r="E665" s="204" t="s">
        <v>868</v>
      </c>
      <c r="F665" s="204" t="s">
        <v>869</v>
      </c>
      <c r="G665" s="191"/>
      <c r="H665" s="191"/>
      <c r="I665" s="194"/>
      <c r="J665" s="205">
        <f>BK665</f>
        <v>0</v>
      </c>
      <c r="K665" s="191"/>
      <c r="L665" s="196"/>
      <c r="M665" s="197"/>
      <c r="N665" s="198"/>
      <c r="O665" s="198"/>
      <c r="P665" s="199">
        <f>SUM(P666:P684)</f>
        <v>0</v>
      </c>
      <c r="Q665" s="198"/>
      <c r="R665" s="199">
        <f>SUM(R666:R684)</f>
        <v>1.3677505999999999</v>
      </c>
      <c r="S665" s="198"/>
      <c r="T665" s="200">
        <f>SUM(T666:T684)</f>
        <v>0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201" t="s">
        <v>142</v>
      </c>
      <c r="AT665" s="202" t="s">
        <v>68</v>
      </c>
      <c r="AU665" s="202" t="s">
        <v>77</v>
      </c>
      <c r="AY665" s="201" t="s">
        <v>134</v>
      </c>
      <c r="BK665" s="203">
        <f>SUM(BK666:BK684)</f>
        <v>0</v>
      </c>
    </row>
    <row r="666" s="2" customFormat="1" ht="49.05" customHeight="1">
      <c r="A666" s="40"/>
      <c r="B666" s="41"/>
      <c r="C666" s="206" t="s">
        <v>516</v>
      </c>
      <c r="D666" s="206" t="s">
        <v>136</v>
      </c>
      <c r="E666" s="207" t="s">
        <v>870</v>
      </c>
      <c r="F666" s="208" t="s">
        <v>871</v>
      </c>
      <c r="G666" s="209" t="s">
        <v>206</v>
      </c>
      <c r="H666" s="210">
        <v>84.280000000000001</v>
      </c>
      <c r="I666" s="211"/>
      <c r="J666" s="212">
        <f>ROUND(I666*H666,2)</f>
        <v>0</v>
      </c>
      <c r="K666" s="208" t="s">
        <v>140</v>
      </c>
      <c r="L666" s="46"/>
      <c r="M666" s="213" t="s">
        <v>19</v>
      </c>
      <c r="N666" s="214" t="s">
        <v>41</v>
      </c>
      <c r="O666" s="86"/>
      <c r="P666" s="215">
        <f>O666*H666</f>
        <v>0</v>
      </c>
      <c r="Q666" s="215">
        <v>0.015769999999999999</v>
      </c>
      <c r="R666" s="215">
        <f>Q666*H666</f>
        <v>1.3290956</v>
      </c>
      <c r="S666" s="215">
        <v>0</v>
      </c>
      <c r="T666" s="216">
        <f>S666*H666</f>
        <v>0</v>
      </c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R666" s="217" t="s">
        <v>176</v>
      </c>
      <c r="AT666" s="217" t="s">
        <v>136</v>
      </c>
      <c r="AU666" s="217" t="s">
        <v>142</v>
      </c>
      <c r="AY666" s="19" t="s">
        <v>134</v>
      </c>
      <c r="BE666" s="218">
        <f>IF(N666="základní",J666,0)</f>
        <v>0</v>
      </c>
      <c r="BF666" s="218">
        <f>IF(N666="snížená",J666,0)</f>
        <v>0</v>
      </c>
      <c r="BG666" s="218">
        <f>IF(N666="zákl. přenesená",J666,0)</f>
        <v>0</v>
      </c>
      <c r="BH666" s="218">
        <f>IF(N666="sníž. přenesená",J666,0)</f>
        <v>0</v>
      </c>
      <c r="BI666" s="218">
        <f>IF(N666="nulová",J666,0)</f>
        <v>0</v>
      </c>
      <c r="BJ666" s="19" t="s">
        <v>142</v>
      </c>
      <c r="BK666" s="218">
        <f>ROUND(I666*H666,2)</f>
        <v>0</v>
      </c>
      <c r="BL666" s="19" t="s">
        <v>176</v>
      </c>
      <c r="BM666" s="217" t="s">
        <v>872</v>
      </c>
    </row>
    <row r="667" s="2" customFormat="1">
      <c r="A667" s="40"/>
      <c r="B667" s="41"/>
      <c r="C667" s="42"/>
      <c r="D667" s="219" t="s">
        <v>144</v>
      </c>
      <c r="E667" s="42"/>
      <c r="F667" s="220" t="s">
        <v>873</v>
      </c>
      <c r="G667" s="42"/>
      <c r="H667" s="42"/>
      <c r="I667" s="221"/>
      <c r="J667" s="42"/>
      <c r="K667" s="42"/>
      <c r="L667" s="46"/>
      <c r="M667" s="222"/>
      <c r="N667" s="223"/>
      <c r="O667" s="86"/>
      <c r="P667" s="86"/>
      <c r="Q667" s="86"/>
      <c r="R667" s="86"/>
      <c r="S667" s="86"/>
      <c r="T667" s="87"/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T667" s="19" t="s">
        <v>144</v>
      </c>
      <c r="AU667" s="19" t="s">
        <v>142</v>
      </c>
    </row>
    <row r="668" s="14" customFormat="1">
      <c r="A668" s="14"/>
      <c r="B668" s="235"/>
      <c r="C668" s="236"/>
      <c r="D668" s="226" t="s">
        <v>146</v>
      </c>
      <c r="E668" s="237" t="s">
        <v>19</v>
      </c>
      <c r="F668" s="238" t="s">
        <v>258</v>
      </c>
      <c r="G668" s="236"/>
      <c r="H668" s="239">
        <v>12.359999999999999</v>
      </c>
      <c r="I668" s="240"/>
      <c r="J668" s="236"/>
      <c r="K668" s="236"/>
      <c r="L668" s="241"/>
      <c r="M668" s="242"/>
      <c r="N668" s="243"/>
      <c r="O668" s="243"/>
      <c r="P668" s="243"/>
      <c r="Q668" s="243"/>
      <c r="R668" s="243"/>
      <c r="S668" s="243"/>
      <c r="T668" s="244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5" t="s">
        <v>146</v>
      </c>
      <c r="AU668" s="245" t="s">
        <v>142</v>
      </c>
      <c r="AV668" s="14" t="s">
        <v>142</v>
      </c>
      <c r="AW668" s="14" t="s">
        <v>31</v>
      </c>
      <c r="AX668" s="14" t="s">
        <v>69</v>
      </c>
      <c r="AY668" s="245" t="s">
        <v>134</v>
      </c>
    </row>
    <row r="669" s="14" customFormat="1">
      <c r="A669" s="14"/>
      <c r="B669" s="235"/>
      <c r="C669" s="236"/>
      <c r="D669" s="226" t="s">
        <v>146</v>
      </c>
      <c r="E669" s="237" t="s">
        <v>19</v>
      </c>
      <c r="F669" s="238" t="s">
        <v>259</v>
      </c>
      <c r="G669" s="236"/>
      <c r="H669" s="239">
        <v>1.73</v>
      </c>
      <c r="I669" s="240"/>
      <c r="J669" s="236"/>
      <c r="K669" s="236"/>
      <c r="L669" s="241"/>
      <c r="M669" s="242"/>
      <c r="N669" s="243"/>
      <c r="O669" s="243"/>
      <c r="P669" s="243"/>
      <c r="Q669" s="243"/>
      <c r="R669" s="243"/>
      <c r="S669" s="243"/>
      <c r="T669" s="244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5" t="s">
        <v>146</v>
      </c>
      <c r="AU669" s="245" t="s">
        <v>142</v>
      </c>
      <c r="AV669" s="14" t="s">
        <v>142</v>
      </c>
      <c r="AW669" s="14" t="s">
        <v>31</v>
      </c>
      <c r="AX669" s="14" t="s">
        <v>69</v>
      </c>
      <c r="AY669" s="245" t="s">
        <v>134</v>
      </c>
    </row>
    <row r="670" s="14" customFormat="1">
      <c r="A670" s="14"/>
      <c r="B670" s="235"/>
      <c r="C670" s="236"/>
      <c r="D670" s="226" t="s">
        <v>146</v>
      </c>
      <c r="E670" s="237" t="s">
        <v>19</v>
      </c>
      <c r="F670" s="238" t="s">
        <v>260</v>
      </c>
      <c r="G670" s="236"/>
      <c r="H670" s="239">
        <v>16.359999999999999</v>
      </c>
      <c r="I670" s="240"/>
      <c r="J670" s="236"/>
      <c r="K670" s="236"/>
      <c r="L670" s="241"/>
      <c r="M670" s="242"/>
      <c r="N670" s="243"/>
      <c r="O670" s="243"/>
      <c r="P670" s="243"/>
      <c r="Q670" s="243"/>
      <c r="R670" s="243"/>
      <c r="S670" s="243"/>
      <c r="T670" s="244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5" t="s">
        <v>146</v>
      </c>
      <c r="AU670" s="245" t="s">
        <v>142</v>
      </c>
      <c r="AV670" s="14" t="s">
        <v>142</v>
      </c>
      <c r="AW670" s="14" t="s">
        <v>31</v>
      </c>
      <c r="AX670" s="14" t="s">
        <v>69</v>
      </c>
      <c r="AY670" s="245" t="s">
        <v>134</v>
      </c>
    </row>
    <row r="671" s="14" customFormat="1">
      <c r="A671" s="14"/>
      <c r="B671" s="235"/>
      <c r="C671" s="236"/>
      <c r="D671" s="226" t="s">
        <v>146</v>
      </c>
      <c r="E671" s="237" t="s">
        <v>19</v>
      </c>
      <c r="F671" s="238" t="s">
        <v>261</v>
      </c>
      <c r="G671" s="236"/>
      <c r="H671" s="239">
        <v>10.130000000000001</v>
      </c>
      <c r="I671" s="240"/>
      <c r="J671" s="236"/>
      <c r="K671" s="236"/>
      <c r="L671" s="241"/>
      <c r="M671" s="242"/>
      <c r="N671" s="243"/>
      <c r="O671" s="243"/>
      <c r="P671" s="243"/>
      <c r="Q671" s="243"/>
      <c r="R671" s="243"/>
      <c r="S671" s="243"/>
      <c r="T671" s="244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5" t="s">
        <v>146</v>
      </c>
      <c r="AU671" s="245" t="s">
        <v>142</v>
      </c>
      <c r="AV671" s="14" t="s">
        <v>142</v>
      </c>
      <c r="AW671" s="14" t="s">
        <v>31</v>
      </c>
      <c r="AX671" s="14" t="s">
        <v>69</v>
      </c>
      <c r="AY671" s="245" t="s">
        <v>134</v>
      </c>
    </row>
    <row r="672" s="14" customFormat="1">
      <c r="A672" s="14"/>
      <c r="B672" s="235"/>
      <c r="C672" s="236"/>
      <c r="D672" s="226" t="s">
        <v>146</v>
      </c>
      <c r="E672" s="237" t="s">
        <v>19</v>
      </c>
      <c r="F672" s="238" t="s">
        <v>262</v>
      </c>
      <c r="G672" s="236"/>
      <c r="H672" s="239">
        <v>17.82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45" t="s">
        <v>146</v>
      </c>
      <c r="AU672" s="245" t="s">
        <v>142</v>
      </c>
      <c r="AV672" s="14" t="s">
        <v>142</v>
      </c>
      <c r="AW672" s="14" t="s">
        <v>31</v>
      </c>
      <c r="AX672" s="14" t="s">
        <v>69</v>
      </c>
      <c r="AY672" s="245" t="s">
        <v>134</v>
      </c>
    </row>
    <row r="673" s="14" customFormat="1">
      <c r="A673" s="14"/>
      <c r="B673" s="235"/>
      <c r="C673" s="236"/>
      <c r="D673" s="226" t="s">
        <v>146</v>
      </c>
      <c r="E673" s="237" t="s">
        <v>19</v>
      </c>
      <c r="F673" s="238" t="s">
        <v>263</v>
      </c>
      <c r="G673" s="236"/>
      <c r="H673" s="239">
        <v>25.879999999999999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45" t="s">
        <v>146</v>
      </c>
      <c r="AU673" s="245" t="s">
        <v>142</v>
      </c>
      <c r="AV673" s="14" t="s">
        <v>142</v>
      </c>
      <c r="AW673" s="14" t="s">
        <v>31</v>
      </c>
      <c r="AX673" s="14" t="s">
        <v>69</v>
      </c>
      <c r="AY673" s="245" t="s">
        <v>134</v>
      </c>
    </row>
    <row r="674" s="15" customFormat="1">
      <c r="A674" s="15"/>
      <c r="B674" s="246"/>
      <c r="C674" s="247"/>
      <c r="D674" s="226" t="s">
        <v>146</v>
      </c>
      <c r="E674" s="248" t="s">
        <v>19</v>
      </c>
      <c r="F674" s="249" t="s">
        <v>163</v>
      </c>
      <c r="G674" s="247"/>
      <c r="H674" s="250">
        <v>84.280000000000001</v>
      </c>
      <c r="I674" s="251"/>
      <c r="J674" s="247"/>
      <c r="K674" s="247"/>
      <c r="L674" s="252"/>
      <c r="M674" s="253"/>
      <c r="N674" s="254"/>
      <c r="O674" s="254"/>
      <c r="P674" s="254"/>
      <c r="Q674" s="254"/>
      <c r="R674" s="254"/>
      <c r="S674" s="254"/>
      <c r="T674" s="25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6" t="s">
        <v>146</v>
      </c>
      <c r="AU674" s="256" t="s">
        <v>142</v>
      </c>
      <c r="AV674" s="15" t="s">
        <v>141</v>
      </c>
      <c r="AW674" s="15" t="s">
        <v>31</v>
      </c>
      <c r="AX674" s="15" t="s">
        <v>77</v>
      </c>
      <c r="AY674" s="256" t="s">
        <v>134</v>
      </c>
    </row>
    <row r="675" s="2" customFormat="1" ht="44.25" customHeight="1">
      <c r="A675" s="40"/>
      <c r="B675" s="41"/>
      <c r="C675" s="206" t="s">
        <v>874</v>
      </c>
      <c r="D675" s="206" t="s">
        <v>136</v>
      </c>
      <c r="E675" s="207" t="s">
        <v>875</v>
      </c>
      <c r="F675" s="208" t="s">
        <v>876</v>
      </c>
      <c r="G675" s="209" t="s">
        <v>277</v>
      </c>
      <c r="H675" s="210">
        <v>7.5</v>
      </c>
      <c r="I675" s="211"/>
      <c r="J675" s="212">
        <f>ROUND(I675*H675,2)</f>
        <v>0</v>
      </c>
      <c r="K675" s="208" t="s">
        <v>140</v>
      </c>
      <c r="L675" s="46"/>
      <c r="M675" s="213" t="s">
        <v>19</v>
      </c>
      <c r="N675" s="214" t="s">
        <v>41</v>
      </c>
      <c r="O675" s="86"/>
      <c r="P675" s="215">
        <f>O675*H675</f>
        <v>0</v>
      </c>
      <c r="Q675" s="215">
        <v>0.0051539999999999997</v>
      </c>
      <c r="R675" s="215">
        <f>Q675*H675</f>
        <v>0.038654999999999995</v>
      </c>
      <c r="S675" s="215">
        <v>0</v>
      </c>
      <c r="T675" s="216">
        <f>S675*H675</f>
        <v>0</v>
      </c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R675" s="217" t="s">
        <v>176</v>
      </c>
      <c r="AT675" s="217" t="s">
        <v>136</v>
      </c>
      <c r="AU675" s="217" t="s">
        <v>142</v>
      </c>
      <c r="AY675" s="19" t="s">
        <v>134</v>
      </c>
      <c r="BE675" s="218">
        <f>IF(N675="základní",J675,0)</f>
        <v>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9" t="s">
        <v>142</v>
      </c>
      <c r="BK675" s="218">
        <f>ROUND(I675*H675,2)</f>
        <v>0</v>
      </c>
      <c r="BL675" s="19" t="s">
        <v>176</v>
      </c>
      <c r="BM675" s="217" t="s">
        <v>877</v>
      </c>
    </row>
    <row r="676" s="2" customFormat="1">
      <c r="A676" s="40"/>
      <c r="B676" s="41"/>
      <c r="C676" s="42"/>
      <c r="D676" s="219" t="s">
        <v>144</v>
      </c>
      <c r="E676" s="42"/>
      <c r="F676" s="220" t="s">
        <v>878</v>
      </c>
      <c r="G676" s="42"/>
      <c r="H676" s="42"/>
      <c r="I676" s="221"/>
      <c r="J676" s="42"/>
      <c r="K676" s="42"/>
      <c r="L676" s="46"/>
      <c r="M676" s="222"/>
      <c r="N676" s="223"/>
      <c r="O676" s="86"/>
      <c r="P676" s="86"/>
      <c r="Q676" s="86"/>
      <c r="R676" s="86"/>
      <c r="S676" s="86"/>
      <c r="T676" s="87"/>
      <c r="U676" s="40"/>
      <c r="V676" s="40"/>
      <c r="W676" s="40"/>
      <c r="X676" s="40"/>
      <c r="Y676" s="40"/>
      <c r="Z676" s="40"/>
      <c r="AA676" s="40"/>
      <c r="AB676" s="40"/>
      <c r="AC676" s="40"/>
      <c r="AD676" s="40"/>
      <c r="AE676" s="40"/>
      <c r="AT676" s="19" t="s">
        <v>144</v>
      </c>
      <c r="AU676" s="19" t="s">
        <v>142</v>
      </c>
    </row>
    <row r="677" s="13" customFormat="1">
      <c r="A677" s="13"/>
      <c r="B677" s="224"/>
      <c r="C677" s="225"/>
      <c r="D677" s="226" t="s">
        <v>146</v>
      </c>
      <c r="E677" s="227" t="s">
        <v>19</v>
      </c>
      <c r="F677" s="228" t="s">
        <v>879</v>
      </c>
      <c r="G677" s="225"/>
      <c r="H677" s="227" t="s">
        <v>19</v>
      </c>
      <c r="I677" s="229"/>
      <c r="J677" s="225"/>
      <c r="K677" s="225"/>
      <c r="L677" s="230"/>
      <c r="M677" s="231"/>
      <c r="N677" s="232"/>
      <c r="O677" s="232"/>
      <c r="P677" s="232"/>
      <c r="Q677" s="232"/>
      <c r="R677" s="232"/>
      <c r="S677" s="232"/>
      <c r="T677" s="23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4" t="s">
        <v>146</v>
      </c>
      <c r="AU677" s="234" t="s">
        <v>142</v>
      </c>
      <c r="AV677" s="13" t="s">
        <v>77</v>
      </c>
      <c r="AW677" s="13" t="s">
        <v>31</v>
      </c>
      <c r="AX677" s="13" t="s">
        <v>69</v>
      </c>
      <c r="AY677" s="234" t="s">
        <v>134</v>
      </c>
    </row>
    <row r="678" s="13" customFormat="1">
      <c r="A678" s="13"/>
      <c r="B678" s="224"/>
      <c r="C678" s="225"/>
      <c r="D678" s="226" t="s">
        <v>146</v>
      </c>
      <c r="E678" s="227" t="s">
        <v>19</v>
      </c>
      <c r="F678" s="228" t="s">
        <v>234</v>
      </c>
      <c r="G678" s="225"/>
      <c r="H678" s="227" t="s">
        <v>19</v>
      </c>
      <c r="I678" s="229"/>
      <c r="J678" s="225"/>
      <c r="K678" s="225"/>
      <c r="L678" s="230"/>
      <c r="M678" s="231"/>
      <c r="N678" s="232"/>
      <c r="O678" s="232"/>
      <c r="P678" s="232"/>
      <c r="Q678" s="232"/>
      <c r="R678" s="232"/>
      <c r="S678" s="232"/>
      <c r="T678" s="23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4" t="s">
        <v>146</v>
      </c>
      <c r="AU678" s="234" t="s">
        <v>142</v>
      </c>
      <c r="AV678" s="13" t="s">
        <v>77</v>
      </c>
      <c r="AW678" s="13" t="s">
        <v>31</v>
      </c>
      <c r="AX678" s="13" t="s">
        <v>69</v>
      </c>
      <c r="AY678" s="234" t="s">
        <v>134</v>
      </c>
    </row>
    <row r="679" s="14" customFormat="1">
      <c r="A679" s="14"/>
      <c r="B679" s="235"/>
      <c r="C679" s="236"/>
      <c r="D679" s="226" t="s">
        <v>146</v>
      </c>
      <c r="E679" s="237" t="s">
        <v>19</v>
      </c>
      <c r="F679" s="238" t="s">
        <v>141</v>
      </c>
      <c r="G679" s="236"/>
      <c r="H679" s="239">
        <v>4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5" t="s">
        <v>146</v>
      </c>
      <c r="AU679" s="245" t="s">
        <v>142</v>
      </c>
      <c r="AV679" s="14" t="s">
        <v>142</v>
      </c>
      <c r="AW679" s="14" t="s">
        <v>31</v>
      </c>
      <c r="AX679" s="14" t="s">
        <v>69</v>
      </c>
      <c r="AY679" s="245" t="s">
        <v>134</v>
      </c>
    </row>
    <row r="680" s="13" customFormat="1">
      <c r="A680" s="13"/>
      <c r="B680" s="224"/>
      <c r="C680" s="225"/>
      <c r="D680" s="226" t="s">
        <v>146</v>
      </c>
      <c r="E680" s="227" t="s">
        <v>19</v>
      </c>
      <c r="F680" s="228" t="s">
        <v>215</v>
      </c>
      <c r="G680" s="225"/>
      <c r="H680" s="227" t="s">
        <v>19</v>
      </c>
      <c r="I680" s="229"/>
      <c r="J680" s="225"/>
      <c r="K680" s="225"/>
      <c r="L680" s="230"/>
      <c r="M680" s="231"/>
      <c r="N680" s="232"/>
      <c r="O680" s="232"/>
      <c r="P680" s="232"/>
      <c r="Q680" s="232"/>
      <c r="R680" s="232"/>
      <c r="S680" s="232"/>
      <c r="T680" s="23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34" t="s">
        <v>146</v>
      </c>
      <c r="AU680" s="234" t="s">
        <v>142</v>
      </c>
      <c r="AV680" s="13" t="s">
        <v>77</v>
      </c>
      <c r="AW680" s="13" t="s">
        <v>31</v>
      </c>
      <c r="AX680" s="13" t="s">
        <v>69</v>
      </c>
      <c r="AY680" s="234" t="s">
        <v>134</v>
      </c>
    </row>
    <row r="681" s="14" customFormat="1">
      <c r="A681" s="14"/>
      <c r="B681" s="235"/>
      <c r="C681" s="236"/>
      <c r="D681" s="226" t="s">
        <v>146</v>
      </c>
      <c r="E681" s="237" t="s">
        <v>19</v>
      </c>
      <c r="F681" s="238" t="s">
        <v>880</v>
      </c>
      <c r="G681" s="236"/>
      <c r="H681" s="239">
        <v>3.5</v>
      </c>
      <c r="I681" s="240"/>
      <c r="J681" s="236"/>
      <c r="K681" s="236"/>
      <c r="L681" s="241"/>
      <c r="M681" s="242"/>
      <c r="N681" s="243"/>
      <c r="O681" s="243"/>
      <c r="P681" s="243"/>
      <c r="Q681" s="243"/>
      <c r="R681" s="243"/>
      <c r="S681" s="243"/>
      <c r="T681" s="244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5" t="s">
        <v>146</v>
      </c>
      <c r="AU681" s="245" t="s">
        <v>142</v>
      </c>
      <c r="AV681" s="14" t="s">
        <v>142</v>
      </c>
      <c r="AW681" s="14" t="s">
        <v>31</v>
      </c>
      <c r="AX681" s="14" t="s">
        <v>69</v>
      </c>
      <c r="AY681" s="245" t="s">
        <v>134</v>
      </c>
    </row>
    <row r="682" s="15" customFormat="1">
      <c r="A682" s="15"/>
      <c r="B682" s="246"/>
      <c r="C682" s="247"/>
      <c r="D682" s="226" t="s">
        <v>146</v>
      </c>
      <c r="E682" s="248" t="s">
        <v>19</v>
      </c>
      <c r="F682" s="249" t="s">
        <v>163</v>
      </c>
      <c r="G682" s="247"/>
      <c r="H682" s="250">
        <v>7.5</v>
      </c>
      <c r="I682" s="251"/>
      <c r="J682" s="247"/>
      <c r="K682" s="247"/>
      <c r="L682" s="252"/>
      <c r="M682" s="253"/>
      <c r="N682" s="254"/>
      <c r="O682" s="254"/>
      <c r="P682" s="254"/>
      <c r="Q682" s="254"/>
      <c r="R682" s="254"/>
      <c r="S682" s="254"/>
      <c r="T682" s="25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56" t="s">
        <v>146</v>
      </c>
      <c r="AU682" s="256" t="s">
        <v>142</v>
      </c>
      <c r="AV682" s="15" t="s">
        <v>141</v>
      </c>
      <c r="AW682" s="15" t="s">
        <v>31</v>
      </c>
      <c r="AX682" s="15" t="s">
        <v>77</v>
      </c>
      <c r="AY682" s="256" t="s">
        <v>134</v>
      </c>
    </row>
    <row r="683" s="2" customFormat="1" ht="78" customHeight="1">
      <c r="A683" s="40"/>
      <c r="B683" s="41"/>
      <c r="C683" s="206" t="s">
        <v>520</v>
      </c>
      <c r="D683" s="206" t="s">
        <v>136</v>
      </c>
      <c r="E683" s="207" t="s">
        <v>881</v>
      </c>
      <c r="F683" s="208" t="s">
        <v>882</v>
      </c>
      <c r="G683" s="209" t="s">
        <v>458</v>
      </c>
      <c r="H683" s="267"/>
      <c r="I683" s="211"/>
      <c r="J683" s="212">
        <f>ROUND(I683*H683,2)</f>
        <v>0</v>
      </c>
      <c r="K683" s="208" t="s">
        <v>140</v>
      </c>
      <c r="L683" s="46"/>
      <c r="M683" s="213" t="s">
        <v>19</v>
      </c>
      <c r="N683" s="214" t="s">
        <v>41</v>
      </c>
      <c r="O683" s="86"/>
      <c r="P683" s="215">
        <f>O683*H683</f>
        <v>0</v>
      </c>
      <c r="Q683" s="215">
        <v>0</v>
      </c>
      <c r="R683" s="215">
        <f>Q683*H683</f>
        <v>0</v>
      </c>
      <c r="S683" s="215">
        <v>0</v>
      </c>
      <c r="T683" s="216">
        <f>S683*H683</f>
        <v>0</v>
      </c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R683" s="217" t="s">
        <v>176</v>
      </c>
      <c r="AT683" s="217" t="s">
        <v>136</v>
      </c>
      <c r="AU683" s="217" t="s">
        <v>142</v>
      </c>
      <c r="AY683" s="19" t="s">
        <v>134</v>
      </c>
      <c r="BE683" s="218">
        <f>IF(N683="základní",J683,0)</f>
        <v>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19" t="s">
        <v>142</v>
      </c>
      <c r="BK683" s="218">
        <f>ROUND(I683*H683,2)</f>
        <v>0</v>
      </c>
      <c r="BL683" s="19" t="s">
        <v>176</v>
      </c>
      <c r="BM683" s="217" t="s">
        <v>883</v>
      </c>
    </row>
    <row r="684" s="2" customFormat="1">
      <c r="A684" s="40"/>
      <c r="B684" s="41"/>
      <c r="C684" s="42"/>
      <c r="D684" s="219" t="s">
        <v>144</v>
      </c>
      <c r="E684" s="42"/>
      <c r="F684" s="220" t="s">
        <v>884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144</v>
      </c>
      <c r="AU684" s="19" t="s">
        <v>142</v>
      </c>
    </row>
    <row r="685" s="12" customFormat="1" ht="22.8" customHeight="1">
      <c r="A685" s="12"/>
      <c r="B685" s="190"/>
      <c r="C685" s="191"/>
      <c r="D685" s="192" t="s">
        <v>68</v>
      </c>
      <c r="E685" s="204" t="s">
        <v>885</v>
      </c>
      <c r="F685" s="204" t="s">
        <v>886</v>
      </c>
      <c r="G685" s="191"/>
      <c r="H685" s="191"/>
      <c r="I685" s="194"/>
      <c r="J685" s="205">
        <f>BK685</f>
        <v>0</v>
      </c>
      <c r="K685" s="191"/>
      <c r="L685" s="196"/>
      <c r="M685" s="197"/>
      <c r="N685" s="198"/>
      <c r="O685" s="198"/>
      <c r="P685" s="199">
        <f>SUM(P686:P713)</f>
        <v>0</v>
      </c>
      <c r="Q685" s="198"/>
      <c r="R685" s="199">
        <f>SUM(R686:R713)</f>
        <v>0.031850000000000003</v>
      </c>
      <c r="S685" s="198"/>
      <c r="T685" s="200">
        <f>SUM(T686:T713)</f>
        <v>0.57282</v>
      </c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R685" s="201" t="s">
        <v>142</v>
      </c>
      <c r="AT685" s="202" t="s">
        <v>68</v>
      </c>
      <c r="AU685" s="202" t="s">
        <v>77</v>
      </c>
      <c r="AY685" s="201" t="s">
        <v>134</v>
      </c>
      <c r="BK685" s="203">
        <f>SUM(BK686:BK713)</f>
        <v>0</v>
      </c>
    </row>
    <row r="686" s="2" customFormat="1" ht="24.15" customHeight="1">
      <c r="A686" s="40"/>
      <c r="B686" s="41"/>
      <c r="C686" s="206" t="s">
        <v>887</v>
      </c>
      <c r="D686" s="206" t="s">
        <v>136</v>
      </c>
      <c r="E686" s="207" t="s">
        <v>888</v>
      </c>
      <c r="F686" s="208" t="s">
        <v>889</v>
      </c>
      <c r="G686" s="209" t="s">
        <v>311</v>
      </c>
      <c r="H686" s="210">
        <v>7</v>
      </c>
      <c r="I686" s="211"/>
      <c r="J686" s="212">
        <f>ROUND(I686*H686,2)</f>
        <v>0</v>
      </c>
      <c r="K686" s="208" t="s">
        <v>140</v>
      </c>
      <c r="L686" s="46"/>
      <c r="M686" s="213" t="s">
        <v>19</v>
      </c>
      <c r="N686" s="214" t="s">
        <v>41</v>
      </c>
      <c r="O686" s="86"/>
      <c r="P686" s="215">
        <f>O686*H686</f>
        <v>0</v>
      </c>
      <c r="Q686" s="215">
        <v>0</v>
      </c>
      <c r="R686" s="215">
        <f>Q686*H686</f>
        <v>0</v>
      </c>
      <c r="S686" s="215">
        <v>0</v>
      </c>
      <c r="T686" s="216">
        <f>S686*H686</f>
        <v>0</v>
      </c>
      <c r="U686" s="40"/>
      <c r="V686" s="40"/>
      <c r="W686" s="40"/>
      <c r="X686" s="40"/>
      <c r="Y686" s="40"/>
      <c r="Z686" s="40"/>
      <c r="AA686" s="40"/>
      <c r="AB686" s="40"/>
      <c r="AC686" s="40"/>
      <c r="AD686" s="40"/>
      <c r="AE686" s="40"/>
      <c r="AR686" s="217" t="s">
        <v>176</v>
      </c>
      <c r="AT686" s="217" t="s">
        <v>136</v>
      </c>
      <c r="AU686" s="217" t="s">
        <v>142</v>
      </c>
      <c r="AY686" s="19" t="s">
        <v>134</v>
      </c>
      <c r="BE686" s="218">
        <f>IF(N686="základní",J686,0)</f>
        <v>0</v>
      </c>
      <c r="BF686" s="218">
        <f>IF(N686="snížená",J686,0)</f>
        <v>0</v>
      </c>
      <c r="BG686" s="218">
        <f>IF(N686="zákl. přenesená",J686,0)</f>
        <v>0</v>
      </c>
      <c r="BH686" s="218">
        <f>IF(N686="sníž. přenesená",J686,0)</f>
        <v>0</v>
      </c>
      <c r="BI686" s="218">
        <f>IF(N686="nulová",J686,0)</f>
        <v>0</v>
      </c>
      <c r="BJ686" s="19" t="s">
        <v>142</v>
      </c>
      <c r="BK686" s="218">
        <f>ROUND(I686*H686,2)</f>
        <v>0</v>
      </c>
      <c r="BL686" s="19" t="s">
        <v>176</v>
      </c>
      <c r="BM686" s="217" t="s">
        <v>890</v>
      </c>
    </row>
    <row r="687" s="2" customFormat="1">
      <c r="A687" s="40"/>
      <c r="B687" s="41"/>
      <c r="C687" s="42"/>
      <c r="D687" s="219" t="s">
        <v>144</v>
      </c>
      <c r="E687" s="42"/>
      <c r="F687" s="220" t="s">
        <v>891</v>
      </c>
      <c r="G687" s="42"/>
      <c r="H687" s="42"/>
      <c r="I687" s="221"/>
      <c r="J687" s="42"/>
      <c r="K687" s="42"/>
      <c r="L687" s="46"/>
      <c r="M687" s="222"/>
      <c r="N687" s="223"/>
      <c r="O687" s="86"/>
      <c r="P687" s="86"/>
      <c r="Q687" s="86"/>
      <c r="R687" s="86"/>
      <c r="S687" s="86"/>
      <c r="T687" s="87"/>
      <c r="U687" s="40"/>
      <c r="V687" s="40"/>
      <c r="W687" s="40"/>
      <c r="X687" s="40"/>
      <c r="Y687" s="40"/>
      <c r="Z687" s="40"/>
      <c r="AA687" s="40"/>
      <c r="AB687" s="40"/>
      <c r="AC687" s="40"/>
      <c r="AD687" s="40"/>
      <c r="AE687" s="40"/>
      <c r="AT687" s="19" t="s">
        <v>144</v>
      </c>
      <c r="AU687" s="19" t="s">
        <v>142</v>
      </c>
    </row>
    <row r="688" s="13" customFormat="1">
      <c r="A688" s="13"/>
      <c r="B688" s="224"/>
      <c r="C688" s="225"/>
      <c r="D688" s="226" t="s">
        <v>146</v>
      </c>
      <c r="E688" s="227" t="s">
        <v>19</v>
      </c>
      <c r="F688" s="228" t="s">
        <v>234</v>
      </c>
      <c r="G688" s="225"/>
      <c r="H688" s="227" t="s">
        <v>19</v>
      </c>
      <c r="I688" s="229"/>
      <c r="J688" s="225"/>
      <c r="K688" s="225"/>
      <c r="L688" s="230"/>
      <c r="M688" s="231"/>
      <c r="N688" s="232"/>
      <c r="O688" s="232"/>
      <c r="P688" s="232"/>
      <c r="Q688" s="232"/>
      <c r="R688" s="232"/>
      <c r="S688" s="232"/>
      <c r="T688" s="23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4" t="s">
        <v>146</v>
      </c>
      <c r="AU688" s="234" t="s">
        <v>142</v>
      </c>
      <c r="AV688" s="13" t="s">
        <v>77</v>
      </c>
      <c r="AW688" s="13" t="s">
        <v>31</v>
      </c>
      <c r="AX688" s="13" t="s">
        <v>69</v>
      </c>
      <c r="AY688" s="234" t="s">
        <v>134</v>
      </c>
    </row>
    <row r="689" s="14" customFormat="1">
      <c r="A689" s="14"/>
      <c r="B689" s="235"/>
      <c r="C689" s="236"/>
      <c r="D689" s="226" t="s">
        <v>146</v>
      </c>
      <c r="E689" s="237" t="s">
        <v>19</v>
      </c>
      <c r="F689" s="238" t="s">
        <v>142</v>
      </c>
      <c r="G689" s="236"/>
      <c r="H689" s="239">
        <v>2</v>
      </c>
      <c r="I689" s="240"/>
      <c r="J689" s="236"/>
      <c r="K689" s="236"/>
      <c r="L689" s="241"/>
      <c r="M689" s="242"/>
      <c r="N689" s="243"/>
      <c r="O689" s="243"/>
      <c r="P689" s="243"/>
      <c r="Q689" s="243"/>
      <c r="R689" s="243"/>
      <c r="S689" s="243"/>
      <c r="T689" s="24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5" t="s">
        <v>146</v>
      </c>
      <c r="AU689" s="245" t="s">
        <v>142</v>
      </c>
      <c r="AV689" s="14" t="s">
        <v>142</v>
      </c>
      <c r="AW689" s="14" t="s">
        <v>31</v>
      </c>
      <c r="AX689" s="14" t="s">
        <v>69</v>
      </c>
      <c r="AY689" s="245" t="s">
        <v>134</v>
      </c>
    </row>
    <row r="690" s="13" customFormat="1">
      <c r="A690" s="13"/>
      <c r="B690" s="224"/>
      <c r="C690" s="225"/>
      <c r="D690" s="226" t="s">
        <v>146</v>
      </c>
      <c r="E690" s="227" t="s">
        <v>19</v>
      </c>
      <c r="F690" s="228" t="s">
        <v>215</v>
      </c>
      <c r="G690" s="225"/>
      <c r="H690" s="227" t="s">
        <v>19</v>
      </c>
      <c r="I690" s="229"/>
      <c r="J690" s="225"/>
      <c r="K690" s="225"/>
      <c r="L690" s="230"/>
      <c r="M690" s="231"/>
      <c r="N690" s="232"/>
      <c r="O690" s="232"/>
      <c r="P690" s="232"/>
      <c r="Q690" s="232"/>
      <c r="R690" s="232"/>
      <c r="S690" s="232"/>
      <c r="T690" s="23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4" t="s">
        <v>146</v>
      </c>
      <c r="AU690" s="234" t="s">
        <v>142</v>
      </c>
      <c r="AV690" s="13" t="s">
        <v>77</v>
      </c>
      <c r="AW690" s="13" t="s">
        <v>31</v>
      </c>
      <c r="AX690" s="13" t="s">
        <v>69</v>
      </c>
      <c r="AY690" s="234" t="s">
        <v>134</v>
      </c>
    </row>
    <row r="691" s="14" customFormat="1">
      <c r="A691" s="14"/>
      <c r="B691" s="235"/>
      <c r="C691" s="236"/>
      <c r="D691" s="226" t="s">
        <v>146</v>
      </c>
      <c r="E691" s="237" t="s">
        <v>19</v>
      </c>
      <c r="F691" s="238" t="s">
        <v>164</v>
      </c>
      <c r="G691" s="236"/>
      <c r="H691" s="239">
        <v>5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5" t="s">
        <v>146</v>
      </c>
      <c r="AU691" s="245" t="s">
        <v>142</v>
      </c>
      <c r="AV691" s="14" t="s">
        <v>142</v>
      </c>
      <c r="AW691" s="14" t="s">
        <v>31</v>
      </c>
      <c r="AX691" s="14" t="s">
        <v>69</v>
      </c>
      <c r="AY691" s="245" t="s">
        <v>134</v>
      </c>
    </row>
    <row r="692" s="15" customFormat="1">
      <c r="A692" s="15"/>
      <c r="B692" s="246"/>
      <c r="C692" s="247"/>
      <c r="D692" s="226" t="s">
        <v>146</v>
      </c>
      <c r="E692" s="248" t="s">
        <v>19</v>
      </c>
      <c r="F692" s="249" t="s">
        <v>163</v>
      </c>
      <c r="G692" s="247"/>
      <c r="H692" s="250">
        <v>7</v>
      </c>
      <c r="I692" s="251"/>
      <c r="J692" s="247"/>
      <c r="K692" s="247"/>
      <c r="L692" s="252"/>
      <c r="M692" s="253"/>
      <c r="N692" s="254"/>
      <c r="O692" s="254"/>
      <c r="P692" s="254"/>
      <c r="Q692" s="254"/>
      <c r="R692" s="254"/>
      <c r="S692" s="254"/>
      <c r="T692" s="25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6" t="s">
        <v>146</v>
      </c>
      <c r="AU692" s="256" t="s">
        <v>142</v>
      </c>
      <c r="AV692" s="15" t="s">
        <v>141</v>
      </c>
      <c r="AW692" s="15" t="s">
        <v>31</v>
      </c>
      <c r="AX692" s="15" t="s">
        <v>77</v>
      </c>
      <c r="AY692" s="256" t="s">
        <v>134</v>
      </c>
    </row>
    <row r="693" s="2" customFormat="1" ht="16.5" customHeight="1">
      <c r="A693" s="40"/>
      <c r="B693" s="41"/>
      <c r="C693" s="257" t="s">
        <v>525</v>
      </c>
      <c r="D693" s="257" t="s">
        <v>191</v>
      </c>
      <c r="E693" s="258" t="s">
        <v>892</v>
      </c>
      <c r="F693" s="259" t="s">
        <v>893</v>
      </c>
      <c r="G693" s="260" t="s">
        <v>311</v>
      </c>
      <c r="H693" s="261">
        <v>7</v>
      </c>
      <c r="I693" s="262"/>
      <c r="J693" s="263">
        <f>ROUND(I693*H693,2)</f>
        <v>0</v>
      </c>
      <c r="K693" s="259" t="s">
        <v>140</v>
      </c>
      <c r="L693" s="264"/>
      <c r="M693" s="265" t="s">
        <v>19</v>
      </c>
      <c r="N693" s="266" t="s">
        <v>41</v>
      </c>
      <c r="O693" s="86"/>
      <c r="P693" s="215">
        <f>O693*H693</f>
        <v>0</v>
      </c>
      <c r="Q693" s="215">
        <v>0.0022000000000000001</v>
      </c>
      <c r="R693" s="215">
        <f>Q693*H693</f>
        <v>0.015400000000000001</v>
      </c>
      <c r="S693" s="215">
        <v>0</v>
      </c>
      <c r="T693" s="216">
        <f>S693*H693</f>
        <v>0</v>
      </c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R693" s="217" t="s">
        <v>227</v>
      </c>
      <c r="AT693" s="217" t="s">
        <v>191</v>
      </c>
      <c r="AU693" s="217" t="s">
        <v>142</v>
      </c>
      <c r="AY693" s="19" t="s">
        <v>134</v>
      </c>
      <c r="BE693" s="218">
        <f>IF(N693="základní",J693,0)</f>
        <v>0</v>
      </c>
      <c r="BF693" s="218">
        <f>IF(N693="snížená",J693,0)</f>
        <v>0</v>
      </c>
      <c r="BG693" s="218">
        <f>IF(N693="zákl. přenesená",J693,0)</f>
        <v>0</v>
      </c>
      <c r="BH693" s="218">
        <f>IF(N693="sníž. přenesená",J693,0)</f>
        <v>0</v>
      </c>
      <c r="BI693" s="218">
        <f>IF(N693="nulová",J693,0)</f>
        <v>0</v>
      </c>
      <c r="BJ693" s="19" t="s">
        <v>142</v>
      </c>
      <c r="BK693" s="218">
        <f>ROUND(I693*H693,2)</f>
        <v>0</v>
      </c>
      <c r="BL693" s="19" t="s">
        <v>176</v>
      </c>
      <c r="BM693" s="217" t="s">
        <v>894</v>
      </c>
    </row>
    <row r="694" s="13" customFormat="1">
      <c r="A694" s="13"/>
      <c r="B694" s="224"/>
      <c r="C694" s="225"/>
      <c r="D694" s="226" t="s">
        <v>146</v>
      </c>
      <c r="E694" s="227" t="s">
        <v>19</v>
      </c>
      <c r="F694" s="228" t="s">
        <v>234</v>
      </c>
      <c r="G694" s="225"/>
      <c r="H694" s="227" t="s">
        <v>19</v>
      </c>
      <c r="I694" s="229"/>
      <c r="J694" s="225"/>
      <c r="K694" s="225"/>
      <c r="L694" s="230"/>
      <c r="M694" s="231"/>
      <c r="N694" s="232"/>
      <c r="O694" s="232"/>
      <c r="P694" s="232"/>
      <c r="Q694" s="232"/>
      <c r="R694" s="232"/>
      <c r="S694" s="232"/>
      <c r="T694" s="23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4" t="s">
        <v>146</v>
      </c>
      <c r="AU694" s="234" t="s">
        <v>142</v>
      </c>
      <c r="AV694" s="13" t="s">
        <v>77</v>
      </c>
      <c r="AW694" s="13" t="s">
        <v>31</v>
      </c>
      <c r="AX694" s="13" t="s">
        <v>69</v>
      </c>
      <c r="AY694" s="234" t="s">
        <v>134</v>
      </c>
    </row>
    <row r="695" s="14" customFormat="1">
      <c r="A695" s="14"/>
      <c r="B695" s="235"/>
      <c r="C695" s="236"/>
      <c r="D695" s="226" t="s">
        <v>146</v>
      </c>
      <c r="E695" s="237" t="s">
        <v>19</v>
      </c>
      <c r="F695" s="238" t="s">
        <v>142</v>
      </c>
      <c r="G695" s="236"/>
      <c r="H695" s="239">
        <v>2</v>
      </c>
      <c r="I695" s="240"/>
      <c r="J695" s="236"/>
      <c r="K695" s="236"/>
      <c r="L695" s="241"/>
      <c r="M695" s="242"/>
      <c r="N695" s="243"/>
      <c r="O695" s="243"/>
      <c r="P695" s="243"/>
      <c r="Q695" s="243"/>
      <c r="R695" s="243"/>
      <c r="S695" s="243"/>
      <c r="T695" s="244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5" t="s">
        <v>146</v>
      </c>
      <c r="AU695" s="245" t="s">
        <v>142</v>
      </c>
      <c r="AV695" s="14" t="s">
        <v>142</v>
      </c>
      <c r="AW695" s="14" t="s">
        <v>31</v>
      </c>
      <c r="AX695" s="14" t="s">
        <v>69</v>
      </c>
      <c r="AY695" s="245" t="s">
        <v>134</v>
      </c>
    </row>
    <row r="696" s="13" customFormat="1">
      <c r="A696" s="13"/>
      <c r="B696" s="224"/>
      <c r="C696" s="225"/>
      <c r="D696" s="226" t="s">
        <v>146</v>
      </c>
      <c r="E696" s="227" t="s">
        <v>19</v>
      </c>
      <c r="F696" s="228" t="s">
        <v>215</v>
      </c>
      <c r="G696" s="225"/>
      <c r="H696" s="227" t="s">
        <v>19</v>
      </c>
      <c r="I696" s="229"/>
      <c r="J696" s="225"/>
      <c r="K696" s="225"/>
      <c r="L696" s="230"/>
      <c r="M696" s="231"/>
      <c r="N696" s="232"/>
      <c r="O696" s="232"/>
      <c r="P696" s="232"/>
      <c r="Q696" s="232"/>
      <c r="R696" s="232"/>
      <c r="S696" s="232"/>
      <c r="T696" s="23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4" t="s">
        <v>146</v>
      </c>
      <c r="AU696" s="234" t="s">
        <v>142</v>
      </c>
      <c r="AV696" s="13" t="s">
        <v>77</v>
      </c>
      <c r="AW696" s="13" t="s">
        <v>31</v>
      </c>
      <c r="AX696" s="13" t="s">
        <v>69</v>
      </c>
      <c r="AY696" s="234" t="s">
        <v>134</v>
      </c>
    </row>
    <row r="697" s="14" customFormat="1">
      <c r="A697" s="14"/>
      <c r="B697" s="235"/>
      <c r="C697" s="236"/>
      <c r="D697" s="226" t="s">
        <v>146</v>
      </c>
      <c r="E697" s="237" t="s">
        <v>19</v>
      </c>
      <c r="F697" s="238" t="s">
        <v>164</v>
      </c>
      <c r="G697" s="236"/>
      <c r="H697" s="239">
        <v>5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146</v>
      </c>
      <c r="AU697" s="245" t="s">
        <v>142</v>
      </c>
      <c r="AV697" s="14" t="s">
        <v>142</v>
      </c>
      <c r="AW697" s="14" t="s">
        <v>31</v>
      </c>
      <c r="AX697" s="14" t="s">
        <v>69</v>
      </c>
      <c r="AY697" s="245" t="s">
        <v>134</v>
      </c>
    </row>
    <row r="698" s="15" customFormat="1">
      <c r="A698" s="15"/>
      <c r="B698" s="246"/>
      <c r="C698" s="247"/>
      <c r="D698" s="226" t="s">
        <v>146</v>
      </c>
      <c r="E698" s="248" t="s">
        <v>19</v>
      </c>
      <c r="F698" s="249" t="s">
        <v>163</v>
      </c>
      <c r="G698" s="247"/>
      <c r="H698" s="250">
        <v>7</v>
      </c>
      <c r="I698" s="251"/>
      <c r="J698" s="247"/>
      <c r="K698" s="247"/>
      <c r="L698" s="252"/>
      <c r="M698" s="253"/>
      <c r="N698" s="254"/>
      <c r="O698" s="254"/>
      <c r="P698" s="254"/>
      <c r="Q698" s="254"/>
      <c r="R698" s="254"/>
      <c r="S698" s="254"/>
      <c r="T698" s="25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56" t="s">
        <v>146</v>
      </c>
      <c r="AU698" s="256" t="s">
        <v>142</v>
      </c>
      <c r="AV698" s="15" t="s">
        <v>141</v>
      </c>
      <c r="AW698" s="15" t="s">
        <v>31</v>
      </c>
      <c r="AX698" s="15" t="s">
        <v>77</v>
      </c>
      <c r="AY698" s="256" t="s">
        <v>134</v>
      </c>
    </row>
    <row r="699" s="2" customFormat="1" ht="24.15" customHeight="1">
      <c r="A699" s="40"/>
      <c r="B699" s="41"/>
      <c r="C699" s="206" t="s">
        <v>895</v>
      </c>
      <c r="D699" s="206" t="s">
        <v>136</v>
      </c>
      <c r="E699" s="207" t="s">
        <v>896</v>
      </c>
      <c r="F699" s="208" t="s">
        <v>897</v>
      </c>
      <c r="G699" s="209" t="s">
        <v>206</v>
      </c>
      <c r="H699" s="210">
        <v>12.6</v>
      </c>
      <c r="I699" s="211"/>
      <c r="J699" s="212">
        <f>ROUND(I699*H699,2)</f>
        <v>0</v>
      </c>
      <c r="K699" s="208" t="s">
        <v>140</v>
      </c>
      <c r="L699" s="46"/>
      <c r="M699" s="213" t="s">
        <v>19</v>
      </c>
      <c r="N699" s="214" t="s">
        <v>41</v>
      </c>
      <c r="O699" s="86"/>
      <c r="P699" s="215">
        <f>O699*H699</f>
        <v>0</v>
      </c>
      <c r="Q699" s="215">
        <v>0</v>
      </c>
      <c r="R699" s="215">
        <f>Q699*H699</f>
        <v>0</v>
      </c>
      <c r="S699" s="215">
        <v>0.00069999999999999999</v>
      </c>
      <c r="T699" s="216">
        <f>S699*H699</f>
        <v>0.0088199999999999997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17" t="s">
        <v>176</v>
      </c>
      <c r="AT699" s="217" t="s">
        <v>136</v>
      </c>
      <c r="AU699" s="217" t="s">
        <v>142</v>
      </c>
      <c r="AY699" s="19" t="s">
        <v>134</v>
      </c>
      <c r="BE699" s="218">
        <f>IF(N699="základní",J699,0)</f>
        <v>0</v>
      </c>
      <c r="BF699" s="218">
        <f>IF(N699="snížená",J699,0)</f>
        <v>0</v>
      </c>
      <c r="BG699" s="218">
        <f>IF(N699="zákl. přenesená",J699,0)</f>
        <v>0</v>
      </c>
      <c r="BH699" s="218">
        <f>IF(N699="sníž. přenesená",J699,0)</f>
        <v>0</v>
      </c>
      <c r="BI699" s="218">
        <f>IF(N699="nulová",J699,0)</f>
        <v>0</v>
      </c>
      <c r="BJ699" s="19" t="s">
        <v>142</v>
      </c>
      <c r="BK699" s="218">
        <f>ROUND(I699*H699,2)</f>
        <v>0</v>
      </c>
      <c r="BL699" s="19" t="s">
        <v>176</v>
      </c>
      <c r="BM699" s="217" t="s">
        <v>898</v>
      </c>
    </row>
    <row r="700" s="2" customFormat="1">
      <c r="A700" s="40"/>
      <c r="B700" s="41"/>
      <c r="C700" s="42"/>
      <c r="D700" s="219" t="s">
        <v>144</v>
      </c>
      <c r="E700" s="42"/>
      <c r="F700" s="220" t="s">
        <v>899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144</v>
      </c>
      <c r="AU700" s="19" t="s">
        <v>142</v>
      </c>
    </row>
    <row r="701" s="14" customFormat="1">
      <c r="A701" s="14"/>
      <c r="B701" s="235"/>
      <c r="C701" s="236"/>
      <c r="D701" s="226" t="s">
        <v>146</v>
      </c>
      <c r="E701" s="237" t="s">
        <v>19</v>
      </c>
      <c r="F701" s="238" t="s">
        <v>900</v>
      </c>
      <c r="G701" s="236"/>
      <c r="H701" s="239">
        <v>11.34</v>
      </c>
      <c r="I701" s="240"/>
      <c r="J701" s="236"/>
      <c r="K701" s="236"/>
      <c r="L701" s="241"/>
      <c r="M701" s="242"/>
      <c r="N701" s="243"/>
      <c r="O701" s="243"/>
      <c r="P701" s="243"/>
      <c r="Q701" s="243"/>
      <c r="R701" s="243"/>
      <c r="S701" s="243"/>
      <c r="T701" s="244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5" t="s">
        <v>146</v>
      </c>
      <c r="AU701" s="245" t="s">
        <v>142</v>
      </c>
      <c r="AV701" s="14" t="s">
        <v>142</v>
      </c>
      <c r="AW701" s="14" t="s">
        <v>31</v>
      </c>
      <c r="AX701" s="14" t="s">
        <v>69</v>
      </c>
      <c r="AY701" s="245" t="s">
        <v>134</v>
      </c>
    </row>
    <row r="702" s="14" customFormat="1">
      <c r="A702" s="14"/>
      <c r="B702" s="235"/>
      <c r="C702" s="236"/>
      <c r="D702" s="226" t="s">
        <v>146</v>
      </c>
      <c r="E702" s="237" t="s">
        <v>19</v>
      </c>
      <c r="F702" s="238" t="s">
        <v>901</v>
      </c>
      <c r="G702" s="236"/>
      <c r="H702" s="239">
        <v>1.26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45" t="s">
        <v>146</v>
      </c>
      <c r="AU702" s="245" t="s">
        <v>142</v>
      </c>
      <c r="AV702" s="14" t="s">
        <v>142</v>
      </c>
      <c r="AW702" s="14" t="s">
        <v>31</v>
      </c>
      <c r="AX702" s="14" t="s">
        <v>69</v>
      </c>
      <c r="AY702" s="245" t="s">
        <v>134</v>
      </c>
    </row>
    <row r="703" s="15" customFormat="1">
      <c r="A703" s="15"/>
      <c r="B703" s="246"/>
      <c r="C703" s="247"/>
      <c r="D703" s="226" t="s">
        <v>146</v>
      </c>
      <c r="E703" s="248" t="s">
        <v>19</v>
      </c>
      <c r="F703" s="249" t="s">
        <v>163</v>
      </c>
      <c r="G703" s="247"/>
      <c r="H703" s="250">
        <v>12.6</v>
      </c>
      <c r="I703" s="251"/>
      <c r="J703" s="247"/>
      <c r="K703" s="247"/>
      <c r="L703" s="252"/>
      <c r="M703" s="253"/>
      <c r="N703" s="254"/>
      <c r="O703" s="254"/>
      <c r="P703" s="254"/>
      <c r="Q703" s="254"/>
      <c r="R703" s="254"/>
      <c r="S703" s="254"/>
      <c r="T703" s="25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56" t="s">
        <v>146</v>
      </c>
      <c r="AU703" s="256" t="s">
        <v>142</v>
      </c>
      <c r="AV703" s="15" t="s">
        <v>141</v>
      </c>
      <c r="AW703" s="15" t="s">
        <v>31</v>
      </c>
      <c r="AX703" s="15" t="s">
        <v>77</v>
      </c>
      <c r="AY703" s="256" t="s">
        <v>134</v>
      </c>
    </row>
    <row r="704" s="2" customFormat="1" ht="16.5" customHeight="1">
      <c r="A704" s="40"/>
      <c r="B704" s="41"/>
      <c r="C704" s="257" t="s">
        <v>530</v>
      </c>
      <c r="D704" s="257" t="s">
        <v>191</v>
      </c>
      <c r="E704" s="258" t="s">
        <v>902</v>
      </c>
      <c r="F704" s="259" t="s">
        <v>903</v>
      </c>
      <c r="G704" s="260" t="s">
        <v>311</v>
      </c>
      <c r="H704" s="261">
        <v>7</v>
      </c>
      <c r="I704" s="262"/>
      <c r="J704" s="263">
        <f>ROUND(I704*H704,2)</f>
        <v>0</v>
      </c>
      <c r="K704" s="259" t="s">
        <v>140</v>
      </c>
      <c r="L704" s="264"/>
      <c r="M704" s="265" t="s">
        <v>19</v>
      </c>
      <c r="N704" s="266" t="s">
        <v>41</v>
      </c>
      <c r="O704" s="86"/>
      <c r="P704" s="215">
        <f>O704*H704</f>
        <v>0</v>
      </c>
      <c r="Q704" s="215">
        <v>0.0022000000000000001</v>
      </c>
      <c r="R704" s="215">
        <f>Q704*H704</f>
        <v>0.015400000000000001</v>
      </c>
      <c r="S704" s="215">
        <v>0</v>
      </c>
      <c r="T704" s="216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17" t="s">
        <v>227</v>
      </c>
      <c r="AT704" s="217" t="s">
        <v>191</v>
      </c>
      <c r="AU704" s="217" t="s">
        <v>142</v>
      </c>
      <c r="AY704" s="19" t="s">
        <v>134</v>
      </c>
      <c r="BE704" s="218">
        <f>IF(N704="základní",J704,0)</f>
        <v>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9" t="s">
        <v>142</v>
      </c>
      <c r="BK704" s="218">
        <f>ROUND(I704*H704,2)</f>
        <v>0</v>
      </c>
      <c r="BL704" s="19" t="s">
        <v>176</v>
      </c>
      <c r="BM704" s="217" t="s">
        <v>904</v>
      </c>
    </row>
    <row r="705" s="2" customFormat="1" ht="24.15" customHeight="1">
      <c r="A705" s="40"/>
      <c r="B705" s="41"/>
      <c r="C705" s="257" t="s">
        <v>905</v>
      </c>
      <c r="D705" s="257" t="s">
        <v>191</v>
      </c>
      <c r="E705" s="258" t="s">
        <v>906</v>
      </c>
      <c r="F705" s="259" t="s">
        <v>907</v>
      </c>
      <c r="G705" s="260" t="s">
        <v>311</v>
      </c>
      <c r="H705" s="261">
        <v>7</v>
      </c>
      <c r="I705" s="262"/>
      <c r="J705" s="263">
        <f>ROUND(I705*H705,2)</f>
        <v>0</v>
      </c>
      <c r="K705" s="259" t="s">
        <v>140</v>
      </c>
      <c r="L705" s="264"/>
      <c r="M705" s="265" t="s">
        <v>19</v>
      </c>
      <c r="N705" s="266" t="s">
        <v>41</v>
      </c>
      <c r="O705" s="86"/>
      <c r="P705" s="215">
        <f>O705*H705</f>
        <v>0</v>
      </c>
      <c r="Q705" s="215">
        <v>0.00014999999999999999</v>
      </c>
      <c r="R705" s="215">
        <f>Q705*H705</f>
        <v>0.0010499999999999999</v>
      </c>
      <c r="S705" s="215">
        <v>0</v>
      </c>
      <c r="T705" s="216">
        <f>S705*H705</f>
        <v>0</v>
      </c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R705" s="217" t="s">
        <v>227</v>
      </c>
      <c r="AT705" s="217" t="s">
        <v>191</v>
      </c>
      <c r="AU705" s="217" t="s">
        <v>142</v>
      </c>
      <c r="AY705" s="19" t="s">
        <v>134</v>
      </c>
      <c r="BE705" s="218">
        <f>IF(N705="základní",J705,0)</f>
        <v>0</v>
      </c>
      <c r="BF705" s="218">
        <f>IF(N705="snížená",J705,0)</f>
        <v>0</v>
      </c>
      <c r="BG705" s="218">
        <f>IF(N705="zákl. přenesená",J705,0)</f>
        <v>0</v>
      </c>
      <c r="BH705" s="218">
        <f>IF(N705="sníž. přenesená",J705,0)</f>
        <v>0</v>
      </c>
      <c r="BI705" s="218">
        <f>IF(N705="nulová",J705,0)</f>
        <v>0</v>
      </c>
      <c r="BJ705" s="19" t="s">
        <v>142</v>
      </c>
      <c r="BK705" s="218">
        <f>ROUND(I705*H705,2)</f>
        <v>0</v>
      </c>
      <c r="BL705" s="19" t="s">
        <v>176</v>
      </c>
      <c r="BM705" s="217" t="s">
        <v>908</v>
      </c>
    </row>
    <row r="706" s="2" customFormat="1" ht="24.15" customHeight="1">
      <c r="A706" s="40"/>
      <c r="B706" s="41"/>
      <c r="C706" s="206" t="s">
        <v>535</v>
      </c>
      <c r="D706" s="206" t="s">
        <v>136</v>
      </c>
      <c r="E706" s="207" t="s">
        <v>909</v>
      </c>
      <c r="F706" s="208" t="s">
        <v>910</v>
      </c>
      <c r="G706" s="209" t="s">
        <v>311</v>
      </c>
      <c r="H706" s="210">
        <v>9</v>
      </c>
      <c r="I706" s="211"/>
      <c r="J706" s="212">
        <f>ROUND(I706*H706,2)</f>
        <v>0</v>
      </c>
      <c r="K706" s="208" t="s">
        <v>140</v>
      </c>
      <c r="L706" s="46"/>
      <c r="M706" s="213" t="s">
        <v>19</v>
      </c>
      <c r="N706" s="214" t="s">
        <v>41</v>
      </c>
      <c r="O706" s="86"/>
      <c r="P706" s="215">
        <f>O706*H706</f>
        <v>0</v>
      </c>
      <c r="Q706" s="215">
        <v>0</v>
      </c>
      <c r="R706" s="215">
        <f>Q706*H706</f>
        <v>0</v>
      </c>
      <c r="S706" s="215">
        <v>0.024</v>
      </c>
      <c r="T706" s="216">
        <f>S706*H706</f>
        <v>0.216</v>
      </c>
      <c r="U706" s="40"/>
      <c r="V706" s="40"/>
      <c r="W706" s="40"/>
      <c r="X706" s="40"/>
      <c r="Y706" s="40"/>
      <c r="Z706" s="40"/>
      <c r="AA706" s="40"/>
      <c r="AB706" s="40"/>
      <c r="AC706" s="40"/>
      <c r="AD706" s="40"/>
      <c r="AE706" s="40"/>
      <c r="AR706" s="217" t="s">
        <v>176</v>
      </c>
      <c r="AT706" s="217" t="s">
        <v>136</v>
      </c>
      <c r="AU706" s="217" t="s">
        <v>142</v>
      </c>
      <c r="AY706" s="19" t="s">
        <v>134</v>
      </c>
      <c r="BE706" s="218">
        <f>IF(N706="základní",J706,0)</f>
        <v>0</v>
      </c>
      <c r="BF706" s="218">
        <f>IF(N706="snížená",J706,0)</f>
        <v>0</v>
      </c>
      <c r="BG706" s="218">
        <f>IF(N706="zákl. přenesená",J706,0)</f>
        <v>0</v>
      </c>
      <c r="BH706" s="218">
        <f>IF(N706="sníž. přenesená",J706,0)</f>
        <v>0</v>
      </c>
      <c r="BI706" s="218">
        <f>IF(N706="nulová",J706,0)</f>
        <v>0</v>
      </c>
      <c r="BJ706" s="19" t="s">
        <v>142</v>
      </c>
      <c r="BK706" s="218">
        <f>ROUND(I706*H706,2)</f>
        <v>0</v>
      </c>
      <c r="BL706" s="19" t="s">
        <v>176</v>
      </c>
      <c r="BM706" s="217" t="s">
        <v>911</v>
      </c>
    </row>
    <row r="707" s="2" customFormat="1">
      <c r="A707" s="40"/>
      <c r="B707" s="41"/>
      <c r="C707" s="42"/>
      <c r="D707" s="219" t="s">
        <v>144</v>
      </c>
      <c r="E707" s="42"/>
      <c r="F707" s="220" t="s">
        <v>912</v>
      </c>
      <c r="G707" s="42"/>
      <c r="H707" s="42"/>
      <c r="I707" s="221"/>
      <c r="J707" s="42"/>
      <c r="K707" s="42"/>
      <c r="L707" s="46"/>
      <c r="M707" s="222"/>
      <c r="N707" s="223"/>
      <c r="O707" s="86"/>
      <c r="P707" s="86"/>
      <c r="Q707" s="86"/>
      <c r="R707" s="86"/>
      <c r="S707" s="86"/>
      <c r="T707" s="87"/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T707" s="19" t="s">
        <v>144</v>
      </c>
      <c r="AU707" s="19" t="s">
        <v>142</v>
      </c>
    </row>
    <row r="708" s="14" customFormat="1">
      <c r="A708" s="14"/>
      <c r="B708" s="235"/>
      <c r="C708" s="236"/>
      <c r="D708" s="226" t="s">
        <v>146</v>
      </c>
      <c r="E708" s="237" t="s">
        <v>19</v>
      </c>
      <c r="F708" s="238" t="s">
        <v>913</v>
      </c>
      <c r="G708" s="236"/>
      <c r="H708" s="239">
        <v>9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146</v>
      </c>
      <c r="AU708" s="245" t="s">
        <v>142</v>
      </c>
      <c r="AV708" s="14" t="s">
        <v>142</v>
      </c>
      <c r="AW708" s="14" t="s">
        <v>31</v>
      </c>
      <c r="AX708" s="14" t="s">
        <v>69</v>
      </c>
      <c r="AY708" s="245" t="s">
        <v>134</v>
      </c>
    </row>
    <row r="709" s="15" customFormat="1">
      <c r="A709" s="15"/>
      <c r="B709" s="246"/>
      <c r="C709" s="247"/>
      <c r="D709" s="226" t="s">
        <v>146</v>
      </c>
      <c r="E709" s="248" t="s">
        <v>19</v>
      </c>
      <c r="F709" s="249" t="s">
        <v>163</v>
      </c>
      <c r="G709" s="247"/>
      <c r="H709" s="250">
        <v>9</v>
      </c>
      <c r="I709" s="251"/>
      <c r="J709" s="247"/>
      <c r="K709" s="247"/>
      <c r="L709" s="252"/>
      <c r="M709" s="253"/>
      <c r="N709" s="254"/>
      <c r="O709" s="254"/>
      <c r="P709" s="254"/>
      <c r="Q709" s="254"/>
      <c r="R709" s="254"/>
      <c r="S709" s="254"/>
      <c r="T709" s="25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56" t="s">
        <v>146</v>
      </c>
      <c r="AU709" s="256" t="s">
        <v>142</v>
      </c>
      <c r="AV709" s="15" t="s">
        <v>141</v>
      </c>
      <c r="AW709" s="15" t="s">
        <v>31</v>
      </c>
      <c r="AX709" s="15" t="s">
        <v>77</v>
      </c>
      <c r="AY709" s="256" t="s">
        <v>134</v>
      </c>
    </row>
    <row r="710" s="2" customFormat="1" ht="37.8" customHeight="1">
      <c r="A710" s="40"/>
      <c r="B710" s="41"/>
      <c r="C710" s="206" t="s">
        <v>914</v>
      </c>
      <c r="D710" s="206" t="s">
        <v>136</v>
      </c>
      <c r="E710" s="207" t="s">
        <v>915</v>
      </c>
      <c r="F710" s="208" t="s">
        <v>916</v>
      </c>
      <c r="G710" s="209" t="s">
        <v>311</v>
      </c>
      <c r="H710" s="210">
        <v>2</v>
      </c>
      <c r="I710" s="211"/>
      <c r="J710" s="212">
        <f>ROUND(I710*H710,2)</f>
        <v>0</v>
      </c>
      <c r="K710" s="208" t="s">
        <v>140</v>
      </c>
      <c r="L710" s="46"/>
      <c r="M710" s="213" t="s">
        <v>19</v>
      </c>
      <c r="N710" s="214" t="s">
        <v>41</v>
      </c>
      <c r="O710" s="86"/>
      <c r="P710" s="215">
        <f>O710*H710</f>
        <v>0</v>
      </c>
      <c r="Q710" s="215">
        <v>0</v>
      </c>
      <c r="R710" s="215">
        <f>Q710*H710</f>
        <v>0</v>
      </c>
      <c r="S710" s="215">
        <v>0.17399999999999999</v>
      </c>
      <c r="T710" s="216">
        <f>S710*H710</f>
        <v>0.34799999999999998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17" t="s">
        <v>176</v>
      </c>
      <c r="AT710" s="217" t="s">
        <v>136</v>
      </c>
      <c r="AU710" s="217" t="s">
        <v>142</v>
      </c>
      <c r="AY710" s="19" t="s">
        <v>134</v>
      </c>
      <c r="BE710" s="218">
        <f>IF(N710="základní",J710,0)</f>
        <v>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9" t="s">
        <v>142</v>
      </c>
      <c r="BK710" s="218">
        <f>ROUND(I710*H710,2)</f>
        <v>0</v>
      </c>
      <c r="BL710" s="19" t="s">
        <v>176</v>
      </c>
      <c r="BM710" s="217" t="s">
        <v>917</v>
      </c>
    </row>
    <row r="711" s="2" customFormat="1">
      <c r="A711" s="40"/>
      <c r="B711" s="41"/>
      <c r="C711" s="42"/>
      <c r="D711" s="219" t="s">
        <v>144</v>
      </c>
      <c r="E711" s="42"/>
      <c r="F711" s="220" t="s">
        <v>918</v>
      </c>
      <c r="G711" s="42"/>
      <c r="H711" s="42"/>
      <c r="I711" s="221"/>
      <c r="J711" s="42"/>
      <c r="K711" s="42"/>
      <c r="L711" s="46"/>
      <c r="M711" s="222"/>
      <c r="N711" s="223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144</v>
      </c>
      <c r="AU711" s="19" t="s">
        <v>142</v>
      </c>
    </row>
    <row r="712" s="2" customFormat="1" ht="55.5" customHeight="1">
      <c r="A712" s="40"/>
      <c r="B712" s="41"/>
      <c r="C712" s="206" t="s">
        <v>540</v>
      </c>
      <c r="D712" s="206" t="s">
        <v>136</v>
      </c>
      <c r="E712" s="207" t="s">
        <v>919</v>
      </c>
      <c r="F712" s="208" t="s">
        <v>920</v>
      </c>
      <c r="G712" s="209" t="s">
        <v>458</v>
      </c>
      <c r="H712" s="267"/>
      <c r="I712" s="211"/>
      <c r="J712" s="212">
        <f>ROUND(I712*H712,2)</f>
        <v>0</v>
      </c>
      <c r="K712" s="208" t="s">
        <v>140</v>
      </c>
      <c r="L712" s="46"/>
      <c r="M712" s="213" t="s">
        <v>19</v>
      </c>
      <c r="N712" s="214" t="s">
        <v>41</v>
      </c>
      <c r="O712" s="86"/>
      <c r="P712" s="215">
        <f>O712*H712</f>
        <v>0</v>
      </c>
      <c r="Q712" s="215">
        <v>0</v>
      </c>
      <c r="R712" s="215">
        <f>Q712*H712</f>
        <v>0</v>
      </c>
      <c r="S712" s="215">
        <v>0</v>
      </c>
      <c r="T712" s="216">
        <f>S712*H712</f>
        <v>0</v>
      </c>
      <c r="U712" s="40"/>
      <c r="V712" s="40"/>
      <c r="W712" s="40"/>
      <c r="X712" s="40"/>
      <c r="Y712" s="40"/>
      <c r="Z712" s="40"/>
      <c r="AA712" s="40"/>
      <c r="AB712" s="40"/>
      <c r="AC712" s="40"/>
      <c r="AD712" s="40"/>
      <c r="AE712" s="40"/>
      <c r="AR712" s="217" t="s">
        <v>176</v>
      </c>
      <c r="AT712" s="217" t="s">
        <v>136</v>
      </c>
      <c r="AU712" s="217" t="s">
        <v>142</v>
      </c>
      <c r="AY712" s="19" t="s">
        <v>134</v>
      </c>
      <c r="BE712" s="218">
        <f>IF(N712="základní",J712,0)</f>
        <v>0</v>
      </c>
      <c r="BF712" s="218">
        <f>IF(N712="snížená",J712,0)</f>
        <v>0</v>
      </c>
      <c r="BG712" s="218">
        <f>IF(N712="zákl. přenesená",J712,0)</f>
        <v>0</v>
      </c>
      <c r="BH712" s="218">
        <f>IF(N712="sníž. přenesená",J712,0)</f>
        <v>0</v>
      </c>
      <c r="BI712" s="218">
        <f>IF(N712="nulová",J712,0)</f>
        <v>0</v>
      </c>
      <c r="BJ712" s="19" t="s">
        <v>142</v>
      </c>
      <c r="BK712" s="218">
        <f>ROUND(I712*H712,2)</f>
        <v>0</v>
      </c>
      <c r="BL712" s="19" t="s">
        <v>176</v>
      </c>
      <c r="BM712" s="217" t="s">
        <v>921</v>
      </c>
    </row>
    <row r="713" s="2" customFormat="1">
      <c r="A713" s="40"/>
      <c r="B713" s="41"/>
      <c r="C713" s="42"/>
      <c r="D713" s="219" t="s">
        <v>144</v>
      </c>
      <c r="E713" s="42"/>
      <c r="F713" s="220" t="s">
        <v>922</v>
      </c>
      <c r="G713" s="42"/>
      <c r="H713" s="42"/>
      <c r="I713" s="221"/>
      <c r="J713" s="42"/>
      <c r="K713" s="42"/>
      <c r="L713" s="46"/>
      <c r="M713" s="222"/>
      <c r="N713" s="223"/>
      <c r="O713" s="86"/>
      <c r="P713" s="86"/>
      <c r="Q713" s="86"/>
      <c r="R713" s="86"/>
      <c r="S713" s="86"/>
      <c r="T713" s="87"/>
      <c r="U713" s="40"/>
      <c r="V713" s="40"/>
      <c r="W713" s="40"/>
      <c r="X713" s="40"/>
      <c r="Y713" s="40"/>
      <c r="Z713" s="40"/>
      <c r="AA713" s="40"/>
      <c r="AB713" s="40"/>
      <c r="AC713" s="40"/>
      <c r="AD713" s="40"/>
      <c r="AE713" s="40"/>
      <c r="AT713" s="19" t="s">
        <v>144</v>
      </c>
      <c r="AU713" s="19" t="s">
        <v>142</v>
      </c>
    </row>
    <row r="714" s="12" customFormat="1" ht="22.8" customHeight="1">
      <c r="A714" s="12"/>
      <c r="B714" s="190"/>
      <c r="C714" s="191"/>
      <c r="D714" s="192" t="s">
        <v>68</v>
      </c>
      <c r="E714" s="204" t="s">
        <v>923</v>
      </c>
      <c r="F714" s="204" t="s">
        <v>924</v>
      </c>
      <c r="G714" s="191"/>
      <c r="H714" s="191"/>
      <c r="I714" s="194"/>
      <c r="J714" s="205">
        <f>BK714</f>
        <v>0</v>
      </c>
      <c r="K714" s="191"/>
      <c r="L714" s="196"/>
      <c r="M714" s="197"/>
      <c r="N714" s="198"/>
      <c r="O714" s="198"/>
      <c r="P714" s="199">
        <f>SUM(P715:P816)</f>
        <v>0</v>
      </c>
      <c r="Q714" s="198"/>
      <c r="R714" s="199">
        <f>SUM(R715:R816)</f>
        <v>0.27634269963199998</v>
      </c>
      <c r="S714" s="198"/>
      <c r="T714" s="200">
        <f>SUM(T715:T816)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01" t="s">
        <v>142</v>
      </c>
      <c r="AT714" s="202" t="s">
        <v>68</v>
      </c>
      <c r="AU714" s="202" t="s">
        <v>77</v>
      </c>
      <c r="AY714" s="201" t="s">
        <v>134</v>
      </c>
      <c r="BK714" s="203">
        <f>SUM(BK715:BK816)</f>
        <v>0</v>
      </c>
    </row>
    <row r="715" s="2" customFormat="1" ht="24.15" customHeight="1">
      <c r="A715" s="40"/>
      <c r="B715" s="41"/>
      <c r="C715" s="206" t="s">
        <v>925</v>
      </c>
      <c r="D715" s="206" t="s">
        <v>136</v>
      </c>
      <c r="E715" s="207" t="s">
        <v>926</v>
      </c>
      <c r="F715" s="208" t="s">
        <v>927</v>
      </c>
      <c r="G715" s="209" t="s">
        <v>206</v>
      </c>
      <c r="H715" s="210">
        <v>5.8339999999999996</v>
      </c>
      <c r="I715" s="211"/>
      <c r="J715" s="212">
        <f>ROUND(I715*H715,2)</f>
        <v>0</v>
      </c>
      <c r="K715" s="208" t="s">
        <v>140</v>
      </c>
      <c r="L715" s="46"/>
      <c r="M715" s="213" t="s">
        <v>19</v>
      </c>
      <c r="N715" s="214" t="s">
        <v>41</v>
      </c>
      <c r="O715" s="86"/>
      <c r="P715" s="215">
        <f>O715*H715</f>
        <v>0</v>
      </c>
      <c r="Q715" s="215">
        <v>0</v>
      </c>
      <c r="R715" s="215">
        <f>Q715*H715</f>
        <v>0</v>
      </c>
      <c r="S715" s="215">
        <v>0</v>
      </c>
      <c r="T715" s="216">
        <f>S715*H715</f>
        <v>0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176</v>
      </c>
      <c r="AT715" s="217" t="s">
        <v>136</v>
      </c>
      <c r="AU715" s="217" t="s">
        <v>142</v>
      </c>
      <c r="AY715" s="19" t="s">
        <v>134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142</v>
      </c>
      <c r="BK715" s="218">
        <f>ROUND(I715*H715,2)</f>
        <v>0</v>
      </c>
      <c r="BL715" s="19" t="s">
        <v>176</v>
      </c>
      <c r="BM715" s="217" t="s">
        <v>928</v>
      </c>
    </row>
    <row r="716" s="2" customFormat="1">
      <c r="A716" s="40"/>
      <c r="B716" s="41"/>
      <c r="C716" s="42"/>
      <c r="D716" s="219" t="s">
        <v>144</v>
      </c>
      <c r="E716" s="42"/>
      <c r="F716" s="220" t="s">
        <v>929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144</v>
      </c>
      <c r="AU716" s="19" t="s">
        <v>142</v>
      </c>
    </row>
    <row r="717" s="13" customFormat="1">
      <c r="A717" s="13"/>
      <c r="B717" s="224"/>
      <c r="C717" s="225"/>
      <c r="D717" s="226" t="s">
        <v>146</v>
      </c>
      <c r="E717" s="227" t="s">
        <v>19</v>
      </c>
      <c r="F717" s="228" t="s">
        <v>234</v>
      </c>
      <c r="G717" s="225"/>
      <c r="H717" s="227" t="s">
        <v>19</v>
      </c>
      <c r="I717" s="229"/>
      <c r="J717" s="225"/>
      <c r="K717" s="225"/>
      <c r="L717" s="230"/>
      <c r="M717" s="231"/>
      <c r="N717" s="232"/>
      <c r="O717" s="232"/>
      <c r="P717" s="232"/>
      <c r="Q717" s="232"/>
      <c r="R717" s="232"/>
      <c r="S717" s="232"/>
      <c r="T717" s="23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4" t="s">
        <v>146</v>
      </c>
      <c r="AU717" s="234" t="s">
        <v>142</v>
      </c>
      <c r="AV717" s="13" t="s">
        <v>77</v>
      </c>
      <c r="AW717" s="13" t="s">
        <v>31</v>
      </c>
      <c r="AX717" s="13" t="s">
        <v>69</v>
      </c>
      <c r="AY717" s="234" t="s">
        <v>134</v>
      </c>
    </row>
    <row r="718" s="14" customFormat="1">
      <c r="A718" s="14"/>
      <c r="B718" s="235"/>
      <c r="C718" s="236"/>
      <c r="D718" s="226" t="s">
        <v>146</v>
      </c>
      <c r="E718" s="237" t="s">
        <v>19</v>
      </c>
      <c r="F718" s="238" t="s">
        <v>349</v>
      </c>
      <c r="G718" s="236"/>
      <c r="H718" s="239">
        <v>4.25</v>
      </c>
      <c r="I718" s="240"/>
      <c r="J718" s="236"/>
      <c r="K718" s="236"/>
      <c r="L718" s="241"/>
      <c r="M718" s="242"/>
      <c r="N718" s="243"/>
      <c r="O718" s="243"/>
      <c r="P718" s="243"/>
      <c r="Q718" s="243"/>
      <c r="R718" s="243"/>
      <c r="S718" s="243"/>
      <c r="T718" s="244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5" t="s">
        <v>146</v>
      </c>
      <c r="AU718" s="245" t="s">
        <v>142</v>
      </c>
      <c r="AV718" s="14" t="s">
        <v>142</v>
      </c>
      <c r="AW718" s="14" t="s">
        <v>31</v>
      </c>
      <c r="AX718" s="14" t="s">
        <v>69</v>
      </c>
      <c r="AY718" s="245" t="s">
        <v>134</v>
      </c>
    </row>
    <row r="719" s="13" customFormat="1">
      <c r="A719" s="13"/>
      <c r="B719" s="224"/>
      <c r="C719" s="225"/>
      <c r="D719" s="226" t="s">
        <v>146</v>
      </c>
      <c r="E719" s="227" t="s">
        <v>19</v>
      </c>
      <c r="F719" s="228" t="s">
        <v>215</v>
      </c>
      <c r="G719" s="225"/>
      <c r="H719" s="227" t="s">
        <v>19</v>
      </c>
      <c r="I719" s="229"/>
      <c r="J719" s="225"/>
      <c r="K719" s="225"/>
      <c r="L719" s="230"/>
      <c r="M719" s="231"/>
      <c r="N719" s="232"/>
      <c r="O719" s="232"/>
      <c r="P719" s="232"/>
      <c r="Q719" s="232"/>
      <c r="R719" s="232"/>
      <c r="S719" s="232"/>
      <c r="T719" s="23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4" t="s">
        <v>146</v>
      </c>
      <c r="AU719" s="234" t="s">
        <v>142</v>
      </c>
      <c r="AV719" s="13" t="s">
        <v>77</v>
      </c>
      <c r="AW719" s="13" t="s">
        <v>31</v>
      </c>
      <c r="AX719" s="13" t="s">
        <v>69</v>
      </c>
      <c r="AY719" s="234" t="s">
        <v>134</v>
      </c>
    </row>
    <row r="720" s="14" customFormat="1">
      <c r="A720" s="14"/>
      <c r="B720" s="235"/>
      <c r="C720" s="236"/>
      <c r="D720" s="226" t="s">
        <v>146</v>
      </c>
      <c r="E720" s="237" t="s">
        <v>19</v>
      </c>
      <c r="F720" s="238" t="s">
        <v>930</v>
      </c>
      <c r="G720" s="236"/>
      <c r="H720" s="239">
        <v>1.5840000000000001</v>
      </c>
      <c r="I720" s="240"/>
      <c r="J720" s="236"/>
      <c r="K720" s="236"/>
      <c r="L720" s="241"/>
      <c r="M720" s="242"/>
      <c r="N720" s="243"/>
      <c r="O720" s="243"/>
      <c r="P720" s="243"/>
      <c r="Q720" s="243"/>
      <c r="R720" s="243"/>
      <c r="S720" s="243"/>
      <c r="T720" s="244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45" t="s">
        <v>146</v>
      </c>
      <c r="AU720" s="245" t="s">
        <v>142</v>
      </c>
      <c r="AV720" s="14" t="s">
        <v>142</v>
      </c>
      <c r="AW720" s="14" t="s">
        <v>31</v>
      </c>
      <c r="AX720" s="14" t="s">
        <v>69</v>
      </c>
      <c r="AY720" s="245" t="s">
        <v>134</v>
      </c>
    </row>
    <row r="721" s="15" customFormat="1">
      <c r="A721" s="15"/>
      <c r="B721" s="246"/>
      <c r="C721" s="247"/>
      <c r="D721" s="226" t="s">
        <v>146</v>
      </c>
      <c r="E721" s="248" t="s">
        <v>19</v>
      </c>
      <c r="F721" s="249" t="s">
        <v>163</v>
      </c>
      <c r="G721" s="247"/>
      <c r="H721" s="250">
        <v>5.8339999999999996</v>
      </c>
      <c r="I721" s="251"/>
      <c r="J721" s="247"/>
      <c r="K721" s="247"/>
      <c r="L721" s="252"/>
      <c r="M721" s="253"/>
      <c r="N721" s="254"/>
      <c r="O721" s="254"/>
      <c r="P721" s="254"/>
      <c r="Q721" s="254"/>
      <c r="R721" s="254"/>
      <c r="S721" s="254"/>
      <c r="T721" s="25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T721" s="256" t="s">
        <v>146</v>
      </c>
      <c r="AU721" s="256" t="s">
        <v>142</v>
      </c>
      <c r="AV721" s="15" t="s">
        <v>141</v>
      </c>
      <c r="AW721" s="15" t="s">
        <v>31</v>
      </c>
      <c r="AX721" s="15" t="s">
        <v>77</v>
      </c>
      <c r="AY721" s="256" t="s">
        <v>134</v>
      </c>
    </row>
    <row r="722" s="2" customFormat="1" ht="24.15" customHeight="1">
      <c r="A722" s="40"/>
      <c r="B722" s="41"/>
      <c r="C722" s="206" t="s">
        <v>545</v>
      </c>
      <c r="D722" s="206" t="s">
        <v>136</v>
      </c>
      <c r="E722" s="207" t="s">
        <v>931</v>
      </c>
      <c r="F722" s="208" t="s">
        <v>932</v>
      </c>
      <c r="G722" s="209" t="s">
        <v>206</v>
      </c>
      <c r="H722" s="210">
        <v>5.8339999999999996</v>
      </c>
      <c r="I722" s="211"/>
      <c r="J722" s="212">
        <f>ROUND(I722*H722,2)</f>
        <v>0</v>
      </c>
      <c r="K722" s="208" t="s">
        <v>140</v>
      </c>
      <c r="L722" s="46"/>
      <c r="M722" s="213" t="s">
        <v>19</v>
      </c>
      <c r="N722" s="214" t="s">
        <v>41</v>
      </c>
      <c r="O722" s="86"/>
      <c r="P722" s="215">
        <f>O722*H722</f>
        <v>0</v>
      </c>
      <c r="Q722" s="215">
        <v>0.00029999999999999997</v>
      </c>
      <c r="R722" s="215">
        <f>Q722*H722</f>
        <v>0.0017501999999999997</v>
      </c>
      <c r="S722" s="215">
        <v>0</v>
      </c>
      <c r="T722" s="216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17" t="s">
        <v>176</v>
      </c>
      <c r="AT722" s="217" t="s">
        <v>136</v>
      </c>
      <c r="AU722" s="217" t="s">
        <v>142</v>
      </c>
      <c r="AY722" s="19" t="s">
        <v>134</v>
      </c>
      <c r="BE722" s="218">
        <f>IF(N722="základní",J722,0)</f>
        <v>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9" t="s">
        <v>142</v>
      </c>
      <c r="BK722" s="218">
        <f>ROUND(I722*H722,2)</f>
        <v>0</v>
      </c>
      <c r="BL722" s="19" t="s">
        <v>176</v>
      </c>
      <c r="BM722" s="217" t="s">
        <v>933</v>
      </c>
    </row>
    <row r="723" s="2" customFormat="1">
      <c r="A723" s="40"/>
      <c r="B723" s="41"/>
      <c r="C723" s="42"/>
      <c r="D723" s="219" t="s">
        <v>144</v>
      </c>
      <c r="E723" s="42"/>
      <c r="F723" s="220" t="s">
        <v>934</v>
      </c>
      <c r="G723" s="42"/>
      <c r="H723" s="42"/>
      <c r="I723" s="221"/>
      <c r="J723" s="42"/>
      <c r="K723" s="42"/>
      <c r="L723" s="46"/>
      <c r="M723" s="222"/>
      <c r="N723" s="223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144</v>
      </c>
      <c r="AU723" s="19" t="s">
        <v>142</v>
      </c>
    </row>
    <row r="724" s="13" customFormat="1">
      <c r="A724" s="13"/>
      <c r="B724" s="224"/>
      <c r="C724" s="225"/>
      <c r="D724" s="226" t="s">
        <v>146</v>
      </c>
      <c r="E724" s="227" t="s">
        <v>19</v>
      </c>
      <c r="F724" s="228" t="s">
        <v>234</v>
      </c>
      <c r="G724" s="225"/>
      <c r="H724" s="227" t="s">
        <v>19</v>
      </c>
      <c r="I724" s="229"/>
      <c r="J724" s="225"/>
      <c r="K724" s="225"/>
      <c r="L724" s="230"/>
      <c r="M724" s="231"/>
      <c r="N724" s="232"/>
      <c r="O724" s="232"/>
      <c r="P724" s="232"/>
      <c r="Q724" s="232"/>
      <c r="R724" s="232"/>
      <c r="S724" s="232"/>
      <c r="T724" s="23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4" t="s">
        <v>146</v>
      </c>
      <c r="AU724" s="234" t="s">
        <v>142</v>
      </c>
      <c r="AV724" s="13" t="s">
        <v>77</v>
      </c>
      <c r="AW724" s="13" t="s">
        <v>31</v>
      </c>
      <c r="AX724" s="13" t="s">
        <v>69</v>
      </c>
      <c r="AY724" s="234" t="s">
        <v>134</v>
      </c>
    </row>
    <row r="725" s="14" customFormat="1">
      <c r="A725" s="14"/>
      <c r="B725" s="235"/>
      <c r="C725" s="236"/>
      <c r="D725" s="226" t="s">
        <v>146</v>
      </c>
      <c r="E725" s="237" t="s">
        <v>19</v>
      </c>
      <c r="F725" s="238" t="s">
        <v>349</v>
      </c>
      <c r="G725" s="236"/>
      <c r="H725" s="239">
        <v>4.25</v>
      </c>
      <c r="I725" s="240"/>
      <c r="J725" s="236"/>
      <c r="K725" s="236"/>
      <c r="L725" s="241"/>
      <c r="M725" s="242"/>
      <c r="N725" s="243"/>
      <c r="O725" s="243"/>
      <c r="P725" s="243"/>
      <c r="Q725" s="243"/>
      <c r="R725" s="243"/>
      <c r="S725" s="243"/>
      <c r="T725" s="244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45" t="s">
        <v>146</v>
      </c>
      <c r="AU725" s="245" t="s">
        <v>142</v>
      </c>
      <c r="AV725" s="14" t="s">
        <v>142</v>
      </c>
      <c r="AW725" s="14" t="s">
        <v>31</v>
      </c>
      <c r="AX725" s="14" t="s">
        <v>69</v>
      </c>
      <c r="AY725" s="245" t="s">
        <v>134</v>
      </c>
    </row>
    <row r="726" s="13" customFormat="1">
      <c r="A726" s="13"/>
      <c r="B726" s="224"/>
      <c r="C726" s="225"/>
      <c r="D726" s="226" t="s">
        <v>146</v>
      </c>
      <c r="E726" s="227" t="s">
        <v>19</v>
      </c>
      <c r="F726" s="228" t="s">
        <v>215</v>
      </c>
      <c r="G726" s="225"/>
      <c r="H726" s="227" t="s">
        <v>19</v>
      </c>
      <c r="I726" s="229"/>
      <c r="J726" s="225"/>
      <c r="K726" s="225"/>
      <c r="L726" s="230"/>
      <c r="M726" s="231"/>
      <c r="N726" s="232"/>
      <c r="O726" s="232"/>
      <c r="P726" s="232"/>
      <c r="Q726" s="232"/>
      <c r="R726" s="232"/>
      <c r="S726" s="232"/>
      <c r="T726" s="23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4" t="s">
        <v>146</v>
      </c>
      <c r="AU726" s="234" t="s">
        <v>142</v>
      </c>
      <c r="AV726" s="13" t="s">
        <v>77</v>
      </c>
      <c r="AW726" s="13" t="s">
        <v>31</v>
      </c>
      <c r="AX726" s="13" t="s">
        <v>69</v>
      </c>
      <c r="AY726" s="234" t="s">
        <v>134</v>
      </c>
    </row>
    <row r="727" s="14" customFormat="1">
      <c r="A727" s="14"/>
      <c r="B727" s="235"/>
      <c r="C727" s="236"/>
      <c r="D727" s="226" t="s">
        <v>146</v>
      </c>
      <c r="E727" s="237" t="s">
        <v>19</v>
      </c>
      <c r="F727" s="238" t="s">
        <v>930</v>
      </c>
      <c r="G727" s="236"/>
      <c r="H727" s="239">
        <v>1.5840000000000001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5" t="s">
        <v>146</v>
      </c>
      <c r="AU727" s="245" t="s">
        <v>142</v>
      </c>
      <c r="AV727" s="14" t="s">
        <v>142</v>
      </c>
      <c r="AW727" s="14" t="s">
        <v>31</v>
      </c>
      <c r="AX727" s="14" t="s">
        <v>69</v>
      </c>
      <c r="AY727" s="245" t="s">
        <v>134</v>
      </c>
    </row>
    <row r="728" s="15" customFormat="1">
      <c r="A728" s="15"/>
      <c r="B728" s="246"/>
      <c r="C728" s="247"/>
      <c r="D728" s="226" t="s">
        <v>146</v>
      </c>
      <c r="E728" s="248" t="s">
        <v>19</v>
      </c>
      <c r="F728" s="249" t="s">
        <v>163</v>
      </c>
      <c r="G728" s="247"/>
      <c r="H728" s="250">
        <v>5.8339999999999996</v>
      </c>
      <c r="I728" s="251"/>
      <c r="J728" s="247"/>
      <c r="K728" s="247"/>
      <c r="L728" s="252"/>
      <c r="M728" s="253"/>
      <c r="N728" s="254"/>
      <c r="O728" s="254"/>
      <c r="P728" s="254"/>
      <c r="Q728" s="254"/>
      <c r="R728" s="254"/>
      <c r="S728" s="254"/>
      <c r="T728" s="25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56" t="s">
        <v>146</v>
      </c>
      <c r="AU728" s="256" t="s">
        <v>142</v>
      </c>
      <c r="AV728" s="15" t="s">
        <v>141</v>
      </c>
      <c r="AW728" s="15" t="s">
        <v>31</v>
      </c>
      <c r="AX728" s="15" t="s">
        <v>77</v>
      </c>
      <c r="AY728" s="256" t="s">
        <v>134</v>
      </c>
    </row>
    <row r="729" s="2" customFormat="1" ht="33" customHeight="1">
      <c r="A729" s="40"/>
      <c r="B729" s="41"/>
      <c r="C729" s="206" t="s">
        <v>935</v>
      </c>
      <c r="D729" s="206" t="s">
        <v>136</v>
      </c>
      <c r="E729" s="207" t="s">
        <v>936</v>
      </c>
      <c r="F729" s="208" t="s">
        <v>937</v>
      </c>
      <c r="G729" s="209" t="s">
        <v>206</v>
      </c>
      <c r="H729" s="210">
        <v>1.5840000000000001</v>
      </c>
      <c r="I729" s="211"/>
      <c r="J729" s="212">
        <f>ROUND(I729*H729,2)</f>
        <v>0</v>
      </c>
      <c r="K729" s="208" t="s">
        <v>140</v>
      </c>
      <c r="L729" s="46"/>
      <c r="M729" s="213" t="s">
        <v>19</v>
      </c>
      <c r="N729" s="214" t="s">
        <v>41</v>
      </c>
      <c r="O729" s="86"/>
      <c r="P729" s="215">
        <f>O729*H729</f>
        <v>0</v>
      </c>
      <c r="Q729" s="215">
        <v>4.4799999999999999E-07</v>
      </c>
      <c r="R729" s="215">
        <f>Q729*H729</f>
        <v>7.0963199999999998E-07</v>
      </c>
      <c r="S729" s="215">
        <v>0</v>
      </c>
      <c r="T729" s="216">
        <f>S729*H729</f>
        <v>0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17" t="s">
        <v>176</v>
      </c>
      <c r="AT729" s="217" t="s">
        <v>136</v>
      </c>
      <c r="AU729" s="217" t="s">
        <v>142</v>
      </c>
      <c r="AY729" s="19" t="s">
        <v>134</v>
      </c>
      <c r="BE729" s="218">
        <f>IF(N729="základní",J729,0)</f>
        <v>0</v>
      </c>
      <c r="BF729" s="218">
        <f>IF(N729="snížená",J729,0)</f>
        <v>0</v>
      </c>
      <c r="BG729" s="218">
        <f>IF(N729="zákl. přenesená",J729,0)</f>
        <v>0</v>
      </c>
      <c r="BH729" s="218">
        <f>IF(N729="sníž. přenesená",J729,0)</f>
        <v>0</v>
      </c>
      <c r="BI729" s="218">
        <f>IF(N729="nulová",J729,0)</f>
        <v>0</v>
      </c>
      <c r="BJ729" s="19" t="s">
        <v>142</v>
      </c>
      <c r="BK729" s="218">
        <f>ROUND(I729*H729,2)</f>
        <v>0</v>
      </c>
      <c r="BL729" s="19" t="s">
        <v>176</v>
      </c>
      <c r="BM729" s="217" t="s">
        <v>938</v>
      </c>
    </row>
    <row r="730" s="2" customFormat="1">
      <c r="A730" s="40"/>
      <c r="B730" s="41"/>
      <c r="C730" s="42"/>
      <c r="D730" s="219" t="s">
        <v>144</v>
      </c>
      <c r="E730" s="42"/>
      <c r="F730" s="220" t="s">
        <v>939</v>
      </c>
      <c r="G730" s="42"/>
      <c r="H730" s="42"/>
      <c r="I730" s="221"/>
      <c r="J730" s="42"/>
      <c r="K730" s="42"/>
      <c r="L730" s="46"/>
      <c r="M730" s="222"/>
      <c r="N730" s="223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144</v>
      </c>
      <c r="AU730" s="19" t="s">
        <v>142</v>
      </c>
    </row>
    <row r="731" s="13" customFormat="1">
      <c r="A731" s="13"/>
      <c r="B731" s="224"/>
      <c r="C731" s="225"/>
      <c r="D731" s="226" t="s">
        <v>146</v>
      </c>
      <c r="E731" s="227" t="s">
        <v>19</v>
      </c>
      <c r="F731" s="228" t="s">
        <v>215</v>
      </c>
      <c r="G731" s="225"/>
      <c r="H731" s="227" t="s">
        <v>19</v>
      </c>
      <c r="I731" s="229"/>
      <c r="J731" s="225"/>
      <c r="K731" s="225"/>
      <c r="L731" s="230"/>
      <c r="M731" s="231"/>
      <c r="N731" s="232"/>
      <c r="O731" s="232"/>
      <c r="P731" s="232"/>
      <c r="Q731" s="232"/>
      <c r="R731" s="232"/>
      <c r="S731" s="232"/>
      <c r="T731" s="23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4" t="s">
        <v>146</v>
      </c>
      <c r="AU731" s="234" t="s">
        <v>142</v>
      </c>
      <c r="AV731" s="13" t="s">
        <v>77</v>
      </c>
      <c r="AW731" s="13" t="s">
        <v>31</v>
      </c>
      <c r="AX731" s="13" t="s">
        <v>69</v>
      </c>
      <c r="AY731" s="234" t="s">
        <v>134</v>
      </c>
    </row>
    <row r="732" s="14" customFormat="1">
      <c r="A732" s="14"/>
      <c r="B732" s="235"/>
      <c r="C732" s="236"/>
      <c r="D732" s="226" t="s">
        <v>146</v>
      </c>
      <c r="E732" s="237" t="s">
        <v>19</v>
      </c>
      <c r="F732" s="238" t="s">
        <v>930</v>
      </c>
      <c r="G732" s="236"/>
      <c r="H732" s="239">
        <v>1.5840000000000001</v>
      </c>
      <c r="I732" s="240"/>
      <c r="J732" s="236"/>
      <c r="K732" s="236"/>
      <c r="L732" s="241"/>
      <c r="M732" s="242"/>
      <c r="N732" s="243"/>
      <c r="O732" s="243"/>
      <c r="P732" s="243"/>
      <c r="Q732" s="243"/>
      <c r="R732" s="243"/>
      <c r="S732" s="243"/>
      <c r="T732" s="24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5" t="s">
        <v>146</v>
      </c>
      <c r="AU732" s="245" t="s">
        <v>142</v>
      </c>
      <c r="AV732" s="14" t="s">
        <v>142</v>
      </c>
      <c r="AW732" s="14" t="s">
        <v>31</v>
      </c>
      <c r="AX732" s="14" t="s">
        <v>69</v>
      </c>
      <c r="AY732" s="245" t="s">
        <v>134</v>
      </c>
    </row>
    <row r="733" s="15" customFormat="1">
      <c r="A733" s="15"/>
      <c r="B733" s="246"/>
      <c r="C733" s="247"/>
      <c r="D733" s="226" t="s">
        <v>146</v>
      </c>
      <c r="E733" s="248" t="s">
        <v>19</v>
      </c>
      <c r="F733" s="249" t="s">
        <v>163</v>
      </c>
      <c r="G733" s="247"/>
      <c r="H733" s="250">
        <v>1.5840000000000001</v>
      </c>
      <c r="I733" s="251"/>
      <c r="J733" s="247"/>
      <c r="K733" s="247"/>
      <c r="L733" s="252"/>
      <c r="M733" s="253"/>
      <c r="N733" s="254"/>
      <c r="O733" s="254"/>
      <c r="P733" s="254"/>
      <c r="Q733" s="254"/>
      <c r="R733" s="254"/>
      <c r="S733" s="254"/>
      <c r="T733" s="25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56" t="s">
        <v>146</v>
      </c>
      <c r="AU733" s="256" t="s">
        <v>142</v>
      </c>
      <c r="AV733" s="15" t="s">
        <v>141</v>
      </c>
      <c r="AW733" s="15" t="s">
        <v>31</v>
      </c>
      <c r="AX733" s="15" t="s">
        <v>77</v>
      </c>
      <c r="AY733" s="256" t="s">
        <v>134</v>
      </c>
    </row>
    <row r="734" s="2" customFormat="1" ht="37.8" customHeight="1">
      <c r="A734" s="40"/>
      <c r="B734" s="41"/>
      <c r="C734" s="206" t="s">
        <v>549</v>
      </c>
      <c r="D734" s="206" t="s">
        <v>136</v>
      </c>
      <c r="E734" s="207" t="s">
        <v>940</v>
      </c>
      <c r="F734" s="208" t="s">
        <v>941</v>
      </c>
      <c r="G734" s="209" t="s">
        <v>206</v>
      </c>
      <c r="H734" s="210">
        <v>5.8339999999999996</v>
      </c>
      <c r="I734" s="211"/>
      <c r="J734" s="212">
        <f>ROUND(I734*H734,2)</f>
        <v>0</v>
      </c>
      <c r="K734" s="208" t="s">
        <v>140</v>
      </c>
      <c r="L734" s="46"/>
      <c r="M734" s="213" t="s">
        <v>19</v>
      </c>
      <c r="N734" s="214" t="s">
        <v>41</v>
      </c>
      <c r="O734" s="86"/>
      <c r="P734" s="215">
        <f>O734*H734</f>
        <v>0</v>
      </c>
      <c r="Q734" s="215">
        <v>0.0075820000000000002</v>
      </c>
      <c r="R734" s="215">
        <f>Q734*H734</f>
        <v>0.044233387999999998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176</v>
      </c>
      <c r="AT734" s="217" t="s">
        <v>136</v>
      </c>
      <c r="AU734" s="217" t="s">
        <v>142</v>
      </c>
      <c r="AY734" s="19" t="s">
        <v>134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142</v>
      </c>
      <c r="BK734" s="218">
        <f>ROUND(I734*H734,2)</f>
        <v>0</v>
      </c>
      <c r="BL734" s="19" t="s">
        <v>176</v>
      </c>
      <c r="BM734" s="217" t="s">
        <v>942</v>
      </c>
    </row>
    <row r="735" s="2" customFormat="1">
      <c r="A735" s="40"/>
      <c r="B735" s="41"/>
      <c r="C735" s="42"/>
      <c r="D735" s="219" t="s">
        <v>144</v>
      </c>
      <c r="E735" s="42"/>
      <c r="F735" s="220" t="s">
        <v>943</v>
      </c>
      <c r="G735" s="42"/>
      <c r="H735" s="42"/>
      <c r="I735" s="221"/>
      <c r="J735" s="42"/>
      <c r="K735" s="42"/>
      <c r="L735" s="46"/>
      <c r="M735" s="222"/>
      <c r="N735" s="22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144</v>
      </c>
      <c r="AU735" s="19" t="s">
        <v>142</v>
      </c>
    </row>
    <row r="736" s="13" customFormat="1">
      <c r="A736" s="13"/>
      <c r="B736" s="224"/>
      <c r="C736" s="225"/>
      <c r="D736" s="226" t="s">
        <v>146</v>
      </c>
      <c r="E736" s="227" t="s">
        <v>19</v>
      </c>
      <c r="F736" s="228" t="s">
        <v>234</v>
      </c>
      <c r="G736" s="225"/>
      <c r="H736" s="227" t="s">
        <v>19</v>
      </c>
      <c r="I736" s="229"/>
      <c r="J736" s="225"/>
      <c r="K736" s="225"/>
      <c r="L736" s="230"/>
      <c r="M736" s="231"/>
      <c r="N736" s="232"/>
      <c r="O736" s="232"/>
      <c r="P736" s="232"/>
      <c r="Q736" s="232"/>
      <c r="R736" s="232"/>
      <c r="S736" s="232"/>
      <c r="T736" s="23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4" t="s">
        <v>146</v>
      </c>
      <c r="AU736" s="234" t="s">
        <v>142</v>
      </c>
      <c r="AV736" s="13" t="s">
        <v>77</v>
      </c>
      <c r="AW736" s="13" t="s">
        <v>31</v>
      </c>
      <c r="AX736" s="13" t="s">
        <v>69</v>
      </c>
      <c r="AY736" s="234" t="s">
        <v>134</v>
      </c>
    </row>
    <row r="737" s="14" customFormat="1">
      <c r="A737" s="14"/>
      <c r="B737" s="235"/>
      <c r="C737" s="236"/>
      <c r="D737" s="226" t="s">
        <v>146</v>
      </c>
      <c r="E737" s="237" t="s">
        <v>19</v>
      </c>
      <c r="F737" s="238" t="s">
        <v>349</v>
      </c>
      <c r="G737" s="236"/>
      <c r="H737" s="239">
        <v>4.25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45" t="s">
        <v>146</v>
      </c>
      <c r="AU737" s="245" t="s">
        <v>142</v>
      </c>
      <c r="AV737" s="14" t="s">
        <v>142</v>
      </c>
      <c r="AW737" s="14" t="s">
        <v>31</v>
      </c>
      <c r="AX737" s="14" t="s">
        <v>69</v>
      </c>
      <c r="AY737" s="245" t="s">
        <v>134</v>
      </c>
    </row>
    <row r="738" s="13" customFormat="1">
      <c r="A738" s="13"/>
      <c r="B738" s="224"/>
      <c r="C738" s="225"/>
      <c r="D738" s="226" t="s">
        <v>146</v>
      </c>
      <c r="E738" s="227" t="s">
        <v>19</v>
      </c>
      <c r="F738" s="228" t="s">
        <v>215</v>
      </c>
      <c r="G738" s="225"/>
      <c r="H738" s="227" t="s">
        <v>19</v>
      </c>
      <c r="I738" s="229"/>
      <c r="J738" s="225"/>
      <c r="K738" s="225"/>
      <c r="L738" s="230"/>
      <c r="M738" s="231"/>
      <c r="N738" s="232"/>
      <c r="O738" s="232"/>
      <c r="P738" s="232"/>
      <c r="Q738" s="232"/>
      <c r="R738" s="232"/>
      <c r="S738" s="232"/>
      <c r="T738" s="23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4" t="s">
        <v>146</v>
      </c>
      <c r="AU738" s="234" t="s">
        <v>142</v>
      </c>
      <c r="AV738" s="13" t="s">
        <v>77</v>
      </c>
      <c r="AW738" s="13" t="s">
        <v>31</v>
      </c>
      <c r="AX738" s="13" t="s">
        <v>69</v>
      </c>
      <c r="AY738" s="234" t="s">
        <v>134</v>
      </c>
    </row>
    <row r="739" s="14" customFormat="1">
      <c r="A739" s="14"/>
      <c r="B739" s="235"/>
      <c r="C739" s="236"/>
      <c r="D739" s="226" t="s">
        <v>146</v>
      </c>
      <c r="E739" s="237" t="s">
        <v>19</v>
      </c>
      <c r="F739" s="238" t="s">
        <v>930</v>
      </c>
      <c r="G739" s="236"/>
      <c r="H739" s="239">
        <v>1.5840000000000001</v>
      </c>
      <c r="I739" s="240"/>
      <c r="J739" s="236"/>
      <c r="K739" s="236"/>
      <c r="L739" s="241"/>
      <c r="M739" s="242"/>
      <c r="N739" s="243"/>
      <c r="O739" s="243"/>
      <c r="P739" s="243"/>
      <c r="Q739" s="243"/>
      <c r="R739" s="243"/>
      <c r="S739" s="243"/>
      <c r="T739" s="24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45" t="s">
        <v>146</v>
      </c>
      <c r="AU739" s="245" t="s">
        <v>142</v>
      </c>
      <c r="AV739" s="14" t="s">
        <v>142</v>
      </c>
      <c r="AW739" s="14" t="s">
        <v>31</v>
      </c>
      <c r="AX739" s="14" t="s">
        <v>69</v>
      </c>
      <c r="AY739" s="245" t="s">
        <v>134</v>
      </c>
    </row>
    <row r="740" s="15" customFormat="1">
      <c r="A740" s="15"/>
      <c r="B740" s="246"/>
      <c r="C740" s="247"/>
      <c r="D740" s="226" t="s">
        <v>146</v>
      </c>
      <c r="E740" s="248" t="s">
        <v>19</v>
      </c>
      <c r="F740" s="249" t="s">
        <v>163</v>
      </c>
      <c r="G740" s="247"/>
      <c r="H740" s="250">
        <v>5.8339999999999996</v>
      </c>
      <c r="I740" s="251"/>
      <c r="J740" s="247"/>
      <c r="K740" s="247"/>
      <c r="L740" s="252"/>
      <c r="M740" s="253"/>
      <c r="N740" s="254"/>
      <c r="O740" s="254"/>
      <c r="P740" s="254"/>
      <c r="Q740" s="254"/>
      <c r="R740" s="254"/>
      <c r="S740" s="254"/>
      <c r="T740" s="25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56" t="s">
        <v>146</v>
      </c>
      <c r="AU740" s="256" t="s">
        <v>142</v>
      </c>
      <c r="AV740" s="15" t="s">
        <v>141</v>
      </c>
      <c r="AW740" s="15" t="s">
        <v>31</v>
      </c>
      <c r="AX740" s="15" t="s">
        <v>77</v>
      </c>
      <c r="AY740" s="256" t="s">
        <v>134</v>
      </c>
    </row>
    <row r="741" s="2" customFormat="1" ht="44.25" customHeight="1">
      <c r="A741" s="40"/>
      <c r="B741" s="41"/>
      <c r="C741" s="206" t="s">
        <v>944</v>
      </c>
      <c r="D741" s="206" t="s">
        <v>136</v>
      </c>
      <c r="E741" s="207" t="s">
        <v>945</v>
      </c>
      <c r="F741" s="208" t="s">
        <v>946</v>
      </c>
      <c r="G741" s="209" t="s">
        <v>206</v>
      </c>
      <c r="H741" s="210">
        <v>5.8339999999999996</v>
      </c>
      <c r="I741" s="211"/>
      <c r="J741" s="212">
        <f>ROUND(I741*H741,2)</f>
        <v>0</v>
      </c>
      <c r="K741" s="208" t="s">
        <v>140</v>
      </c>
      <c r="L741" s="46"/>
      <c r="M741" s="213" t="s">
        <v>19</v>
      </c>
      <c r="N741" s="214" t="s">
        <v>41</v>
      </c>
      <c r="O741" s="86"/>
      <c r="P741" s="215">
        <f>O741*H741</f>
        <v>0</v>
      </c>
      <c r="Q741" s="215">
        <v>0.0090279999999999996</v>
      </c>
      <c r="R741" s="215">
        <f>Q741*H741</f>
        <v>0.052669351999999996</v>
      </c>
      <c r="S741" s="215">
        <v>0</v>
      </c>
      <c r="T741" s="216">
        <f>S741*H741</f>
        <v>0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17" t="s">
        <v>176</v>
      </c>
      <c r="AT741" s="217" t="s">
        <v>136</v>
      </c>
      <c r="AU741" s="217" t="s">
        <v>142</v>
      </c>
      <c r="AY741" s="19" t="s">
        <v>134</v>
      </c>
      <c r="BE741" s="218">
        <f>IF(N741="základní",J741,0)</f>
        <v>0</v>
      </c>
      <c r="BF741" s="218">
        <f>IF(N741="snížená",J741,0)</f>
        <v>0</v>
      </c>
      <c r="BG741" s="218">
        <f>IF(N741="zákl. přenesená",J741,0)</f>
        <v>0</v>
      </c>
      <c r="BH741" s="218">
        <f>IF(N741="sníž. přenesená",J741,0)</f>
        <v>0</v>
      </c>
      <c r="BI741" s="218">
        <f>IF(N741="nulová",J741,0)</f>
        <v>0</v>
      </c>
      <c r="BJ741" s="19" t="s">
        <v>142</v>
      </c>
      <c r="BK741" s="218">
        <f>ROUND(I741*H741,2)</f>
        <v>0</v>
      </c>
      <c r="BL741" s="19" t="s">
        <v>176</v>
      </c>
      <c r="BM741" s="217" t="s">
        <v>947</v>
      </c>
    </row>
    <row r="742" s="2" customFormat="1">
      <c r="A742" s="40"/>
      <c r="B742" s="41"/>
      <c r="C742" s="42"/>
      <c r="D742" s="219" t="s">
        <v>144</v>
      </c>
      <c r="E742" s="42"/>
      <c r="F742" s="220" t="s">
        <v>948</v>
      </c>
      <c r="G742" s="42"/>
      <c r="H742" s="42"/>
      <c r="I742" s="221"/>
      <c r="J742" s="42"/>
      <c r="K742" s="42"/>
      <c r="L742" s="46"/>
      <c r="M742" s="222"/>
      <c r="N742" s="223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144</v>
      </c>
      <c r="AU742" s="19" t="s">
        <v>142</v>
      </c>
    </row>
    <row r="743" s="13" customFormat="1">
      <c r="A743" s="13"/>
      <c r="B743" s="224"/>
      <c r="C743" s="225"/>
      <c r="D743" s="226" t="s">
        <v>146</v>
      </c>
      <c r="E743" s="227" t="s">
        <v>19</v>
      </c>
      <c r="F743" s="228" t="s">
        <v>234</v>
      </c>
      <c r="G743" s="225"/>
      <c r="H743" s="227" t="s">
        <v>19</v>
      </c>
      <c r="I743" s="229"/>
      <c r="J743" s="225"/>
      <c r="K743" s="225"/>
      <c r="L743" s="230"/>
      <c r="M743" s="231"/>
      <c r="N743" s="232"/>
      <c r="O743" s="232"/>
      <c r="P743" s="232"/>
      <c r="Q743" s="232"/>
      <c r="R743" s="232"/>
      <c r="S743" s="232"/>
      <c r="T743" s="23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4" t="s">
        <v>146</v>
      </c>
      <c r="AU743" s="234" t="s">
        <v>142</v>
      </c>
      <c r="AV743" s="13" t="s">
        <v>77</v>
      </c>
      <c r="AW743" s="13" t="s">
        <v>31</v>
      </c>
      <c r="AX743" s="13" t="s">
        <v>69</v>
      </c>
      <c r="AY743" s="234" t="s">
        <v>134</v>
      </c>
    </row>
    <row r="744" s="14" customFormat="1">
      <c r="A744" s="14"/>
      <c r="B744" s="235"/>
      <c r="C744" s="236"/>
      <c r="D744" s="226" t="s">
        <v>146</v>
      </c>
      <c r="E744" s="237" t="s">
        <v>19</v>
      </c>
      <c r="F744" s="238" t="s">
        <v>349</v>
      </c>
      <c r="G744" s="236"/>
      <c r="H744" s="239">
        <v>4.25</v>
      </c>
      <c r="I744" s="240"/>
      <c r="J744" s="236"/>
      <c r="K744" s="236"/>
      <c r="L744" s="241"/>
      <c r="M744" s="242"/>
      <c r="N744" s="243"/>
      <c r="O744" s="243"/>
      <c r="P744" s="243"/>
      <c r="Q744" s="243"/>
      <c r="R744" s="243"/>
      <c r="S744" s="243"/>
      <c r="T744" s="244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5" t="s">
        <v>146</v>
      </c>
      <c r="AU744" s="245" t="s">
        <v>142</v>
      </c>
      <c r="AV744" s="14" t="s">
        <v>142</v>
      </c>
      <c r="AW744" s="14" t="s">
        <v>31</v>
      </c>
      <c r="AX744" s="14" t="s">
        <v>69</v>
      </c>
      <c r="AY744" s="245" t="s">
        <v>134</v>
      </c>
    </row>
    <row r="745" s="13" customFormat="1">
      <c r="A745" s="13"/>
      <c r="B745" s="224"/>
      <c r="C745" s="225"/>
      <c r="D745" s="226" t="s">
        <v>146</v>
      </c>
      <c r="E745" s="227" t="s">
        <v>19</v>
      </c>
      <c r="F745" s="228" t="s">
        <v>215</v>
      </c>
      <c r="G745" s="225"/>
      <c r="H745" s="227" t="s">
        <v>19</v>
      </c>
      <c r="I745" s="229"/>
      <c r="J745" s="225"/>
      <c r="K745" s="225"/>
      <c r="L745" s="230"/>
      <c r="M745" s="231"/>
      <c r="N745" s="232"/>
      <c r="O745" s="232"/>
      <c r="P745" s="232"/>
      <c r="Q745" s="232"/>
      <c r="R745" s="232"/>
      <c r="S745" s="232"/>
      <c r="T745" s="23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4" t="s">
        <v>146</v>
      </c>
      <c r="AU745" s="234" t="s">
        <v>142</v>
      </c>
      <c r="AV745" s="13" t="s">
        <v>77</v>
      </c>
      <c r="AW745" s="13" t="s">
        <v>31</v>
      </c>
      <c r="AX745" s="13" t="s">
        <v>69</v>
      </c>
      <c r="AY745" s="234" t="s">
        <v>134</v>
      </c>
    </row>
    <row r="746" s="14" customFormat="1">
      <c r="A746" s="14"/>
      <c r="B746" s="235"/>
      <c r="C746" s="236"/>
      <c r="D746" s="226" t="s">
        <v>146</v>
      </c>
      <c r="E746" s="237" t="s">
        <v>19</v>
      </c>
      <c r="F746" s="238" t="s">
        <v>930</v>
      </c>
      <c r="G746" s="236"/>
      <c r="H746" s="239">
        <v>1.5840000000000001</v>
      </c>
      <c r="I746" s="240"/>
      <c r="J746" s="236"/>
      <c r="K746" s="236"/>
      <c r="L746" s="241"/>
      <c r="M746" s="242"/>
      <c r="N746" s="243"/>
      <c r="O746" s="243"/>
      <c r="P746" s="243"/>
      <c r="Q746" s="243"/>
      <c r="R746" s="243"/>
      <c r="S746" s="243"/>
      <c r="T746" s="244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5" t="s">
        <v>146</v>
      </c>
      <c r="AU746" s="245" t="s">
        <v>142</v>
      </c>
      <c r="AV746" s="14" t="s">
        <v>142</v>
      </c>
      <c r="AW746" s="14" t="s">
        <v>31</v>
      </c>
      <c r="AX746" s="14" t="s">
        <v>69</v>
      </c>
      <c r="AY746" s="245" t="s">
        <v>134</v>
      </c>
    </row>
    <row r="747" s="15" customFormat="1">
      <c r="A747" s="15"/>
      <c r="B747" s="246"/>
      <c r="C747" s="247"/>
      <c r="D747" s="226" t="s">
        <v>146</v>
      </c>
      <c r="E747" s="248" t="s">
        <v>19</v>
      </c>
      <c r="F747" s="249" t="s">
        <v>163</v>
      </c>
      <c r="G747" s="247"/>
      <c r="H747" s="250">
        <v>5.8339999999999996</v>
      </c>
      <c r="I747" s="251"/>
      <c r="J747" s="247"/>
      <c r="K747" s="247"/>
      <c r="L747" s="252"/>
      <c r="M747" s="253"/>
      <c r="N747" s="254"/>
      <c r="O747" s="254"/>
      <c r="P747" s="254"/>
      <c r="Q747" s="254"/>
      <c r="R747" s="254"/>
      <c r="S747" s="254"/>
      <c r="T747" s="25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56" t="s">
        <v>146</v>
      </c>
      <c r="AU747" s="256" t="s">
        <v>142</v>
      </c>
      <c r="AV747" s="15" t="s">
        <v>141</v>
      </c>
      <c r="AW747" s="15" t="s">
        <v>31</v>
      </c>
      <c r="AX747" s="15" t="s">
        <v>77</v>
      </c>
      <c r="AY747" s="256" t="s">
        <v>134</v>
      </c>
    </row>
    <row r="748" s="2" customFormat="1" ht="33" customHeight="1">
      <c r="A748" s="40"/>
      <c r="B748" s="41"/>
      <c r="C748" s="257" t="s">
        <v>554</v>
      </c>
      <c r="D748" s="257" t="s">
        <v>191</v>
      </c>
      <c r="E748" s="258" t="s">
        <v>949</v>
      </c>
      <c r="F748" s="259" t="s">
        <v>950</v>
      </c>
      <c r="G748" s="260" t="s">
        <v>206</v>
      </c>
      <c r="H748" s="261">
        <v>6.7089999999999996</v>
      </c>
      <c r="I748" s="262"/>
      <c r="J748" s="263">
        <f>ROUND(I748*H748,2)</f>
        <v>0</v>
      </c>
      <c r="K748" s="259" t="s">
        <v>140</v>
      </c>
      <c r="L748" s="264"/>
      <c r="M748" s="265" t="s">
        <v>19</v>
      </c>
      <c r="N748" s="266" t="s">
        <v>41</v>
      </c>
      <c r="O748" s="86"/>
      <c r="P748" s="215">
        <f>O748*H748</f>
        <v>0</v>
      </c>
      <c r="Q748" s="215">
        <v>0.021999999999999999</v>
      </c>
      <c r="R748" s="215">
        <f>Q748*H748</f>
        <v>0.14759799999999998</v>
      </c>
      <c r="S748" s="215">
        <v>0</v>
      </c>
      <c r="T748" s="216">
        <f>S748*H748</f>
        <v>0</v>
      </c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R748" s="217" t="s">
        <v>227</v>
      </c>
      <c r="AT748" s="217" t="s">
        <v>191</v>
      </c>
      <c r="AU748" s="217" t="s">
        <v>142</v>
      </c>
      <c r="AY748" s="19" t="s">
        <v>134</v>
      </c>
      <c r="BE748" s="218">
        <f>IF(N748="základní",J748,0)</f>
        <v>0</v>
      </c>
      <c r="BF748" s="218">
        <f>IF(N748="snížená",J748,0)</f>
        <v>0</v>
      </c>
      <c r="BG748" s="218">
        <f>IF(N748="zákl. přenesená",J748,0)</f>
        <v>0</v>
      </c>
      <c r="BH748" s="218">
        <f>IF(N748="sníž. přenesená",J748,0)</f>
        <v>0</v>
      </c>
      <c r="BI748" s="218">
        <f>IF(N748="nulová",J748,0)</f>
        <v>0</v>
      </c>
      <c r="BJ748" s="19" t="s">
        <v>142</v>
      </c>
      <c r="BK748" s="218">
        <f>ROUND(I748*H748,2)</f>
        <v>0</v>
      </c>
      <c r="BL748" s="19" t="s">
        <v>176</v>
      </c>
      <c r="BM748" s="217" t="s">
        <v>951</v>
      </c>
    </row>
    <row r="749" s="13" customFormat="1">
      <c r="A749" s="13"/>
      <c r="B749" s="224"/>
      <c r="C749" s="225"/>
      <c r="D749" s="226" t="s">
        <v>146</v>
      </c>
      <c r="E749" s="227" t="s">
        <v>19</v>
      </c>
      <c r="F749" s="228" t="s">
        <v>234</v>
      </c>
      <c r="G749" s="225"/>
      <c r="H749" s="227" t="s">
        <v>19</v>
      </c>
      <c r="I749" s="229"/>
      <c r="J749" s="225"/>
      <c r="K749" s="225"/>
      <c r="L749" s="230"/>
      <c r="M749" s="231"/>
      <c r="N749" s="232"/>
      <c r="O749" s="232"/>
      <c r="P749" s="232"/>
      <c r="Q749" s="232"/>
      <c r="R749" s="232"/>
      <c r="S749" s="232"/>
      <c r="T749" s="23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4" t="s">
        <v>146</v>
      </c>
      <c r="AU749" s="234" t="s">
        <v>142</v>
      </c>
      <c r="AV749" s="13" t="s">
        <v>77</v>
      </c>
      <c r="AW749" s="13" t="s">
        <v>31</v>
      </c>
      <c r="AX749" s="13" t="s">
        <v>69</v>
      </c>
      <c r="AY749" s="234" t="s">
        <v>134</v>
      </c>
    </row>
    <row r="750" s="14" customFormat="1">
      <c r="A750" s="14"/>
      <c r="B750" s="235"/>
      <c r="C750" s="236"/>
      <c r="D750" s="226" t="s">
        <v>146</v>
      </c>
      <c r="E750" s="237" t="s">
        <v>19</v>
      </c>
      <c r="F750" s="238" t="s">
        <v>349</v>
      </c>
      <c r="G750" s="236"/>
      <c r="H750" s="239">
        <v>4.25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5" t="s">
        <v>146</v>
      </c>
      <c r="AU750" s="245" t="s">
        <v>142</v>
      </c>
      <c r="AV750" s="14" t="s">
        <v>142</v>
      </c>
      <c r="AW750" s="14" t="s">
        <v>31</v>
      </c>
      <c r="AX750" s="14" t="s">
        <v>69</v>
      </c>
      <c r="AY750" s="245" t="s">
        <v>134</v>
      </c>
    </row>
    <row r="751" s="13" customFormat="1">
      <c r="A751" s="13"/>
      <c r="B751" s="224"/>
      <c r="C751" s="225"/>
      <c r="D751" s="226" t="s">
        <v>146</v>
      </c>
      <c r="E751" s="227" t="s">
        <v>19</v>
      </c>
      <c r="F751" s="228" t="s">
        <v>215</v>
      </c>
      <c r="G751" s="225"/>
      <c r="H751" s="227" t="s">
        <v>19</v>
      </c>
      <c r="I751" s="229"/>
      <c r="J751" s="225"/>
      <c r="K751" s="225"/>
      <c r="L751" s="230"/>
      <c r="M751" s="231"/>
      <c r="N751" s="232"/>
      <c r="O751" s="232"/>
      <c r="P751" s="232"/>
      <c r="Q751" s="232"/>
      <c r="R751" s="232"/>
      <c r="S751" s="232"/>
      <c r="T751" s="23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4" t="s">
        <v>146</v>
      </c>
      <c r="AU751" s="234" t="s">
        <v>142</v>
      </c>
      <c r="AV751" s="13" t="s">
        <v>77</v>
      </c>
      <c r="AW751" s="13" t="s">
        <v>31</v>
      </c>
      <c r="AX751" s="13" t="s">
        <v>69</v>
      </c>
      <c r="AY751" s="234" t="s">
        <v>134</v>
      </c>
    </row>
    <row r="752" s="14" customFormat="1">
      <c r="A752" s="14"/>
      <c r="B752" s="235"/>
      <c r="C752" s="236"/>
      <c r="D752" s="226" t="s">
        <v>146</v>
      </c>
      <c r="E752" s="237" t="s">
        <v>19</v>
      </c>
      <c r="F752" s="238" t="s">
        <v>930</v>
      </c>
      <c r="G752" s="236"/>
      <c r="H752" s="239">
        <v>1.5840000000000001</v>
      </c>
      <c r="I752" s="240"/>
      <c r="J752" s="236"/>
      <c r="K752" s="236"/>
      <c r="L752" s="241"/>
      <c r="M752" s="242"/>
      <c r="N752" s="243"/>
      <c r="O752" s="243"/>
      <c r="P752" s="243"/>
      <c r="Q752" s="243"/>
      <c r="R752" s="243"/>
      <c r="S752" s="243"/>
      <c r="T752" s="244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45" t="s">
        <v>146</v>
      </c>
      <c r="AU752" s="245" t="s">
        <v>142</v>
      </c>
      <c r="AV752" s="14" t="s">
        <v>142</v>
      </c>
      <c r="AW752" s="14" t="s">
        <v>31</v>
      </c>
      <c r="AX752" s="14" t="s">
        <v>69</v>
      </c>
      <c r="AY752" s="245" t="s">
        <v>134</v>
      </c>
    </row>
    <row r="753" s="15" customFormat="1">
      <c r="A753" s="15"/>
      <c r="B753" s="246"/>
      <c r="C753" s="247"/>
      <c r="D753" s="226" t="s">
        <v>146</v>
      </c>
      <c r="E753" s="248" t="s">
        <v>19</v>
      </c>
      <c r="F753" s="249" t="s">
        <v>163</v>
      </c>
      <c r="G753" s="247"/>
      <c r="H753" s="250">
        <v>5.8339999999999996</v>
      </c>
      <c r="I753" s="251"/>
      <c r="J753" s="247"/>
      <c r="K753" s="247"/>
      <c r="L753" s="252"/>
      <c r="M753" s="253"/>
      <c r="N753" s="254"/>
      <c r="O753" s="254"/>
      <c r="P753" s="254"/>
      <c r="Q753" s="254"/>
      <c r="R753" s="254"/>
      <c r="S753" s="254"/>
      <c r="T753" s="25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T753" s="256" t="s">
        <v>146</v>
      </c>
      <c r="AU753" s="256" t="s">
        <v>142</v>
      </c>
      <c r="AV753" s="15" t="s">
        <v>141</v>
      </c>
      <c r="AW753" s="15" t="s">
        <v>31</v>
      </c>
      <c r="AX753" s="15" t="s">
        <v>69</v>
      </c>
      <c r="AY753" s="256" t="s">
        <v>134</v>
      </c>
    </row>
    <row r="754" s="14" customFormat="1">
      <c r="A754" s="14"/>
      <c r="B754" s="235"/>
      <c r="C754" s="236"/>
      <c r="D754" s="226" t="s">
        <v>146</v>
      </c>
      <c r="E754" s="237" t="s">
        <v>19</v>
      </c>
      <c r="F754" s="238" t="s">
        <v>952</v>
      </c>
      <c r="G754" s="236"/>
      <c r="H754" s="239">
        <v>6.7089999999999996</v>
      </c>
      <c r="I754" s="240"/>
      <c r="J754" s="236"/>
      <c r="K754" s="236"/>
      <c r="L754" s="241"/>
      <c r="M754" s="242"/>
      <c r="N754" s="243"/>
      <c r="O754" s="243"/>
      <c r="P754" s="243"/>
      <c r="Q754" s="243"/>
      <c r="R754" s="243"/>
      <c r="S754" s="243"/>
      <c r="T754" s="24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5" t="s">
        <v>146</v>
      </c>
      <c r="AU754" s="245" t="s">
        <v>142</v>
      </c>
      <c r="AV754" s="14" t="s">
        <v>142</v>
      </c>
      <c r="AW754" s="14" t="s">
        <v>31</v>
      </c>
      <c r="AX754" s="14" t="s">
        <v>69</v>
      </c>
      <c r="AY754" s="245" t="s">
        <v>134</v>
      </c>
    </row>
    <row r="755" s="15" customFormat="1">
      <c r="A755" s="15"/>
      <c r="B755" s="246"/>
      <c r="C755" s="247"/>
      <c r="D755" s="226" t="s">
        <v>146</v>
      </c>
      <c r="E755" s="248" t="s">
        <v>19</v>
      </c>
      <c r="F755" s="249" t="s">
        <v>163</v>
      </c>
      <c r="G755" s="247"/>
      <c r="H755" s="250">
        <v>6.7089999999999996</v>
      </c>
      <c r="I755" s="251"/>
      <c r="J755" s="247"/>
      <c r="K755" s="247"/>
      <c r="L755" s="252"/>
      <c r="M755" s="253"/>
      <c r="N755" s="254"/>
      <c r="O755" s="254"/>
      <c r="P755" s="254"/>
      <c r="Q755" s="254"/>
      <c r="R755" s="254"/>
      <c r="S755" s="254"/>
      <c r="T755" s="25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56" t="s">
        <v>146</v>
      </c>
      <c r="AU755" s="256" t="s">
        <v>142</v>
      </c>
      <c r="AV755" s="15" t="s">
        <v>141</v>
      </c>
      <c r="AW755" s="15" t="s">
        <v>31</v>
      </c>
      <c r="AX755" s="15" t="s">
        <v>77</v>
      </c>
      <c r="AY755" s="256" t="s">
        <v>134</v>
      </c>
    </row>
    <row r="756" s="2" customFormat="1" ht="37.8" customHeight="1">
      <c r="A756" s="40"/>
      <c r="B756" s="41"/>
      <c r="C756" s="206" t="s">
        <v>953</v>
      </c>
      <c r="D756" s="206" t="s">
        <v>136</v>
      </c>
      <c r="E756" s="207" t="s">
        <v>954</v>
      </c>
      <c r="F756" s="208" t="s">
        <v>955</v>
      </c>
      <c r="G756" s="209" t="s">
        <v>206</v>
      </c>
      <c r="H756" s="210">
        <v>5.8339999999999996</v>
      </c>
      <c r="I756" s="211"/>
      <c r="J756" s="212">
        <f>ROUND(I756*H756,2)</f>
        <v>0</v>
      </c>
      <c r="K756" s="208" t="s">
        <v>140</v>
      </c>
      <c r="L756" s="46"/>
      <c r="M756" s="213" t="s">
        <v>19</v>
      </c>
      <c r="N756" s="214" t="s">
        <v>41</v>
      </c>
      <c r="O756" s="86"/>
      <c r="P756" s="215">
        <f>O756*H756</f>
        <v>0</v>
      </c>
      <c r="Q756" s="215">
        <v>0</v>
      </c>
      <c r="R756" s="215">
        <f>Q756*H756</f>
        <v>0</v>
      </c>
      <c r="S756" s="215">
        <v>0</v>
      </c>
      <c r="T756" s="216">
        <f>S756*H756</f>
        <v>0</v>
      </c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R756" s="217" t="s">
        <v>176</v>
      </c>
      <c r="AT756" s="217" t="s">
        <v>136</v>
      </c>
      <c r="AU756" s="217" t="s">
        <v>142</v>
      </c>
      <c r="AY756" s="19" t="s">
        <v>134</v>
      </c>
      <c r="BE756" s="218">
        <f>IF(N756="základní",J756,0)</f>
        <v>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19" t="s">
        <v>142</v>
      </c>
      <c r="BK756" s="218">
        <f>ROUND(I756*H756,2)</f>
        <v>0</v>
      </c>
      <c r="BL756" s="19" t="s">
        <v>176</v>
      </c>
      <c r="BM756" s="217" t="s">
        <v>956</v>
      </c>
    </row>
    <row r="757" s="2" customFormat="1">
      <c r="A757" s="40"/>
      <c r="B757" s="41"/>
      <c r="C757" s="42"/>
      <c r="D757" s="219" t="s">
        <v>144</v>
      </c>
      <c r="E757" s="42"/>
      <c r="F757" s="220" t="s">
        <v>957</v>
      </c>
      <c r="G757" s="42"/>
      <c r="H757" s="42"/>
      <c r="I757" s="221"/>
      <c r="J757" s="42"/>
      <c r="K757" s="42"/>
      <c r="L757" s="46"/>
      <c r="M757" s="222"/>
      <c r="N757" s="223"/>
      <c r="O757" s="86"/>
      <c r="P757" s="86"/>
      <c r="Q757" s="86"/>
      <c r="R757" s="86"/>
      <c r="S757" s="86"/>
      <c r="T757" s="87"/>
      <c r="U757" s="40"/>
      <c r="V757" s="40"/>
      <c r="W757" s="40"/>
      <c r="X757" s="40"/>
      <c r="Y757" s="40"/>
      <c r="Z757" s="40"/>
      <c r="AA757" s="40"/>
      <c r="AB757" s="40"/>
      <c r="AC757" s="40"/>
      <c r="AD757" s="40"/>
      <c r="AE757" s="40"/>
      <c r="AT757" s="19" t="s">
        <v>144</v>
      </c>
      <c r="AU757" s="19" t="s">
        <v>142</v>
      </c>
    </row>
    <row r="758" s="13" customFormat="1">
      <c r="A758" s="13"/>
      <c r="B758" s="224"/>
      <c r="C758" s="225"/>
      <c r="D758" s="226" t="s">
        <v>146</v>
      </c>
      <c r="E758" s="227" t="s">
        <v>19</v>
      </c>
      <c r="F758" s="228" t="s">
        <v>234</v>
      </c>
      <c r="G758" s="225"/>
      <c r="H758" s="227" t="s">
        <v>19</v>
      </c>
      <c r="I758" s="229"/>
      <c r="J758" s="225"/>
      <c r="K758" s="225"/>
      <c r="L758" s="230"/>
      <c r="M758" s="231"/>
      <c r="N758" s="232"/>
      <c r="O758" s="232"/>
      <c r="P758" s="232"/>
      <c r="Q758" s="232"/>
      <c r="R758" s="232"/>
      <c r="S758" s="232"/>
      <c r="T758" s="23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4" t="s">
        <v>146</v>
      </c>
      <c r="AU758" s="234" t="s">
        <v>142</v>
      </c>
      <c r="AV758" s="13" t="s">
        <v>77</v>
      </c>
      <c r="AW758" s="13" t="s">
        <v>31</v>
      </c>
      <c r="AX758" s="13" t="s">
        <v>69</v>
      </c>
      <c r="AY758" s="234" t="s">
        <v>134</v>
      </c>
    </row>
    <row r="759" s="14" customFormat="1">
      <c r="A759" s="14"/>
      <c r="B759" s="235"/>
      <c r="C759" s="236"/>
      <c r="D759" s="226" t="s">
        <v>146</v>
      </c>
      <c r="E759" s="237" t="s">
        <v>19</v>
      </c>
      <c r="F759" s="238" t="s">
        <v>349</v>
      </c>
      <c r="G759" s="236"/>
      <c r="H759" s="239">
        <v>4.25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5" t="s">
        <v>146</v>
      </c>
      <c r="AU759" s="245" t="s">
        <v>142</v>
      </c>
      <c r="AV759" s="14" t="s">
        <v>142</v>
      </c>
      <c r="AW759" s="14" t="s">
        <v>31</v>
      </c>
      <c r="AX759" s="14" t="s">
        <v>69</v>
      </c>
      <c r="AY759" s="245" t="s">
        <v>134</v>
      </c>
    </row>
    <row r="760" s="13" customFormat="1">
      <c r="A760" s="13"/>
      <c r="B760" s="224"/>
      <c r="C760" s="225"/>
      <c r="D760" s="226" t="s">
        <v>146</v>
      </c>
      <c r="E760" s="227" t="s">
        <v>19</v>
      </c>
      <c r="F760" s="228" t="s">
        <v>215</v>
      </c>
      <c r="G760" s="225"/>
      <c r="H760" s="227" t="s">
        <v>19</v>
      </c>
      <c r="I760" s="229"/>
      <c r="J760" s="225"/>
      <c r="K760" s="225"/>
      <c r="L760" s="230"/>
      <c r="M760" s="231"/>
      <c r="N760" s="232"/>
      <c r="O760" s="232"/>
      <c r="P760" s="232"/>
      <c r="Q760" s="232"/>
      <c r="R760" s="232"/>
      <c r="S760" s="232"/>
      <c r="T760" s="23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34" t="s">
        <v>146</v>
      </c>
      <c r="AU760" s="234" t="s">
        <v>142</v>
      </c>
      <c r="AV760" s="13" t="s">
        <v>77</v>
      </c>
      <c r="AW760" s="13" t="s">
        <v>31</v>
      </c>
      <c r="AX760" s="13" t="s">
        <v>69</v>
      </c>
      <c r="AY760" s="234" t="s">
        <v>134</v>
      </c>
    </row>
    <row r="761" s="14" customFormat="1">
      <c r="A761" s="14"/>
      <c r="B761" s="235"/>
      <c r="C761" s="236"/>
      <c r="D761" s="226" t="s">
        <v>146</v>
      </c>
      <c r="E761" s="237" t="s">
        <v>19</v>
      </c>
      <c r="F761" s="238" t="s">
        <v>930</v>
      </c>
      <c r="G761" s="236"/>
      <c r="H761" s="239">
        <v>1.5840000000000001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45" t="s">
        <v>146</v>
      </c>
      <c r="AU761" s="245" t="s">
        <v>142</v>
      </c>
      <c r="AV761" s="14" t="s">
        <v>142</v>
      </c>
      <c r="AW761" s="14" t="s">
        <v>31</v>
      </c>
      <c r="AX761" s="14" t="s">
        <v>69</v>
      </c>
      <c r="AY761" s="245" t="s">
        <v>134</v>
      </c>
    </row>
    <row r="762" s="15" customFormat="1">
      <c r="A762" s="15"/>
      <c r="B762" s="246"/>
      <c r="C762" s="247"/>
      <c r="D762" s="226" t="s">
        <v>146</v>
      </c>
      <c r="E762" s="248" t="s">
        <v>19</v>
      </c>
      <c r="F762" s="249" t="s">
        <v>163</v>
      </c>
      <c r="G762" s="247"/>
      <c r="H762" s="250">
        <v>5.8339999999999996</v>
      </c>
      <c r="I762" s="251"/>
      <c r="J762" s="247"/>
      <c r="K762" s="247"/>
      <c r="L762" s="252"/>
      <c r="M762" s="253"/>
      <c r="N762" s="254"/>
      <c r="O762" s="254"/>
      <c r="P762" s="254"/>
      <c r="Q762" s="254"/>
      <c r="R762" s="254"/>
      <c r="S762" s="254"/>
      <c r="T762" s="25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T762" s="256" t="s">
        <v>146</v>
      </c>
      <c r="AU762" s="256" t="s">
        <v>142</v>
      </c>
      <c r="AV762" s="15" t="s">
        <v>141</v>
      </c>
      <c r="AW762" s="15" t="s">
        <v>31</v>
      </c>
      <c r="AX762" s="15" t="s">
        <v>77</v>
      </c>
      <c r="AY762" s="256" t="s">
        <v>134</v>
      </c>
    </row>
    <row r="763" s="2" customFormat="1" ht="24.15" customHeight="1">
      <c r="A763" s="40"/>
      <c r="B763" s="41"/>
      <c r="C763" s="206" t="s">
        <v>559</v>
      </c>
      <c r="D763" s="206" t="s">
        <v>136</v>
      </c>
      <c r="E763" s="207" t="s">
        <v>958</v>
      </c>
      <c r="F763" s="208" t="s">
        <v>959</v>
      </c>
      <c r="G763" s="209" t="s">
        <v>206</v>
      </c>
      <c r="H763" s="210">
        <v>4.25</v>
      </c>
      <c r="I763" s="211"/>
      <c r="J763" s="212">
        <f>ROUND(I763*H763,2)</f>
        <v>0</v>
      </c>
      <c r="K763" s="208" t="s">
        <v>140</v>
      </c>
      <c r="L763" s="46"/>
      <c r="M763" s="213" t="s">
        <v>19</v>
      </c>
      <c r="N763" s="214" t="s">
        <v>41</v>
      </c>
      <c r="O763" s="86"/>
      <c r="P763" s="215">
        <f>O763*H763</f>
        <v>0</v>
      </c>
      <c r="Q763" s="215">
        <v>0.0015</v>
      </c>
      <c r="R763" s="215">
        <f>Q763*H763</f>
        <v>0.0063750000000000005</v>
      </c>
      <c r="S763" s="215">
        <v>0</v>
      </c>
      <c r="T763" s="216">
        <f>S763*H763</f>
        <v>0</v>
      </c>
      <c r="U763" s="40"/>
      <c r="V763" s="40"/>
      <c r="W763" s="40"/>
      <c r="X763" s="40"/>
      <c r="Y763" s="40"/>
      <c r="Z763" s="40"/>
      <c r="AA763" s="40"/>
      <c r="AB763" s="40"/>
      <c r="AC763" s="40"/>
      <c r="AD763" s="40"/>
      <c r="AE763" s="40"/>
      <c r="AR763" s="217" t="s">
        <v>176</v>
      </c>
      <c r="AT763" s="217" t="s">
        <v>136</v>
      </c>
      <c r="AU763" s="217" t="s">
        <v>142</v>
      </c>
      <c r="AY763" s="19" t="s">
        <v>134</v>
      </c>
      <c r="BE763" s="218">
        <f>IF(N763="základní",J763,0)</f>
        <v>0</v>
      </c>
      <c r="BF763" s="218">
        <f>IF(N763="snížená",J763,0)</f>
        <v>0</v>
      </c>
      <c r="BG763" s="218">
        <f>IF(N763="zákl. přenesená",J763,0)</f>
        <v>0</v>
      </c>
      <c r="BH763" s="218">
        <f>IF(N763="sníž. přenesená",J763,0)</f>
        <v>0</v>
      </c>
      <c r="BI763" s="218">
        <f>IF(N763="nulová",J763,0)</f>
        <v>0</v>
      </c>
      <c r="BJ763" s="19" t="s">
        <v>142</v>
      </c>
      <c r="BK763" s="218">
        <f>ROUND(I763*H763,2)</f>
        <v>0</v>
      </c>
      <c r="BL763" s="19" t="s">
        <v>176</v>
      </c>
      <c r="BM763" s="217" t="s">
        <v>960</v>
      </c>
    </row>
    <row r="764" s="2" customFormat="1">
      <c r="A764" s="40"/>
      <c r="B764" s="41"/>
      <c r="C764" s="42"/>
      <c r="D764" s="219" t="s">
        <v>144</v>
      </c>
      <c r="E764" s="42"/>
      <c r="F764" s="220" t="s">
        <v>961</v>
      </c>
      <c r="G764" s="42"/>
      <c r="H764" s="42"/>
      <c r="I764" s="221"/>
      <c r="J764" s="42"/>
      <c r="K764" s="42"/>
      <c r="L764" s="46"/>
      <c r="M764" s="222"/>
      <c r="N764" s="223"/>
      <c r="O764" s="86"/>
      <c r="P764" s="86"/>
      <c r="Q764" s="86"/>
      <c r="R764" s="86"/>
      <c r="S764" s="86"/>
      <c r="T764" s="87"/>
      <c r="U764" s="40"/>
      <c r="V764" s="40"/>
      <c r="W764" s="40"/>
      <c r="X764" s="40"/>
      <c r="Y764" s="40"/>
      <c r="Z764" s="40"/>
      <c r="AA764" s="40"/>
      <c r="AB764" s="40"/>
      <c r="AC764" s="40"/>
      <c r="AD764" s="40"/>
      <c r="AE764" s="40"/>
      <c r="AT764" s="19" t="s">
        <v>144</v>
      </c>
      <c r="AU764" s="19" t="s">
        <v>142</v>
      </c>
    </row>
    <row r="765" s="13" customFormat="1">
      <c r="A765" s="13"/>
      <c r="B765" s="224"/>
      <c r="C765" s="225"/>
      <c r="D765" s="226" t="s">
        <v>146</v>
      </c>
      <c r="E765" s="227" t="s">
        <v>19</v>
      </c>
      <c r="F765" s="228" t="s">
        <v>234</v>
      </c>
      <c r="G765" s="225"/>
      <c r="H765" s="227" t="s">
        <v>19</v>
      </c>
      <c r="I765" s="229"/>
      <c r="J765" s="225"/>
      <c r="K765" s="225"/>
      <c r="L765" s="230"/>
      <c r="M765" s="231"/>
      <c r="N765" s="232"/>
      <c r="O765" s="232"/>
      <c r="P765" s="232"/>
      <c r="Q765" s="232"/>
      <c r="R765" s="232"/>
      <c r="S765" s="232"/>
      <c r="T765" s="23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4" t="s">
        <v>146</v>
      </c>
      <c r="AU765" s="234" t="s">
        <v>142</v>
      </c>
      <c r="AV765" s="13" t="s">
        <v>77</v>
      </c>
      <c r="AW765" s="13" t="s">
        <v>31</v>
      </c>
      <c r="AX765" s="13" t="s">
        <v>69</v>
      </c>
      <c r="AY765" s="234" t="s">
        <v>134</v>
      </c>
    </row>
    <row r="766" s="14" customFormat="1">
      <c r="A766" s="14"/>
      <c r="B766" s="235"/>
      <c r="C766" s="236"/>
      <c r="D766" s="226" t="s">
        <v>146</v>
      </c>
      <c r="E766" s="237" t="s">
        <v>19</v>
      </c>
      <c r="F766" s="238" t="s">
        <v>349</v>
      </c>
      <c r="G766" s="236"/>
      <c r="H766" s="239">
        <v>4.25</v>
      </c>
      <c r="I766" s="240"/>
      <c r="J766" s="236"/>
      <c r="K766" s="236"/>
      <c r="L766" s="241"/>
      <c r="M766" s="242"/>
      <c r="N766" s="243"/>
      <c r="O766" s="243"/>
      <c r="P766" s="243"/>
      <c r="Q766" s="243"/>
      <c r="R766" s="243"/>
      <c r="S766" s="243"/>
      <c r="T766" s="24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45" t="s">
        <v>146</v>
      </c>
      <c r="AU766" s="245" t="s">
        <v>142</v>
      </c>
      <c r="AV766" s="14" t="s">
        <v>142</v>
      </c>
      <c r="AW766" s="14" t="s">
        <v>31</v>
      </c>
      <c r="AX766" s="14" t="s">
        <v>69</v>
      </c>
      <c r="AY766" s="245" t="s">
        <v>134</v>
      </c>
    </row>
    <row r="767" s="15" customFormat="1">
      <c r="A767" s="15"/>
      <c r="B767" s="246"/>
      <c r="C767" s="247"/>
      <c r="D767" s="226" t="s">
        <v>146</v>
      </c>
      <c r="E767" s="248" t="s">
        <v>19</v>
      </c>
      <c r="F767" s="249" t="s">
        <v>163</v>
      </c>
      <c r="G767" s="247"/>
      <c r="H767" s="250">
        <v>4.25</v>
      </c>
      <c r="I767" s="251"/>
      <c r="J767" s="247"/>
      <c r="K767" s="247"/>
      <c r="L767" s="252"/>
      <c r="M767" s="253"/>
      <c r="N767" s="254"/>
      <c r="O767" s="254"/>
      <c r="P767" s="254"/>
      <c r="Q767" s="254"/>
      <c r="R767" s="254"/>
      <c r="S767" s="254"/>
      <c r="T767" s="25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56" t="s">
        <v>146</v>
      </c>
      <c r="AU767" s="256" t="s">
        <v>142</v>
      </c>
      <c r="AV767" s="15" t="s">
        <v>141</v>
      </c>
      <c r="AW767" s="15" t="s">
        <v>31</v>
      </c>
      <c r="AX767" s="15" t="s">
        <v>77</v>
      </c>
      <c r="AY767" s="256" t="s">
        <v>134</v>
      </c>
    </row>
    <row r="768" s="2" customFormat="1" ht="16.5" customHeight="1">
      <c r="A768" s="40"/>
      <c r="B768" s="41"/>
      <c r="C768" s="206" t="s">
        <v>962</v>
      </c>
      <c r="D768" s="206" t="s">
        <v>136</v>
      </c>
      <c r="E768" s="207" t="s">
        <v>963</v>
      </c>
      <c r="F768" s="208" t="s">
        <v>964</v>
      </c>
      <c r="G768" s="209" t="s">
        <v>277</v>
      </c>
      <c r="H768" s="210">
        <v>13.76</v>
      </c>
      <c r="I768" s="211"/>
      <c r="J768" s="212">
        <f>ROUND(I768*H768,2)</f>
        <v>0</v>
      </c>
      <c r="K768" s="208" t="s">
        <v>140</v>
      </c>
      <c r="L768" s="46"/>
      <c r="M768" s="213" t="s">
        <v>19</v>
      </c>
      <c r="N768" s="214" t="s">
        <v>41</v>
      </c>
      <c r="O768" s="86"/>
      <c r="P768" s="215">
        <f>O768*H768</f>
        <v>0</v>
      </c>
      <c r="Q768" s="215">
        <v>9.0000000000000006E-05</v>
      </c>
      <c r="R768" s="215">
        <f>Q768*H768</f>
        <v>0.0012384</v>
      </c>
      <c r="S768" s="215">
        <v>0</v>
      </c>
      <c r="T768" s="216">
        <f>S768*H768</f>
        <v>0</v>
      </c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R768" s="217" t="s">
        <v>176</v>
      </c>
      <c r="AT768" s="217" t="s">
        <v>136</v>
      </c>
      <c r="AU768" s="217" t="s">
        <v>142</v>
      </c>
      <c r="AY768" s="19" t="s">
        <v>134</v>
      </c>
      <c r="BE768" s="218">
        <f>IF(N768="základní",J768,0)</f>
        <v>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19" t="s">
        <v>142</v>
      </c>
      <c r="BK768" s="218">
        <f>ROUND(I768*H768,2)</f>
        <v>0</v>
      </c>
      <c r="BL768" s="19" t="s">
        <v>176</v>
      </c>
      <c r="BM768" s="217" t="s">
        <v>965</v>
      </c>
    </row>
    <row r="769" s="2" customFormat="1">
      <c r="A769" s="40"/>
      <c r="B769" s="41"/>
      <c r="C769" s="42"/>
      <c r="D769" s="219" t="s">
        <v>144</v>
      </c>
      <c r="E769" s="42"/>
      <c r="F769" s="220" t="s">
        <v>966</v>
      </c>
      <c r="G769" s="42"/>
      <c r="H769" s="42"/>
      <c r="I769" s="221"/>
      <c r="J769" s="42"/>
      <c r="K769" s="42"/>
      <c r="L769" s="46"/>
      <c r="M769" s="222"/>
      <c r="N769" s="223"/>
      <c r="O769" s="86"/>
      <c r="P769" s="86"/>
      <c r="Q769" s="86"/>
      <c r="R769" s="86"/>
      <c r="S769" s="86"/>
      <c r="T769" s="87"/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T769" s="19" t="s">
        <v>144</v>
      </c>
      <c r="AU769" s="19" t="s">
        <v>142</v>
      </c>
    </row>
    <row r="770" s="13" customFormat="1">
      <c r="A770" s="13"/>
      <c r="B770" s="224"/>
      <c r="C770" s="225"/>
      <c r="D770" s="226" t="s">
        <v>146</v>
      </c>
      <c r="E770" s="227" t="s">
        <v>19</v>
      </c>
      <c r="F770" s="228" t="s">
        <v>234</v>
      </c>
      <c r="G770" s="225"/>
      <c r="H770" s="227" t="s">
        <v>19</v>
      </c>
      <c r="I770" s="229"/>
      <c r="J770" s="225"/>
      <c r="K770" s="225"/>
      <c r="L770" s="230"/>
      <c r="M770" s="231"/>
      <c r="N770" s="232"/>
      <c r="O770" s="232"/>
      <c r="P770" s="232"/>
      <c r="Q770" s="232"/>
      <c r="R770" s="232"/>
      <c r="S770" s="232"/>
      <c r="T770" s="23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34" t="s">
        <v>146</v>
      </c>
      <c r="AU770" s="234" t="s">
        <v>142</v>
      </c>
      <c r="AV770" s="13" t="s">
        <v>77</v>
      </c>
      <c r="AW770" s="13" t="s">
        <v>31</v>
      </c>
      <c r="AX770" s="13" t="s">
        <v>69</v>
      </c>
      <c r="AY770" s="234" t="s">
        <v>134</v>
      </c>
    </row>
    <row r="771" s="14" customFormat="1">
      <c r="A771" s="14"/>
      <c r="B771" s="235"/>
      <c r="C771" s="236"/>
      <c r="D771" s="226" t="s">
        <v>146</v>
      </c>
      <c r="E771" s="237" t="s">
        <v>19</v>
      </c>
      <c r="F771" s="238" t="s">
        <v>967</v>
      </c>
      <c r="G771" s="236"/>
      <c r="H771" s="239">
        <v>8.4000000000000004</v>
      </c>
      <c r="I771" s="240"/>
      <c r="J771" s="236"/>
      <c r="K771" s="236"/>
      <c r="L771" s="241"/>
      <c r="M771" s="242"/>
      <c r="N771" s="243"/>
      <c r="O771" s="243"/>
      <c r="P771" s="243"/>
      <c r="Q771" s="243"/>
      <c r="R771" s="243"/>
      <c r="S771" s="243"/>
      <c r="T771" s="24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45" t="s">
        <v>146</v>
      </c>
      <c r="AU771" s="245" t="s">
        <v>142</v>
      </c>
      <c r="AV771" s="14" t="s">
        <v>142</v>
      </c>
      <c r="AW771" s="14" t="s">
        <v>31</v>
      </c>
      <c r="AX771" s="14" t="s">
        <v>69</v>
      </c>
      <c r="AY771" s="245" t="s">
        <v>134</v>
      </c>
    </row>
    <row r="772" s="13" customFormat="1">
      <c r="A772" s="13"/>
      <c r="B772" s="224"/>
      <c r="C772" s="225"/>
      <c r="D772" s="226" t="s">
        <v>146</v>
      </c>
      <c r="E772" s="227" t="s">
        <v>19</v>
      </c>
      <c r="F772" s="228" t="s">
        <v>215</v>
      </c>
      <c r="G772" s="225"/>
      <c r="H772" s="227" t="s">
        <v>19</v>
      </c>
      <c r="I772" s="229"/>
      <c r="J772" s="225"/>
      <c r="K772" s="225"/>
      <c r="L772" s="230"/>
      <c r="M772" s="231"/>
      <c r="N772" s="232"/>
      <c r="O772" s="232"/>
      <c r="P772" s="232"/>
      <c r="Q772" s="232"/>
      <c r="R772" s="232"/>
      <c r="S772" s="232"/>
      <c r="T772" s="23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4" t="s">
        <v>146</v>
      </c>
      <c r="AU772" s="234" t="s">
        <v>142</v>
      </c>
      <c r="AV772" s="13" t="s">
        <v>77</v>
      </c>
      <c r="AW772" s="13" t="s">
        <v>31</v>
      </c>
      <c r="AX772" s="13" t="s">
        <v>69</v>
      </c>
      <c r="AY772" s="234" t="s">
        <v>134</v>
      </c>
    </row>
    <row r="773" s="14" customFormat="1">
      <c r="A773" s="14"/>
      <c r="B773" s="235"/>
      <c r="C773" s="236"/>
      <c r="D773" s="226" t="s">
        <v>146</v>
      </c>
      <c r="E773" s="237" t="s">
        <v>19</v>
      </c>
      <c r="F773" s="238" t="s">
        <v>968</v>
      </c>
      <c r="G773" s="236"/>
      <c r="H773" s="239">
        <v>5.3600000000000003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45" t="s">
        <v>146</v>
      </c>
      <c r="AU773" s="245" t="s">
        <v>142</v>
      </c>
      <c r="AV773" s="14" t="s">
        <v>142</v>
      </c>
      <c r="AW773" s="14" t="s">
        <v>31</v>
      </c>
      <c r="AX773" s="14" t="s">
        <v>69</v>
      </c>
      <c r="AY773" s="245" t="s">
        <v>134</v>
      </c>
    </row>
    <row r="774" s="15" customFormat="1">
      <c r="A774" s="15"/>
      <c r="B774" s="246"/>
      <c r="C774" s="247"/>
      <c r="D774" s="226" t="s">
        <v>146</v>
      </c>
      <c r="E774" s="248" t="s">
        <v>19</v>
      </c>
      <c r="F774" s="249" t="s">
        <v>163</v>
      </c>
      <c r="G774" s="247"/>
      <c r="H774" s="250">
        <v>13.76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56" t="s">
        <v>146</v>
      </c>
      <c r="AU774" s="256" t="s">
        <v>142</v>
      </c>
      <c r="AV774" s="15" t="s">
        <v>141</v>
      </c>
      <c r="AW774" s="15" t="s">
        <v>31</v>
      </c>
      <c r="AX774" s="15" t="s">
        <v>77</v>
      </c>
      <c r="AY774" s="256" t="s">
        <v>134</v>
      </c>
    </row>
    <row r="775" s="2" customFormat="1" ht="24.15" customHeight="1">
      <c r="A775" s="40"/>
      <c r="B775" s="41"/>
      <c r="C775" s="206" t="s">
        <v>564</v>
      </c>
      <c r="D775" s="206" t="s">
        <v>136</v>
      </c>
      <c r="E775" s="207" t="s">
        <v>969</v>
      </c>
      <c r="F775" s="208" t="s">
        <v>970</v>
      </c>
      <c r="G775" s="209" t="s">
        <v>277</v>
      </c>
      <c r="H775" s="210">
        <v>6.7800000000000002</v>
      </c>
      <c r="I775" s="211"/>
      <c r="J775" s="212">
        <f>ROUND(I775*H775,2)</f>
        <v>0</v>
      </c>
      <c r="K775" s="208" t="s">
        <v>140</v>
      </c>
      <c r="L775" s="46"/>
      <c r="M775" s="213" t="s">
        <v>19</v>
      </c>
      <c r="N775" s="214" t="s">
        <v>41</v>
      </c>
      <c r="O775" s="86"/>
      <c r="P775" s="215">
        <f>O775*H775</f>
        <v>0</v>
      </c>
      <c r="Q775" s="215">
        <v>0</v>
      </c>
      <c r="R775" s="215">
        <f>Q775*H775</f>
        <v>0</v>
      </c>
      <c r="S775" s="215">
        <v>0</v>
      </c>
      <c r="T775" s="216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17" t="s">
        <v>176</v>
      </c>
      <c r="AT775" s="217" t="s">
        <v>136</v>
      </c>
      <c r="AU775" s="217" t="s">
        <v>142</v>
      </c>
      <c r="AY775" s="19" t="s">
        <v>134</v>
      </c>
      <c r="BE775" s="218">
        <f>IF(N775="základní",J775,0)</f>
        <v>0</v>
      </c>
      <c r="BF775" s="218">
        <f>IF(N775="snížená",J775,0)</f>
        <v>0</v>
      </c>
      <c r="BG775" s="218">
        <f>IF(N775="zákl. přenesená",J775,0)</f>
        <v>0</v>
      </c>
      <c r="BH775" s="218">
        <f>IF(N775="sníž. přenesená",J775,0)</f>
        <v>0</v>
      </c>
      <c r="BI775" s="218">
        <f>IF(N775="nulová",J775,0)</f>
        <v>0</v>
      </c>
      <c r="BJ775" s="19" t="s">
        <v>142</v>
      </c>
      <c r="BK775" s="218">
        <f>ROUND(I775*H775,2)</f>
        <v>0</v>
      </c>
      <c r="BL775" s="19" t="s">
        <v>176</v>
      </c>
      <c r="BM775" s="217" t="s">
        <v>971</v>
      </c>
    </row>
    <row r="776" s="2" customFormat="1">
      <c r="A776" s="40"/>
      <c r="B776" s="41"/>
      <c r="C776" s="42"/>
      <c r="D776" s="219" t="s">
        <v>144</v>
      </c>
      <c r="E776" s="42"/>
      <c r="F776" s="220" t="s">
        <v>972</v>
      </c>
      <c r="G776" s="42"/>
      <c r="H776" s="42"/>
      <c r="I776" s="221"/>
      <c r="J776" s="42"/>
      <c r="K776" s="42"/>
      <c r="L776" s="46"/>
      <c r="M776" s="222"/>
      <c r="N776" s="223"/>
      <c r="O776" s="86"/>
      <c r="P776" s="86"/>
      <c r="Q776" s="86"/>
      <c r="R776" s="86"/>
      <c r="S776" s="86"/>
      <c r="T776" s="87"/>
      <c r="U776" s="40"/>
      <c r="V776" s="40"/>
      <c r="W776" s="40"/>
      <c r="X776" s="40"/>
      <c r="Y776" s="40"/>
      <c r="Z776" s="40"/>
      <c r="AA776" s="40"/>
      <c r="AB776" s="40"/>
      <c r="AC776" s="40"/>
      <c r="AD776" s="40"/>
      <c r="AE776" s="40"/>
      <c r="AT776" s="19" t="s">
        <v>144</v>
      </c>
      <c r="AU776" s="19" t="s">
        <v>142</v>
      </c>
    </row>
    <row r="777" s="13" customFormat="1">
      <c r="A777" s="13"/>
      <c r="B777" s="224"/>
      <c r="C777" s="225"/>
      <c r="D777" s="226" t="s">
        <v>146</v>
      </c>
      <c r="E777" s="227" t="s">
        <v>19</v>
      </c>
      <c r="F777" s="228" t="s">
        <v>234</v>
      </c>
      <c r="G777" s="225"/>
      <c r="H777" s="227" t="s">
        <v>19</v>
      </c>
      <c r="I777" s="229"/>
      <c r="J777" s="225"/>
      <c r="K777" s="225"/>
      <c r="L777" s="230"/>
      <c r="M777" s="231"/>
      <c r="N777" s="232"/>
      <c r="O777" s="232"/>
      <c r="P777" s="232"/>
      <c r="Q777" s="232"/>
      <c r="R777" s="232"/>
      <c r="S777" s="232"/>
      <c r="T777" s="23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4" t="s">
        <v>146</v>
      </c>
      <c r="AU777" s="234" t="s">
        <v>142</v>
      </c>
      <c r="AV777" s="13" t="s">
        <v>77</v>
      </c>
      <c r="AW777" s="13" t="s">
        <v>31</v>
      </c>
      <c r="AX777" s="13" t="s">
        <v>69</v>
      </c>
      <c r="AY777" s="234" t="s">
        <v>134</v>
      </c>
    </row>
    <row r="778" s="14" customFormat="1">
      <c r="A778" s="14"/>
      <c r="B778" s="235"/>
      <c r="C778" s="236"/>
      <c r="D778" s="226" t="s">
        <v>146</v>
      </c>
      <c r="E778" s="237" t="s">
        <v>19</v>
      </c>
      <c r="F778" s="238" t="s">
        <v>973</v>
      </c>
      <c r="G778" s="236"/>
      <c r="H778" s="239">
        <v>3.8999999999999999</v>
      </c>
      <c r="I778" s="240"/>
      <c r="J778" s="236"/>
      <c r="K778" s="236"/>
      <c r="L778" s="241"/>
      <c r="M778" s="242"/>
      <c r="N778" s="243"/>
      <c r="O778" s="243"/>
      <c r="P778" s="243"/>
      <c r="Q778" s="243"/>
      <c r="R778" s="243"/>
      <c r="S778" s="243"/>
      <c r="T778" s="244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5" t="s">
        <v>146</v>
      </c>
      <c r="AU778" s="245" t="s">
        <v>142</v>
      </c>
      <c r="AV778" s="14" t="s">
        <v>142</v>
      </c>
      <c r="AW778" s="14" t="s">
        <v>31</v>
      </c>
      <c r="AX778" s="14" t="s">
        <v>69</v>
      </c>
      <c r="AY778" s="245" t="s">
        <v>134</v>
      </c>
    </row>
    <row r="779" s="13" customFormat="1">
      <c r="A779" s="13"/>
      <c r="B779" s="224"/>
      <c r="C779" s="225"/>
      <c r="D779" s="226" t="s">
        <v>146</v>
      </c>
      <c r="E779" s="227" t="s">
        <v>19</v>
      </c>
      <c r="F779" s="228" t="s">
        <v>215</v>
      </c>
      <c r="G779" s="225"/>
      <c r="H779" s="227" t="s">
        <v>19</v>
      </c>
      <c r="I779" s="229"/>
      <c r="J779" s="225"/>
      <c r="K779" s="225"/>
      <c r="L779" s="230"/>
      <c r="M779" s="231"/>
      <c r="N779" s="232"/>
      <c r="O779" s="232"/>
      <c r="P779" s="232"/>
      <c r="Q779" s="232"/>
      <c r="R779" s="232"/>
      <c r="S779" s="232"/>
      <c r="T779" s="23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4" t="s">
        <v>146</v>
      </c>
      <c r="AU779" s="234" t="s">
        <v>142</v>
      </c>
      <c r="AV779" s="13" t="s">
        <v>77</v>
      </c>
      <c r="AW779" s="13" t="s">
        <v>31</v>
      </c>
      <c r="AX779" s="13" t="s">
        <v>69</v>
      </c>
      <c r="AY779" s="234" t="s">
        <v>134</v>
      </c>
    </row>
    <row r="780" s="14" customFormat="1">
      <c r="A780" s="14"/>
      <c r="B780" s="235"/>
      <c r="C780" s="236"/>
      <c r="D780" s="226" t="s">
        <v>146</v>
      </c>
      <c r="E780" s="237" t="s">
        <v>19</v>
      </c>
      <c r="F780" s="238" t="s">
        <v>974</v>
      </c>
      <c r="G780" s="236"/>
      <c r="H780" s="239">
        <v>2.8799999999999999</v>
      </c>
      <c r="I780" s="240"/>
      <c r="J780" s="236"/>
      <c r="K780" s="236"/>
      <c r="L780" s="241"/>
      <c r="M780" s="242"/>
      <c r="N780" s="243"/>
      <c r="O780" s="243"/>
      <c r="P780" s="243"/>
      <c r="Q780" s="243"/>
      <c r="R780" s="243"/>
      <c r="S780" s="243"/>
      <c r="T780" s="244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45" t="s">
        <v>146</v>
      </c>
      <c r="AU780" s="245" t="s">
        <v>142</v>
      </c>
      <c r="AV780" s="14" t="s">
        <v>142</v>
      </c>
      <c r="AW780" s="14" t="s">
        <v>31</v>
      </c>
      <c r="AX780" s="14" t="s">
        <v>69</v>
      </c>
      <c r="AY780" s="245" t="s">
        <v>134</v>
      </c>
    </row>
    <row r="781" s="15" customFormat="1">
      <c r="A781" s="15"/>
      <c r="B781" s="246"/>
      <c r="C781" s="247"/>
      <c r="D781" s="226" t="s">
        <v>146</v>
      </c>
      <c r="E781" s="248" t="s">
        <v>19</v>
      </c>
      <c r="F781" s="249" t="s">
        <v>163</v>
      </c>
      <c r="G781" s="247"/>
      <c r="H781" s="250">
        <v>6.7800000000000002</v>
      </c>
      <c r="I781" s="251"/>
      <c r="J781" s="247"/>
      <c r="K781" s="247"/>
      <c r="L781" s="252"/>
      <c r="M781" s="253"/>
      <c r="N781" s="254"/>
      <c r="O781" s="254"/>
      <c r="P781" s="254"/>
      <c r="Q781" s="254"/>
      <c r="R781" s="254"/>
      <c r="S781" s="254"/>
      <c r="T781" s="25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T781" s="256" t="s">
        <v>146</v>
      </c>
      <c r="AU781" s="256" t="s">
        <v>142</v>
      </c>
      <c r="AV781" s="15" t="s">
        <v>141</v>
      </c>
      <c r="AW781" s="15" t="s">
        <v>31</v>
      </c>
      <c r="AX781" s="15" t="s">
        <v>77</v>
      </c>
      <c r="AY781" s="256" t="s">
        <v>134</v>
      </c>
    </row>
    <row r="782" s="2" customFormat="1" ht="24.15" customHeight="1">
      <c r="A782" s="40"/>
      <c r="B782" s="41"/>
      <c r="C782" s="206" t="s">
        <v>975</v>
      </c>
      <c r="D782" s="206" t="s">
        <v>136</v>
      </c>
      <c r="E782" s="207" t="s">
        <v>976</v>
      </c>
      <c r="F782" s="208" t="s">
        <v>977</v>
      </c>
      <c r="G782" s="209" t="s">
        <v>311</v>
      </c>
      <c r="H782" s="210">
        <v>8</v>
      </c>
      <c r="I782" s="211"/>
      <c r="J782" s="212">
        <f>ROUND(I782*H782,2)</f>
        <v>0</v>
      </c>
      <c r="K782" s="208" t="s">
        <v>140</v>
      </c>
      <c r="L782" s="46"/>
      <c r="M782" s="213" t="s">
        <v>19</v>
      </c>
      <c r="N782" s="214" t="s">
        <v>41</v>
      </c>
      <c r="O782" s="86"/>
      <c r="P782" s="215">
        <f>O782*H782</f>
        <v>0</v>
      </c>
      <c r="Q782" s="215">
        <v>0.00021000000000000001</v>
      </c>
      <c r="R782" s="215">
        <f>Q782*H782</f>
        <v>0.0016800000000000001</v>
      </c>
      <c r="S782" s="215">
        <v>0</v>
      </c>
      <c r="T782" s="216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17" t="s">
        <v>176</v>
      </c>
      <c r="AT782" s="217" t="s">
        <v>136</v>
      </c>
      <c r="AU782" s="217" t="s">
        <v>142</v>
      </c>
      <c r="AY782" s="19" t="s">
        <v>134</v>
      </c>
      <c r="BE782" s="218">
        <f>IF(N782="základní",J782,0)</f>
        <v>0</v>
      </c>
      <c r="BF782" s="218">
        <f>IF(N782="snížená",J782,0)</f>
        <v>0</v>
      </c>
      <c r="BG782" s="218">
        <f>IF(N782="zákl. přenesená",J782,0)</f>
        <v>0</v>
      </c>
      <c r="BH782" s="218">
        <f>IF(N782="sníž. přenesená",J782,0)</f>
        <v>0</v>
      </c>
      <c r="BI782" s="218">
        <f>IF(N782="nulová",J782,0)</f>
        <v>0</v>
      </c>
      <c r="BJ782" s="19" t="s">
        <v>142</v>
      </c>
      <c r="BK782" s="218">
        <f>ROUND(I782*H782,2)</f>
        <v>0</v>
      </c>
      <c r="BL782" s="19" t="s">
        <v>176</v>
      </c>
      <c r="BM782" s="217" t="s">
        <v>978</v>
      </c>
    </row>
    <row r="783" s="2" customFormat="1">
      <c r="A783" s="40"/>
      <c r="B783" s="41"/>
      <c r="C783" s="42"/>
      <c r="D783" s="219" t="s">
        <v>144</v>
      </c>
      <c r="E783" s="42"/>
      <c r="F783" s="220" t="s">
        <v>979</v>
      </c>
      <c r="G783" s="42"/>
      <c r="H783" s="42"/>
      <c r="I783" s="221"/>
      <c r="J783" s="42"/>
      <c r="K783" s="42"/>
      <c r="L783" s="46"/>
      <c r="M783" s="222"/>
      <c r="N783" s="223"/>
      <c r="O783" s="86"/>
      <c r="P783" s="86"/>
      <c r="Q783" s="86"/>
      <c r="R783" s="86"/>
      <c r="S783" s="86"/>
      <c r="T783" s="87"/>
      <c r="U783" s="40"/>
      <c r="V783" s="40"/>
      <c r="W783" s="40"/>
      <c r="X783" s="40"/>
      <c r="Y783" s="40"/>
      <c r="Z783" s="40"/>
      <c r="AA783" s="40"/>
      <c r="AB783" s="40"/>
      <c r="AC783" s="40"/>
      <c r="AD783" s="40"/>
      <c r="AE783" s="40"/>
      <c r="AT783" s="19" t="s">
        <v>144</v>
      </c>
      <c r="AU783" s="19" t="s">
        <v>142</v>
      </c>
    </row>
    <row r="784" s="13" customFormat="1">
      <c r="A784" s="13"/>
      <c r="B784" s="224"/>
      <c r="C784" s="225"/>
      <c r="D784" s="226" t="s">
        <v>146</v>
      </c>
      <c r="E784" s="227" t="s">
        <v>19</v>
      </c>
      <c r="F784" s="228" t="s">
        <v>234</v>
      </c>
      <c r="G784" s="225"/>
      <c r="H784" s="227" t="s">
        <v>19</v>
      </c>
      <c r="I784" s="229"/>
      <c r="J784" s="225"/>
      <c r="K784" s="225"/>
      <c r="L784" s="230"/>
      <c r="M784" s="231"/>
      <c r="N784" s="232"/>
      <c r="O784" s="232"/>
      <c r="P784" s="232"/>
      <c r="Q784" s="232"/>
      <c r="R784" s="232"/>
      <c r="S784" s="232"/>
      <c r="T784" s="23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34" t="s">
        <v>146</v>
      </c>
      <c r="AU784" s="234" t="s">
        <v>142</v>
      </c>
      <c r="AV784" s="13" t="s">
        <v>77</v>
      </c>
      <c r="AW784" s="13" t="s">
        <v>31</v>
      </c>
      <c r="AX784" s="13" t="s">
        <v>69</v>
      </c>
      <c r="AY784" s="234" t="s">
        <v>134</v>
      </c>
    </row>
    <row r="785" s="14" customFormat="1">
      <c r="A785" s="14"/>
      <c r="B785" s="235"/>
      <c r="C785" s="236"/>
      <c r="D785" s="226" t="s">
        <v>146</v>
      </c>
      <c r="E785" s="237" t="s">
        <v>19</v>
      </c>
      <c r="F785" s="238" t="s">
        <v>141</v>
      </c>
      <c r="G785" s="236"/>
      <c r="H785" s="239">
        <v>4</v>
      </c>
      <c r="I785" s="240"/>
      <c r="J785" s="236"/>
      <c r="K785" s="236"/>
      <c r="L785" s="241"/>
      <c r="M785" s="242"/>
      <c r="N785" s="243"/>
      <c r="O785" s="243"/>
      <c r="P785" s="243"/>
      <c r="Q785" s="243"/>
      <c r="R785" s="243"/>
      <c r="S785" s="243"/>
      <c r="T785" s="244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45" t="s">
        <v>146</v>
      </c>
      <c r="AU785" s="245" t="s">
        <v>142</v>
      </c>
      <c r="AV785" s="14" t="s">
        <v>142</v>
      </c>
      <c r="AW785" s="14" t="s">
        <v>31</v>
      </c>
      <c r="AX785" s="14" t="s">
        <v>69</v>
      </c>
      <c r="AY785" s="245" t="s">
        <v>134</v>
      </c>
    </row>
    <row r="786" s="13" customFormat="1">
      <c r="A786" s="13"/>
      <c r="B786" s="224"/>
      <c r="C786" s="225"/>
      <c r="D786" s="226" t="s">
        <v>146</v>
      </c>
      <c r="E786" s="227" t="s">
        <v>19</v>
      </c>
      <c r="F786" s="228" t="s">
        <v>215</v>
      </c>
      <c r="G786" s="225"/>
      <c r="H786" s="227" t="s">
        <v>19</v>
      </c>
      <c r="I786" s="229"/>
      <c r="J786" s="225"/>
      <c r="K786" s="225"/>
      <c r="L786" s="230"/>
      <c r="M786" s="231"/>
      <c r="N786" s="232"/>
      <c r="O786" s="232"/>
      <c r="P786" s="232"/>
      <c r="Q786" s="232"/>
      <c r="R786" s="232"/>
      <c r="S786" s="232"/>
      <c r="T786" s="23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34" t="s">
        <v>146</v>
      </c>
      <c r="AU786" s="234" t="s">
        <v>142</v>
      </c>
      <c r="AV786" s="13" t="s">
        <v>77</v>
      </c>
      <c r="AW786" s="13" t="s">
        <v>31</v>
      </c>
      <c r="AX786" s="13" t="s">
        <v>69</v>
      </c>
      <c r="AY786" s="234" t="s">
        <v>134</v>
      </c>
    </row>
    <row r="787" s="14" customFormat="1">
      <c r="A787" s="14"/>
      <c r="B787" s="235"/>
      <c r="C787" s="236"/>
      <c r="D787" s="226" t="s">
        <v>146</v>
      </c>
      <c r="E787" s="237" t="s">
        <v>19</v>
      </c>
      <c r="F787" s="238" t="s">
        <v>141</v>
      </c>
      <c r="G787" s="236"/>
      <c r="H787" s="239">
        <v>4</v>
      </c>
      <c r="I787" s="240"/>
      <c r="J787" s="236"/>
      <c r="K787" s="236"/>
      <c r="L787" s="241"/>
      <c r="M787" s="242"/>
      <c r="N787" s="243"/>
      <c r="O787" s="243"/>
      <c r="P787" s="243"/>
      <c r="Q787" s="243"/>
      <c r="R787" s="243"/>
      <c r="S787" s="243"/>
      <c r="T787" s="244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5" t="s">
        <v>146</v>
      </c>
      <c r="AU787" s="245" t="s">
        <v>142</v>
      </c>
      <c r="AV787" s="14" t="s">
        <v>142</v>
      </c>
      <c r="AW787" s="14" t="s">
        <v>31</v>
      </c>
      <c r="AX787" s="14" t="s">
        <v>69</v>
      </c>
      <c r="AY787" s="245" t="s">
        <v>134</v>
      </c>
    </row>
    <row r="788" s="15" customFormat="1">
      <c r="A788" s="15"/>
      <c r="B788" s="246"/>
      <c r="C788" s="247"/>
      <c r="D788" s="226" t="s">
        <v>146</v>
      </c>
      <c r="E788" s="248" t="s">
        <v>19</v>
      </c>
      <c r="F788" s="249" t="s">
        <v>163</v>
      </c>
      <c r="G788" s="247"/>
      <c r="H788" s="250">
        <v>8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6" t="s">
        <v>146</v>
      </c>
      <c r="AU788" s="256" t="s">
        <v>142</v>
      </c>
      <c r="AV788" s="15" t="s">
        <v>141</v>
      </c>
      <c r="AW788" s="15" t="s">
        <v>31</v>
      </c>
      <c r="AX788" s="15" t="s">
        <v>77</v>
      </c>
      <c r="AY788" s="256" t="s">
        <v>134</v>
      </c>
    </row>
    <row r="789" s="2" customFormat="1" ht="24.15" customHeight="1">
      <c r="A789" s="40"/>
      <c r="B789" s="41"/>
      <c r="C789" s="206" t="s">
        <v>570</v>
      </c>
      <c r="D789" s="206" t="s">
        <v>136</v>
      </c>
      <c r="E789" s="207" t="s">
        <v>980</v>
      </c>
      <c r="F789" s="208" t="s">
        <v>981</v>
      </c>
      <c r="G789" s="209" t="s">
        <v>311</v>
      </c>
      <c r="H789" s="210">
        <v>2</v>
      </c>
      <c r="I789" s="211"/>
      <c r="J789" s="212">
        <f>ROUND(I789*H789,2)</f>
        <v>0</v>
      </c>
      <c r="K789" s="208" t="s">
        <v>140</v>
      </c>
      <c r="L789" s="46"/>
      <c r="M789" s="213" t="s">
        <v>19</v>
      </c>
      <c r="N789" s="214" t="s">
        <v>41</v>
      </c>
      <c r="O789" s="86"/>
      <c r="P789" s="215">
        <f>O789*H789</f>
        <v>0</v>
      </c>
      <c r="Q789" s="215">
        <v>0.00020000000000000001</v>
      </c>
      <c r="R789" s="215">
        <f>Q789*H789</f>
        <v>0.00040000000000000002</v>
      </c>
      <c r="S789" s="215">
        <v>0</v>
      </c>
      <c r="T789" s="216">
        <f>S789*H789</f>
        <v>0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17" t="s">
        <v>176</v>
      </c>
      <c r="AT789" s="217" t="s">
        <v>136</v>
      </c>
      <c r="AU789" s="217" t="s">
        <v>142</v>
      </c>
      <c r="AY789" s="19" t="s">
        <v>134</v>
      </c>
      <c r="BE789" s="218">
        <f>IF(N789="základní",J789,0)</f>
        <v>0</v>
      </c>
      <c r="BF789" s="218">
        <f>IF(N789="snížená",J789,0)</f>
        <v>0</v>
      </c>
      <c r="BG789" s="218">
        <f>IF(N789="zákl. přenesená",J789,0)</f>
        <v>0</v>
      </c>
      <c r="BH789" s="218">
        <f>IF(N789="sníž. přenesená",J789,0)</f>
        <v>0</v>
      </c>
      <c r="BI789" s="218">
        <f>IF(N789="nulová",J789,0)</f>
        <v>0</v>
      </c>
      <c r="BJ789" s="19" t="s">
        <v>142</v>
      </c>
      <c r="BK789" s="218">
        <f>ROUND(I789*H789,2)</f>
        <v>0</v>
      </c>
      <c r="BL789" s="19" t="s">
        <v>176</v>
      </c>
      <c r="BM789" s="217" t="s">
        <v>982</v>
      </c>
    </row>
    <row r="790" s="2" customFormat="1">
      <c r="A790" s="40"/>
      <c r="B790" s="41"/>
      <c r="C790" s="42"/>
      <c r="D790" s="219" t="s">
        <v>144</v>
      </c>
      <c r="E790" s="42"/>
      <c r="F790" s="220" t="s">
        <v>983</v>
      </c>
      <c r="G790" s="42"/>
      <c r="H790" s="42"/>
      <c r="I790" s="221"/>
      <c r="J790" s="42"/>
      <c r="K790" s="42"/>
      <c r="L790" s="46"/>
      <c r="M790" s="222"/>
      <c r="N790" s="223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144</v>
      </c>
      <c r="AU790" s="19" t="s">
        <v>142</v>
      </c>
    </row>
    <row r="791" s="13" customFormat="1">
      <c r="A791" s="13"/>
      <c r="B791" s="224"/>
      <c r="C791" s="225"/>
      <c r="D791" s="226" t="s">
        <v>146</v>
      </c>
      <c r="E791" s="227" t="s">
        <v>19</v>
      </c>
      <c r="F791" s="228" t="s">
        <v>234</v>
      </c>
      <c r="G791" s="225"/>
      <c r="H791" s="227" t="s">
        <v>19</v>
      </c>
      <c r="I791" s="229"/>
      <c r="J791" s="225"/>
      <c r="K791" s="225"/>
      <c r="L791" s="230"/>
      <c r="M791" s="231"/>
      <c r="N791" s="232"/>
      <c r="O791" s="232"/>
      <c r="P791" s="232"/>
      <c r="Q791" s="232"/>
      <c r="R791" s="232"/>
      <c r="S791" s="232"/>
      <c r="T791" s="23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4" t="s">
        <v>146</v>
      </c>
      <c r="AU791" s="234" t="s">
        <v>142</v>
      </c>
      <c r="AV791" s="13" t="s">
        <v>77</v>
      </c>
      <c r="AW791" s="13" t="s">
        <v>31</v>
      </c>
      <c r="AX791" s="13" t="s">
        <v>69</v>
      </c>
      <c r="AY791" s="234" t="s">
        <v>134</v>
      </c>
    </row>
    <row r="792" s="14" customFormat="1">
      <c r="A792" s="14"/>
      <c r="B792" s="235"/>
      <c r="C792" s="236"/>
      <c r="D792" s="226" t="s">
        <v>146</v>
      </c>
      <c r="E792" s="237" t="s">
        <v>19</v>
      </c>
      <c r="F792" s="238" t="s">
        <v>142</v>
      </c>
      <c r="G792" s="236"/>
      <c r="H792" s="239">
        <v>2</v>
      </c>
      <c r="I792" s="240"/>
      <c r="J792" s="236"/>
      <c r="K792" s="236"/>
      <c r="L792" s="241"/>
      <c r="M792" s="242"/>
      <c r="N792" s="243"/>
      <c r="O792" s="243"/>
      <c r="P792" s="243"/>
      <c r="Q792" s="243"/>
      <c r="R792" s="243"/>
      <c r="S792" s="243"/>
      <c r="T792" s="24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45" t="s">
        <v>146</v>
      </c>
      <c r="AU792" s="245" t="s">
        <v>142</v>
      </c>
      <c r="AV792" s="14" t="s">
        <v>142</v>
      </c>
      <c r="AW792" s="14" t="s">
        <v>31</v>
      </c>
      <c r="AX792" s="14" t="s">
        <v>69</v>
      </c>
      <c r="AY792" s="245" t="s">
        <v>134</v>
      </c>
    </row>
    <row r="793" s="15" customFormat="1">
      <c r="A793" s="15"/>
      <c r="B793" s="246"/>
      <c r="C793" s="247"/>
      <c r="D793" s="226" t="s">
        <v>146</v>
      </c>
      <c r="E793" s="248" t="s">
        <v>19</v>
      </c>
      <c r="F793" s="249" t="s">
        <v>163</v>
      </c>
      <c r="G793" s="247"/>
      <c r="H793" s="250">
        <v>2</v>
      </c>
      <c r="I793" s="251"/>
      <c r="J793" s="247"/>
      <c r="K793" s="247"/>
      <c r="L793" s="252"/>
      <c r="M793" s="253"/>
      <c r="N793" s="254"/>
      <c r="O793" s="254"/>
      <c r="P793" s="254"/>
      <c r="Q793" s="254"/>
      <c r="R793" s="254"/>
      <c r="S793" s="254"/>
      <c r="T793" s="25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56" t="s">
        <v>146</v>
      </c>
      <c r="AU793" s="256" t="s">
        <v>142</v>
      </c>
      <c r="AV793" s="15" t="s">
        <v>141</v>
      </c>
      <c r="AW793" s="15" t="s">
        <v>31</v>
      </c>
      <c r="AX793" s="15" t="s">
        <v>77</v>
      </c>
      <c r="AY793" s="256" t="s">
        <v>134</v>
      </c>
    </row>
    <row r="794" s="2" customFormat="1" ht="24.15" customHeight="1">
      <c r="A794" s="40"/>
      <c r="B794" s="41"/>
      <c r="C794" s="206" t="s">
        <v>984</v>
      </c>
      <c r="D794" s="206" t="s">
        <v>136</v>
      </c>
      <c r="E794" s="207" t="s">
        <v>985</v>
      </c>
      <c r="F794" s="208" t="s">
        <v>986</v>
      </c>
      <c r="G794" s="209" t="s">
        <v>311</v>
      </c>
      <c r="H794" s="210">
        <v>3</v>
      </c>
      <c r="I794" s="211"/>
      <c r="J794" s="212">
        <f>ROUND(I794*H794,2)</f>
        <v>0</v>
      </c>
      <c r="K794" s="208" t="s">
        <v>140</v>
      </c>
      <c r="L794" s="46"/>
      <c r="M794" s="213" t="s">
        <v>19</v>
      </c>
      <c r="N794" s="214" t="s">
        <v>41</v>
      </c>
      <c r="O794" s="86"/>
      <c r="P794" s="215">
        <f>O794*H794</f>
        <v>0</v>
      </c>
      <c r="Q794" s="215">
        <v>0.00017799999999999999</v>
      </c>
      <c r="R794" s="215">
        <f>Q794*H794</f>
        <v>0.00053399999999999997</v>
      </c>
      <c r="S794" s="215">
        <v>0</v>
      </c>
      <c r="T794" s="216">
        <f>S794*H794</f>
        <v>0</v>
      </c>
      <c r="U794" s="40"/>
      <c r="V794" s="40"/>
      <c r="W794" s="40"/>
      <c r="X794" s="40"/>
      <c r="Y794" s="40"/>
      <c r="Z794" s="40"/>
      <c r="AA794" s="40"/>
      <c r="AB794" s="40"/>
      <c r="AC794" s="40"/>
      <c r="AD794" s="40"/>
      <c r="AE794" s="40"/>
      <c r="AR794" s="217" t="s">
        <v>176</v>
      </c>
      <c r="AT794" s="217" t="s">
        <v>136</v>
      </c>
      <c r="AU794" s="217" t="s">
        <v>142</v>
      </c>
      <c r="AY794" s="19" t="s">
        <v>134</v>
      </c>
      <c r="BE794" s="218">
        <f>IF(N794="základní",J794,0)</f>
        <v>0</v>
      </c>
      <c r="BF794" s="218">
        <f>IF(N794="snížená",J794,0)</f>
        <v>0</v>
      </c>
      <c r="BG794" s="218">
        <f>IF(N794="zákl. přenesená",J794,0)</f>
        <v>0</v>
      </c>
      <c r="BH794" s="218">
        <f>IF(N794="sníž. přenesená",J794,0)</f>
        <v>0</v>
      </c>
      <c r="BI794" s="218">
        <f>IF(N794="nulová",J794,0)</f>
        <v>0</v>
      </c>
      <c r="BJ794" s="19" t="s">
        <v>142</v>
      </c>
      <c r="BK794" s="218">
        <f>ROUND(I794*H794,2)</f>
        <v>0</v>
      </c>
      <c r="BL794" s="19" t="s">
        <v>176</v>
      </c>
      <c r="BM794" s="217" t="s">
        <v>987</v>
      </c>
    </row>
    <row r="795" s="2" customFormat="1">
      <c r="A795" s="40"/>
      <c r="B795" s="41"/>
      <c r="C795" s="42"/>
      <c r="D795" s="219" t="s">
        <v>144</v>
      </c>
      <c r="E795" s="42"/>
      <c r="F795" s="220" t="s">
        <v>988</v>
      </c>
      <c r="G795" s="42"/>
      <c r="H795" s="42"/>
      <c r="I795" s="221"/>
      <c r="J795" s="42"/>
      <c r="K795" s="42"/>
      <c r="L795" s="46"/>
      <c r="M795" s="222"/>
      <c r="N795" s="223"/>
      <c r="O795" s="86"/>
      <c r="P795" s="86"/>
      <c r="Q795" s="86"/>
      <c r="R795" s="86"/>
      <c r="S795" s="86"/>
      <c r="T795" s="87"/>
      <c r="U795" s="40"/>
      <c r="V795" s="40"/>
      <c r="W795" s="40"/>
      <c r="X795" s="40"/>
      <c r="Y795" s="40"/>
      <c r="Z795" s="40"/>
      <c r="AA795" s="40"/>
      <c r="AB795" s="40"/>
      <c r="AC795" s="40"/>
      <c r="AD795" s="40"/>
      <c r="AE795" s="40"/>
      <c r="AT795" s="19" t="s">
        <v>144</v>
      </c>
      <c r="AU795" s="19" t="s">
        <v>142</v>
      </c>
    </row>
    <row r="796" s="13" customFormat="1">
      <c r="A796" s="13"/>
      <c r="B796" s="224"/>
      <c r="C796" s="225"/>
      <c r="D796" s="226" t="s">
        <v>146</v>
      </c>
      <c r="E796" s="227" t="s">
        <v>19</v>
      </c>
      <c r="F796" s="228" t="s">
        <v>234</v>
      </c>
      <c r="G796" s="225"/>
      <c r="H796" s="227" t="s">
        <v>19</v>
      </c>
      <c r="I796" s="229"/>
      <c r="J796" s="225"/>
      <c r="K796" s="225"/>
      <c r="L796" s="230"/>
      <c r="M796" s="231"/>
      <c r="N796" s="232"/>
      <c r="O796" s="232"/>
      <c r="P796" s="232"/>
      <c r="Q796" s="232"/>
      <c r="R796" s="232"/>
      <c r="S796" s="232"/>
      <c r="T796" s="23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4" t="s">
        <v>146</v>
      </c>
      <c r="AU796" s="234" t="s">
        <v>142</v>
      </c>
      <c r="AV796" s="13" t="s">
        <v>77</v>
      </c>
      <c r="AW796" s="13" t="s">
        <v>31</v>
      </c>
      <c r="AX796" s="13" t="s">
        <v>69</v>
      </c>
      <c r="AY796" s="234" t="s">
        <v>134</v>
      </c>
    </row>
    <row r="797" s="14" customFormat="1">
      <c r="A797" s="14"/>
      <c r="B797" s="235"/>
      <c r="C797" s="236"/>
      <c r="D797" s="226" t="s">
        <v>146</v>
      </c>
      <c r="E797" s="237" t="s">
        <v>19</v>
      </c>
      <c r="F797" s="238" t="s">
        <v>142</v>
      </c>
      <c r="G797" s="236"/>
      <c r="H797" s="239">
        <v>2</v>
      </c>
      <c r="I797" s="240"/>
      <c r="J797" s="236"/>
      <c r="K797" s="236"/>
      <c r="L797" s="241"/>
      <c r="M797" s="242"/>
      <c r="N797" s="243"/>
      <c r="O797" s="243"/>
      <c r="P797" s="243"/>
      <c r="Q797" s="243"/>
      <c r="R797" s="243"/>
      <c r="S797" s="243"/>
      <c r="T797" s="244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5" t="s">
        <v>146</v>
      </c>
      <c r="AU797" s="245" t="s">
        <v>142</v>
      </c>
      <c r="AV797" s="14" t="s">
        <v>142</v>
      </c>
      <c r="AW797" s="14" t="s">
        <v>31</v>
      </c>
      <c r="AX797" s="14" t="s">
        <v>69</v>
      </c>
      <c r="AY797" s="245" t="s">
        <v>134</v>
      </c>
    </row>
    <row r="798" s="13" customFormat="1">
      <c r="A798" s="13"/>
      <c r="B798" s="224"/>
      <c r="C798" s="225"/>
      <c r="D798" s="226" t="s">
        <v>146</v>
      </c>
      <c r="E798" s="227" t="s">
        <v>19</v>
      </c>
      <c r="F798" s="228" t="s">
        <v>215</v>
      </c>
      <c r="G798" s="225"/>
      <c r="H798" s="227" t="s">
        <v>19</v>
      </c>
      <c r="I798" s="229"/>
      <c r="J798" s="225"/>
      <c r="K798" s="225"/>
      <c r="L798" s="230"/>
      <c r="M798" s="231"/>
      <c r="N798" s="232"/>
      <c r="O798" s="232"/>
      <c r="P798" s="232"/>
      <c r="Q798" s="232"/>
      <c r="R798" s="232"/>
      <c r="S798" s="232"/>
      <c r="T798" s="23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34" t="s">
        <v>146</v>
      </c>
      <c r="AU798" s="234" t="s">
        <v>142</v>
      </c>
      <c r="AV798" s="13" t="s">
        <v>77</v>
      </c>
      <c r="AW798" s="13" t="s">
        <v>31</v>
      </c>
      <c r="AX798" s="13" t="s">
        <v>69</v>
      </c>
      <c r="AY798" s="234" t="s">
        <v>134</v>
      </c>
    </row>
    <row r="799" s="14" customFormat="1">
      <c r="A799" s="14"/>
      <c r="B799" s="235"/>
      <c r="C799" s="236"/>
      <c r="D799" s="226" t="s">
        <v>146</v>
      </c>
      <c r="E799" s="237" t="s">
        <v>19</v>
      </c>
      <c r="F799" s="238" t="s">
        <v>77</v>
      </c>
      <c r="G799" s="236"/>
      <c r="H799" s="239">
        <v>1</v>
      </c>
      <c r="I799" s="240"/>
      <c r="J799" s="236"/>
      <c r="K799" s="236"/>
      <c r="L799" s="241"/>
      <c r="M799" s="242"/>
      <c r="N799" s="243"/>
      <c r="O799" s="243"/>
      <c r="P799" s="243"/>
      <c r="Q799" s="243"/>
      <c r="R799" s="243"/>
      <c r="S799" s="243"/>
      <c r="T799" s="244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45" t="s">
        <v>146</v>
      </c>
      <c r="AU799" s="245" t="s">
        <v>142</v>
      </c>
      <c r="AV799" s="14" t="s">
        <v>142</v>
      </c>
      <c r="AW799" s="14" t="s">
        <v>31</v>
      </c>
      <c r="AX799" s="14" t="s">
        <v>69</v>
      </c>
      <c r="AY799" s="245" t="s">
        <v>134</v>
      </c>
    </row>
    <row r="800" s="15" customFormat="1">
      <c r="A800" s="15"/>
      <c r="B800" s="246"/>
      <c r="C800" s="247"/>
      <c r="D800" s="226" t="s">
        <v>146</v>
      </c>
      <c r="E800" s="248" t="s">
        <v>19</v>
      </c>
      <c r="F800" s="249" t="s">
        <v>163</v>
      </c>
      <c r="G800" s="247"/>
      <c r="H800" s="250">
        <v>3</v>
      </c>
      <c r="I800" s="251"/>
      <c r="J800" s="247"/>
      <c r="K800" s="247"/>
      <c r="L800" s="252"/>
      <c r="M800" s="253"/>
      <c r="N800" s="254"/>
      <c r="O800" s="254"/>
      <c r="P800" s="254"/>
      <c r="Q800" s="254"/>
      <c r="R800" s="254"/>
      <c r="S800" s="254"/>
      <c r="T800" s="25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56" t="s">
        <v>146</v>
      </c>
      <c r="AU800" s="256" t="s">
        <v>142</v>
      </c>
      <c r="AV800" s="15" t="s">
        <v>141</v>
      </c>
      <c r="AW800" s="15" t="s">
        <v>31</v>
      </c>
      <c r="AX800" s="15" t="s">
        <v>77</v>
      </c>
      <c r="AY800" s="256" t="s">
        <v>134</v>
      </c>
    </row>
    <row r="801" s="2" customFormat="1" ht="24.15" customHeight="1">
      <c r="A801" s="40"/>
      <c r="B801" s="41"/>
      <c r="C801" s="206" t="s">
        <v>989</v>
      </c>
      <c r="D801" s="206" t="s">
        <v>136</v>
      </c>
      <c r="E801" s="207" t="s">
        <v>990</v>
      </c>
      <c r="F801" s="208" t="s">
        <v>991</v>
      </c>
      <c r="G801" s="209" t="s">
        <v>277</v>
      </c>
      <c r="H801" s="210">
        <v>13.76</v>
      </c>
      <c r="I801" s="211"/>
      <c r="J801" s="212">
        <f>ROUND(I801*H801,2)</f>
        <v>0</v>
      </c>
      <c r="K801" s="208" t="s">
        <v>140</v>
      </c>
      <c r="L801" s="46"/>
      <c r="M801" s="213" t="s">
        <v>19</v>
      </c>
      <c r="N801" s="214" t="s">
        <v>41</v>
      </c>
      <c r="O801" s="86"/>
      <c r="P801" s="215">
        <f>O801*H801</f>
        <v>0</v>
      </c>
      <c r="Q801" s="215">
        <v>0.0014245</v>
      </c>
      <c r="R801" s="215">
        <f>Q801*H801</f>
        <v>0.01960112</v>
      </c>
      <c r="S801" s="215">
        <v>0</v>
      </c>
      <c r="T801" s="216">
        <f>S801*H801</f>
        <v>0</v>
      </c>
      <c r="U801" s="40"/>
      <c r="V801" s="40"/>
      <c r="W801" s="40"/>
      <c r="X801" s="40"/>
      <c r="Y801" s="40"/>
      <c r="Z801" s="40"/>
      <c r="AA801" s="40"/>
      <c r="AB801" s="40"/>
      <c r="AC801" s="40"/>
      <c r="AD801" s="40"/>
      <c r="AE801" s="40"/>
      <c r="AR801" s="217" t="s">
        <v>176</v>
      </c>
      <c r="AT801" s="217" t="s">
        <v>136</v>
      </c>
      <c r="AU801" s="217" t="s">
        <v>142</v>
      </c>
      <c r="AY801" s="19" t="s">
        <v>134</v>
      </c>
      <c r="BE801" s="218">
        <f>IF(N801="základní",J801,0)</f>
        <v>0</v>
      </c>
      <c r="BF801" s="218">
        <f>IF(N801="snížená",J801,0)</f>
        <v>0</v>
      </c>
      <c r="BG801" s="218">
        <f>IF(N801="zákl. přenesená",J801,0)</f>
        <v>0</v>
      </c>
      <c r="BH801" s="218">
        <f>IF(N801="sníž. přenesená",J801,0)</f>
        <v>0</v>
      </c>
      <c r="BI801" s="218">
        <f>IF(N801="nulová",J801,0)</f>
        <v>0</v>
      </c>
      <c r="BJ801" s="19" t="s">
        <v>142</v>
      </c>
      <c r="BK801" s="218">
        <f>ROUND(I801*H801,2)</f>
        <v>0</v>
      </c>
      <c r="BL801" s="19" t="s">
        <v>176</v>
      </c>
      <c r="BM801" s="217" t="s">
        <v>992</v>
      </c>
    </row>
    <row r="802" s="2" customFormat="1">
      <c r="A802" s="40"/>
      <c r="B802" s="41"/>
      <c r="C802" s="42"/>
      <c r="D802" s="219" t="s">
        <v>144</v>
      </c>
      <c r="E802" s="42"/>
      <c r="F802" s="220" t="s">
        <v>993</v>
      </c>
      <c r="G802" s="42"/>
      <c r="H802" s="42"/>
      <c r="I802" s="221"/>
      <c r="J802" s="42"/>
      <c r="K802" s="42"/>
      <c r="L802" s="46"/>
      <c r="M802" s="222"/>
      <c r="N802" s="223"/>
      <c r="O802" s="86"/>
      <c r="P802" s="86"/>
      <c r="Q802" s="86"/>
      <c r="R802" s="86"/>
      <c r="S802" s="86"/>
      <c r="T802" s="87"/>
      <c r="U802" s="40"/>
      <c r="V802" s="40"/>
      <c r="W802" s="40"/>
      <c r="X802" s="40"/>
      <c r="Y802" s="40"/>
      <c r="Z802" s="40"/>
      <c r="AA802" s="40"/>
      <c r="AB802" s="40"/>
      <c r="AC802" s="40"/>
      <c r="AD802" s="40"/>
      <c r="AE802" s="40"/>
      <c r="AT802" s="19" t="s">
        <v>144</v>
      </c>
      <c r="AU802" s="19" t="s">
        <v>142</v>
      </c>
    </row>
    <row r="803" s="13" customFormat="1">
      <c r="A803" s="13"/>
      <c r="B803" s="224"/>
      <c r="C803" s="225"/>
      <c r="D803" s="226" t="s">
        <v>146</v>
      </c>
      <c r="E803" s="227" t="s">
        <v>19</v>
      </c>
      <c r="F803" s="228" t="s">
        <v>234</v>
      </c>
      <c r="G803" s="225"/>
      <c r="H803" s="227" t="s">
        <v>19</v>
      </c>
      <c r="I803" s="229"/>
      <c r="J803" s="225"/>
      <c r="K803" s="225"/>
      <c r="L803" s="230"/>
      <c r="M803" s="231"/>
      <c r="N803" s="232"/>
      <c r="O803" s="232"/>
      <c r="P803" s="232"/>
      <c r="Q803" s="232"/>
      <c r="R803" s="232"/>
      <c r="S803" s="232"/>
      <c r="T803" s="23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34" t="s">
        <v>146</v>
      </c>
      <c r="AU803" s="234" t="s">
        <v>142</v>
      </c>
      <c r="AV803" s="13" t="s">
        <v>77</v>
      </c>
      <c r="AW803" s="13" t="s">
        <v>31</v>
      </c>
      <c r="AX803" s="13" t="s">
        <v>69</v>
      </c>
      <c r="AY803" s="234" t="s">
        <v>134</v>
      </c>
    </row>
    <row r="804" s="14" customFormat="1">
      <c r="A804" s="14"/>
      <c r="B804" s="235"/>
      <c r="C804" s="236"/>
      <c r="D804" s="226" t="s">
        <v>146</v>
      </c>
      <c r="E804" s="237" t="s">
        <v>19</v>
      </c>
      <c r="F804" s="238" t="s">
        <v>967</v>
      </c>
      <c r="G804" s="236"/>
      <c r="H804" s="239">
        <v>8.4000000000000004</v>
      </c>
      <c r="I804" s="240"/>
      <c r="J804" s="236"/>
      <c r="K804" s="236"/>
      <c r="L804" s="241"/>
      <c r="M804" s="242"/>
      <c r="N804" s="243"/>
      <c r="O804" s="243"/>
      <c r="P804" s="243"/>
      <c r="Q804" s="243"/>
      <c r="R804" s="243"/>
      <c r="S804" s="243"/>
      <c r="T804" s="24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45" t="s">
        <v>146</v>
      </c>
      <c r="AU804" s="245" t="s">
        <v>142</v>
      </c>
      <c r="AV804" s="14" t="s">
        <v>142</v>
      </c>
      <c r="AW804" s="14" t="s">
        <v>31</v>
      </c>
      <c r="AX804" s="14" t="s">
        <v>69</v>
      </c>
      <c r="AY804" s="245" t="s">
        <v>134</v>
      </c>
    </row>
    <row r="805" s="13" customFormat="1">
      <c r="A805" s="13"/>
      <c r="B805" s="224"/>
      <c r="C805" s="225"/>
      <c r="D805" s="226" t="s">
        <v>146</v>
      </c>
      <c r="E805" s="227" t="s">
        <v>19</v>
      </c>
      <c r="F805" s="228" t="s">
        <v>215</v>
      </c>
      <c r="G805" s="225"/>
      <c r="H805" s="227" t="s">
        <v>19</v>
      </c>
      <c r="I805" s="229"/>
      <c r="J805" s="225"/>
      <c r="K805" s="225"/>
      <c r="L805" s="230"/>
      <c r="M805" s="231"/>
      <c r="N805" s="232"/>
      <c r="O805" s="232"/>
      <c r="P805" s="232"/>
      <c r="Q805" s="232"/>
      <c r="R805" s="232"/>
      <c r="S805" s="232"/>
      <c r="T805" s="23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34" t="s">
        <v>146</v>
      </c>
      <c r="AU805" s="234" t="s">
        <v>142</v>
      </c>
      <c r="AV805" s="13" t="s">
        <v>77</v>
      </c>
      <c r="AW805" s="13" t="s">
        <v>31</v>
      </c>
      <c r="AX805" s="13" t="s">
        <v>69</v>
      </c>
      <c r="AY805" s="234" t="s">
        <v>134</v>
      </c>
    </row>
    <row r="806" s="14" customFormat="1">
      <c r="A806" s="14"/>
      <c r="B806" s="235"/>
      <c r="C806" s="236"/>
      <c r="D806" s="226" t="s">
        <v>146</v>
      </c>
      <c r="E806" s="237" t="s">
        <v>19</v>
      </c>
      <c r="F806" s="238" t="s">
        <v>968</v>
      </c>
      <c r="G806" s="236"/>
      <c r="H806" s="239">
        <v>5.3600000000000003</v>
      </c>
      <c r="I806" s="240"/>
      <c r="J806" s="236"/>
      <c r="K806" s="236"/>
      <c r="L806" s="241"/>
      <c r="M806" s="242"/>
      <c r="N806" s="243"/>
      <c r="O806" s="243"/>
      <c r="P806" s="243"/>
      <c r="Q806" s="243"/>
      <c r="R806" s="243"/>
      <c r="S806" s="243"/>
      <c r="T806" s="244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45" t="s">
        <v>146</v>
      </c>
      <c r="AU806" s="245" t="s">
        <v>142</v>
      </c>
      <c r="AV806" s="14" t="s">
        <v>142</v>
      </c>
      <c r="AW806" s="14" t="s">
        <v>31</v>
      </c>
      <c r="AX806" s="14" t="s">
        <v>69</v>
      </c>
      <c r="AY806" s="245" t="s">
        <v>134</v>
      </c>
    </row>
    <row r="807" s="15" customFormat="1">
      <c r="A807" s="15"/>
      <c r="B807" s="246"/>
      <c r="C807" s="247"/>
      <c r="D807" s="226" t="s">
        <v>146</v>
      </c>
      <c r="E807" s="248" t="s">
        <v>19</v>
      </c>
      <c r="F807" s="249" t="s">
        <v>163</v>
      </c>
      <c r="G807" s="247"/>
      <c r="H807" s="250">
        <v>13.76</v>
      </c>
      <c r="I807" s="251"/>
      <c r="J807" s="247"/>
      <c r="K807" s="247"/>
      <c r="L807" s="252"/>
      <c r="M807" s="253"/>
      <c r="N807" s="254"/>
      <c r="O807" s="254"/>
      <c r="P807" s="254"/>
      <c r="Q807" s="254"/>
      <c r="R807" s="254"/>
      <c r="S807" s="254"/>
      <c r="T807" s="25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6" t="s">
        <v>146</v>
      </c>
      <c r="AU807" s="256" t="s">
        <v>142</v>
      </c>
      <c r="AV807" s="15" t="s">
        <v>141</v>
      </c>
      <c r="AW807" s="15" t="s">
        <v>31</v>
      </c>
      <c r="AX807" s="15" t="s">
        <v>77</v>
      </c>
      <c r="AY807" s="256" t="s">
        <v>134</v>
      </c>
    </row>
    <row r="808" s="2" customFormat="1" ht="24.15" customHeight="1">
      <c r="A808" s="40"/>
      <c r="B808" s="41"/>
      <c r="C808" s="206" t="s">
        <v>994</v>
      </c>
      <c r="D808" s="206" t="s">
        <v>136</v>
      </c>
      <c r="E808" s="207" t="s">
        <v>995</v>
      </c>
      <c r="F808" s="208" t="s">
        <v>996</v>
      </c>
      <c r="G808" s="209" t="s">
        <v>206</v>
      </c>
      <c r="H808" s="210">
        <v>5.8339999999999996</v>
      </c>
      <c r="I808" s="211"/>
      <c r="J808" s="212">
        <f>ROUND(I808*H808,2)</f>
        <v>0</v>
      </c>
      <c r="K808" s="208" t="s">
        <v>140</v>
      </c>
      <c r="L808" s="46"/>
      <c r="M808" s="213" t="s">
        <v>19</v>
      </c>
      <c r="N808" s="214" t="s">
        <v>41</v>
      </c>
      <c r="O808" s="86"/>
      <c r="P808" s="215">
        <f>O808*H808</f>
        <v>0</v>
      </c>
      <c r="Q808" s="215">
        <v>4.5000000000000003E-05</v>
      </c>
      <c r="R808" s="215">
        <f>Q808*H808</f>
        <v>0.00026253000000000002</v>
      </c>
      <c r="S808" s="215">
        <v>0</v>
      </c>
      <c r="T808" s="216">
        <f>S808*H808</f>
        <v>0</v>
      </c>
      <c r="U808" s="40"/>
      <c r="V808" s="40"/>
      <c r="W808" s="40"/>
      <c r="X808" s="40"/>
      <c r="Y808" s="40"/>
      <c r="Z808" s="40"/>
      <c r="AA808" s="40"/>
      <c r="AB808" s="40"/>
      <c r="AC808" s="40"/>
      <c r="AD808" s="40"/>
      <c r="AE808" s="40"/>
      <c r="AR808" s="217" t="s">
        <v>176</v>
      </c>
      <c r="AT808" s="217" t="s">
        <v>136</v>
      </c>
      <c r="AU808" s="217" t="s">
        <v>142</v>
      </c>
      <c r="AY808" s="19" t="s">
        <v>134</v>
      </c>
      <c r="BE808" s="218">
        <f>IF(N808="základní",J808,0)</f>
        <v>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9" t="s">
        <v>142</v>
      </c>
      <c r="BK808" s="218">
        <f>ROUND(I808*H808,2)</f>
        <v>0</v>
      </c>
      <c r="BL808" s="19" t="s">
        <v>176</v>
      </c>
      <c r="BM808" s="217" t="s">
        <v>997</v>
      </c>
    </row>
    <row r="809" s="2" customFormat="1">
      <c r="A809" s="40"/>
      <c r="B809" s="41"/>
      <c r="C809" s="42"/>
      <c r="D809" s="219" t="s">
        <v>144</v>
      </c>
      <c r="E809" s="42"/>
      <c r="F809" s="220" t="s">
        <v>998</v>
      </c>
      <c r="G809" s="42"/>
      <c r="H809" s="42"/>
      <c r="I809" s="221"/>
      <c r="J809" s="42"/>
      <c r="K809" s="42"/>
      <c r="L809" s="46"/>
      <c r="M809" s="222"/>
      <c r="N809" s="223"/>
      <c r="O809" s="86"/>
      <c r="P809" s="86"/>
      <c r="Q809" s="86"/>
      <c r="R809" s="86"/>
      <c r="S809" s="86"/>
      <c r="T809" s="87"/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T809" s="19" t="s">
        <v>144</v>
      </c>
      <c r="AU809" s="19" t="s">
        <v>142</v>
      </c>
    </row>
    <row r="810" s="13" customFormat="1">
      <c r="A810" s="13"/>
      <c r="B810" s="224"/>
      <c r="C810" s="225"/>
      <c r="D810" s="226" t="s">
        <v>146</v>
      </c>
      <c r="E810" s="227" t="s">
        <v>19</v>
      </c>
      <c r="F810" s="228" t="s">
        <v>234</v>
      </c>
      <c r="G810" s="225"/>
      <c r="H810" s="227" t="s">
        <v>19</v>
      </c>
      <c r="I810" s="229"/>
      <c r="J810" s="225"/>
      <c r="K810" s="225"/>
      <c r="L810" s="230"/>
      <c r="M810" s="231"/>
      <c r="N810" s="232"/>
      <c r="O810" s="232"/>
      <c r="P810" s="232"/>
      <c r="Q810" s="232"/>
      <c r="R810" s="232"/>
      <c r="S810" s="232"/>
      <c r="T810" s="23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4" t="s">
        <v>146</v>
      </c>
      <c r="AU810" s="234" t="s">
        <v>142</v>
      </c>
      <c r="AV810" s="13" t="s">
        <v>77</v>
      </c>
      <c r="AW810" s="13" t="s">
        <v>31</v>
      </c>
      <c r="AX810" s="13" t="s">
        <v>69</v>
      </c>
      <c r="AY810" s="234" t="s">
        <v>134</v>
      </c>
    </row>
    <row r="811" s="14" customFormat="1">
      <c r="A811" s="14"/>
      <c r="B811" s="235"/>
      <c r="C811" s="236"/>
      <c r="D811" s="226" t="s">
        <v>146</v>
      </c>
      <c r="E811" s="237" t="s">
        <v>19</v>
      </c>
      <c r="F811" s="238" t="s">
        <v>349</v>
      </c>
      <c r="G811" s="236"/>
      <c r="H811" s="239">
        <v>4.25</v>
      </c>
      <c r="I811" s="240"/>
      <c r="J811" s="236"/>
      <c r="K811" s="236"/>
      <c r="L811" s="241"/>
      <c r="M811" s="242"/>
      <c r="N811" s="243"/>
      <c r="O811" s="243"/>
      <c r="P811" s="243"/>
      <c r="Q811" s="243"/>
      <c r="R811" s="243"/>
      <c r="S811" s="243"/>
      <c r="T811" s="244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45" t="s">
        <v>146</v>
      </c>
      <c r="AU811" s="245" t="s">
        <v>142</v>
      </c>
      <c r="AV811" s="14" t="s">
        <v>142</v>
      </c>
      <c r="AW811" s="14" t="s">
        <v>31</v>
      </c>
      <c r="AX811" s="14" t="s">
        <v>69</v>
      </c>
      <c r="AY811" s="245" t="s">
        <v>134</v>
      </c>
    </row>
    <row r="812" s="13" customFormat="1">
      <c r="A812" s="13"/>
      <c r="B812" s="224"/>
      <c r="C812" s="225"/>
      <c r="D812" s="226" t="s">
        <v>146</v>
      </c>
      <c r="E812" s="227" t="s">
        <v>19</v>
      </c>
      <c r="F812" s="228" t="s">
        <v>215</v>
      </c>
      <c r="G812" s="225"/>
      <c r="H812" s="227" t="s">
        <v>19</v>
      </c>
      <c r="I812" s="229"/>
      <c r="J812" s="225"/>
      <c r="K812" s="225"/>
      <c r="L812" s="230"/>
      <c r="M812" s="231"/>
      <c r="N812" s="232"/>
      <c r="O812" s="232"/>
      <c r="P812" s="232"/>
      <c r="Q812" s="232"/>
      <c r="R812" s="232"/>
      <c r="S812" s="232"/>
      <c r="T812" s="23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4" t="s">
        <v>146</v>
      </c>
      <c r="AU812" s="234" t="s">
        <v>142</v>
      </c>
      <c r="AV812" s="13" t="s">
        <v>77</v>
      </c>
      <c r="AW812" s="13" t="s">
        <v>31</v>
      </c>
      <c r="AX812" s="13" t="s">
        <v>69</v>
      </c>
      <c r="AY812" s="234" t="s">
        <v>134</v>
      </c>
    </row>
    <row r="813" s="14" customFormat="1">
      <c r="A813" s="14"/>
      <c r="B813" s="235"/>
      <c r="C813" s="236"/>
      <c r="D813" s="226" t="s">
        <v>146</v>
      </c>
      <c r="E813" s="237" t="s">
        <v>19</v>
      </c>
      <c r="F813" s="238" t="s">
        <v>930</v>
      </c>
      <c r="G813" s="236"/>
      <c r="H813" s="239">
        <v>1.5840000000000001</v>
      </c>
      <c r="I813" s="240"/>
      <c r="J813" s="236"/>
      <c r="K813" s="236"/>
      <c r="L813" s="241"/>
      <c r="M813" s="242"/>
      <c r="N813" s="243"/>
      <c r="O813" s="243"/>
      <c r="P813" s="243"/>
      <c r="Q813" s="243"/>
      <c r="R813" s="243"/>
      <c r="S813" s="243"/>
      <c r="T813" s="244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45" t="s">
        <v>146</v>
      </c>
      <c r="AU813" s="245" t="s">
        <v>142</v>
      </c>
      <c r="AV813" s="14" t="s">
        <v>142</v>
      </c>
      <c r="AW813" s="14" t="s">
        <v>31</v>
      </c>
      <c r="AX813" s="14" t="s">
        <v>69</v>
      </c>
      <c r="AY813" s="245" t="s">
        <v>134</v>
      </c>
    </row>
    <row r="814" s="15" customFormat="1">
      <c r="A814" s="15"/>
      <c r="B814" s="246"/>
      <c r="C814" s="247"/>
      <c r="D814" s="226" t="s">
        <v>146</v>
      </c>
      <c r="E814" s="248" t="s">
        <v>19</v>
      </c>
      <c r="F814" s="249" t="s">
        <v>163</v>
      </c>
      <c r="G814" s="247"/>
      <c r="H814" s="250">
        <v>5.8339999999999996</v>
      </c>
      <c r="I814" s="251"/>
      <c r="J814" s="247"/>
      <c r="K814" s="247"/>
      <c r="L814" s="252"/>
      <c r="M814" s="253"/>
      <c r="N814" s="254"/>
      <c r="O814" s="254"/>
      <c r="P814" s="254"/>
      <c r="Q814" s="254"/>
      <c r="R814" s="254"/>
      <c r="S814" s="254"/>
      <c r="T814" s="25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T814" s="256" t="s">
        <v>146</v>
      </c>
      <c r="AU814" s="256" t="s">
        <v>142</v>
      </c>
      <c r="AV814" s="15" t="s">
        <v>141</v>
      </c>
      <c r="AW814" s="15" t="s">
        <v>31</v>
      </c>
      <c r="AX814" s="15" t="s">
        <v>77</v>
      </c>
      <c r="AY814" s="256" t="s">
        <v>134</v>
      </c>
    </row>
    <row r="815" s="2" customFormat="1" ht="55.5" customHeight="1">
      <c r="A815" s="40"/>
      <c r="B815" s="41"/>
      <c r="C815" s="206" t="s">
        <v>999</v>
      </c>
      <c r="D815" s="206" t="s">
        <v>136</v>
      </c>
      <c r="E815" s="207" t="s">
        <v>1000</v>
      </c>
      <c r="F815" s="208" t="s">
        <v>1001</v>
      </c>
      <c r="G815" s="209" t="s">
        <v>458</v>
      </c>
      <c r="H815" s="267"/>
      <c r="I815" s="211"/>
      <c r="J815" s="212">
        <f>ROUND(I815*H815,2)</f>
        <v>0</v>
      </c>
      <c r="K815" s="208" t="s">
        <v>140</v>
      </c>
      <c r="L815" s="46"/>
      <c r="M815" s="213" t="s">
        <v>19</v>
      </c>
      <c r="N815" s="214" t="s">
        <v>41</v>
      </c>
      <c r="O815" s="86"/>
      <c r="P815" s="215">
        <f>O815*H815</f>
        <v>0</v>
      </c>
      <c r="Q815" s="215">
        <v>0</v>
      </c>
      <c r="R815" s="215">
        <f>Q815*H815</f>
        <v>0</v>
      </c>
      <c r="S815" s="215">
        <v>0</v>
      </c>
      <c r="T815" s="216">
        <f>S815*H815</f>
        <v>0</v>
      </c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R815" s="217" t="s">
        <v>176</v>
      </c>
      <c r="AT815" s="217" t="s">
        <v>136</v>
      </c>
      <c r="AU815" s="217" t="s">
        <v>142</v>
      </c>
      <c r="AY815" s="19" t="s">
        <v>134</v>
      </c>
      <c r="BE815" s="218">
        <f>IF(N815="základní",J815,0)</f>
        <v>0</v>
      </c>
      <c r="BF815" s="218">
        <f>IF(N815="snížená",J815,0)</f>
        <v>0</v>
      </c>
      <c r="BG815" s="218">
        <f>IF(N815="zákl. přenesená",J815,0)</f>
        <v>0</v>
      </c>
      <c r="BH815" s="218">
        <f>IF(N815="sníž. přenesená",J815,0)</f>
        <v>0</v>
      </c>
      <c r="BI815" s="218">
        <f>IF(N815="nulová",J815,0)</f>
        <v>0</v>
      </c>
      <c r="BJ815" s="19" t="s">
        <v>142</v>
      </c>
      <c r="BK815" s="218">
        <f>ROUND(I815*H815,2)</f>
        <v>0</v>
      </c>
      <c r="BL815" s="19" t="s">
        <v>176</v>
      </c>
      <c r="BM815" s="217" t="s">
        <v>1002</v>
      </c>
    </row>
    <row r="816" s="2" customFormat="1">
      <c r="A816" s="40"/>
      <c r="B816" s="41"/>
      <c r="C816" s="42"/>
      <c r="D816" s="219" t="s">
        <v>144</v>
      </c>
      <c r="E816" s="42"/>
      <c r="F816" s="220" t="s">
        <v>1003</v>
      </c>
      <c r="G816" s="42"/>
      <c r="H816" s="42"/>
      <c r="I816" s="221"/>
      <c r="J816" s="42"/>
      <c r="K816" s="42"/>
      <c r="L816" s="46"/>
      <c r="M816" s="222"/>
      <c r="N816" s="223"/>
      <c r="O816" s="86"/>
      <c r="P816" s="86"/>
      <c r="Q816" s="86"/>
      <c r="R816" s="86"/>
      <c r="S816" s="86"/>
      <c r="T816" s="87"/>
      <c r="U816" s="40"/>
      <c r="V816" s="40"/>
      <c r="W816" s="40"/>
      <c r="X816" s="40"/>
      <c r="Y816" s="40"/>
      <c r="Z816" s="40"/>
      <c r="AA816" s="40"/>
      <c r="AB816" s="40"/>
      <c r="AC816" s="40"/>
      <c r="AD816" s="40"/>
      <c r="AE816" s="40"/>
      <c r="AT816" s="19" t="s">
        <v>144</v>
      </c>
      <c r="AU816" s="19" t="s">
        <v>142</v>
      </c>
    </row>
    <row r="817" s="12" customFormat="1" ht="22.8" customHeight="1">
      <c r="A817" s="12"/>
      <c r="B817" s="190"/>
      <c r="C817" s="191"/>
      <c r="D817" s="192" t="s">
        <v>68</v>
      </c>
      <c r="E817" s="204" t="s">
        <v>1004</v>
      </c>
      <c r="F817" s="204" t="s">
        <v>1005</v>
      </c>
      <c r="G817" s="191"/>
      <c r="H817" s="191"/>
      <c r="I817" s="194"/>
      <c r="J817" s="205">
        <f>BK817</f>
        <v>0</v>
      </c>
      <c r="K817" s="191"/>
      <c r="L817" s="196"/>
      <c r="M817" s="197"/>
      <c r="N817" s="198"/>
      <c r="O817" s="198"/>
      <c r="P817" s="199">
        <f>SUM(P818:P888)</f>
        <v>0</v>
      </c>
      <c r="Q817" s="198"/>
      <c r="R817" s="199">
        <f>SUM(R818:R888)</f>
        <v>0.35999589404399995</v>
      </c>
      <c r="S817" s="198"/>
      <c r="T817" s="200">
        <f>SUM(T818:T888)</f>
        <v>0.19703499999999999</v>
      </c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R817" s="201" t="s">
        <v>142</v>
      </c>
      <c r="AT817" s="202" t="s">
        <v>68</v>
      </c>
      <c r="AU817" s="202" t="s">
        <v>77</v>
      </c>
      <c r="AY817" s="201" t="s">
        <v>134</v>
      </c>
      <c r="BK817" s="203">
        <f>SUM(BK818:BK888)</f>
        <v>0</v>
      </c>
    </row>
    <row r="818" s="2" customFormat="1" ht="24.15" customHeight="1">
      <c r="A818" s="40"/>
      <c r="B818" s="41"/>
      <c r="C818" s="206" t="s">
        <v>1006</v>
      </c>
      <c r="D818" s="206" t="s">
        <v>136</v>
      </c>
      <c r="E818" s="207" t="s">
        <v>1007</v>
      </c>
      <c r="F818" s="208" t="s">
        <v>1008</v>
      </c>
      <c r="G818" s="209" t="s">
        <v>206</v>
      </c>
      <c r="H818" s="210">
        <v>77.054000000000002</v>
      </c>
      <c r="I818" s="211"/>
      <c r="J818" s="212">
        <f>ROUND(I818*H818,2)</f>
        <v>0</v>
      </c>
      <c r="K818" s="208" t="s">
        <v>140</v>
      </c>
      <c r="L818" s="46"/>
      <c r="M818" s="213" t="s">
        <v>19</v>
      </c>
      <c r="N818" s="214" t="s">
        <v>41</v>
      </c>
      <c r="O818" s="86"/>
      <c r="P818" s="215">
        <f>O818*H818</f>
        <v>0</v>
      </c>
      <c r="Q818" s="215">
        <v>0</v>
      </c>
      <c r="R818" s="215">
        <f>Q818*H818</f>
        <v>0</v>
      </c>
      <c r="S818" s="215">
        <v>0</v>
      </c>
      <c r="T818" s="216">
        <f>S818*H818</f>
        <v>0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17" t="s">
        <v>176</v>
      </c>
      <c r="AT818" s="217" t="s">
        <v>136</v>
      </c>
      <c r="AU818" s="217" t="s">
        <v>142</v>
      </c>
      <c r="AY818" s="19" t="s">
        <v>134</v>
      </c>
      <c r="BE818" s="218">
        <f>IF(N818="základní",J818,0)</f>
        <v>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19" t="s">
        <v>142</v>
      </c>
      <c r="BK818" s="218">
        <f>ROUND(I818*H818,2)</f>
        <v>0</v>
      </c>
      <c r="BL818" s="19" t="s">
        <v>176</v>
      </c>
      <c r="BM818" s="217" t="s">
        <v>1009</v>
      </c>
    </row>
    <row r="819" s="2" customFormat="1">
      <c r="A819" s="40"/>
      <c r="B819" s="41"/>
      <c r="C819" s="42"/>
      <c r="D819" s="219" t="s">
        <v>144</v>
      </c>
      <c r="E819" s="42"/>
      <c r="F819" s="220" t="s">
        <v>1010</v>
      </c>
      <c r="G819" s="42"/>
      <c r="H819" s="42"/>
      <c r="I819" s="221"/>
      <c r="J819" s="42"/>
      <c r="K819" s="42"/>
      <c r="L819" s="46"/>
      <c r="M819" s="222"/>
      <c r="N819" s="223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9" t="s">
        <v>144</v>
      </c>
      <c r="AU819" s="19" t="s">
        <v>142</v>
      </c>
    </row>
    <row r="820" s="13" customFormat="1">
      <c r="A820" s="13"/>
      <c r="B820" s="224"/>
      <c r="C820" s="225"/>
      <c r="D820" s="226" t="s">
        <v>146</v>
      </c>
      <c r="E820" s="227" t="s">
        <v>19</v>
      </c>
      <c r="F820" s="228" t="s">
        <v>234</v>
      </c>
      <c r="G820" s="225"/>
      <c r="H820" s="227" t="s">
        <v>19</v>
      </c>
      <c r="I820" s="229"/>
      <c r="J820" s="225"/>
      <c r="K820" s="225"/>
      <c r="L820" s="230"/>
      <c r="M820" s="231"/>
      <c r="N820" s="232"/>
      <c r="O820" s="232"/>
      <c r="P820" s="232"/>
      <c r="Q820" s="232"/>
      <c r="R820" s="232"/>
      <c r="S820" s="232"/>
      <c r="T820" s="23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4" t="s">
        <v>146</v>
      </c>
      <c r="AU820" s="234" t="s">
        <v>142</v>
      </c>
      <c r="AV820" s="13" t="s">
        <v>77</v>
      </c>
      <c r="AW820" s="13" t="s">
        <v>31</v>
      </c>
      <c r="AX820" s="13" t="s">
        <v>69</v>
      </c>
      <c r="AY820" s="234" t="s">
        <v>134</v>
      </c>
    </row>
    <row r="821" s="14" customFormat="1">
      <c r="A821" s="14"/>
      <c r="B821" s="235"/>
      <c r="C821" s="236"/>
      <c r="D821" s="226" t="s">
        <v>146</v>
      </c>
      <c r="E821" s="237" t="s">
        <v>19</v>
      </c>
      <c r="F821" s="238" t="s">
        <v>1011</v>
      </c>
      <c r="G821" s="236"/>
      <c r="H821" s="239">
        <v>10.868</v>
      </c>
      <c r="I821" s="240"/>
      <c r="J821" s="236"/>
      <c r="K821" s="236"/>
      <c r="L821" s="241"/>
      <c r="M821" s="242"/>
      <c r="N821" s="243"/>
      <c r="O821" s="243"/>
      <c r="P821" s="243"/>
      <c r="Q821" s="243"/>
      <c r="R821" s="243"/>
      <c r="S821" s="243"/>
      <c r="T821" s="24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45" t="s">
        <v>146</v>
      </c>
      <c r="AU821" s="245" t="s">
        <v>142</v>
      </c>
      <c r="AV821" s="14" t="s">
        <v>142</v>
      </c>
      <c r="AW821" s="14" t="s">
        <v>31</v>
      </c>
      <c r="AX821" s="14" t="s">
        <v>69</v>
      </c>
      <c r="AY821" s="245" t="s">
        <v>134</v>
      </c>
    </row>
    <row r="822" s="13" customFormat="1">
      <c r="A822" s="13"/>
      <c r="B822" s="224"/>
      <c r="C822" s="225"/>
      <c r="D822" s="226" t="s">
        <v>146</v>
      </c>
      <c r="E822" s="227" t="s">
        <v>19</v>
      </c>
      <c r="F822" s="228" t="s">
        <v>215</v>
      </c>
      <c r="G822" s="225"/>
      <c r="H822" s="227" t="s">
        <v>19</v>
      </c>
      <c r="I822" s="229"/>
      <c r="J822" s="225"/>
      <c r="K822" s="225"/>
      <c r="L822" s="230"/>
      <c r="M822" s="231"/>
      <c r="N822" s="232"/>
      <c r="O822" s="232"/>
      <c r="P822" s="232"/>
      <c r="Q822" s="232"/>
      <c r="R822" s="232"/>
      <c r="S822" s="232"/>
      <c r="T822" s="23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4" t="s">
        <v>146</v>
      </c>
      <c r="AU822" s="234" t="s">
        <v>142</v>
      </c>
      <c r="AV822" s="13" t="s">
        <v>77</v>
      </c>
      <c r="AW822" s="13" t="s">
        <v>31</v>
      </c>
      <c r="AX822" s="13" t="s">
        <v>69</v>
      </c>
      <c r="AY822" s="234" t="s">
        <v>134</v>
      </c>
    </row>
    <row r="823" s="14" customFormat="1">
      <c r="A823" s="14"/>
      <c r="B823" s="235"/>
      <c r="C823" s="236"/>
      <c r="D823" s="226" t="s">
        <v>146</v>
      </c>
      <c r="E823" s="237" t="s">
        <v>19</v>
      </c>
      <c r="F823" s="238" t="s">
        <v>1012</v>
      </c>
      <c r="G823" s="236"/>
      <c r="H823" s="239">
        <v>66.186000000000007</v>
      </c>
      <c r="I823" s="240"/>
      <c r="J823" s="236"/>
      <c r="K823" s="236"/>
      <c r="L823" s="241"/>
      <c r="M823" s="242"/>
      <c r="N823" s="243"/>
      <c r="O823" s="243"/>
      <c r="P823" s="243"/>
      <c r="Q823" s="243"/>
      <c r="R823" s="243"/>
      <c r="S823" s="243"/>
      <c r="T823" s="244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45" t="s">
        <v>146</v>
      </c>
      <c r="AU823" s="245" t="s">
        <v>142</v>
      </c>
      <c r="AV823" s="14" t="s">
        <v>142</v>
      </c>
      <c r="AW823" s="14" t="s">
        <v>31</v>
      </c>
      <c r="AX823" s="14" t="s">
        <v>69</v>
      </c>
      <c r="AY823" s="245" t="s">
        <v>134</v>
      </c>
    </row>
    <row r="824" s="15" customFormat="1">
      <c r="A824" s="15"/>
      <c r="B824" s="246"/>
      <c r="C824" s="247"/>
      <c r="D824" s="226" t="s">
        <v>146</v>
      </c>
      <c r="E824" s="248" t="s">
        <v>19</v>
      </c>
      <c r="F824" s="249" t="s">
        <v>163</v>
      </c>
      <c r="G824" s="247"/>
      <c r="H824" s="250">
        <v>77.054000000000002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56" t="s">
        <v>146</v>
      </c>
      <c r="AU824" s="256" t="s">
        <v>142</v>
      </c>
      <c r="AV824" s="15" t="s">
        <v>141</v>
      </c>
      <c r="AW824" s="15" t="s">
        <v>31</v>
      </c>
      <c r="AX824" s="15" t="s">
        <v>77</v>
      </c>
      <c r="AY824" s="256" t="s">
        <v>134</v>
      </c>
    </row>
    <row r="825" s="2" customFormat="1" ht="24.15" customHeight="1">
      <c r="A825" s="40"/>
      <c r="B825" s="41"/>
      <c r="C825" s="206" t="s">
        <v>580</v>
      </c>
      <c r="D825" s="206" t="s">
        <v>136</v>
      </c>
      <c r="E825" s="207" t="s">
        <v>1013</v>
      </c>
      <c r="F825" s="208" t="s">
        <v>1014</v>
      </c>
      <c r="G825" s="209" t="s">
        <v>206</v>
      </c>
      <c r="H825" s="210">
        <v>10.868</v>
      </c>
      <c r="I825" s="211"/>
      <c r="J825" s="212">
        <f>ROUND(I825*H825,2)</f>
        <v>0</v>
      </c>
      <c r="K825" s="208" t="s">
        <v>140</v>
      </c>
      <c r="L825" s="46"/>
      <c r="M825" s="213" t="s">
        <v>19</v>
      </c>
      <c r="N825" s="214" t="s">
        <v>41</v>
      </c>
      <c r="O825" s="86"/>
      <c r="P825" s="215">
        <f>O825*H825</f>
        <v>0</v>
      </c>
      <c r="Q825" s="215">
        <v>0.00020000000000000001</v>
      </c>
      <c r="R825" s="215">
        <f>Q825*H825</f>
        <v>0.0021736000000000004</v>
      </c>
      <c r="S825" s="215">
        <v>0</v>
      </c>
      <c r="T825" s="216">
        <f>S825*H825</f>
        <v>0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17" t="s">
        <v>176</v>
      </c>
      <c r="AT825" s="217" t="s">
        <v>136</v>
      </c>
      <c r="AU825" s="217" t="s">
        <v>142</v>
      </c>
      <c r="AY825" s="19" t="s">
        <v>134</v>
      </c>
      <c r="BE825" s="218">
        <f>IF(N825="základní",J825,0)</f>
        <v>0</v>
      </c>
      <c r="BF825" s="218">
        <f>IF(N825="snížená",J825,0)</f>
        <v>0</v>
      </c>
      <c r="BG825" s="218">
        <f>IF(N825="zákl. přenesená",J825,0)</f>
        <v>0</v>
      </c>
      <c r="BH825" s="218">
        <f>IF(N825="sníž. přenesená",J825,0)</f>
        <v>0</v>
      </c>
      <c r="BI825" s="218">
        <f>IF(N825="nulová",J825,0)</f>
        <v>0</v>
      </c>
      <c r="BJ825" s="19" t="s">
        <v>142</v>
      </c>
      <c r="BK825" s="218">
        <f>ROUND(I825*H825,2)</f>
        <v>0</v>
      </c>
      <c r="BL825" s="19" t="s">
        <v>176</v>
      </c>
      <c r="BM825" s="217" t="s">
        <v>1015</v>
      </c>
    </row>
    <row r="826" s="2" customFormat="1">
      <c r="A826" s="40"/>
      <c r="B826" s="41"/>
      <c r="C826" s="42"/>
      <c r="D826" s="219" t="s">
        <v>144</v>
      </c>
      <c r="E826" s="42"/>
      <c r="F826" s="220" t="s">
        <v>1016</v>
      </c>
      <c r="G826" s="42"/>
      <c r="H826" s="42"/>
      <c r="I826" s="221"/>
      <c r="J826" s="42"/>
      <c r="K826" s="42"/>
      <c r="L826" s="46"/>
      <c r="M826" s="222"/>
      <c r="N826" s="223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144</v>
      </c>
      <c r="AU826" s="19" t="s">
        <v>142</v>
      </c>
    </row>
    <row r="827" s="13" customFormat="1">
      <c r="A827" s="13"/>
      <c r="B827" s="224"/>
      <c r="C827" s="225"/>
      <c r="D827" s="226" t="s">
        <v>146</v>
      </c>
      <c r="E827" s="227" t="s">
        <v>19</v>
      </c>
      <c r="F827" s="228" t="s">
        <v>234</v>
      </c>
      <c r="G827" s="225"/>
      <c r="H827" s="227" t="s">
        <v>19</v>
      </c>
      <c r="I827" s="229"/>
      <c r="J827" s="225"/>
      <c r="K827" s="225"/>
      <c r="L827" s="230"/>
      <c r="M827" s="231"/>
      <c r="N827" s="232"/>
      <c r="O827" s="232"/>
      <c r="P827" s="232"/>
      <c r="Q827" s="232"/>
      <c r="R827" s="232"/>
      <c r="S827" s="232"/>
      <c r="T827" s="23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4" t="s">
        <v>146</v>
      </c>
      <c r="AU827" s="234" t="s">
        <v>142</v>
      </c>
      <c r="AV827" s="13" t="s">
        <v>77</v>
      </c>
      <c r="AW827" s="13" t="s">
        <v>31</v>
      </c>
      <c r="AX827" s="13" t="s">
        <v>69</v>
      </c>
      <c r="AY827" s="234" t="s">
        <v>134</v>
      </c>
    </row>
    <row r="828" s="14" customFormat="1">
      <c r="A828" s="14"/>
      <c r="B828" s="235"/>
      <c r="C828" s="236"/>
      <c r="D828" s="226" t="s">
        <v>146</v>
      </c>
      <c r="E828" s="237" t="s">
        <v>19</v>
      </c>
      <c r="F828" s="238" t="s">
        <v>1011</v>
      </c>
      <c r="G828" s="236"/>
      <c r="H828" s="239">
        <v>10.868</v>
      </c>
      <c r="I828" s="240"/>
      <c r="J828" s="236"/>
      <c r="K828" s="236"/>
      <c r="L828" s="241"/>
      <c r="M828" s="242"/>
      <c r="N828" s="243"/>
      <c r="O828" s="243"/>
      <c r="P828" s="243"/>
      <c r="Q828" s="243"/>
      <c r="R828" s="243"/>
      <c r="S828" s="243"/>
      <c r="T828" s="244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5" t="s">
        <v>146</v>
      </c>
      <c r="AU828" s="245" t="s">
        <v>142</v>
      </c>
      <c r="AV828" s="14" t="s">
        <v>142</v>
      </c>
      <c r="AW828" s="14" t="s">
        <v>31</v>
      </c>
      <c r="AX828" s="14" t="s">
        <v>69</v>
      </c>
      <c r="AY828" s="245" t="s">
        <v>134</v>
      </c>
    </row>
    <row r="829" s="15" customFormat="1">
      <c r="A829" s="15"/>
      <c r="B829" s="246"/>
      <c r="C829" s="247"/>
      <c r="D829" s="226" t="s">
        <v>146</v>
      </c>
      <c r="E829" s="248" t="s">
        <v>19</v>
      </c>
      <c r="F829" s="249" t="s">
        <v>163</v>
      </c>
      <c r="G829" s="247"/>
      <c r="H829" s="250">
        <v>10.868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146</v>
      </c>
      <c r="AU829" s="256" t="s">
        <v>142</v>
      </c>
      <c r="AV829" s="15" t="s">
        <v>141</v>
      </c>
      <c r="AW829" s="15" t="s">
        <v>31</v>
      </c>
      <c r="AX829" s="15" t="s">
        <v>77</v>
      </c>
      <c r="AY829" s="256" t="s">
        <v>134</v>
      </c>
    </row>
    <row r="830" s="2" customFormat="1" ht="37.8" customHeight="1">
      <c r="A830" s="40"/>
      <c r="B830" s="41"/>
      <c r="C830" s="206" t="s">
        <v>1017</v>
      </c>
      <c r="D830" s="206" t="s">
        <v>136</v>
      </c>
      <c r="E830" s="207" t="s">
        <v>1018</v>
      </c>
      <c r="F830" s="208" t="s">
        <v>1019</v>
      </c>
      <c r="G830" s="209" t="s">
        <v>206</v>
      </c>
      <c r="H830" s="210">
        <v>66.186000000000007</v>
      </c>
      <c r="I830" s="211"/>
      <c r="J830" s="212">
        <f>ROUND(I830*H830,2)</f>
        <v>0</v>
      </c>
      <c r="K830" s="208" t="s">
        <v>140</v>
      </c>
      <c r="L830" s="46"/>
      <c r="M830" s="213" t="s">
        <v>19</v>
      </c>
      <c r="N830" s="214" t="s">
        <v>41</v>
      </c>
      <c r="O830" s="86"/>
      <c r="P830" s="215">
        <f>O830*H830</f>
        <v>0</v>
      </c>
      <c r="Q830" s="215">
        <v>0.00050000000000000001</v>
      </c>
      <c r="R830" s="215">
        <f>Q830*H830</f>
        <v>0.033093000000000004</v>
      </c>
      <c r="S830" s="215">
        <v>0</v>
      </c>
      <c r="T830" s="216">
        <f>S830*H830</f>
        <v>0</v>
      </c>
      <c r="U830" s="40"/>
      <c r="V830" s="40"/>
      <c r="W830" s="40"/>
      <c r="X830" s="40"/>
      <c r="Y830" s="40"/>
      <c r="Z830" s="40"/>
      <c r="AA830" s="40"/>
      <c r="AB830" s="40"/>
      <c r="AC830" s="40"/>
      <c r="AD830" s="40"/>
      <c r="AE830" s="40"/>
      <c r="AR830" s="217" t="s">
        <v>176</v>
      </c>
      <c r="AT830" s="217" t="s">
        <v>136</v>
      </c>
      <c r="AU830" s="217" t="s">
        <v>142</v>
      </c>
      <c r="AY830" s="19" t="s">
        <v>134</v>
      </c>
      <c r="BE830" s="218">
        <f>IF(N830="základní",J830,0)</f>
        <v>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19" t="s">
        <v>142</v>
      </c>
      <c r="BK830" s="218">
        <f>ROUND(I830*H830,2)</f>
        <v>0</v>
      </c>
      <c r="BL830" s="19" t="s">
        <v>176</v>
      </c>
      <c r="BM830" s="217" t="s">
        <v>1020</v>
      </c>
    </row>
    <row r="831" s="2" customFormat="1">
      <c r="A831" s="40"/>
      <c r="B831" s="41"/>
      <c r="C831" s="42"/>
      <c r="D831" s="219" t="s">
        <v>144</v>
      </c>
      <c r="E831" s="42"/>
      <c r="F831" s="220" t="s">
        <v>1021</v>
      </c>
      <c r="G831" s="42"/>
      <c r="H831" s="42"/>
      <c r="I831" s="221"/>
      <c r="J831" s="42"/>
      <c r="K831" s="42"/>
      <c r="L831" s="46"/>
      <c r="M831" s="222"/>
      <c r="N831" s="223"/>
      <c r="O831" s="86"/>
      <c r="P831" s="86"/>
      <c r="Q831" s="86"/>
      <c r="R831" s="86"/>
      <c r="S831" s="86"/>
      <c r="T831" s="87"/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T831" s="19" t="s">
        <v>144</v>
      </c>
      <c r="AU831" s="19" t="s">
        <v>142</v>
      </c>
    </row>
    <row r="832" s="13" customFormat="1">
      <c r="A832" s="13"/>
      <c r="B832" s="224"/>
      <c r="C832" s="225"/>
      <c r="D832" s="226" t="s">
        <v>146</v>
      </c>
      <c r="E832" s="227" t="s">
        <v>19</v>
      </c>
      <c r="F832" s="228" t="s">
        <v>215</v>
      </c>
      <c r="G832" s="225"/>
      <c r="H832" s="227" t="s">
        <v>19</v>
      </c>
      <c r="I832" s="229"/>
      <c r="J832" s="225"/>
      <c r="K832" s="225"/>
      <c r="L832" s="230"/>
      <c r="M832" s="231"/>
      <c r="N832" s="232"/>
      <c r="O832" s="232"/>
      <c r="P832" s="232"/>
      <c r="Q832" s="232"/>
      <c r="R832" s="232"/>
      <c r="S832" s="232"/>
      <c r="T832" s="23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4" t="s">
        <v>146</v>
      </c>
      <c r="AU832" s="234" t="s">
        <v>142</v>
      </c>
      <c r="AV832" s="13" t="s">
        <v>77</v>
      </c>
      <c r="AW832" s="13" t="s">
        <v>31</v>
      </c>
      <c r="AX832" s="13" t="s">
        <v>69</v>
      </c>
      <c r="AY832" s="234" t="s">
        <v>134</v>
      </c>
    </row>
    <row r="833" s="14" customFormat="1">
      <c r="A833" s="14"/>
      <c r="B833" s="235"/>
      <c r="C833" s="236"/>
      <c r="D833" s="226" t="s">
        <v>146</v>
      </c>
      <c r="E833" s="237" t="s">
        <v>19</v>
      </c>
      <c r="F833" s="238" t="s">
        <v>1012</v>
      </c>
      <c r="G833" s="236"/>
      <c r="H833" s="239">
        <v>66.186000000000007</v>
      </c>
      <c r="I833" s="240"/>
      <c r="J833" s="236"/>
      <c r="K833" s="236"/>
      <c r="L833" s="241"/>
      <c r="M833" s="242"/>
      <c r="N833" s="243"/>
      <c r="O833" s="243"/>
      <c r="P833" s="243"/>
      <c r="Q833" s="243"/>
      <c r="R833" s="243"/>
      <c r="S833" s="243"/>
      <c r="T833" s="24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5" t="s">
        <v>146</v>
      </c>
      <c r="AU833" s="245" t="s">
        <v>142</v>
      </c>
      <c r="AV833" s="14" t="s">
        <v>142</v>
      </c>
      <c r="AW833" s="14" t="s">
        <v>31</v>
      </c>
      <c r="AX833" s="14" t="s">
        <v>69</v>
      </c>
      <c r="AY833" s="245" t="s">
        <v>134</v>
      </c>
    </row>
    <row r="834" s="15" customFormat="1">
      <c r="A834" s="15"/>
      <c r="B834" s="246"/>
      <c r="C834" s="247"/>
      <c r="D834" s="226" t="s">
        <v>146</v>
      </c>
      <c r="E834" s="248" t="s">
        <v>19</v>
      </c>
      <c r="F834" s="249" t="s">
        <v>163</v>
      </c>
      <c r="G834" s="247"/>
      <c r="H834" s="250">
        <v>66.186000000000007</v>
      </c>
      <c r="I834" s="251"/>
      <c r="J834" s="247"/>
      <c r="K834" s="247"/>
      <c r="L834" s="252"/>
      <c r="M834" s="253"/>
      <c r="N834" s="254"/>
      <c r="O834" s="254"/>
      <c r="P834" s="254"/>
      <c r="Q834" s="254"/>
      <c r="R834" s="254"/>
      <c r="S834" s="254"/>
      <c r="T834" s="25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56" t="s">
        <v>146</v>
      </c>
      <c r="AU834" s="256" t="s">
        <v>142</v>
      </c>
      <c r="AV834" s="15" t="s">
        <v>141</v>
      </c>
      <c r="AW834" s="15" t="s">
        <v>31</v>
      </c>
      <c r="AX834" s="15" t="s">
        <v>77</v>
      </c>
      <c r="AY834" s="256" t="s">
        <v>134</v>
      </c>
    </row>
    <row r="835" s="2" customFormat="1" ht="24.15" customHeight="1">
      <c r="A835" s="40"/>
      <c r="B835" s="41"/>
      <c r="C835" s="206" t="s">
        <v>587</v>
      </c>
      <c r="D835" s="206" t="s">
        <v>136</v>
      </c>
      <c r="E835" s="207" t="s">
        <v>1022</v>
      </c>
      <c r="F835" s="208" t="s">
        <v>1023</v>
      </c>
      <c r="G835" s="209" t="s">
        <v>206</v>
      </c>
      <c r="H835" s="210">
        <v>78.813999999999993</v>
      </c>
      <c r="I835" s="211"/>
      <c r="J835" s="212">
        <f>ROUND(I835*H835,2)</f>
        <v>0</v>
      </c>
      <c r="K835" s="208" t="s">
        <v>140</v>
      </c>
      <c r="L835" s="46"/>
      <c r="M835" s="213" t="s">
        <v>19</v>
      </c>
      <c r="N835" s="214" t="s">
        <v>41</v>
      </c>
      <c r="O835" s="86"/>
      <c r="P835" s="215">
        <f>O835*H835</f>
        <v>0</v>
      </c>
      <c r="Q835" s="215">
        <v>0</v>
      </c>
      <c r="R835" s="215">
        <f>Q835*H835</f>
        <v>0</v>
      </c>
      <c r="S835" s="215">
        <v>0.0025000000000000001</v>
      </c>
      <c r="T835" s="216">
        <f>S835*H835</f>
        <v>0.19703499999999999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17" t="s">
        <v>176</v>
      </c>
      <c r="AT835" s="217" t="s">
        <v>136</v>
      </c>
      <c r="AU835" s="217" t="s">
        <v>142</v>
      </c>
      <c r="AY835" s="19" t="s">
        <v>134</v>
      </c>
      <c r="BE835" s="218">
        <f>IF(N835="základní",J835,0)</f>
        <v>0</v>
      </c>
      <c r="BF835" s="218">
        <f>IF(N835="snížená",J835,0)</f>
        <v>0</v>
      </c>
      <c r="BG835" s="218">
        <f>IF(N835="zákl. přenesená",J835,0)</f>
        <v>0</v>
      </c>
      <c r="BH835" s="218">
        <f>IF(N835="sníž. přenesená",J835,0)</f>
        <v>0</v>
      </c>
      <c r="BI835" s="218">
        <f>IF(N835="nulová",J835,0)</f>
        <v>0</v>
      </c>
      <c r="BJ835" s="19" t="s">
        <v>142</v>
      </c>
      <c r="BK835" s="218">
        <f>ROUND(I835*H835,2)</f>
        <v>0</v>
      </c>
      <c r="BL835" s="19" t="s">
        <v>176</v>
      </c>
      <c r="BM835" s="217" t="s">
        <v>1024</v>
      </c>
    </row>
    <row r="836" s="2" customFormat="1">
      <c r="A836" s="40"/>
      <c r="B836" s="41"/>
      <c r="C836" s="42"/>
      <c r="D836" s="219" t="s">
        <v>144</v>
      </c>
      <c r="E836" s="42"/>
      <c r="F836" s="220" t="s">
        <v>1025</v>
      </c>
      <c r="G836" s="42"/>
      <c r="H836" s="42"/>
      <c r="I836" s="221"/>
      <c r="J836" s="42"/>
      <c r="K836" s="42"/>
      <c r="L836" s="46"/>
      <c r="M836" s="222"/>
      <c r="N836" s="223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144</v>
      </c>
      <c r="AU836" s="19" t="s">
        <v>142</v>
      </c>
    </row>
    <row r="837" s="13" customFormat="1">
      <c r="A837" s="13"/>
      <c r="B837" s="224"/>
      <c r="C837" s="225"/>
      <c r="D837" s="226" t="s">
        <v>146</v>
      </c>
      <c r="E837" s="227" t="s">
        <v>19</v>
      </c>
      <c r="F837" s="228" t="s">
        <v>215</v>
      </c>
      <c r="G837" s="225"/>
      <c r="H837" s="227" t="s">
        <v>19</v>
      </c>
      <c r="I837" s="229"/>
      <c r="J837" s="225"/>
      <c r="K837" s="225"/>
      <c r="L837" s="230"/>
      <c r="M837" s="231"/>
      <c r="N837" s="232"/>
      <c r="O837" s="232"/>
      <c r="P837" s="232"/>
      <c r="Q837" s="232"/>
      <c r="R837" s="232"/>
      <c r="S837" s="232"/>
      <c r="T837" s="23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4" t="s">
        <v>146</v>
      </c>
      <c r="AU837" s="234" t="s">
        <v>142</v>
      </c>
      <c r="AV837" s="13" t="s">
        <v>77</v>
      </c>
      <c r="AW837" s="13" t="s">
        <v>31</v>
      </c>
      <c r="AX837" s="13" t="s">
        <v>69</v>
      </c>
      <c r="AY837" s="234" t="s">
        <v>134</v>
      </c>
    </row>
    <row r="838" s="14" customFormat="1">
      <c r="A838" s="14"/>
      <c r="B838" s="235"/>
      <c r="C838" s="236"/>
      <c r="D838" s="226" t="s">
        <v>146</v>
      </c>
      <c r="E838" s="237" t="s">
        <v>19</v>
      </c>
      <c r="F838" s="238" t="s">
        <v>1026</v>
      </c>
      <c r="G838" s="236"/>
      <c r="H838" s="239">
        <v>67.945999999999998</v>
      </c>
      <c r="I838" s="240"/>
      <c r="J838" s="236"/>
      <c r="K838" s="236"/>
      <c r="L838" s="241"/>
      <c r="M838" s="242"/>
      <c r="N838" s="243"/>
      <c r="O838" s="243"/>
      <c r="P838" s="243"/>
      <c r="Q838" s="243"/>
      <c r="R838" s="243"/>
      <c r="S838" s="243"/>
      <c r="T838" s="244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5" t="s">
        <v>146</v>
      </c>
      <c r="AU838" s="245" t="s">
        <v>142</v>
      </c>
      <c r="AV838" s="14" t="s">
        <v>142</v>
      </c>
      <c r="AW838" s="14" t="s">
        <v>31</v>
      </c>
      <c r="AX838" s="14" t="s">
        <v>69</v>
      </c>
      <c r="AY838" s="245" t="s">
        <v>134</v>
      </c>
    </row>
    <row r="839" s="13" customFormat="1">
      <c r="A839" s="13"/>
      <c r="B839" s="224"/>
      <c r="C839" s="225"/>
      <c r="D839" s="226" t="s">
        <v>146</v>
      </c>
      <c r="E839" s="227" t="s">
        <v>19</v>
      </c>
      <c r="F839" s="228" t="s">
        <v>234</v>
      </c>
      <c r="G839" s="225"/>
      <c r="H839" s="227" t="s">
        <v>19</v>
      </c>
      <c r="I839" s="229"/>
      <c r="J839" s="225"/>
      <c r="K839" s="225"/>
      <c r="L839" s="230"/>
      <c r="M839" s="231"/>
      <c r="N839" s="232"/>
      <c r="O839" s="232"/>
      <c r="P839" s="232"/>
      <c r="Q839" s="232"/>
      <c r="R839" s="232"/>
      <c r="S839" s="232"/>
      <c r="T839" s="23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4" t="s">
        <v>146</v>
      </c>
      <c r="AU839" s="234" t="s">
        <v>142</v>
      </c>
      <c r="AV839" s="13" t="s">
        <v>77</v>
      </c>
      <c r="AW839" s="13" t="s">
        <v>31</v>
      </c>
      <c r="AX839" s="13" t="s">
        <v>69</v>
      </c>
      <c r="AY839" s="234" t="s">
        <v>134</v>
      </c>
    </row>
    <row r="840" s="14" customFormat="1">
      <c r="A840" s="14"/>
      <c r="B840" s="235"/>
      <c r="C840" s="236"/>
      <c r="D840" s="226" t="s">
        <v>146</v>
      </c>
      <c r="E840" s="237" t="s">
        <v>19</v>
      </c>
      <c r="F840" s="238" t="s">
        <v>1011</v>
      </c>
      <c r="G840" s="236"/>
      <c r="H840" s="239">
        <v>10.868</v>
      </c>
      <c r="I840" s="240"/>
      <c r="J840" s="236"/>
      <c r="K840" s="236"/>
      <c r="L840" s="241"/>
      <c r="M840" s="242"/>
      <c r="N840" s="243"/>
      <c r="O840" s="243"/>
      <c r="P840" s="243"/>
      <c r="Q840" s="243"/>
      <c r="R840" s="243"/>
      <c r="S840" s="243"/>
      <c r="T840" s="244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45" t="s">
        <v>146</v>
      </c>
      <c r="AU840" s="245" t="s">
        <v>142</v>
      </c>
      <c r="AV840" s="14" t="s">
        <v>142</v>
      </c>
      <c r="AW840" s="14" t="s">
        <v>31</v>
      </c>
      <c r="AX840" s="14" t="s">
        <v>69</v>
      </c>
      <c r="AY840" s="245" t="s">
        <v>134</v>
      </c>
    </row>
    <row r="841" s="15" customFormat="1">
      <c r="A841" s="15"/>
      <c r="B841" s="246"/>
      <c r="C841" s="247"/>
      <c r="D841" s="226" t="s">
        <v>146</v>
      </c>
      <c r="E841" s="248" t="s">
        <v>19</v>
      </c>
      <c r="F841" s="249" t="s">
        <v>163</v>
      </c>
      <c r="G841" s="247"/>
      <c r="H841" s="250">
        <v>78.813999999999993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6" t="s">
        <v>146</v>
      </c>
      <c r="AU841" s="256" t="s">
        <v>142</v>
      </c>
      <c r="AV841" s="15" t="s">
        <v>141</v>
      </c>
      <c r="AW841" s="15" t="s">
        <v>31</v>
      </c>
      <c r="AX841" s="15" t="s">
        <v>77</v>
      </c>
      <c r="AY841" s="256" t="s">
        <v>134</v>
      </c>
    </row>
    <row r="842" s="2" customFormat="1" ht="24.15" customHeight="1">
      <c r="A842" s="40"/>
      <c r="B842" s="41"/>
      <c r="C842" s="206" t="s">
        <v>1027</v>
      </c>
      <c r="D842" s="206" t="s">
        <v>136</v>
      </c>
      <c r="E842" s="207" t="s">
        <v>1028</v>
      </c>
      <c r="F842" s="208" t="s">
        <v>1029</v>
      </c>
      <c r="G842" s="209" t="s">
        <v>206</v>
      </c>
      <c r="H842" s="210">
        <v>77.054000000000002</v>
      </c>
      <c r="I842" s="211"/>
      <c r="J842" s="212">
        <f>ROUND(I842*H842,2)</f>
        <v>0</v>
      </c>
      <c r="K842" s="208" t="s">
        <v>140</v>
      </c>
      <c r="L842" s="46"/>
      <c r="M842" s="213" t="s">
        <v>19</v>
      </c>
      <c r="N842" s="214" t="s">
        <v>41</v>
      </c>
      <c r="O842" s="86"/>
      <c r="P842" s="215">
        <f>O842*H842</f>
        <v>0</v>
      </c>
      <c r="Q842" s="215">
        <v>0.00029999999999999997</v>
      </c>
      <c r="R842" s="215">
        <f>Q842*H842</f>
        <v>0.0231162</v>
      </c>
      <c r="S842" s="215">
        <v>0</v>
      </c>
      <c r="T842" s="216">
        <f>S842*H842</f>
        <v>0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17" t="s">
        <v>176</v>
      </c>
      <c r="AT842" s="217" t="s">
        <v>136</v>
      </c>
      <c r="AU842" s="217" t="s">
        <v>142</v>
      </c>
      <c r="AY842" s="19" t="s">
        <v>134</v>
      </c>
      <c r="BE842" s="218">
        <f>IF(N842="základní",J842,0)</f>
        <v>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9" t="s">
        <v>142</v>
      </c>
      <c r="BK842" s="218">
        <f>ROUND(I842*H842,2)</f>
        <v>0</v>
      </c>
      <c r="BL842" s="19" t="s">
        <v>176</v>
      </c>
      <c r="BM842" s="217" t="s">
        <v>1030</v>
      </c>
    </row>
    <row r="843" s="2" customFormat="1">
      <c r="A843" s="40"/>
      <c r="B843" s="41"/>
      <c r="C843" s="42"/>
      <c r="D843" s="219" t="s">
        <v>144</v>
      </c>
      <c r="E843" s="42"/>
      <c r="F843" s="220" t="s">
        <v>1031</v>
      </c>
      <c r="G843" s="42"/>
      <c r="H843" s="42"/>
      <c r="I843" s="221"/>
      <c r="J843" s="42"/>
      <c r="K843" s="42"/>
      <c r="L843" s="46"/>
      <c r="M843" s="222"/>
      <c r="N843" s="223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9" t="s">
        <v>144</v>
      </c>
      <c r="AU843" s="19" t="s">
        <v>142</v>
      </c>
    </row>
    <row r="844" s="13" customFormat="1">
      <c r="A844" s="13"/>
      <c r="B844" s="224"/>
      <c r="C844" s="225"/>
      <c r="D844" s="226" t="s">
        <v>146</v>
      </c>
      <c r="E844" s="227" t="s">
        <v>19</v>
      </c>
      <c r="F844" s="228" t="s">
        <v>215</v>
      </c>
      <c r="G844" s="225"/>
      <c r="H844" s="227" t="s">
        <v>19</v>
      </c>
      <c r="I844" s="229"/>
      <c r="J844" s="225"/>
      <c r="K844" s="225"/>
      <c r="L844" s="230"/>
      <c r="M844" s="231"/>
      <c r="N844" s="232"/>
      <c r="O844" s="232"/>
      <c r="P844" s="232"/>
      <c r="Q844" s="232"/>
      <c r="R844" s="232"/>
      <c r="S844" s="232"/>
      <c r="T844" s="23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34" t="s">
        <v>146</v>
      </c>
      <c r="AU844" s="234" t="s">
        <v>142</v>
      </c>
      <c r="AV844" s="13" t="s">
        <v>77</v>
      </c>
      <c r="AW844" s="13" t="s">
        <v>31</v>
      </c>
      <c r="AX844" s="13" t="s">
        <v>69</v>
      </c>
      <c r="AY844" s="234" t="s">
        <v>134</v>
      </c>
    </row>
    <row r="845" s="14" customFormat="1">
      <c r="A845" s="14"/>
      <c r="B845" s="235"/>
      <c r="C845" s="236"/>
      <c r="D845" s="226" t="s">
        <v>146</v>
      </c>
      <c r="E845" s="237" t="s">
        <v>19</v>
      </c>
      <c r="F845" s="238" t="s">
        <v>1012</v>
      </c>
      <c r="G845" s="236"/>
      <c r="H845" s="239">
        <v>66.186000000000007</v>
      </c>
      <c r="I845" s="240"/>
      <c r="J845" s="236"/>
      <c r="K845" s="236"/>
      <c r="L845" s="241"/>
      <c r="M845" s="242"/>
      <c r="N845" s="243"/>
      <c r="O845" s="243"/>
      <c r="P845" s="243"/>
      <c r="Q845" s="243"/>
      <c r="R845" s="243"/>
      <c r="S845" s="243"/>
      <c r="T845" s="24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45" t="s">
        <v>146</v>
      </c>
      <c r="AU845" s="245" t="s">
        <v>142</v>
      </c>
      <c r="AV845" s="14" t="s">
        <v>142</v>
      </c>
      <c r="AW845" s="14" t="s">
        <v>31</v>
      </c>
      <c r="AX845" s="14" t="s">
        <v>69</v>
      </c>
      <c r="AY845" s="245" t="s">
        <v>134</v>
      </c>
    </row>
    <row r="846" s="13" customFormat="1">
      <c r="A846" s="13"/>
      <c r="B846" s="224"/>
      <c r="C846" s="225"/>
      <c r="D846" s="226" t="s">
        <v>146</v>
      </c>
      <c r="E846" s="227" t="s">
        <v>19</v>
      </c>
      <c r="F846" s="228" t="s">
        <v>234</v>
      </c>
      <c r="G846" s="225"/>
      <c r="H846" s="227" t="s">
        <v>19</v>
      </c>
      <c r="I846" s="229"/>
      <c r="J846" s="225"/>
      <c r="K846" s="225"/>
      <c r="L846" s="230"/>
      <c r="M846" s="231"/>
      <c r="N846" s="232"/>
      <c r="O846" s="232"/>
      <c r="P846" s="232"/>
      <c r="Q846" s="232"/>
      <c r="R846" s="232"/>
      <c r="S846" s="232"/>
      <c r="T846" s="23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4" t="s">
        <v>146</v>
      </c>
      <c r="AU846" s="234" t="s">
        <v>142</v>
      </c>
      <c r="AV846" s="13" t="s">
        <v>77</v>
      </c>
      <c r="AW846" s="13" t="s">
        <v>31</v>
      </c>
      <c r="AX846" s="13" t="s">
        <v>69</v>
      </c>
      <c r="AY846" s="234" t="s">
        <v>134</v>
      </c>
    </row>
    <row r="847" s="14" customFormat="1">
      <c r="A847" s="14"/>
      <c r="B847" s="235"/>
      <c r="C847" s="236"/>
      <c r="D847" s="226" t="s">
        <v>146</v>
      </c>
      <c r="E847" s="237" t="s">
        <v>19</v>
      </c>
      <c r="F847" s="238" t="s">
        <v>1011</v>
      </c>
      <c r="G847" s="236"/>
      <c r="H847" s="239">
        <v>10.868</v>
      </c>
      <c r="I847" s="240"/>
      <c r="J847" s="236"/>
      <c r="K847" s="236"/>
      <c r="L847" s="241"/>
      <c r="M847" s="242"/>
      <c r="N847" s="243"/>
      <c r="O847" s="243"/>
      <c r="P847" s="243"/>
      <c r="Q847" s="243"/>
      <c r="R847" s="243"/>
      <c r="S847" s="243"/>
      <c r="T847" s="244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45" t="s">
        <v>146</v>
      </c>
      <c r="AU847" s="245" t="s">
        <v>142</v>
      </c>
      <c r="AV847" s="14" t="s">
        <v>142</v>
      </c>
      <c r="AW847" s="14" t="s">
        <v>31</v>
      </c>
      <c r="AX847" s="14" t="s">
        <v>69</v>
      </c>
      <c r="AY847" s="245" t="s">
        <v>134</v>
      </c>
    </row>
    <row r="848" s="15" customFormat="1">
      <c r="A848" s="15"/>
      <c r="B848" s="246"/>
      <c r="C848" s="247"/>
      <c r="D848" s="226" t="s">
        <v>146</v>
      </c>
      <c r="E848" s="248" t="s">
        <v>19</v>
      </c>
      <c r="F848" s="249" t="s">
        <v>163</v>
      </c>
      <c r="G848" s="247"/>
      <c r="H848" s="250">
        <v>77.054000000000002</v>
      </c>
      <c r="I848" s="251"/>
      <c r="J848" s="247"/>
      <c r="K848" s="247"/>
      <c r="L848" s="252"/>
      <c r="M848" s="253"/>
      <c r="N848" s="254"/>
      <c r="O848" s="254"/>
      <c r="P848" s="254"/>
      <c r="Q848" s="254"/>
      <c r="R848" s="254"/>
      <c r="S848" s="254"/>
      <c r="T848" s="25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56" t="s">
        <v>146</v>
      </c>
      <c r="AU848" s="256" t="s">
        <v>142</v>
      </c>
      <c r="AV848" s="15" t="s">
        <v>141</v>
      </c>
      <c r="AW848" s="15" t="s">
        <v>31</v>
      </c>
      <c r="AX848" s="15" t="s">
        <v>77</v>
      </c>
      <c r="AY848" s="256" t="s">
        <v>134</v>
      </c>
    </row>
    <row r="849" s="2" customFormat="1" ht="49.05" customHeight="1">
      <c r="A849" s="40"/>
      <c r="B849" s="41"/>
      <c r="C849" s="257" t="s">
        <v>592</v>
      </c>
      <c r="D849" s="257" t="s">
        <v>191</v>
      </c>
      <c r="E849" s="258" t="s">
        <v>1032</v>
      </c>
      <c r="F849" s="259" t="s">
        <v>1033</v>
      </c>
      <c r="G849" s="260" t="s">
        <v>206</v>
      </c>
      <c r="H849" s="261">
        <v>84.759</v>
      </c>
      <c r="I849" s="262"/>
      <c r="J849" s="263">
        <f>ROUND(I849*H849,2)</f>
        <v>0</v>
      </c>
      <c r="K849" s="259" t="s">
        <v>140</v>
      </c>
      <c r="L849" s="264"/>
      <c r="M849" s="265" t="s">
        <v>19</v>
      </c>
      <c r="N849" s="266" t="s">
        <v>41</v>
      </c>
      <c r="O849" s="86"/>
      <c r="P849" s="215">
        <f>O849*H849</f>
        <v>0</v>
      </c>
      <c r="Q849" s="215">
        <v>0.0032000000000000002</v>
      </c>
      <c r="R849" s="215">
        <f>Q849*H849</f>
        <v>0.27122879999999999</v>
      </c>
      <c r="S849" s="215">
        <v>0</v>
      </c>
      <c r="T849" s="216">
        <f>S849*H849</f>
        <v>0</v>
      </c>
      <c r="U849" s="40"/>
      <c r="V849" s="40"/>
      <c r="W849" s="40"/>
      <c r="X849" s="40"/>
      <c r="Y849" s="40"/>
      <c r="Z849" s="40"/>
      <c r="AA849" s="40"/>
      <c r="AB849" s="40"/>
      <c r="AC849" s="40"/>
      <c r="AD849" s="40"/>
      <c r="AE849" s="40"/>
      <c r="AR849" s="217" t="s">
        <v>227</v>
      </c>
      <c r="AT849" s="217" t="s">
        <v>191</v>
      </c>
      <c r="AU849" s="217" t="s">
        <v>142</v>
      </c>
      <c r="AY849" s="19" t="s">
        <v>134</v>
      </c>
      <c r="BE849" s="218">
        <f>IF(N849="základní",J849,0)</f>
        <v>0</v>
      </c>
      <c r="BF849" s="218">
        <f>IF(N849="snížená",J849,0)</f>
        <v>0</v>
      </c>
      <c r="BG849" s="218">
        <f>IF(N849="zákl. přenesená",J849,0)</f>
        <v>0</v>
      </c>
      <c r="BH849" s="218">
        <f>IF(N849="sníž. přenesená",J849,0)</f>
        <v>0</v>
      </c>
      <c r="BI849" s="218">
        <f>IF(N849="nulová",J849,0)</f>
        <v>0</v>
      </c>
      <c r="BJ849" s="19" t="s">
        <v>142</v>
      </c>
      <c r="BK849" s="218">
        <f>ROUND(I849*H849,2)</f>
        <v>0</v>
      </c>
      <c r="BL849" s="19" t="s">
        <v>176</v>
      </c>
      <c r="BM849" s="217" t="s">
        <v>1034</v>
      </c>
    </row>
    <row r="850" s="13" customFormat="1">
      <c r="A850" s="13"/>
      <c r="B850" s="224"/>
      <c r="C850" s="225"/>
      <c r="D850" s="226" t="s">
        <v>146</v>
      </c>
      <c r="E850" s="227" t="s">
        <v>19</v>
      </c>
      <c r="F850" s="228" t="s">
        <v>215</v>
      </c>
      <c r="G850" s="225"/>
      <c r="H850" s="227" t="s">
        <v>19</v>
      </c>
      <c r="I850" s="229"/>
      <c r="J850" s="225"/>
      <c r="K850" s="225"/>
      <c r="L850" s="230"/>
      <c r="M850" s="231"/>
      <c r="N850" s="232"/>
      <c r="O850" s="232"/>
      <c r="P850" s="232"/>
      <c r="Q850" s="232"/>
      <c r="R850" s="232"/>
      <c r="S850" s="232"/>
      <c r="T850" s="23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4" t="s">
        <v>146</v>
      </c>
      <c r="AU850" s="234" t="s">
        <v>142</v>
      </c>
      <c r="AV850" s="13" t="s">
        <v>77</v>
      </c>
      <c r="AW850" s="13" t="s">
        <v>31</v>
      </c>
      <c r="AX850" s="13" t="s">
        <v>69</v>
      </c>
      <c r="AY850" s="234" t="s">
        <v>134</v>
      </c>
    </row>
    <row r="851" s="14" customFormat="1">
      <c r="A851" s="14"/>
      <c r="B851" s="235"/>
      <c r="C851" s="236"/>
      <c r="D851" s="226" t="s">
        <v>146</v>
      </c>
      <c r="E851" s="237" t="s">
        <v>19</v>
      </c>
      <c r="F851" s="238" t="s">
        <v>1012</v>
      </c>
      <c r="G851" s="236"/>
      <c r="H851" s="239">
        <v>66.186000000000007</v>
      </c>
      <c r="I851" s="240"/>
      <c r="J851" s="236"/>
      <c r="K851" s="236"/>
      <c r="L851" s="241"/>
      <c r="M851" s="242"/>
      <c r="N851" s="243"/>
      <c r="O851" s="243"/>
      <c r="P851" s="243"/>
      <c r="Q851" s="243"/>
      <c r="R851" s="243"/>
      <c r="S851" s="243"/>
      <c r="T851" s="24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45" t="s">
        <v>146</v>
      </c>
      <c r="AU851" s="245" t="s">
        <v>142</v>
      </c>
      <c r="AV851" s="14" t="s">
        <v>142</v>
      </c>
      <c r="AW851" s="14" t="s">
        <v>31</v>
      </c>
      <c r="AX851" s="14" t="s">
        <v>69</v>
      </c>
      <c r="AY851" s="245" t="s">
        <v>134</v>
      </c>
    </row>
    <row r="852" s="13" customFormat="1">
      <c r="A852" s="13"/>
      <c r="B852" s="224"/>
      <c r="C852" s="225"/>
      <c r="D852" s="226" t="s">
        <v>146</v>
      </c>
      <c r="E852" s="227" t="s">
        <v>19</v>
      </c>
      <c r="F852" s="228" t="s">
        <v>234</v>
      </c>
      <c r="G852" s="225"/>
      <c r="H852" s="227" t="s">
        <v>19</v>
      </c>
      <c r="I852" s="229"/>
      <c r="J852" s="225"/>
      <c r="K852" s="225"/>
      <c r="L852" s="230"/>
      <c r="M852" s="231"/>
      <c r="N852" s="232"/>
      <c r="O852" s="232"/>
      <c r="P852" s="232"/>
      <c r="Q852" s="232"/>
      <c r="R852" s="232"/>
      <c r="S852" s="232"/>
      <c r="T852" s="23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4" t="s">
        <v>146</v>
      </c>
      <c r="AU852" s="234" t="s">
        <v>142</v>
      </c>
      <c r="AV852" s="13" t="s">
        <v>77</v>
      </c>
      <c r="AW852" s="13" t="s">
        <v>31</v>
      </c>
      <c r="AX852" s="13" t="s">
        <v>69</v>
      </c>
      <c r="AY852" s="234" t="s">
        <v>134</v>
      </c>
    </row>
    <row r="853" s="14" customFormat="1">
      <c r="A853" s="14"/>
      <c r="B853" s="235"/>
      <c r="C853" s="236"/>
      <c r="D853" s="226" t="s">
        <v>146</v>
      </c>
      <c r="E853" s="237" t="s">
        <v>19</v>
      </c>
      <c r="F853" s="238" t="s">
        <v>1011</v>
      </c>
      <c r="G853" s="236"/>
      <c r="H853" s="239">
        <v>10.868</v>
      </c>
      <c r="I853" s="240"/>
      <c r="J853" s="236"/>
      <c r="K853" s="236"/>
      <c r="L853" s="241"/>
      <c r="M853" s="242"/>
      <c r="N853" s="243"/>
      <c r="O853" s="243"/>
      <c r="P853" s="243"/>
      <c r="Q853" s="243"/>
      <c r="R853" s="243"/>
      <c r="S853" s="243"/>
      <c r="T853" s="244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5" t="s">
        <v>146</v>
      </c>
      <c r="AU853" s="245" t="s">
        <v>142</v>
      </c>
      <c r="AV853" s="14" t="s">
        <v>142</v>
      </c>
      <c r="AW853" s="14" t="s">
        <v>31</v>
      </c>
      <c r="AX853" s="14" t="s">
        <v>69</v>
      </c>
      <c r="AY853" s="245" t="s">
        <v>134</v>
      </c>
    </row>
    <row r="854" s="15" customFormat="1">
      <c r="A854" s="15"/>
      <c r="B854" s="246"/>
      <c r="C854" s="247"/>
      <c r="D854" s="226" t="s">
        <v>146</v>
      </c>
      <c r="E854" s="248" t="s">
        <v>19</v>
      </c>
      <c r="F854" s="249" t="s">
        <v>163</v>
      </c>
      <c r="G854" s="247"/>
      <c r="H854" s="250">
        <v>77.054000000000002</v>
      </c>
      <c r="I854" s="251"/>
      <c r="J854" s="247"/>
      <c r="K854" s="247"/>
      <c r="L854" s="252"/>
      <c r="M854" s="253"/>
      <c r="N854" s="254"/>
      <c r="O854" s="254"/>
      <c r="P854" s="254"/>
      <c r="Q854" s="254"/>
      <c r="R854" s="254"/>
      <c r="S854" s="254"/>
      <c r="T854" s="25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6" t="s">
        <v>146</v>
      </c>
      <c r="AU854" s="256" t="s">
        <v>142</v>
      </c>
      <c r="AV854" s="15" t="s">
        <v>141</v>
      </c>
      <c r="AW854" s="15" t="s">
        <v>31</v>
      </c>
      <c r="AX854" s="15" t="s">
        <v>69</v>
      </c>
      <c r="AY854" s="256" t="s">
        <v>134</v>
      </c>
    </row>
    <row r="855" s="14" customFormat="1">
      <c r="A855" s="14"/>
      <c r="B855" s="235"/>
      <c r="C855" s="236"/>
      <c r="D855" s="226" t="s">
        <v>146</v>
      </c>
      <c r="E855" s="237" t="s">
        <v>19</v>
      </c>
      <c r="F855" s="238" t="s">
        <v>1035</v>
      </c>
      <c r="G855" s="236"/>
      <c r="H855" s="239">
        <v>84.759</v>
      </c>
      <c r="I855" s="240"/>
      <c r="J855" s="236"/>
      <c r="K855" s="236"/>
      <c r="L855" s="241"/>
      <c r="M855" s="242"/>
      <c r="N855" s="243"/>
      <c r="O855" s="243"/>
      <c r="P855" s="243"/>
      <c r="Q855" s="243"/>
      <c r="R855" s="243"/>
      <c r="S855" s="243"/>
      <c r="T855" s="244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45" t="s">
        <v>146</v>
      </c>
      <c r="AU855" s="245" t="s">
        <v>142</v>
      </c>
      <c r="AV855" s="14" t="s">
        <v>142</v>
      </c>
      <c r="AW855" s="14" t="s">
        <v>31</v>
      </c>
      <c r="AX855" s="14" t="s">
        <v>69</v>
      </c>
      <c r="AY855" s="245" t="s">
        <v>134</v>
      </c>
    </row>
    <row r="856" s="15" customFormat="1">
      <c r="A856" s="15"/>
      <c r="B856" s="246"/>
      <c r="C856" s="247"/>
      <c r="D856" s="226" t="s">
        <v>146</v>
      </c>
      <c r="E856" s="248" t="s">
        <v>19</v>
      </c>
      <c r="F856" s="249" t="s">
        <v>163</v>
      </c>
      <c r="G856" s="247"/>
      <c r="H856" s="250">
        <v>84.759</v>
      </c>
      <c r="I856" s="251"/>
      <c r="J856" s="247"/>
      <c r="K856" s="247"/>
      <c r="L856" s="252"/>
      <c r="M856" s="253"/>
      <c r="N856" s="254"/>
      <c r="O856" s="254"/>
      <c r="P856" s="254"/>
      <c r="Q856" s="254"/>
      <c r="R856" s="254"/>
      <c r="S856" s="254"/>
      <c r="T856" s="25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56" t="s">
        <v>146</v>
      </c>
      <c r="AU856" s="256" t="s">
        <v>142</v>
      </c>
      <c r="AV856" s="15" t="s">
        <v>141</v>
      </c>
      <c r="AW856" s="15" t="s">
        <v>31</v>
      </c>
      <c r="AX856" s="15" t="s">
        <v>77</v>
      </c>
      <c r="AY856" s="256" t="s">
        <v>134</v>
      </c>
    </row>
    <row r="857" s="2" customFormat="1" ht="16.5" customHeight="1">
      <c r="A857" s="40"/>
      <c r="B857" s="41"/>
      <c r="C857" s="206" t="s">
        <v>1036</v>
      </c>
      <c r="D857" s="206" t="s">
        <v>136</v>
      </c>
      <c r="E857" s="207" t="s">
        <v>1037</v>
      </c>
      <c r="F857" s="208" t="s">
        <v>1038</v>
      </c>
      <c r="G857" s="209" t="s">
        <v>277</v>
      </c>
      <c r="H857" s="210">
        <v>79.560000000000002</v>
      </c>
      <c r="I857" s="211"/>
      <c r="J857" s="212">
        <f>ROUND(I857*H857,2)</f>
        <v>0</v>
      </c>
      <c r="K857" s="208" t="s">
        <v>140</v>
      </c>
      <c r="L857" s="46"/>
      <c r="M857" s="213" t="s">
        <v>19</v>
      </c>
      <c r="N857" s="214" t="s">
        <v>41</v>
      </c>
      <c r="O857" s="86"/>
      <c r="P857" s="215">
        <f>O857*H857</f>
        <v>0</v>
      </c>
      <c r="Q857" s="215">
        <v>1.26999E-05</v>
      </c>
      <c r="R857" s="215">
        <f>Q857*H857</f>
        <v>0.0010104040439999999</v>
      </c>
      <c r="S857" s="215">
        <v>0</v>
      </c>
      <c r="T857" s="216">
        <f>S857*H857</f>
        <v>0</v>
      </c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R857" s="217" t="s">
        <v>176</v>
      </c>
      <c r="AT857" s="217" t="s">
        <v>136</v>
      </c>
      <c r="AU857" s="217" t="s">
        <v>142</v>
      </c>
      <c r="AY857" s="19" t="s">
        <v>134</v>
      </c>
      <c r="BE857" s="218">
        <f>IF(N857="základní",J857,0)</f>
        <v>0</v>
      </c>
      <c r="BF857" s="218">
        <f>IF(N857="snížená",J857,0)</f>
        <v>0</v>
      </c>
      <c r="BG857" s="218">
        <f>IF(N857="zákl. přenesená",J857,0)</f>
        <v>0</v>
      </c>
      <c r="BH857" s="218">
        <f>IF(N857="sníž. přenesená",J857,0)</f>
        <v>0</v>
      </c>
      <c r="BI857" s="218">
        <f>IF(N857="nulová",J857,0)</f>
        <v>0</v>
      </c>
      <c r="BJ857" s="19" t="s">
        <v>142</v>
      </c>
      <c r="BK857" s="218">
        <f>ROUND(I857*H857,2)</f>
        <v>0</v>
      </c>
      <c r="BL857" s="19" t="s">
        <v>176</v>
      </c>
      <c r="BM857" s="217" t="s">
        <v>1039</v>
      </c>
    </row>
    <row r="858" s="2" customFormat="1">
      <c r="A858" s="40"/>
      <c r="B858" s="41"/>
      <c r="C858" s="42"/>
      <c r="D858" s="219" t="s">
        <v>144</v>
      </c>
      <c r="E858" s="42"/>
      <c r="F858" s="220" t="s">
        <v>1040</v>
      </c>
      <c r="G858" s="42"/>
      <c r="H858" s="42"/>
      <c r="I858" s="221"/>
      <c r="J858" s="42"/>
      <c r="K858" s="42"/>
      <c r="L858" s="46"/>
      <c r="M858" s="222"/>
      <c r="N858" s="223"/>
      <c r="O858" s="86"/>
      <c r="P858" s="86"/>
      <c r="Q858" s="86"/>
      <c r="R858" s="86"/>
      <c r="S858" s="86"/>
      <c r="T858" s="87"/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T858" s="19" t="s">
        <v>144</v>
      </c>
      <c r="AU858" s="19" t="s">
        <v>142</v>
      </c>
    </row>
    <row r="859" s="13" customFormat="1">
      <c r="A859" s="13"/>
      <c r="B859" s="224"/>
      <c r="C859" s="225"/>
      <c r="D859" s="226" t="s">
        <v>146</v>
      </c>
      <c r="E859" s="227" t="s">
        <v>19</v>
      </c>
      <c r="F859" s="228" t="s">
        <v>215</v>
      </c>
      <c r="G859" s="225"/>
      <c r="H859" s="227" t="s">
        <v>19</v>
      </c>
      <c r="I859" s="229"/>
      <c r="J859" s="225"/>
      <c r="K859" s="225"/>
      <c r="L859" s="230"/>
      <c r="M859" s="231"/>
      <c r="N859" s="232"/>
      <c r="O859" s="232"/>
      <c r="P859" s="232"/>
      <c r="Q859" s="232"/>
      <c r="R859" s="232"/>
      <c r="S859" s="232"/>
      <c r="T859" s="23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4" t="s">
        <v>146</v>
      </c>
      <c r="AU859" s="234" t="s">
        <v>142</v>
      </c>
      <c r="AV859" s="13" t="s">
        <v>77</v>
      </c>
      <c r="AW859" s="13" t="s">
        <v>31</v>
      </c>
      <c r="AX859" s="13" t="s">
        <v>69</v>
      </c>
      <c r="AY859" s="234" t="s">
        <v>134</v>
      </c>
    </row>
    <row r="860" s="14" customFormat="1">
      <c r="A860" s="14"/>
      <c r="B860" s="235"/>
      <c r="C860" s="236"/>
      <c r="D860" s="226" t="s">
        <v>146</v>
      </c>
      <c r="E860" s="237" t="s">
        <v>19</v>
      </c>
      <c r="F860" s="238" t="s">
        <v>1041</v>
      </c>
      <c r="G860" s="236"/>
      <c r="H860" s="239">
        <v>65.379999999999995</v>
      </c>
      <c r="I860" s="240"/>
      <c r="J860" s="236"/>
      <c r="K860" s="236"/>
      <c r="L860" s="241"/>
      <c r="M860" s="242"/>
      <c r="N860" s="243"/>
      <c r="O860" s="243"/>
      <c r="P860" s="243"/>
      <c r="Q860" s="243"/>
      <c r="R860" s="243"/>
      <c r="S860" s="243"/>
      <c r="T860" s="24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45" t="s">
        <v>146</v>
      </c>
      <c r="AU860" s="245" t="s">
        <v>142</v>
      </c>
      <c r="AV860" s="14" t="s">
        <v>142</v>
      </c>
      <c r="AW860" s="14" t="s">
        <v>31</v>
      </c>
      <c r="AX860" s="14" t="s">
        <v>69</v>
      </c>
      <c r="AY860" s="245" t="s">
        <v>134</v>
      </c>
    </row>
    <row r="861" s="13" customFormat="1">
      <c r="A861" s="13"/>
      <c r="B861" s="224"/>
      <c r="C861" s="225"/>
      <c r="D861" s="226" t="s">
        <v>146</v>
      </c>
      <c r="E861" s="227" t="s">
        <v>19</v>
      </c>
      <c r="F861" s="228" t="s">
        <v>234</v>
      </c>
      <c r="G861" s="225"/>
      <c r="H861" s="227" t="s">
        <v>19</v>
      </c>
      <c r="I861" s="229"/>
      <c r="J861" s="225"/>
      <c r="K861" s="225"/>
      <c r="L861" s="230"/>
      <c r="M861" s="231"/>
      <c r="N861" s="232"/>
      <c r="O861" s="232"/>
      <c r="P861" s="232"/>
      <c r="Q861" s="232"/>
      <c r="R861" s="232"/>
      <c r="S861" s="232"/>
      <c r="T861" s="23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4" t="s">
        <v>146</v>
      </c>
      <c r="AU861" s="234" t="s">
        <v>142</v>
      </c>
      <c r="AV861" s="13" t="s">
        <v>77</v>
      </c>
      <c r="AW861" s="13" t="s">
        <v>31</v>
      </c>
      <c r="AX861" s="13" t="s">
        <v>69</v>
      </c>
      <c r="AY861" s="234" t="s">
        <v>134</v>
      </c>
    </row>
    <row r="862" s="14" customFormat="1">
      <c r="A862" s="14"/>
      <c r="B862" s="235"/>
      <c r="C862" s="236"/>
      <c r="D862" s="226" t="s">
        <v>146</v>
      </c>
      <c r="E862" s="237" t="s">
        <v>19</v>
      </c>
      <c r="F862" s="238" t="s">
        <v>1042</v>
      </c>
      <c r="G862" s="236"/>
      <c r="H862" s="239">
        <v>14.18</v>
      </c>
      <c r="I862" s="240"/>
      <c r="J862" s="236"/>
      <c r="K862" s="236"/>
      <c r="L862" s="241"/>
      <c r="M862" s="242"/>
      <c r="N862" s="243"/>
      <c r="O862" s="243"/>
      <c r="P862" s="243"/>
      <c r="Q862" s="243"/>
      <c r="R862" s="243"/>
      <c r="S862" s="243"/>
      <c r="T862" s="244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45" t="s">
        <v>146</v>
      </c>
      <c r="AU862" s="245" t="s">
        <v>142</v>
      </c>
      <c r="AV862" s="14" t="s">
        <v>142</v>
      </c>
      <c r="AW862" s="14" t="s">
        <v>31</v>
      </c>
      <c r="AX862" s="14" t="s">
        <v>69</v>
      </c>
      <c r="AY862" s="245" t="s">
        <v>134</v>
      </c>
    </row>
    <row r="863" s="15" customFormat="1">
      <c r="A863" s="15"/>
      <c r="B863" s="246"/>
      <c r="C863" s="247"/>
      <c r="D863" s="226" t="s">
        <v>146</v>
      </c>
      <c r="E863" s="248" t="s">
        <v>19</v>
      </c>
      <c r="F863" s="249" t="s">
        <v>163</v>
      </c>
      <c r="G863" s="247"/>
      <c r="H863" s="250">
        <v>79.560000000000002</v>
      </c>
      <c r="I863" s="251"/>
      <c r="J863" s="247"/>
      <c r="K863" s="247"/>
      <c r="L863" s="252"/>
      <c r="M863" s="253"/>
      <c r="N863" s="254"/>
      <c r="O863" s="254"/>
      <c r="P863" s="254"/>
      <c r="Q863" s="254"/>
      <c r="R863" s="254"/>
      <c r="S863" s="254"/>
      <c r="T863" s="25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T863" s="256" t="s">
        <v>146</v>
      </c>
      <c r="AU863" s="256" t="s">
        <v>142</v>
      </c>
      <c r="AV863" s="15" t="s">
        <v>141</v>
      </c>
      <c r="AW863" s="15" t="s">
        <v>31</v>
      </c>
      <c r="AX863" s="15" t="s">
        <v>77</v>
      </c>
      <c r="AY863" s="256" t="s">
        <v>134</v>
      </c>
    </row>
    <row r="864" s="2" customFormat="1" ht="16.5" customHeight="1">
      <c r="A864" s="40"/>
      <c r="B864" s="41"/>
      <c r="C864" s="257" t="s">
        <v>597</v>
      </c>
      <c r="D864" s="257" t="s">
        <v>191</v>
      </c>
      <c r="E864" s="258" t="s">
        <v>1043</v>
      </c>
      <c r="F864" s="259" t="s">
        <v>1044</v>
      </c>
      <c r="G864" s="260" t="s">
        <v>277</v>
      </c>
      <c r="H864" s="261">
        <v>81.150999999999996</v>
      </c>
      <c r="I864" s="262"/>
      <c r="J864" s="263">
        <f>ROUND(I864*H864,2)</f>
        <v>0</v>
      </c>
      <c r="K864" s="259" t="s">
        <v>140</v>
      </c>
      <c r="L864" s="264"/>
      <c r="M864" s="265" t="s">
        <v>19</v>
      </c>
      <c r="N864" s="266" t="s">
        <v>41</v>
      </c>
      <c r="O864" s="86"/>
      <c r="P864" s="215">
        <f>O864*H864</f>
        <v>0</v>
      </c>
      <c r="Q864" s="215">
        <v>0.00035</v>
      </c>
      <c r="R864" s="215">
        <f>Q864*H864</f>
        <v>0.028402849999999997</v>
      </c>
      <c r="S864" s="215">
        <v>0</v>
      </c>
      <c r="T864" s="216">
        <f>S864*H864</f>
        <v>0</v>
      </c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R864" s="217" t="s">
        <v>227</v>
      </c>
      <c r="AT864" s="217" t="s">
        <v>191</v>
      </c>
      <c r="AU864" s="217" t="s">
        <v>142</v>
      </c>
      <c r="AY864" s="19" t="s">
        <v>134</v>
      </c>
      <c r="BE864" s="218">
        <f>IF(N864="základní",J864,0)</f>
        <v>0</v>
      </c>
      <c r="BF864" s="218">
        <f>IF(N864="snížená",J864,0)</f>
        <v>0</v>
      </c>
      <c r="BG864" s="218">
        <f>IF(N864="zákl. přenesená",J864,0)</f>
        <v>0</v>
      </c>
      <c r="BH864" s="218">
        <f>IF(N864="sníž. přenesená",J864,0)</f>
        <v>0</v>
      </c>
      <c r="BI864" s="218">
        <f>IF(N864="nulová",J864,0)</f>
        <v>0</v>
      </c>
      <c r="BJ864" s="19" t="s">
        <v>142</v>
      </c>
      <c r="BK864" s="218">
        <f>ROUND(I864*H864,2)</f>
        <v>0</v>
      </c>
      <c r="BL864" s="19" t="s">
        <v>176</v>
      </c>
      <c r="BM864" s="217" t="s">
        <v>1045</v>
      </c>
    </row>
    <row r="865" s="13" customFormat="1">
      <c r="A865" s="13"/>
      <c r="B865" s="224"/>
      <c r="C865" s="225"/>
      <c r="D865" s="226" t="s">
        <v>146</v>
      </c>
      <c r="E865" s="227" t="s">
        <v>19</v>
      </c>
      <c r="F865" s="228" t="s">
        <v>215</v>
      </c>
      <c r="G865" s="225"/>
      <c r="H865" s="227" t="s">
        <v>19</v>
      </c>
      <c r="I865" s="229"/>
      <c r="J865" s="225"/>
      <c r="K865" s="225"/>
      <c r="L865" s="230"/>
      <c r="M865" s="231"/>
      <c r="N865" s="232"/>
      <c r="O865" s="232"/>
      <c r="P865" s="232"/>
      <c r="Q865" s="232"/>
      <c r="R865" s="232"/>
      <c r="S865" s="232"/>
      <c r="T865" s="23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4" t="s">
        <v>146</v>
      </c>
      <c r="AU865" s="234" t="s">
        <v>142</v>
      </c>
      <c r="AV865" s="13" t="s">
        <v>77</v>
      </c>
      <c r="AW865" s="13" t="s">
        <v>31</v>
      </c>
      <c r="AX865" s="13" t="s">
        <v>69</v>
      </c>
      <c r="AY865" s="234" t="s">
        <v>134</v>
      </c>
    </row>
    <row r="866" s="14" customFormat="1">
      <c r="A866" s="14"/>
      <c r="B866" s="235"/>
      <c r="C866" s="236"/>
      <c r="D866" s="226" t="s">
        <v>146</v>
      </c>
      <c r="E866" s="237" t="s">
        <v>19</v>
      </c>
      <c r="F866" s="238" t="s">
        <v>1041</v>
      </c>
      <c r="G866" s="236"/>
      <c r="H866" s="239">
        <v>65.379999999999995</v>
      </c>
      <c r="I866" s="240"/>
      <c r="J866" s="236"/>
      <c r="K866" s="236"/>
      <c r="L866" s="241"/>
      <c r="M866" s="242"/>
      <c r="N866" s="243"/>
      <c r="O866" s="243"/>
      <c r="P866" s="243"/>
      <c r="Q866" s="243"/>
      <c r="R866" s="243"/>
      <c r="S866" s="243"/>
      <c r="T866" s="24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45" t="s">
        <v>146</v>
      </c>
      <c r="AU866" s="245" t="s">
        <v>142</v>
      </c>
      <c r="AV866" s="14" t="s">
        <v>142</v>
      </c>
      <c r="AW866" s="14" t="s">
        <v>31</v>
      </c>
      <c r="AX866" s="14" t="s">
        <v>69</v>
      </c>
      <c r="AY866" s="245" t="s">
        <v>134</v>
      </c>
    </row>
    <row r="867" s="13" customFormat="1">
      <c r="A867" s="13"/>
      <c r="B867" s="224"/>
      <c r="C867" s="225"/>
      <c r="D867" s="226" t="s">
        <v>146</v>
      </c>
      <c r="E867" s="227" t="s">
        <v>19</v>
      </c>
      <c r="F867" s="228" t="s">
        <v>234</v>
      </c>
      <c r="G867" s="225"/>
      <c r="H867" s="227" t="s">
        <v>19</v>
      </c>
      <c r="I867" s="229"/>
      <c r="J867" s="225"/>
      <c r="K867" s="225"/>
      <c r="L867" s="230"/>
      <c r="M867" s="231"/>
      <c r="N867" s="232"/>
      <c r="O867" s="232"/>
      <c r="P867" s="232"/>
      <c r="Q867" s="232"/>
      <c r="R867" s="232"/>
      <c r="S867" s="232"/>
      <c r="T867" s="23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4" t="s">
        <v>146</v>
      </c>
      <c r="AU867" s="234" t="s">
        <v>142</v>
      </c>
      <c r="AV867" s="13" t="s">
        <v>77</v>
      </c>
      <c r="AW867" s="13" t="s">
        <v>31</v>
      </c>
      <c r="AX867" s="13" t="s">
        <v>69</v>
      </c>
      <c r="AY867" s="234" t="s">
        <v>134</v>
      </c>
    </row>
    <row r="868" s="14" customFormat="1">
      <c r="A868" s="14"/>
      <c r="B868" s="235"/>
      <c r="C868" s="236"/>
      <c r="D868" s="226" t="s">
        <v>146</v>
      </c>
      <c r="E868" s="237" t="s">
        <v>19</v>
      </c>
      <c r="F868" s="238" t="s">
        <v>1042</v>
      </c>
      <c r="G868" s="236"/>
      <c r="H868" s="239">
        <v>14.18</v>
      </c>
      <c r="I868" s="240"/>
      <c r="J868" s="236"/>
      <c r="K868" s="236"/>
      <c r="L868" s="241"/>
      <c r="M868" s="242"/>
      <c r="N868" s="243"/>
      <c r="O868" s="243"/>
      <c r="P868" s="243"/>
      <c r="Q868" s="243"/>
      <c r="R868" s="243"/>
      <c r="S868" s="243"/>
      <c r="T868" s="244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45" t="s">
        <v>146</v>
      </c>
      <c r="AU868" s="245" t="s">
        <v>142</v>
      </c>
      <c r="AV868" s="14" t="s">
        <v>142</v>
      </c>
      <c r="AW868" s="14" t="s">
        <v>31</v>
      </c>
      <c r="AX868" s="14" t="s">
        <v>69</v>
      </c>
      <c r="AY868" s="245" t="s">
        <v>134</v>
      </c>
    </row>
    <row r="869" s="15" customFormat="1">
      <c r="A869" s="15"/>
      <c r="B869" s="246"/>
      <c r="C869" s="247"/>
      <c r="D869" s="226" t="s">
        <v>146</v>
      </c>
      <c r="E869" s="248" t="s">
        <v>19</v>
      </c>
      <c r="F869" s="249" t="s">
        <v>163</v>
      </c>
      <c r="G869" s="247"/>
      <c r="H869" s="250">
        <v>79.560000000000002</v>
      </c>
      <c r="I869" s="251"/>
      <c r="J869" s="247"/>
      <c r="K869" s="247"/>
      <c r="L869" s="252"/>
      <c r="M869" s="253"/>
      <c r="N869" s="254"/>
      <c r="O869" s="254"/>
      <c r="P869" s="254"/>
      <c r="Q869" s="254"/>
      <c r="R869" s="254"/>
      <c r="S869" s="254"/>
      <c r="T869" s="25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56" t="s">
        <v>146</v>
      </c>
      <c r="AU869" s="256" t="s">
        <v>142</v>
      </c>
      <c r="AV869" s="15" t="s">
        <v>141</v>
      </c>
      <c r="AW869" s="15" t="s">
        <v>31</v>
      </c>
      <c r="AX869" s="15" t="s">
        <v>69</v>
      </c>
      <c r="AY869" s="256" t="s">
        <v>134</v>
      </c>
    </row>
    <row r="870" s="14" customFormat="1">
      <c r="A870" s="14"/>
      <c r="B870" s="235"/>
      <c r="C870" s="236"/>
      <c r="D870" s="226" t="s">
        <v>146</v>
      </c>
      <c r="E870" s="237" t="s">
        <v>19</v>
      </c>
      <c r="F870" s="238" t="s">
        <v>1046</v>
      </c>
      <c r="G870" s="236"/>
      <c r="H870" s="239">
        <v>81.150999999999996</v>
      </c>
      <c r="I870" s="240"/>
      <c r="J870" s="236"/>
      <c r="K870" s="236"/>
      <c r="L870" s="241"/>
      <c r="M870" s="242"/>
      <c r="N870" s="243"/>
      <c r="O870" s="243"/>
      <c r="P870" s="243"/>
      <c r="Q870" s="243"/>
      <c r="R870" s="243"/>
      <c r="S870" s="243"/>
      <c r="T870" s="24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5" t="s">
        <v>146</v>
      </c>
      <c r="AU870" s="245" t="s">
        <v>142</v>
      </c>
      <c r="AV870" s="14" t="s">
        <v>142</v>
      </c>
      <c r="AW870" s="14" t="s">
        <v>31</v>
      </c>
      <c r="AX870" s="14" t="s">
        <v>69</v>
      </c>
      <c r="AY870" s="245" t="s">
        <v>134</v>
      </c>
    </row>
    <row r="871" s="15" customFormat="1">
      <c r="A871" s="15"/>
      <c r="B871" s="246"/>
      <c r="C871" s="247"/>
      <c r="D871" s="226" t="s">
        <v>146</v>
      </c>
      <c r="E871" s="248" t="s">
        <v>19</v>
      </c>
      <c r="F871" s="249" t="s">
        <v>163</v>
      </c>
      <c r="G871" s="247"/>
      <c r="H871" s="250">
        <v>81.150999999999996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6" t="s">
        <v>146</v>
      </c>
      <c r="AU871" s="256" t="s">
        <v>142</v>
      </c>
      <c r="AV871" s="15" t="s">
        <v>141</v>
      </c>
      <c r="AW871" s="15" t="s">
        <v>31</v>
      </c>
      <c r="AX871" s="15" t="s">
        <v>77</v>
      </c>
      <c r="AY871" s="256" t="s">
        <v>134</v>
      </c>
    </row>
    <row r="872" s="2" customFormat="1" ht="16.5" customHeight="1">
      <c r="A872" s="40"/>
      <c r="B872" s="41"/>
      <c r="C872" s="206" t="s">
        <v>1047</v>
      </c>
      <c r="D872" s="206" t="s">
        <v>136</v>
      </c>
      <c r="E872" s="207" t="s">
        <v>1048</v>
      </c>
      <c r="F872" s="208" t="s">
        <v>1049</v>
      </c>
      <c r="G872" s="209" t="s">
        <v>277</v>
      </c>
      <c r="H872" s="210">
        <v>5.5999999999999996</v>
      </c>
      <c r="I872" s="211"/>
      <c r="J872" s="212">
        <f>ROUND(I872*H872,2)</f>
        <v>0</v>
      </c>
      <c r="K872" s="208" t="s">
        <v>140</v>
      </c>
      <c r="L872" s="46"/>
      <c r="M872" s="213" t="s">
        <v>19</v>
      </c>
      <c r="N872" s="214" t="s">
        <v>41</v>
      </c>
      <c r="O872" s="86"/>
      <c r="P872" s="215">
        <f>O872*H872</f>
        <v>0</v>
      </c>
      <c r="Q872" s="215">
        <v>0</v>
      </c>
      <c r="R872" s="215">
        <f>Q872*H872</f>
        <v>0</v>
      </c>
      <c r="S872" s="215">
        <v>0</v>
      </c>
      <c r="T872" s="216">
        <f>S872*H872</f>
        <v>0</v>
      </c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R872" s="217" t="s">
        <v>176</v>
      </c>
      <c r="AT872" s="217" t="s">
        <v>136</v>
      </c>
      <c r="AU872" s="217" t="s">
        <v>142</v>
      </c>
      <c r="AY872" s="19" t="s">
        <v>134</v>
      </c>
      <c r="BE872" s="218">
        <f>IF(N872="základní",J872,0)</f>
        <v>0</v>
      </c>
      <c r="BF872" s="218">
        <f>IF(N872="snížená",J872,0)</f>
        <v>0</v>
      </c>
      <c r="BG872" s="218">
        <f>IF(N872="zákl. přenesená",J872,0)</f>
        <v>0</v>
      </c>
      <c r="BH872" s="218">
        <f>IF(N872="sníž. přenesená",J872,0)</f>
        <v>0</v>
      </c>
      <c r="BI872" s="218">
        <f>IF(N872="nulová",J872,0)</f>
        <v>0</v>
      </c>
      <c r="BJ872" s="19" t="s">
        <v>142</v>
      </c>
      <c r="BK872" s="218">
        <f>ROUND(I872*H872,2)</f>
        <v>0</v>
      </c>
      <c r="BL872" s="19" t="s">
        <v>176</v>
      </c>
      <c r="BM872" s="217" t="s">
        <v>1050</v>
      </c>
    </row>
    <row r="873" s="2" customFormat="1">
      <c r="A873" s="40"/>
      <c r="B873" s="41"/>
      <c r="C873" s="42"/>
      <c r="D873" s="219" t="s">
        <v>144</v>
      </c>
      <c r="E873" s="42"/>
      <c r="F873" s="220" t="s">
        <v>1051</v>
      </c>
      <c r="G873" s="42"/>
      <c r="H873" s="42"/>
      <c r="I873" s="221"/>
      <c r="J873" s="42"/>
      <c r="K873" s="42"/>
      <c r="L873" s="46"/>
      <c r="M873" s="222"/>
      <c r="N873" s="223"/>
      <c r="O873" s="86"/>
      <c r="P873" s="86"/>
      <c r="Q873" s="86"/>
      <c r="R873" s="86"/>
      <c r="S873" s="86"/>
      <c r="T873" s="87"/>
      <c r="U873" s="40"/>
      <c r="V873" s="40"/>
      <c r="W873" s="40"/>
      <c r="X873" s="40"/>
      <c r="Y873" s="40"/>
      <c r="Z873" s="40"/>
      <c r="AA873" s="40"/>
      <c r="AB873" s="40"/>
      <c r="AC873" s="40"/>
      <c r="AD873" s="40"/>
      <c r="AE873" s="40"/>
      <c r="AT873" s="19" t="s">
        <v>144</v>
      </c>
      <c r="AU873" s="19" t="s">
        <v>142</v>
      </c>
    </row>
    <row r="874" s="13" customFormat="1">
      <c r="A874" s="13"/>
      <c r="B874" s="224"/>
      <c r="C874" s="225"/>
      <c r="D874" s="226" t="s">
        <v>146</v>
      </c>
      <c r="E874" s="227" t="s">
        <v>19</v>
      </c>
      <c r="F874" s="228" t="s">
        <v>234</v>
      </c>
      <c r="G874" s="225"/>
      <c r="H874" s="227" t="s">
        <v>19</v>
      </c>
      <c r="I874" s="229"/>
      <c r="J874" s="225"/>
      <c r="K874" s="225"/>
      <c r="L874" s="230"/>
      <c r="M874" s="231"/>
      <c r="N874" s="232"/>
      <c r="O874" s="232"/>
      <c r="P874" s="232"/>
      <c r="Q874" s="232"/>
      <c r="R874" s="232"/>
      <c r="S874" s="232"/>
      <c r="T874" s="23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34" t="s">
        <v>146</v>
      </c>
      <c r="AU874" s="234" t="s">
        <v>142</v>
      </c>
      <c r="AV874" s="13" t="s">
        <v>77</v>
      </c>
      <c r="AW874" s="13" t="s">
        <v>31</v>
      </c>
      <c r="AX874" s="13" t="s">
        <v>69</v>
      </c>
      <c r="AY874" s="234" t="s">
        <v>134</v>
      </c>
    </row>
    <row r="875" s="14" customFormat="1">
      <c r="A875" s="14"/>
      <c r="B875" s="235"/>
      <c r="C875" s="236"/>
      <c r="D875" s="226" t="s">
        <v>146</v>
      </c>
      <c r="E875" s="237" t="s">
        <v>19</v>
      </c>
      <c r="F875" s="238" t="s">
        <v>1052</v>
      </c>
      <c r="G875" s="236"/>
      <c r="H875" s="239">
        <v>1.3999999999999999</v>
      </c>
      <c r="I875" s="240"/>
      <c r="J875" s="236"/>
      <c r="K875" s="236"/>
      <c r="L875" s="241"/>
      <c r="M875" s="242"/>
      <c r="N875" s="243"/>
      <c r="O875" s="243"/>
      <c r="P875" s="243"/>
      <c r="Q875" s="243"/>
      <c r="R875" s="243"/>
      <c r="S875" s="243"/>
      <c r="T875" s="244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45" t="s">
        <v>146</v>
      </c>
      <c r="AU875" s="245" t="s">
        <v>142</v>
      </c>
      <c r="AV875" s="14" t="s">
        <v>142</v>
      </c>
      <c r="AW875" s="14" t="s">
        <v>31</v>
      </c>
      <c r="AX875" s="14" t="s">
        <v>69</v>
      </c>
      <c r="AY875" s="245" t="s">
        <v>134</v>
      </c>
    </row>
    <row r="876" s="13" customFormat="1">
      <c r="A876" s="13"/>
      <c r="B876" s="224"/>
      <c r="C876" s="225"/>
      <c r="D876" s="226" t="s">
        <v>146</v>
      </c>
      <c r="E876" s="227" t="s">
        <v>19</v>
      </c>
      <c r="F876" s="228" t="s">
        <v>215</v>
      </c>
      <c r="G876" s="225"/>
      <c r="H876" s="227" t="s">
        <v>19</v>
      </c>
      <c r="I876" s="229"/>
      <c r="J876" s="225"/>
      <c r="K876" s="225"/>
      <c r="L876" s="230"/>
      <c r="M876" s="231"/>
      <c r="N876" s="232"/>
      <c r="O876" s="232"/>
      <c r="P876" s="232"/>
      <c r="Q876" s="232"/>
      <c r="R876" s="232"/>
      <c r="S876" s="232"/>
      <c r="T876" s="23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34" t="s">
        <v>146</v>
      </c>
      <c r="AU876" s="234" t="s">
        <v>142</v>
      </c>
      <c r="AV876" s="13" t="s">
        <v>77</v>
      </c>
      <c r="AW876" s="13" t="s">
        <v>31</v>
      </c>
      <c r="AX876" s="13" t="s">
        <v>69</v>
      </c>
      <c r="AY876" s="234" t="s">
        <v>134</v>
      </c>
    </row>
    <row r="877" s="14" customFormat="1">
      <c r="A877" s="14"/>
      <c r="B877" s="235"/>
      <c r="C877" s="236"/>
      <c r="D877" s="226" t="s">
        <v>146</v>
      </c>
      <c r="E877" s="237" t="s">
        <v>19</v>
      </c>
      <c r="F877" s="238" t="s">
        <v>1053</v>
      </c>
      <c r="G877" s="236"/>
      <c r="H877" s="239">
        <v>4.2000000000000002</v>
      </c>
      <c r="I877" s="240"/>
      <c r="J877" s="236"/>
      <c r="K877" s="236"/>
      <c r="L877" s="241"/>
      <c r="M877" s="242"/>
      <c r="N877" s="243"/>
      <c r="O877" s="243"/>
      <c r="P877" s="243"/>
      <c r="Q877" s="243"/>
      <c r="R877" s="243"/>
      <c r="S877" s="243"/>
      <c r="T877" s="244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45" t="s">
        <v>146</v>
      </c>
      <c r="AU877" s="245" t="s">
        <v>142</v>
      </c>
      <c r="AV877" s="14" t="s">
        <v>142</v>
      </c>
      <c r="AW877" s="14" t="s">
        <v>31</v>
      </c>
      <c r="AX877" s="14" t="s">
        <v>69</v>
      </c>
      <c r="AY877" s="245" t="s">
        <v>134</v>
      </c>
    </row>
    <row r="878" s="15" customFormat="1">
      <c r="A878" s="15"/>
      <c r="B878" s="246"/>
      <c r="C878" s="247"/>
      <c r="D878" s="226" t="s">
        <v>146</v>
      </c>
      <c r="E878" s="248" t="s">
        <v>19</v>
      </c>
      <c r="F878" s="249" t="s">
        <v>163</v>
      </c>
      <c r="G878" s="247"/>
      <c r="H878" s="250">
        <v>5.5999999999999996</v>
      </c>
      <c r="I878" s="251"/>
      <c r="J878" s="247"/>
      <c r="K878" s="247"/>
      <c r="L878" s="252"/>
      <c r="M878" s="253"/>
      <c r="N878" s="254"/>
      <c r="O878" s="254"/>
      <c r="P878" s="254"/>
      <c r="Q878" s="254"/>
      <c r="R878" s="254"/>
      <c r="S878" s="254"/>
      <c r="T878" s="25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56" t="s">
        <v>146</v>
      </c>
      <c r="AU878" s="256" t="s">
        <v>142</v>
      </c>
      <c r="AV878" s="15" t="s">
        <v>141</v>
      </c>
      <c r="AW878" s="15" t="s">
        <v>31</v>
      </c>
      <c r="AX878" s="15" t="s">
        <v>77</v>
      </c>
      <c r="AY878" s="256" t="s">
        <v>134</v>
      </c>
    </row>
    <row r="879" s="2" customFormat="1" ht="16.5" customHeight="1">
      <c r="A879" s="40"/>
      <c r="B879" s="41"/>
      <c r="C879" s="257" t="s">
        <v>601</v>
      </c>
      <c r="D879" s="257" t="s">
        <v>191</v>
      </c>
      <c r="E879" s="258" t="s">
        <v>1054</v>
      </c>
      <c r="F879" s="259" t="s">
        <v>1055</v>
      </c>
      <c r="G879" s="260" t="s">
        <v>277</v>
      </c>
      <c r="H879" s="261">
        <v>5.7119999999999997</v>
      </c>
      <c r="I879" s="262"/>
      <c r="J879" s="263">
        <f>ROUND(I879*H879,2)</f>
        <v>0</v>
      </c>
      <c r="K879" s="259" t="s">
        <v>140</v>
      </c>
      <c r="L879" s="264"/>
      <c r="M879" s="265" t="s">
        <v>19</v>
      </c>
      <c r="N879" s="266" t="s">
        <v>41</v>
      </c>
      <c r="O879" s="86"/>
      <c r="P879" s="215">
        <f>O879*H879</f>
        <v>0</v>
      </c>
      <c r="Q879" s="215">
        <v>0.00017000000000000001</v>
      </c>
      <c r="R879" s="215">
        <f>Q879*H879</f>
        <v>0.00097104000000000005</v>
      </c>
      <c r="S879" s="215">
        <v>0</v>
      </c>
      <c r="T879" s="216">
        <f>S879*H879</f>
        <v>0</v>
      </c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R879" s="217" t="s">
        <v>227</v>
      </c>
      <c r="AT879" s="217" t="s">
        <v>191</v>
      </c>
      <c r="AU879" s="217" t="s">
        <v>142</v>
      </c>
      <c r="AY879" s="19" t="s">
        <v>134</v>
      </c>
      <c r="BE879" s="218">
        <f>IF(N879="základní",J879,0)</f>
        <v>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19" t="s">
        <v>142</v>
      </c>
      <c r="BK879" s="218">
        <f>ROUND(I879*H879,2)</f>
        <v>0</v>
      </c>
      <c r="BL879" s="19" t="s">
        <v>176</v>
      </c>
      <c r="BM879" s="217" t="s">
        <v>1056</v>
      </c>
    </row>
    <row r="880" s="13" customFormat="1">
      <c r="A880" s="13"/>
      <c r="B880" s="224"/>
      <c r="C880" s="225"/>
      <c r="D880" s="226" t="s">
        <v>146</v>
      </c>
      <c r="E880" s="227" t="s">
        <v>19</v>
      </c>
      <c r="F880" s="228" t="s">
        <v>234</v>
      </c>
      <c r="G880" s="225"/>
      <c r="H880" s="227" t="s">
        <v>19</v>
      </c>
      <c r="I880" s="229"/>
      <c r="J880" s="225"/>
      <c r="K880" s="225"/>
      <c r="L880" s="230"/>
      <c r="M880" s="231"/>
      <c r="N880" s="232"/>
      <c r="O880" s="232"/>
      <c r="P880" s="232"/>
      <c r="Q880" s="232"/>
      <c r="R880" s="232"/>
      <c r="S880" s="232"/>
      <c r="T880" s="23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4" t="s">
        <v>146</v>
      </c>
      <c r="AU880" s="234" t="s">
        <v>142</v>
      </c>
      <c r="AV880" s="13" t="s">
        <v>77</v>
      </c>
      <c r="AW880" s="13" t="s">
        <v>31</v>
      </c>
      <c r="AX880" s="13" t="s">
        <v>69</v>
      </c>
      <c r="AY880" s="234" t="s">
        <v>134</v>
      </c>
    </row>
    <row r="881" s="14" customFormat="1">
      <c r="A881" s="14"/>
      <c r="B881" s="235"/>
      <c r="C881" s="236"/>
      <c r="D881" s="226" t="s">
        <v>146</v>
      </c>
      <c r="E881" s="237" t="s">
        <v>19</v>
      </c>
      <c r="F881" s="238" t="s">
        <v>1052</v>
      </c>
      <c r="G881" s="236"/>
      <c r="H881" s="239">
        <v>1.3999999999999999</v>
      </c>
      <c r="I881" s="240"/>
      <c r="J881" s="236"/>
      <c r="K881" s="236"/>
      <c r="L881" s="241"/>
      <c r="M881" s="242"/>
      <c r="N881" s="243"/>
      <c r="O881" s="243"/>
      <c r="P881" s="243"/>
      <c r="Q881" s="243"/>
      <c r="R881" s="243"/>
      <c r="S881" s="243"/>
      <c r="T881" s="244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45" t="s">
        <v>146</v>
      </c>
      <c r="AU881" s="245" t="s">
        <v>142</v>
      </c>
      <c r="AV881" s="14" t="s">
        <v>142</v>
      </c>
      <c r="AW881" s="14" t="s">
        <v>31</v>
      </c>
      <c r="AX881" s="14" t="s">
        <v>69</v>
      </c>
      <c r="AY881" s="245" t="s">
        <v>134</v>
      </c>
    </row>
    <row r="882" s="13" customFormat="1">
      <c r="A882" s="13"/>
      <c r="B882" s="224"/>
      <c r="C882" s="225"/>
      <c r="D882" s="226" t="s">
        <v>146</v>
      </c>
      <c r="E882" s="227" t="s">
        <v>19</v>
      </c>
      <c r="F882" s="228" t="s">
        <v>215</v>
      </c>
      <c r="G882" s="225"/>
      <c r="H882" s="227" t="s">
        <v>19</v>
      </c>
      <c r="I882" s="229"/>
      <c r="J882" s="225"/>
      <c r="K882" s="225"/>
      <c r="L882" s="230"/>
      <c r="M882" s="231"/>
      <c r="N882" s="232"/>
      <c r="O882" s="232"/>
      <c r="P882" s="232"/>
      <c r="Q882" s="232"/>
      <c r="R882" s="232"/>
      <c r="S882" s="232"/>
      <c r="T882" s="23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4" t="s">
        <v>146</v>
      </c>
      <c r="AU882" s="234" t="s">
        <v>142</v>
      </c>
      <c r="AV882" s="13" t="s">
        <v>77</v>
      </c>
      <c r="AW882" s="13" t="s">
        <v>31</v>
      </c>
      <c r="AX882" s="13" t="s">
        <v>69</v>
      </c>
      <c r="AY882" s="234" t="s">
        <v>134</v>
      </c>
    </row>
    <row r="883" s="14" customFormat="1">
      <c r="A883" s="14"/>
      <c r="B883" s="235"/>
      <c r="C883" s="236"/>
      <c r="D883" s="226" t="s">
        <v>146</v>
      </c>
      <c r="E883" s="237" t="s">
        <v>19</v>
      </c>
      <c r="F883" s="238" t="s">
        <v>1053</v>
      </c>
      <c r="G883" s="236"/>
      <c r="H883" s="239">
        <v>4.2000000000000002</v>
      </c>
      <c r="I883" s="240"/>
      <c r="J883" s="236"/>
      <c r="K883" s="236"/>
      <c r="L883" s="241"/>
      <c r="M883" s="242"/>
      <c r="N883" s="243"/>
      <c r="O883" s="243"/>
      <c r="P883" s="243"/>
      <c r="Q883" s="243"/>
      <c r="R883" s="243"/>
      <c r="S883" s="243"/>
      <c r="T883" s="244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45" t="s">
        <v>146</v>
      </c>
      <c r="AU883" s="245" t="s">
        <v>142</v>
      </c>
      <c r="AV883" s="14" t="s">
        <v>142</v>
      </c>
      <c r="AW883" s="14" t="s">
        <v>31</v>
      </c>
      <c r="AX883" s="14" t="s">
        <v>69</v>
      </c>
      <c r="AY883" s="245" t="s">
        <v>134</v>
      </c>
    </row>
    <row r="884" s="15" customFormat="1">
      <c r="A884" s="15"/>
      <c r="B884" s="246"/>
      <c r="C884" s="247"/>
      <c r="D884" s="226" t="s">
        <v>146</v>
      </c>
      <c r="E884" s="248" t="s">
        <v>19</v>
      </c>
      <c r="F884" s="249" t="s">
        <v>163</v>
      </c>
      <c r="G884" s="247"/>
      <c r="H884" s="250">
        <v>5.5999999999999996</v>
      </c>
      <c r="I884" s="251"/>
      <c r="J884" s="247"/>
      <c r="K884" s="247"/>
      <c r="L884" s="252"/>
      <c r="M884" s="253"/>
      <c r="N884" s="254"/>
      <c r="O884" s="254"/>
      <c r="P884" s="254"/>
      <c r="Q884" s="254"/>
      <c r="R884" s="254"/>
      <c r="S884" s="254"/>
      <c r="T884" s="25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56" t="s">
        <v>146</v>
      </c>
      <c r="AU884" s="256" t="s">
        <v>142</v>
      </c>
      <c r="AV884" s="15" t="s">
        <v>141</v>
      </c>
      <c r="AW884" s="15" t="s">
        <v>31</v>
      </c>
      <c r="AX884" s="15" t="s">
        <v>69</v>
      </c>
      <c r="AY884" s="256" t="s">
        <v>134</v>
      </c>
    </row>
    <row r="885" s="14" customFormat="1">
      <c r="A885" s="14"/>
      <c r="B885" s="235"/>
      <c r="C885" s="236"/>
      <c r="D885" s="226" t="s">
        <v>146</v>
      </c>
      <c r="E885" s="237" t="s">
        <v>19</v>
      </c>
      <c r="F885" s="238" t="s">
        <v>1057</v>
      </c>
      <c r="G885" s="236"/>
      <c r="H885" s="239">
        <v>5.7119999999999997</v>
      </c>
      <c r="I885" s="240"/>
      <c r="J885" s="236"/>
      <c r="K885" s="236"/>
      <c r="L885" s="241"/>
      <c r="M885" s="242"/>
      <c r="N885" s="243"/>
      <c r="O885" s="243"/>
      <c r="P885" s="243"/>
      <c r="Q885" s="243"/>
      <c r="R885" s="243"/>
      <c r="S885" s="243"/>
      <c r="T885" s="244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45" t="s">
        <v>146</v>
      </c>
      <c r="AU885" s="245" t="s">
        <v>142</v>
      </c>
      <c r="AV885" s="14" t="s">
        <v>142</v>
      </c>
      <c r="AW885" s="14" t="s">
        <v>31</v>
      </c>
      <c r="AX885" s="14" t="s">
        <v>69</v>
      </c>
      <c r="AY885" s="245" t="s">
        <v>134</v>
      </c>
    </row>
    <row r="886" s="15" customFormat="1">
      <c r="A886" s="15"/>
      <c r="B886" s="246"/>
      <c r="C886" s="247"/>
      <c r="D886" s="226" t="s">
        <v>146</v>
      </c>
      <c r="E886" s="248" t="s">
        <v>19</v>
      </c>
      <c r="F886" s="249" t="s">
        <v>163</v>
      </c>
      <c r="G886" s="247"/>
      <c r="H886" s="250">
        <v>5.7119999999999997</v>
      </c>
      <c r="I886" s="251"/>
      <c r="J886" s="247"/>
      <c r="K886" s="247"/>
      <c r="L886" s="252"/>
      <c r="M886" s="253"/>
      <c r="N886" s="254"/>
      <c r="O886" s="254"/>
      <c r="P886" s="254"/>
      <c r="Q886" s="254"/>
      <c r="R886" s="254"/>
      <c r="S886" s="254"/>
      <c r="T886" s="25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T886" s="256" t="s">
        <v>146</v>
      </c>
      <c r="AU886" s="256" t="s">
        <v>142</v>
      </c>
      <c r="AV886" s="15" t="s">
        <v>141</v>
      </c>
      <c r="AW886" s="15" t="s">
        <v>31</v>
      </c>
      <c r="AX886" s="15" t="s">
        <v>77</v>
      </c>
      <c r="AY886" s="256" t="s">
        <v>134</v>
      </c>
    </row>
    <row r="887" s="2" customFormat="1" ht="55.5" customHeight="1">
      <c r="A887" s="40"/>
      <c r="B887" s="41"/>
      <c r="C887" s="206" t="s">
        <v>1058</v>
      </c>
      <c r="D887" s="206" t="s">
        <v>136</v>
      </c>
      <c r="E887" s="207" t="s">
        <v>1059</v>
      </c>
      <c r="F887" s="208" t="s">
        <v>1060</v>
      </c>
      <c r="G887" s="209" t="s">
        <v>458</v>
      </c>
      <c r="H887" s="267"/>
      <c r="I887" s="211"/>
      <c r="J887" s="212">
        <f>ROUND(I887*H887,2)</f>
        <v>0</v>
      </c>
      <c r="K887" s="208" t="s">
        <v>140</v>
      </c>
      <c r="L887" s="46"/>
      <c r="M887" s="213" t="s">
        <v>19</v>
      </c>
      <c r="N887" s="214" t="s">
        <v>41</v>
      </c>
      <c r="O887" s="86"/>
      <c r="P887" s="215">
        <f>O887*H887</f>
        <v>0</v>
      </c>
      <c r="Q887" s="215">
        <v>0</v>
      </c>
      <c r="R887" s="215">
        <f>Q887*H887</f>
        <v>0</v>
      </c>
      <c r="S887" s="215">
        <v>0</v>
      </c>
      <c r="T887" s="216">
        <f>S887*H887</f>
        <v>0</v>
      </c>
      <c r="U887" s="40"/>
      <c r="V887" s="40"/>
      <c r="W887" s="40"/>
      <c r="X887" s="40"/>
      <c r="Y887" s="40"/>
      <c r="Z887" s="40"/>
      <c r="AA887" s="40"/>
      <c r="AB887" s="40"/>
      <c r="AC887" s="40"/>
      <c r="AD887" s="40"/>
      <c r="AE887" s="40"/>
      <c r="AR887" s="217" t="s">
        <v>176</v>
      </c>
      <c r="AT887" s="217" t="s">
        <v>136</v>
      </c>
      <c r="AU887" s="217" t="s">
        <v>142</v>
      </c>
      <c r="AY887" s="19" t="s">
        <v>134</v>
      </c>
      <c r="BE887" s="218">
        <f>IF(N887="základní",J887,0)</f>
        <v>0</v>
      </c>
      <c r="BF887" s="218">
        <f>IF(N887="snížená",J887,0)</f>
        <v>0</v>
      </c>
      <c r="BG887" s="218">
        <f>IF(N887="zákl. přenesená",J887,0)</f>
        <v>0</v>
      </c>
      <c r="BH887" s="218">
        <f>IF(N887="sníž. přenesená",J887,0)</f>
        <v>0</v>
      </c>
      <c r="BI887" s="218">
        <f>IF(N887="nulová",J887,0)</f>
        <v>0</v>
      </c>
      <c r="BJ887" s="19" t="s">
        <v>142</v>
      </c>
      <c r="BK887" s="218">
        <f>ROUND(I887*H887,2)</f>
        <v>0</v>
      </c>
      <c r="BL887" s="19" t="s">
        <v>176</v>
      </c>
      <c r="BM887" s="217" t="s">
        <v>1061</v>
      </c>
    </row>
    <row r="888" s="2" customFormat="1">
      <c r="A888" s="40"/>
      <c r="B888" s="41"/>
      <c r="C888" s="42"/>
      <c r="D888" s="219" t="s">
        <v>144</v>
      </c>
      <c r="E888" s="42"/>
      <c r="F888" s="220" t="s">
        <v>1062</v>
      </c>
      <c r="G888" s="42"/>
      <c r="H888" s="42"/>
      <c r="I888" s="221"/>
      <c r="J888" s="42"/>
      <c r="K888" s="42"/>
      <c r="L888" s="46"/>
      <c r="M888" s="222"/>
      <c r="N888" s="223"/>
      <c r="O888" s="86"/>
      <c r="P888" s="86"/>
      <c r="Q888" s="86"/>
      <c r="R888" s="86"/>
      <c r="S888" s="86"/>
      <c r="T888" s="87"/>
      <c r="U888" s="40"/>
      <c r="V888" s="40"/>
      <c r="W888" s="40"/>
      <c r="X888" s="40"/>
      <c r="Y888" s="40"/>
      <c r="Z888" s="40"/>
      <c r="AA888" s="40"/>
      <c r="AB888" s="40"/>
      <c r="AC888" s="40"/>
      <c r="AD888" s="40"/>
      <c r="AE888" s="40"/>
      <c r="AT888" s="19" t="s">
        <v>144</v>
      </c>
      <c r="AU888" s="19" t="s">
        <v>142</v>
      </c>
    </row>
    <row r="889" s="12" customFormat="1" ht="22.8" customHeight="1">
      <c r="A889" s="12"/>
      <c r="B889" s="190"/>
      <c r="C889" s="191"/>
      <c r="D889" s="192" t="s">
        <v>68</v>
      </c>
      <c r="E889" s="204" t="s">
        <v>1063</v>
      </c>
      <c r="F889" s="204" t="s">
        <v>1064</v>
      </c>
      <c r="G889" s="191"/>
      <c r="H889" s="191"/>
      <c r="I889" s="194"/>
      <c r="J889" s="205">
        <f>BK889</f>
        <v>0</v>
      </c>
      <c r="K889" s="191"/>
      <c r="L889" s="196"/>
      <c r="M889" s="197"/>
      <c r="N889" s="198"/>
      <c r="O889" s="198"/>
      <c r="P889" s="199">
        <f>SUM(P890:P985)</f>
        <v>0</v>
      </c>
      <c r="Q889" s="198"/>
      <c r="R889" s="199">
        <f>SUM(R890:R985)</f>
        <v>0.92437895999999997</v>
      </c>
      <c r="S889" s="198"/>
      <c r="T889" s="200">
        <f>SUM(T890:T985)</f>
        <v>0</v>
      </c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R889" s="201" t="s">
        <v>142</v>
      </c>
      <c r="AT889" s="202" t="s">
        <v>68</v>
      </c>
      <c r="AU889" s="202" t="s">
        <v>77</v>
      </c>
      <c r="AY889" s="201" t="s">
        <v>134</v>
      </c>
      <c r="BK889" s="203">
        <f>SUM(BK890:BK985)</f>
        <v>0</v>
      </c>
    </row>
    <row r="890" s="2" customFormat="1" ht="24.15" customHeight="1">
      <c r="A890" s="40"/>
      <c r="B890" s="41"/>
      <c r="C890" s="206" t="s">
        <v>606</v>
      </c>
      <c r="D890" s="206" t="s">
        <v>136</v>
      </c>
      <c r="E890" s="207" t="s">
        <v>1065</v>
      </c>
      <c r="F890" s="208" t="s">
        <v>1066</v>
      </c>
      <c r="G890" s="209" t="s">
        <v>206</v>
      </c>
      <c r="H890" s="210">
        <v>25.52</v>
      </c>
      <c r="I890" s="211"/>
      <c r="J890" s="212">
        <f>ROUND(I890*H890,2)</f>
        <v>0</v>
      </c>
      <c r="K890" s="208" t="s">
        <v>140</v>
      </c>
      <c r="L890" s="46"/>
      <c r="M890" s="213" t="s">
        <v>19</v>
      </c>
      <c r="N890" s="214" t="s">
        <v>41</v>
      </c>
      <c r="O890" s="86"/>
      <c r="P890" s="215">
        <f>O890*H890</f>
        <v>0</v>
      </c>
      <c r="Q890" s="215">
        <v>0</v>
      </c>
      <c r="R890" s="215">
        <f>Q890*H890</f>
        <v>0</v>
      </c>
      <c r="S890" s="215">
        <v>0</v>
      </c>
      <c r="T890" s="216">
        <f>S890*H890</f>
        <v>0</v>
      </c>
      <c r="U890" s="40"/>
      <c r="V890" s="40"/>
      <c r="W890" s="40"/>
      <c r="X890" s="40"/>
      <c r="Y890" s="40"/>
      <c r="Z890" s="40"/>
      <c r="AA890" s="40"/>
      <c r="AB890" s="40"/>
      <c r="AC890" s="40"/>
      <c r="AD890" s="40"/>
      <c r="AE890" s="40"/>
      <c r="AR890" s="217" t="s">
        <v>176</v>
      </c>
      <c r="AT890" s="217" t="s">
        <v>136</v>
      </c>
      <c r="AU890" s="217" t="s">
        <v>142</v>
      </c>
      <c r="AY890" s="19" t="s">
        <v>134</v>
      </c>
      <c r="BE890" s="218">
        <f>IF(N890="základní",J890,0)</f>
        <v>0</v>
      </c>
      <c r="BF890" s="218">
        <f>IF(N890="snížená",J890,0)</f>
        <v>0</v>
      </c>
      <c r="BG890" s="218">
        <f>IF(N890="zákl. přenesená",J890,0)</f>
        <v>0</v>
      </c>
      <c r="BH890" s="218">
        <f>IF(N890="sníž. přenesená",J890,0)</f>
        <v>0</v>
      </c>
      <c r="BI890" s="218">
        <f>IF(N890="nulová",J890,0)</f>
        <v>0</v>
      </c>
      <c r="BJ890" s="19" t="s">
        <v>142</v>
      </c>
      <c r="BK890" s="218">
        <f>ROUND(I890*H890,2)</f>
        <v>0</v>
      </c>
      <c r="BL890" s="19" t="s">
        <v>176</v>
      </c>
      <c r="BM890" s="217" t="s">
        <v>1067</v>
      </c>
    </row>
    <row r="891" s="2" customFormat="1">
      <c r="A891" s="40"/>
      <c r="B891" s="41"/>
      <c r="C891" s="42"/>
      <c r="D891" s="219" t="s">
        <v>144</v>
      </c>
      <c r="E891" s="42"/>
      <c r="F891" s="220" t="s">
        <v>1068</v>
      </c>
      <c r="G891" s="42"/>
      <c r="H891" s="42"/>
      <c r="I891" s="221"/>
      <c r="J891" s="42"/>
      <c r="K891" s="42"/>
      <c r="L891" s="46"/>
      <c r="M891" s="222"/>
      <c r="N891" s="223"/>
      <c r="O891" s="86"/>
      <c r="P891" s="86"/>
      <c r="Q891" s="86"/>
      <c r="R891" s="86"/>
      <c r="S891" s="86"/>
      <c r="T891" s="87"/>
      <c r="U891" s="40"/>
      <c r="V891" s="40"/>
      <c r="W891" s="40"/>
      <c r="X891" s="40"/>
      <c r="Y891" s="40"/>
      <c r="Z891" s="40"/>
      <c r="AA891" s="40"/>
      <c r="AB891" s="40"/>
      <c r="AC891" s="40"/>
      <c r="AD891" s="40"/>
      <c r="AE891" s="40"/>
      <c r="AT891" s="19" t="s">
        <v>144</v>
      </c>
      <c r="AU891" s="19" t="s">
        <v>142</v>
      </c>
    </row>
    <row r="892" s="13" customFormat="1">
      <c r="A892" s="13"/>
      <c r="B892" s="224"/>
      <c r="C892" s="225"/>
      <c r="D892" s="226" t="s">
        <v>146</v>
      </c>
      <c r="E892" s="227" t="s">
        <v>19</v>
      </c>
      <c r="F892" s="228" t="s">
        <v>234</v>
      </c>
      <c r="G892" s="225"/>
      <c r="H892" s="227" t="s">
        <v>19</v>
      </c>
      <c r="I892" s="229"/>
      <c r="J892" s="225"/>
      <c r="K892" s="225"/>
      <c r="L892" s="230"/>
      <c r="M892" s="231"/>
      <c r="N892" s="232"/>
      <c r="O892" s="232"/>
      <c r="P892" s="232"/>
      <c r="Q892" s="232"/>
      <c r="R892" s="232"/>
      <c r="S892" s="232"/>
      <c r="T892" s="23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4" t="s">
        <v>146</v>
      </c>
      <c r="AU892" s="234" t="s">
        <v>142</v>
      </c>
      <c r="AV892" s="13" t="s">
        <v>77</v>
      </c>
      <c r="AW892" s="13" t="s">
        <v>31</v>
      </c>
      <c r="AX892" s="13" t="s">
        <v>69</v>
      </c>
      <c r="AY892" s="234" t="s">
        <v>134</v>
      </c>
    </row>
    <row r="893" s="14" customFormat="1">
      <c r="A893" s="14"/>
      <c r="B893" s="235"/>
      <c r="C893" s="236"/>
      <c r="D893" s="226" t="s">
        <v>146</v>
      </c>
      <c r="E893" s="237" t="s">
        <v>19</v>
      </c>
      <c r="F893" s="238" t="s">
        <v>1069</v>
      </c>
      <c r="G893" s="236"/>
      <c r="H893" s="239">
        <v>16</v>
      </c>
      <c r="I893" s="240"/>
      <c r="J893" s="236"/>
      <c r="K893" s="236"/>
      <c r="L893" s="241"/>
      <c r="M893" s="242"/>
      <c r="N893" s="243"/>
      <c r="O893" s="243"/>
      <c r="P893" s="243"/>
      <c r="Q893" s="243"/>
      <c r="R893" s="243"/>
      <c r="S893" s="243"/>
      <c r="T893" s="244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5" t="s">
        <v>146</v>
      </c>
      <c r="AU893" s="245" t="s">
        <v>142</v>
      </c>
      <c r="AV893" s="14" t="s">
        <v>142</v>
      </c>
      <c r="AW893" s="14" t="s">
        <v>31</v>
      </c>
      <c r="AX893" s="14" t="s">
        <v>69</v>
      </c>
      <c r="AY893" s="245" t="s">
        <v>134</v>
      </c>
    </row>
    <row r="894" s="13" customFormat="1">
      <c r="A894" s="13"/>
      <c r="B894" s="224"/>
      <c r="C894" s="225"/>
      <c r="D894" s="226" t="s">
        <v>146</v>
      </c>
      <c r="E894" s="227" t="s">
        <v>19</v>
      </c>
      <c r="F894" s="228" t="s">
        <v>215</v>
      </c>
      <c r="G894" s="225"/>
      <c r="H894" s="227" t="s">
        <v>19</v>
      </c>
      <c r="I894" s="229"/>
      <c r="J894" s="225"/>
      <c r="K894" s="225"/>
      <c r="L894" s="230"/>
      <c r="M894" s="231"/>
      <c r="N894" s="232"/>
      <c r="O894" s="232"/>
      <c r="P894" s="232"/>
      <c r="Q894" s="232"/>
      <c r="R894" s="232"/>
      <c r="S894" s="232"/>
      <c r="T894" s="23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4" t="s">
        <v>146</v>
      </c>
      <c r="AU894" s="234" t="s">
        <v>142</v>
      </c>
      <c r="AV894" s="13" t="s">
        <v>77</v>
      </c>
      <c r="AW894" s="13" t="s">
        <v>31</v>
      </c>
      <c r="AX894" s="13" t="s">
        <v>69</v>
      </c>
      <c r="AY894" s="234" t="s">
        <v>134</v>
      </c>
    </row>
    <row r="895" s="14" customFormat="1">
      <c r="A895" s="14"/>
      <c r="B895" s="235"/>
      <c r="C895" s="236"/>
      <c r="D895" s="226" t="s">
        <v>146</v>
      </c>
      <c r="E895" s="237" t="s">
        <v>19</v>
      </c>
      <c r="F895" s="238" t="s">
        <v>1070</v>
      </c>
      <c r="G895" s="236"/>
      <c r="H895" s="239">
        <v>9.5199999999999996</v>
      </c>
      <c r="I895" s="240"/>
      <c r="J895" s="236"/>
      <c r="K895" s="236"/>
      <c r="L895" s="241"/>
      <c r="M895" s="242"/>
      <c r="N895" s="243"/>
      <c r="O895" s="243"/>
      <c r="P895" s="243"/>
      <c r="Q895" s="243"/>
      <c r="R895" s="243"/>
      <c r="S895" s="243"/>
      <c r="T895" s="24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45" t="s">
        <v>146</v>
      </c>
      <c r="AU895" s="245" t="s">
        <v>142</v>
      </c>
      <c r="AV895" s="14" t="s">
        <v>142</v>
      </c>
      <c r="AW895" s="14" t="s">
        <v>31</v>
      </c>
      <c r="AX895" s="14" t="s">
        <v>69</v>
      </c>
      <c r="AY895" s="245" t="s">
        <v>134</v>
      </c>
    </row>
    <row r="896" s="15" customFormat="1">
      <c r="A896" s="15"/>
      <c r="B896" s="246"/>
      <c r="C896" s="247"/>
      <c r="D896" s="226" t="s">
        <v>146</v>
      </c>
      <c r="E896" s="248" t="s">
        <v>19</v>
      </c>
      <c r="F896" s="249" t="s">
        <v>163</v>
      </c>
      <c r="G896" s="247"/>
      <c r="H896" s="250">
        <v>25.52</v>
      </c>
      <c r="I896" s="251"/>
      <c r="J896" s="247"/>
      <c r="K896" s="247"/>
      <c r="L896" s="252"/>
      <c r="M896" s="253"/>
      <c r="N896" s="254"/>
      <c r="O896" s="254"/>
      <c r="P896" s="254"/>
      <c r="Q896" s="254"/>
      <c r="R896" s="254"/>
      <c r="S896" s="254"/>
      <c r="T896" s="25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56" t="s">
        <v>146</v>
      </c>
      <c r="AU896" s="256" t="s">
        <v>142</v>
      </c>
      <c r="AV896" s="15" t="s">
        <v>141</v>
      </c>
      <c r="AW896" s="15" t="s">
        <v>31</v>
      </c>
      <c r="AX896" s="15" t="s">
        <v>77</v>
      </c>
      <c r="AY896" s="256" t="s">
        <v>134</v>
      </c>
    </row>
    <row r="897" s="2" customFormat="1" ht="24.15" customHeight="1">
      <c r="A897" s="40"/>
      <c r="B897" s="41"/>
      <c r="C897" s="206" t="s">
        <v>1071</v>
      </c>
      <c r="D897" s="206" t="s">
        <v>136</v>
      </c>
      <c r="E897" s="207" t="s">
        <v>1072</v>
      </c>
      <c r="F897" s="208" t="s">
        <v>1073</v>
      </c>
      <c r="G897" s="209" t="s">
        <v>206</v>
      </c>
      <c r="H897" s="210">
        <v>25.52</v>
      </c>
      <c r="I897" s="211"/>
      <c r="J897" s="212">
        <f>ROUND(I897*H897,2)</f>
        <v>0</v>
      </c>
      <c r="K897" s="208" t="s">
        <v>140</v>
      </c>
      <c r="L897" s="46"/>
      <c r="M897" s="213" t="s">
        <v>19</v>
      </c>
      <c r="N897" s="214" t="s">
        <v>41</v>
      </c>
      <c r="O897" s="86"/>
      <c r="P897" s="215">
        <f>O897*H897</f>
        <v>0</v>
      </c>
      <c r="Q897" s="215">
        <v>0.00029999999999999997</v>
      </c>
      <c r="R897" s="215">
        <f>Q897*H897</f>
        <v>0.0076559999999999996</v>
      </c>
      <c r="S897" s="215">
        <v>0</v>
      </c>
      <c r="T897" s="216">
        <f>S897*H897</f>
        <v>0</v>
      </c>
      <c r="U897" s="40"/>
      <c r="V897" s="40"/>
      <c r="W897" s="40"/>
      <c r="X897" s="40"/>
      <c r="Y897" s="40"/>
      <c r="Z897" s="40"/>
      <c r="AA897" s="40"/>
      <c r="AB897" s="40"/>
      <c r="AC897" s="40"/>
      <c r="AD897" s="40"/>
      <c r="AE897" s="40"/>
      <c r="AR897" s="217" t="s">
        <v>176</v>
      </c>
      <c r="AT897" s="217" t="s">
        <v>136</v>
      </c>
      <c r="AU897" s="217" t="s">
        <v>142</v>
      </c>
      <c r="AY897" s="19" t="s">
        <v>134</v>
      </c>
      <c r="BE897" s="218">
        <f>IF(N897="základní",J897,0)</f>
        <v>0</v>
      </c>
      <c r="BF897" s="218">
        <f>IF(N897="snížená",J897,0)</f>
        <v>0</v>
      </c>
      <c r="BG897" s="218">
        <f>IF(N897="zákl. přenesená",J897,0)</f>
        <v>0</v>
      </c>
      <c r="BH897" s="218">
        <f>IF(N897="sníž. přenesená",J897,0)</f>
        <v>0</v>
      </c>
      <c r="BI897" s="218">
        <f>IF(N897="nulová",J897,0)</f>
        <v>0</v>
      </c>
      <c r="BJ897" s="19" t="s">
        <v>142</v>
      </c>
      <c r="BK897" s="218">
        <f>ROUND(I897*H897,2)</f>
        <v>0</v>
      </c>
      <c r="BL897" s="19" t="s">
        <v>176</v>
      </c>
      <c r="BM897" s="217" t="s">
        <v>1074</v>
      </c>
    </row>
    <row r="898" s="2" customFormat="1">
      <c r="A898" s="40"/>
      <c r="B898" s="41"/>
      <c r="C898" s="42"/>
      <c r="D898" s="219" t="s">
        <v>144</v>
      </c>
      <c r="E898" s="42"/>
      <c r="F898" s="220" t="s">
        <v>1075</v>
      </c>
      <c r="G898" s="42"/>
      <c r="H898" s="42"/>
      <c r="I898" s="221"/>
      <c r="J898" s="42"/>
      <c r="K898" s="42"/>
      <c r="L898" s="46"/>
      <c r="M898" s="222"/>
      <c r="N898" s="223"/>
      <c r="O898" s="86"/>
      <c r="P898" s="86"/>
      <c r="Q898" s="86"/>
      <c r="R898" s="86"/>
      <c r="S898" s="86"/>
      <c r="T898" s="87"/>
      <c r="U898" s="40"/>
      <c r="V898" s="40"/>
      <c r="W898" s="40"/>
      <c r="X898" s="40"/>
      <c r="Y898" s="40"/>
      <c r="Z898" s="40"/>
      <c r="AA898" s="40"/>
      <c r="AB898" s="40"/>
      <c r="AC898" s="40"/>
      <c r="AD898" s="40"/>
      <c r="AE898" s="40"/>
      <c r="AT898" s="19" t="s">
        <v>144</v>
      </c>
      <c r="AU898" s="19" t="s">
        <v>142</v>
      </c>
    </row>
    <row r="899" s="13" customFormat="1">
      <c r="A899" s="13"/>
      <c r="B899" s="224"/>
      <c r="C899" s="225"/>
      <c r="D899" s="226" t="s">
        <v>146</v>
      </c>
      <c r="E899" s="227" t="s">
        <v>19</v>
      </c>
      <c r="F899" s="228" t="s">
        <v>234</v>
      </c>
      <c r="G899" s="225"/>
      <c r="H899" s="227" t="s">
        <v>19</v>
      </c>
      <c r="I899" s="229"/>
      <c r="J899" s="225"/>
      <c r="K899" s="225"/>
      <c r="L899" s="230"/>
      <c r="M899" s="231"/>
      <c r="N899" s="232"/>
      <c r="O899" s="232"/>
      <c r="P899" s="232"/>
      <c r="Q899" s="232"/>
      <c r="R899" s="232"/>
      <c r="S899" s="232"/>
      <c r="T899" s="23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4" t="s">
        <v>146</v>
      </c>
      <c r="AU899" s="234" t="s">
        <v>142</v>
      </c>
      <c r="AV899" s="13" t="s">
        <v>77</v>
      </c>
      <c r="AW899" s="13" t="s">
        <v>31</v>
      </c>
      <c r="AX899" s="13" t="s">
        <v>69</v>
      </c>
      <c r="AY899" s="234" t="s">
        <v>134</v>
      </c>
    </row>
    <row r="900" s="14" customFormat="1">
      <c r="A900" s="14"/>
      <c r="B900" s="235"/>
      <c r="C900" s="236"/>
      <c r="D900" s="226" t="s">
        <v>146</v>
      </c>
      <c r="E900" s="237" t="s">
        <v>19</v>
      </c>
      <c r="F900" s="238" t="s">
        <v>1069</v>
      </c>
      <c r="G900" s="236"/>
      <c r="H900" s="239">
        <v>16</v>
      </c>
      <c r="I900" s="240"/>
      <c r="J900" s="236"/>
      <c r="K900" s="236"/>
      <c r="L900" s="241"/>
      <c r="M900" s="242"/>
      <c r="N900" s="243"/>
      <c r="O900" s="243"/>
      <c r="P900" s="243"/>
      <c r="Q900" s="243"/>
      <c r="R900" s="243"/>
      <c r="S900" s="243"/>
      <c r="T900" s="244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5" t="s">
        <v>146</v>
      </c>
      <c r="AU900" s="245" t="s">
        <v>142</v>
      </c>
      <c r="AV900" s="14" t="s">
        <v>142</v>
      </c>
      <c r="AW900" s="14" t="s">
        <v>31</v>
      </c>
      <c r="AX900" s="14" t="s">
        <v>69</v>
      </c>
      <c r="AY900" s="245" t="s">
        <v>134</v>
      </c>
    </row>
    <row r="901" s="13" customFormat="1">
      <c r="A901" s="13"/>
      <c r="B901" s="224"/>
      <c r="C901" s="225"/>
      <c r="D901" s="226" t="s">
        <v>146</v>
      </c>
      <c r="E901" s="227" t="s">
        <v>19</v>
      </c>
      <c r="F901" s="228" t="s">
        <v>215</v>
      </c>
      <c r="G901" s="225"/>
      <c r="H901" s="227" t="s">
        <v>19</v>
      </c>
      <c r="I901" s="229"/>
      <c r="J901" s="225"/>
      <c r="K901" s="225"/>
      <c r="L901" s="230"/>
      <c r="M901" s="231"/>
      <c r="N901" s="232"/>
      <c r="O901" s="232"/>
      <c r="P901" s="232"/>
      <c r="Q901" s="232"/>
      <c r="R901" s="232"/>
      <c r="S901" s="232"/>
      <c r="T901" s="23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4" t="s">
        <v>146</v>
      </c>
      <c r="AU901" s="234" t="s">
        <v>142</v>
      </c>
      <c r="AV901" s="13" t="s">
        <v>77</v>
      </c>
      <c r="AW901" s="13" t="s">
        <v>31</v>
      </c>
      <c r="AX901" s="13" t="s">
        <v>69</v>
      </c>
      <c r="AY901" s="234" t="s">
        <v>134</v>
      </c>
    </row>
    <row r="902" s="14" customFormat="1">
      <c r="A902" s="14"/>
      <c r="B902" s="235"/>
      <c r="C902" s="236"/>
      <c r="D902" s="226" t="s">
        <v>146</v>
      </c>
      <c r="E902" s="237" t="s">
        <v>19</v>
      </c>
      <c r="F902" s="238" t="s">
        <v>1070</v>
      </c>
      <c r="G902" s="236"/>
      <c r="H902" s="239">
        <v>9.5199999999999996</v>
      </c>
      <c r="I902" s="240"/>
      <c r="J902" s="236"/>
      <c r="K902" s="236"/>
      <c r="L902" s="241"/>
      <c r="M902" s="242"/>
      <c r="N902" s="243"/>
      <c r="O902" s="243"/>
      <c r="P902" s="243"/>
      <c r="Q902" s="243"/>
      <c r="R902" s="243"/>
      <c r="S902" s="243"/>
      <c r="T902" s="244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45" t="s">
        <v>146</v>
      </c>
      <c r="AU902" s="245" t="s">
        <v>142</v>
      </c>
      <c r="AV902" s="14" t="s">
        <v>142</v>
      </c>
      <c r="AW902" s="14" t="s">
        <v>31</v>
      </c>
      <c r="AX902" s="14" t="s">
        <v>69</v>
      </c>
      <c r="AY902" s="245" t="s">
        <v>134</v>
      </c>
    </row>
    <row r="903" s="15" customFormat="1">
      <c r="A903" s="15"/>
      <c r="B903" s="246"/>
      <c r="C903" s="247"/>
      <c r="D903" s="226" t="s">
        <v>146</v>
      </c>
      <c r="E903" s="248" t="s">
        <v>19</v>
      </c>
      <c r="F903" s="249" t="s">
        <v>163</v>
      </c>
      <c r="G903" s="247"/>
      <c r="H903" s="250">
        <v>25.52</v>
      </c>
      <c r="I903" s="251"/>
      <c r="J903" s="247"/>
      <c r="K903" s="247"/>
      <c r="L903" s="252"/>
      <c r="M903" s="253"/>
      <c r="N903" s="254"/>
      <c r="O903" s="254"/>
      <c r="P903" s="254"/>
      <c r="Q903" s="254"/>
      <c r="R903" s="254"/>
      <c r="S903" s="254"/>
      <c r="T903" s="25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56" t="s">
        <v>146</v>
      </c>
      <c r="AU903" s="256" t="s">
        <v>142</v>
      </c>
      <c r="AV903" s="15" t="s">
        <v>141</v>
      </c>
      <c r="AW903" s="15" t="s">
        <v>31</v>
      </c>
      <c r="AX903" s="15" t="s">
        <v>77</v>
      </c>
      <c r="AY903" s="256" t="s">
        <v>134</v>
      </c>
    </row>
    <row r="904" s="2" customFormat="1" ht="24.15" customHeight="1">
      <c r="A904" s="40"/>
      <c r="B904" s="41"/>
      <c r="C904" s="206" t="s">
        <v>610</v>
      </c>
      <c r="D904" s="206" t="s">
        <v>136</v>
      </c>
      <c r="E904" s="207" t="s">
        <v>1076</v>
      </c>
      <c r="F904" s="208" t="s">
        <v>1077</v>
      </c>
      <c r="G904" s="209" t="s">
        <v>206</v>
      </c>
      <c r="H904" s="210">
        <v>3.6000000000000001</v>
      </c>
      <c r="I904" s="211"/>
      <c r="J904" s="212">
        <f>ROUND(I904*H904,2)</f>
        <v>0</v>
      </c>
      <c r="K904" s="208" t="s">
        <v>140</v>
      </c>
      <c r="L904" s="46"/>
      <c r="M904" s="213" t="s">
        <v>19</v>
      </c>
      <c r="N904" s="214" t="s">
        <v>41</v>
      </c>
      <c r="O904" s="86"/>
      <c r="P904" s="215">
        <f>O904*H904</f>
        <v>0</v>
      </c>
      <c r="Q904" s="215">
        <v>0.0015</v>
      </c>
      <c r="R904" s="215">
        <f>Q904*H904</f>
        <v>0.0054000000000000003</v>
      </c>
      <c r="S904" s="215">
        <v>0</v>
      </c>
      <c r="T904" s="216">
        <f>S904*H904</f>
        <v>0</v>
      </c>
      <c r="U904" s="40"/>
      <c r="V904" s="40"/>
      <c r="W904" s="40"/>
      <c r="X904" s="40"/>
      <c r="Y904" s="40"/>
      <c r="Z904" s="40"/>
      <c r="AA904" s="40"/>
      <c r="AB904" s="40"/>
      <c r="AC904" s="40"/>
      <c r="AD904" s="40"/>
      <c r="AE904" s="40"/>
      <c r="AR904" s="217" t="s">
        <v>176</v>
      </c>
      <c r="AT904" s="217" t="s">
        <v>136</v>
      </c>
      <c r="AU904" s="217" t="s">
        <v>142</v>
      </c>
      <c r="AY904" s="19" t="s">
        <v>134</v>
      </c>
      <c r="BE904" s="218">
        <f>IF(N904="základní",J904,0)</f>
        <v>0</v>
      </c>
      <c r="BF904" s="218">
        <f>IF(N904="snížená",J904,0)</f>
        <v>0</v>
      </c>
      <c r="BG904" s="218">
        <f>IF(N904="zákl. přenesená",J904,0)</f>
        <v>0</v>
      </c>
      <c r="BH904" s="218">
        <f>IF(N904="sníž. přenesená",J904,0)</f>
        <v>0</v>
      </c>
      <c r="BI904" s="218">
        <f>IF(N904="nulová",J904,0)</f>
        <v>0</v>
      </c>
      <c r="BJ904" s="19" t="s">
        <v>142</v>
      </c>
      <c r="BK904" s="218">
        <f>ROUND(I904*H904,2)</f>
        <v>0</v>
      </c>
      <c r="BL904" s="19" t="s">
        <v>176</v>
      </c>
      <c r="BM904" s="217" t="s">
        <v>1078</v>
      </c>
    </row>
    <row r="905" s="2" customFormat="1">
      <c r="A905" s="40"/>
      <c r="B905" s="41"/>
      <c r="C905" s="42"/>
      <c r="D905" s="219" t="s">
        <v>144</v>
      </c>
      <c r="E905" s="42"/>
      <c r="F905" s="220" t="s">
        <v>1079</v>
      </c>
      <c r="G905" s="42"/>
      <c r="H905" s="42"/>
      <c r="I905" s="221"/>
      <c r="J905" s="42"/>
      <c r="K905" s="42"/>
      <c r="L905" s="46"/>
      <c r="M905" s="222"/>
      <c r="N905" s="223"/>
      <c r="O905" s="86"/>
      <c r="P905" s="86"/>
      <c r="Q905" s="86"/>
      <c r="R905" s="86"/>
      <c r="S905" s="86"/>
      <c r="T905" s="87"/>
      <c r="U905" s="40"/>
      <c r="V905" s="40"/>
      <c r="W905" s="40"/>
      <c r="X905" s="40"/>
      <c r="Y905" s="40"/>
      <c r="Z905" s="40"/>
      <c r="AA905" s="40"/>
      <c r="AB905" s="40"/>
      <c r="AC905" s="40"/>
      <c r="AD905" s="40"/>
      <c r="AE905" s="40"/>
      <c r="AT905" s="19" t="s">
        <v>144</v>
      </c>
      <c r="AU905" s="19" t="s">
        <v>142</v>
      </c>
    </row>
    <row r="906" s="13" customFormat="1">
      <c r="A906" s="13"/>
      <c r="B906" s="224"/>
      <c r="C906" s="225"/>
      <c r="D906" s="226" t="s">
        <v>146</v>
      </c>
      <c r="E906" s="227" t="s">
        <v>19</v>
      </c>
      <c r="F906" s="228" t="s">
        <v>234</v>
      </c>
      <c r="G906" s="225"/>
      <c r="H906" s="227" t="s">
        <v>19</v>
      </c>
      <c r="I906" s="229"/>
      <c r="J906" s="225"/>
      <c r="K906" s="225"/>
      <c r="L906" s="230"/>
      <c r="M906" s="231"/>
      <c r="N906" s="232"/>
      <c r="O906" s="232"/>
      <c r="P906" s="232"/>
      <c r="Q906" s="232"/>
      <c r="R906" s="232"/>
      <c r="S906" s="232"/>
      <c r="T906" s="23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4" t="s">
        <v>146</v>
      </c>
      <c r="AU906" s="234" t="s">
        <v>142</v>
      </c>
      <c r="AV906" s="13" t="s">
        <v>77</v>
      </c>
      <c r="AW906" s="13" t="s">
        <v>31</v>
      </c>
      <c r="AX906" s="13" t="s">
        <v>69</v>
      </c>
      <c r="AY906" s="234" t="s">
        <v>134</v>
      </c>
    </row>
    <row r="907" s="14" customFormat="1">
      <c r="A907" s="14"/>
      <c r="B907" s="235"/>
      <c r="C907" s="236"/>
      <c r="D907" s="226" t="s">
        <v>146</v>
      </c>
      <c r="E907" s="237" t="s">
        <v>19</v>
      </c>
      <c r="F907" s="238" t="s">
        <v>1080</v>
      </c>
      <c r="G907" s="236"/>
      <c r="H907" s="239">
        <v>3.6000000000000001</v>
      </c>
      <c r="I907" s="240"/>
      <c r="J907" s="236"/>
      <c r="K907" s="236"/>
      <c r="L907" s="241"/>
      <c r="M907" s="242"/>
      <c r="N907" s="243"/>
      <c r="O907" s="243"/>
      <c r="P907" s="243"/>
      <c r="Q907" s="243"/>
      <c r="R907" s="243"/>
      <c r="S907" s="243"/>
      <c r="T907" s="244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5" t="s">
        <v>146</v>
      </c>
      <c r="AU907" s="245" t="s">
        <v>142</v>
      </c>
      <c r="AV907" s="14" t="s">
        <v>142</v>
      </c>
      <c r="AW907" s="14" t="s">
        <v>31</v>
      </c>
      <c r="AX907" s="14" t="s">
        <v>69</v>
      </c>
      <c r="AY907" s="245" t="s">
        <v>134</v>
      </c>
    </row>
    <row r="908" s="15" customFormat="1">
      <c r="A908" s="15"/>
      <c r="B908" s="246"/>
      <c r="C908" s="247"/>
      <c r="D908" s="226" t="s">
        <v>146</v>
      </c>
      <c r="E908" s="248" t="s">
        <v>19</v>
      </c>
      <c r="F908" s="249" t="s">
        <v>163</v>
      </c>
      <c r="G908" s="247"/>
      <c r="H908" s="250">
        <v>3.6000000000000001</v>
      </c>
      <c r="I908" s="251"/>
      <c r="J908" s="247"/>
      <c r="K908" s="247"/>
      <c r="L908" s="252"/>
      <c r="M908" s="253"/>
      <c r="N908" s="254"/>
      <c r="O908" s="254"/>
      <c r="P908" s="254"/>
      <c r="Q908" s="254"/>
      <c r="R908" s="254"/>
      <c r="S908" s="254"/>
      <c r="T908" s="25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T908" s="256" t="s">
        <v>146</v>
      </c>
      <c r="AU908" s="256" t="s">
        <v>142</v>
      </c>
      <c r="AV908" s="15" t="s">
        <v>141</v>
      </c>
      <c r="AW908" s="15" t="s">
        <v>31</v>
      </c>
      <c r="AX908" s="15" t="s">
        <v>77</v>
      </c>
      <c r="AY908" s="256" t="s">
        <v>134</v>
      </c>
    </row>
    <row r="909" s="2" customFormat="1" ht="33" customHeight="1">
      <c r="A909" s="40"/>
      <c r="B909" s="41"/>
      <c r="C909" s="206" t="s">
        <v>1081</v>
      </c>
      <c r="D909" s="206" t="s">
        <v>136</v>
      </c>
      <c r="E909" s="207" t="s">
        <v>1082</v>
      </c>
      <c r="F909" s="208" t="s">
        <v>1083</v>
      </c>
      <c r="G909" s="209" t="s">
        <v>206</v>
      </c>
      <c r="H909" s="210">
        <v>25.52</v>
      </c>
      <c r="I909" s="211"/>
      <c r="J909" s="212">
        <f>ROUND(I909*H909,2)</f>
        <v>0</v>
      </c>
      <c r="K909" s="208" t="s">
        <v>140</v>
      </c>
      <c r="L909" s="46"/>
      <c r="M909" s="213" t="s">
        <v>19</v>
      </c>
      <c r="N909" s="214" t="s">
        <v>41</v>
      </c>
      <c r="O909" s="86"/>
      <c r="P909" s="215">
        <f>O909*H909</f>
        <v>0</v>
      </c>
      <c r="Q909" s="215">
        <v>0.0044999999999999997</v>
      </c>
      <c r="R909" s="215">
        <f>Q909*H909</f>
        <v>0.11483999999999998</v>
      </c>
      <c r="S909" s="215">
        <v>0</v>
      </c>
      <c r="T909" s="216">
        <f>S909*H909</f>
        <v>0</v>
      </c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R909" s="217" t="s">
        <v>176</v>
      </c>
      <c r="AT909" s="217" t="s">
        <v>136</v>
      </c>
      <c r="AU909" s="217" t="s">
        <v>142</v>
      </c>
      <c r="AY909" s="19" t="s">
        <v>134</v>
      </c>
      <c r="BE909" s="218">
        <f>IF(N909="základní",J909,0)</f>
        <v>0</v>
      </c>
      <c r="BF909" s="218">
        <f>IF(N909="snížená",J909,0)</f>
        <v>0</v>
      </c>
      <c r="BG909" s="218">
        <f>IF(N909="zákl. přenesená",J909,0)</f>
        <v>0</v>
      </c>
      <c r="BH909" s="218">
        <f>IF(N909="sníž. přenesená",J909,0)</f>
        <v>0</v>
      </c>
      <c r="BI909" s="218">
        <f>IF(N909="nulová",J909,0)</f>
        <v>0</v>
      </c>
      <c r="BJ909" s="19" t="s">
        <v>142</v>
      </c>
      <c r="BK909" s="218">
        <f>ROUND(I909*H909,2)</f>
        <v>0</v>
      </c>
      <c r="BL909" s="19" t="s">
        <v>176</v>
      </c>
      <c r="BM909" s="217" t="s">
        <v>1084</v>
      </c>
    </row>
    <row r="910" s="2" customFormat="1">
      <c r="A910" s="40"/>
      <c r="B910" s="41"/>
      <c r="C910" s="42"/>
      <c r="D910" s="219" t="s">
        <v>144</v>
      </c>
      <c r="E910" s="42"/>
      <c r="F910" s="220" t="s">
        <v>1085</v>
      </c>
      <c r="G910" s="42"/>
      <c r="H910" s="42"/>
      <c r="I910" s="221"/>
      <c r="J910" s="42"/>
      <c r="K910" s="42"/>
      <c r="L910" s="46"/>
      <c r="M910" s="222"/>
      <c r="N910" s="223"/>
      <c r="O910" s="86"/>
      <c r="P910" s="86"/>
      <c r="Q910" s="86"/>
      <c r="R910" s="86"/>
      <c r="S910" s="86"/>
      <c r="T910" s="87"/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T910" s="19" t="s">
        <v>144</v>
      </c>
      <c r="AU910" s="19" t="s">
        <v>142</v>
      </c>
    </row>
    <row r="911" s="13" customFormat="1">
      <c r="A911" s="13"/>
      <c r="B911" s="224"/>
      <c r="C911" s="225"/>
      <c r="D911" s="226" t="s">
        <v>146</v>
      </c>
      <c r="E911" s="227" t="s">
        <v>19</v>
      </c>
      <c r="F911" s="228" t="s">
        <v>234</v>
      </c>
      <c r="G911" s="225"/>
      <c r="H911" s="227" t="s">
        <v>19</v>
      </c>
      <c r="I911" s="229"/>
      <c r="J911" s="225"/>
      <c r="K911" s="225"/>
      <c r="L911" s="230"/>
      <c r="M911" s="231"/>
      <c r="N911" s="232"/>
      <c r="O911" s="232"/>
      <c r="P911" s="232"/>
      <c r="Q911" s="232"/>
      <c r="R911" s="232"/>
      <c r="S911" s="232"/>
      <c r="T911" s="23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34" t="s">
        <v>146</v>
      </c>
      <c r="AU911" s="234" t="s">
        <v>142</v>
      </c>
      <c r="AV911" s="13" t="s">
        <v>77</v>
      </c>
      <c r="AW911" s="13" t="s">
        <v>31</v>
      </c>
      <c r="AX911" s="13" t="s">
        <v>69</v>
      </c>
      <c r="AY911" s="234" t="s">
        <v>134</v>
      </c>
    </row>
    <row r="912" s="14" customFormat="1">
      <c r="A912" s="14"/>
      <c r="B912" s="235"/>
      <c r="C912" s="236"/>
      <c r="D912" s="226" t="s">
        <v>146</v>
      </c>
      <c r="E912" s="237" t="s">
        <v>19</v>
      </c>
      <c r="F912" s="238" t="s">
        <v>1069</v>
      </c>
      <c r="G912" s="236"/>
      <c r="H912" s="239">
        <v>16</v>
      </c>
      <c r="I912" s="240"/>
      <c r="J912" s="236"/>
      <c r="K912" s="236"/>
      <c r="L912" s="241"/>
      <c r="M912" s="242"/>
      <c r="N912" s="243"/>
      <c r="O912" s="243"/>
      <c r="P912" s="243"/>
      <c r="Q912" s="243"/>
      <c r="R912" s="243"/>
      <c r="S912" s="243"/>
      <c r="T912" s="244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45" t="s">
        <v>146</v>
      </c>
      <c r="AU912" s="245" t="s">
        <v>142</v>
      </c>
      <c r="AV912" s="14" t="s">
        <v>142</v>
      </c>
      <c r="AW912" s="14" t="s">
        <v>31</v>
      </c>
      <c r="AX912" s="14" t="s">
        <v>69</v>
      </c>
      <c r="AY912" s="245" t="s">
        <v>134</v>
      </c>
    </row>
    <row r="913" s="13" customFormat="1">
      <c r="A913" s="13"/>
      <c r="B913" s="224"/>
      <c r="C913" s="225"/>
      <c r="D913" s="226" t="s">
        <v>146</v>
      </c>
      <c r="E913" s="227" t="s">
        <v>19</v>
      </c>
      <c r="F913" s="228" t="s">
        <v>215</v>
      </c>
      <c r="G913" s="225"/>
      <c r="H913" s="227" t="s">
        <v>19</v>
      </c>
      <c r="I913" s="229"/>
      <c r="J913" s="225"/>
      <c r="K913" s="225"/>
      <c r="L913" s="230"/>
      <c r="M913" s="231"/>
      <c r="N913" s="232"/>
      <c r="O913" s="232"/>
      <c r="P913" s="232"/>
      <c r="Q913" s="232"/>
      <c r="R913" s="232"/>
      <c r="S913" s="232"/>
      <c r="T913" s="23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34" t="s">
        <v>146</v>
      </c>
      <c r="AU913" s="234" t="s">
        <v>142</v>
      </c>
      <c r="AV913" s="13" t="s">
        <v>77</v>
      </c>
      <c r="AW913" s="13" t="s">
        <v>31</v>
      </c>
      <c r="AX913" s="13" t="s">
        <v>69</v>
      </c>
      <c r="AY913" s="234" t="s">
        <v>134</v>
      </c>
    </row>
    <row r="914" s="14" customFormat="1">
      <c r="A914" s="14"/>
      <c r="B914" s="235"/>
      <c r="C914" s="236"/>
      <c r="D914" s="226" t="s">
        <v>146</v>
      </c>
      <c r="E914" s="237" t="s">
        <v>19</v>
      </c>
      <c r="F914" s="238" t="s">
        <v>1070</v>
      </c>
      <c r="G914" s="236"/>
      <c r="H914" s="239">
        <v>9.5199999999999996</v>
      </c>
      <c r="I914" s="240"/>
      <c r="J914" s="236"/>
      <c r="K914" s="236"/>
      <c r="L914" s="241"/>
      <c r="M914" s="242"/>
      <c r="N914" s="243"/>
      <c r="O914" s="243"/>
      <c r="P914" s="243"/>
      <c r="Q914" s="243"/>
      <c r="R914" s="243"/>
      <c r="S914" s="243"/>
      <c r="T914" s="244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45" t="s">
        <v>146</v>
      </c>
      <c r="AU914" s="245" t="s">
        <v>142</v>
      </c>
      <c r="AV914" s="14" t="s">
        <v>142</v>
      </c>
      <c r="AW914" s="14" t="s">
        <v>31</v>
      </c>
      <c r="AX914" s="14" t="s">
        <v>69</v>
      </c>
      <c r="AY914" s="245" t="s">
        <v>134</v>
      </c>
    </row>
    <row r="915" s="15" customFormat="1">
      <c r="A915" s="15"/>
      <c r="B915" s="246"/>
      <c r="C915" s="247"/>
      <c r="D915" s="226" t="s">
        <v>146</v>
      </c>
      <c r="E915" s="248" t="s">
        <v>19</v>
      </c>
      <c r="F915" s="249" t="s">
        <v>163</v>
      </c>
      <c r="G915" s="247"/>
      <c r="H915" s="250">
        <v>25.52</v>
      </c>
      <c r="I915" s="251"/>
      <c r="J915" s="247"/>
      <c r="K915" s="247"/>
      <c r="L915" s="252"/>
      <c r="M915" s="253"/>
      <c r="N915" s="254"/>
      <c r="O915" s="254"/>
      <c r="P915" s="254"/>
      <c r="Q915" s="254"/>
      <c r="R915" s="254"/>
      <c r="S915" s="254"/>
      <c r="T915" s="25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56" t="s">
        <v>146</v>
      </c>
      <c r="AU915" s="256" t="s">
        <v>142</v>
      </c>
      <c r="AV915" s="15" t="s">
        <v>141</v>
      </c>
      <c r="AW915" s="15" t="s">
        <v>31</v>
      </c>
      <c r="AX915" s="15" t="s">
        <v>77</v>
      </c>
      <c r="AY915" s="256" t="s">
        <v>134</v>
      </c>
    </row>
    <row r="916" s="2" customFormat="1" ht="37.8" customHeight="1">
      <c r="A916" s="40"/>
      <c r="B916" s="41"/>
      <c r="C916" s="206" t="s">
        <v>615</v>
      </c>
      <c r="D916" s="206" t="s">
        <v>136</v>
      </c>
      <c r="E916" s="207" t="s">
        <v>1086</v>
      </c>
      <c r="F916" s="208" t="s">
        <v>1087</v>
      </c>
      <c r="G916" s="209" t="s">
        <v>206</v>
      </c>
      <c r="H916" s="210">
        <v>25.52</v>
      </c>
      <c r="I916" s="211"/>
      <c r="J916" s="212">
        <f>ROUND(I916*H916,2)</f>
        <v>0</v>
      </c>
      <c r="K916" s="208" t="s">
        <v>140</v>
      </c>
      <c r="L916" s="46"/>
      <c r="M916" s="213" t="s">
        <v>19</v>
      </c>
      <c r="N916" s="214" t="s">
        <v>41</v>
      </c>
      <c r="O916" s="86"/>
      <c r="P916" s="215">
        <f>O916*H916</f>
        <v>0</v>
      </c>
      <c r="Q916" s="215">
        <v>0.0090880000000000006</v>
      </c>
      <c r="R916" s="215">
        <f>Q916*H916</f>
        <v>0.23192576000000001</v>
      </c>
      <c r="S916" s="215">
        <v>0</v>
      </c>
      <c r="T916" s="216">
        <f>S916*H916</f>
        <v>0</v>
      </c>
      <c r="U916" s="40"/>
      <c r="V916" s="40"/>
      <c r="W916" s="40"/>
      <c r="X916" s="40"/>
      <c r="Y916" s="40"/>
      <c r="Z916" s="40"/>
      <c r="AA916" s="40"/>
      <c r="AB916" s="40"/>
      <c r="AC916" s="40"/>
      <c r="AD916" s="40"/>
      <c r="AE916" s="40"/>
      <c r="AR916" s="217" t="s">
        <v>176</v>
      </c>
      <c r="AT916" s="217" t="s">
        <v>136</v>
      </c>
      <c r="AU916" s="217" t="s">
        <v>142</v>
      </c>
      <c r="AY916" s="19" t="s">
        <v>134</v>
      </c>
      <c r="BE916" s="218">
        <f>IF(N916="základní",J916,0)</f>
        <v>0</v>
      </c>
      <c r="BF916" s="218">
        <f>IF(N916="snížená",J916,0)</f>
        <v>0</v>
      </c>
      <c r="BG916" s="218">
        <f>IF(N916="zákl. přenesená",J916,0)</f>
        <v>0</v>
      </c>
      <c r="BH916" s="218">
        <f>IF(N916="sníž. přenesená",J916,0)</f>
        <v>0</v>
      </c>
      <c r="BI916" s="218">
        <f>IF(N916="nulová",J916,0)</f>
        <v>0</v>
      </c>
      <c r="BJ916" s="19" t="s">
        <v>142</v>
      </c>
      <c r="BK916" s="218">
        <f>ROUND(I916*H916,2)</f>
        <v>0</v>
      </c>
      <c r="BL916" s="19" t="s">
        <v>176</v>
      </c>
      <c r="BM916" s="217" t="s">
        <v>1088</v>
      </c>
    </row>
    <row r="917" s="2" customFormat="1">
      <c r="A917" s="40"/>
      <c r="B917" s="41"/>
      <c r="C917" s="42"/>
      <c r="D917" s="219" t="s">
        <v>144</v>
      </c>
      <c r="E917" s="42"/>
      <c r="F917" s="220" t="s">
        <v>1089</v>
      </c>
      <c r="G917" s="42"/>
      <c r="H917" s="42"/>
      <c r="I917" s="221"/>
      <c r="J917" s="42"/>
      <c r="K917" s="42"/>
      <c r="L917" s="46"/>
      <c r="M917" s="222"/>
      <c r="N917" s="223"/>
      <c r="O917" s="86"/>
      <c r="P917" s="86"/>
      <c r="Q917" s="86"/>
      <c r="R917" s="86"/>
      <c r="S917" s="86"/>
      <c r="T917" s="87"/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T917" s="19" t="s">
        <v>144</v>
      </c>
      <c r="AU917" s="19" t="s">
        <v>142</v>
      </c>
    </row>
    <row r="918" s="13" customFormat="1">
      <c r="A918" s="13"/>
      <c r="B918" s="224"/>
      <c r="C918" s="225"/>
      <c r="D918" s="226" t="s">
        <v>146</v>
      </c>
      <c r="E918" s="227" t="s">
        <v>19</v>
      </c>
      <c r="F918" s="228" t="s">
        <v>234</v>
      </c>
      <c r="G918" s="225"/>
      <c r="H918" s="227" t="s">
        <v>19</v>
      </c>
      <c r="I918" s="229"/>
      <c r="J918" s="225"/>
      <c r="K918" s="225"/>
      <c r="L918" s="230"/>
      <c r="M918" s="231"/>
      <c r="N918" s="232"/>
      <c r="O918" s="232"/>
      <c r="P918" s="232"/>
      <c r="Q918" s="232"/>
      <c r="R918" s="232"/>
      <c r="S918" s="232"/>
      <c r="T918" s="23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4" t="s">
        <v>146</v>
      </c>
      <c r="AU918" s="234" t="s">
        <v>142</v>
      </c>
      <c r="AV918" s="13" t="s">
        <v>77</v>
      </c>
      <c r="AW918" s="13" t="s">
        <v>31</v>
      </c>
      <c r="AX918" s="13" t="s">
        <v>69</v>
      </c>
      <c r="AY918" s="234" t="s">
        <v>134</v>
      </c>
    </row>
    <row r="919" s="14" customFormat="1">
      <c r="A919" s="14"/>
      <c r="B919" s="235"/>
      <c r="C919" s="236"/>
      <c r="D919" s="226" t="s">
        <v>146</v>
      </c>
      <c r="E919" s="237" t="s">
        <v>19</v>
      </c>
      <c r="F919" s="238" t="s">
        <v>1069</v>
      </c>
      <c r="G919" s="236"/>
      <c r="H919" s="239">
        <v>16</v>
      </c>
      <c r="I919" s="240"/>
      <c r="J919" s="236"/>
      <c r="K919" s="236"/>
      <c r="L919" s="241"/>
      <c r="M919" s="242"/>
      <c r="N919" s="243"/>
      <c r="O919" s="243"/>
      <c r="P919" s="243"/>
      <c r="Q919" s="243"/>
      <c r="R919" s="243"/>
      <c r="S919" s="243"/>
      <c r="T919" s="244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5" t="s">
        <v>146</v>
      </c>
      <c r="AU919" s="245" t="s">
        <v>142</v>
      </c>
      <c r="AV919" s="14" t="s">
        <v>142</v>
      </c>
      <c r="AW919" s="14" t="s">
        <v>31</v>
      </c>
      <c r="AX919" s="14" t="s">
        <v>69</v>
      </c>
      <c r="AY919" s="245" t="s">
        <v>134</v>
      </c>
    </row>
    <row r="920" s="13" customFormat="1">
      <c r="A920" s="13"/>
      <c r="B920" s="224"/>
      <c r="C920" s="225"/>
      <c r="D920" s="226" t="s">
        <v>146</v>
      </c>
      <c r="E920" s="227" t="s">
        <v>19</v>
      </c>
      <c r="F920" s="228" t="s">
        <v>215</v>
      </c>
      <c r="G920" s="225"/>
      <c r="H920" s="227" t="s">
        <v>19</v>
      </c>
      <c r="I920" s="229"/>
      <c r="J920" s="225"/>
      <c r="K920" s="225"/>
      <c r="L920" s="230"/>
      <c r="M920" s="231"/>
      <c r="N920" s="232"/>
      <c r="O920" s="232"/>
      <c r="P920" s="232"/>
      <c r="Q920" s="232"/>
      <c r="R920" s="232"/>
      <c r="S920" s="232"/>
      <c r="T920" s="23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4" t="s">
        <v>146</v>
      </c>
      <c r="AU920" s="234" t="s">
        <v>142</v>
      </c>
      <c r="AV920" s="13" t="s">
        <v>77</v>
      </c>
      <c r="AW920" s="13" t="s">
        <v>31</v>
      </c>
      <c r="AX920" s="13" t="s">
        <v>69</v>
      </c>
      <c r="AY920" s="234" t="s">
        <v>134</v>
      </c>
    </row>
    <row r="921" s="14" customFormat="1">
      <c r="A921" s="14"/>
      <c r="B921" s="235"/>
      <c r="C921" s="236"/>
      <c r="D921" s="226" t="s">
        <v>146</v>
      </c>
      <c r="E921" s="237" t="s">
        <v>19</v>
      </c>
      <c r="F921" s="238" t="s">
        <v>1070</v>
      </c>
      <c r="G921" s="236"/>
      <c r="H921" s="239">
        <v>9.5199999999999996</v>
      </c>
      <c r="I921" s="240"/>
      <c r="J921" s="236"/>
      <c r="K921" s="236"/>
      <c r="L921" s="241"/>
      <c r="M921" s="242"/>
      <c r="N921" s="243"/>
      <c r="O921" s="243"/>
      <c r="P921" s="243"/>
      <c r="Q921" s="243"/>
      <c r="R921" s="243"/>
      <c r="S921" s="243"/>
      <c r="T921" s="244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45" t="s">
        <v>146</v>
      </c>
      <c r="AU921" s="245" t="s">
        <v>142</v>
      </c>
      <c r="AV921" s="14" t="s">
        <v>142</v>
      </c>
      <c r="AW921" s="14" t="s">
        <v>31</v>
      </c>
      <c r="AX921" s="14" t="s">
        <v>69</v>
      </c>
      <c r="AY921" s="245" t="s">
        <v>134</v>
      </c>
    </row>
    <row r="922" s="15" customFormat="1">
      <c r="A922" s="15"/>
      <c r="B922" s="246"/>
      <c r="C922" s="247"/>
      <c r="D922" s="226" t="s">
        <v>146</v>
      </c>
      <c r="E922" s="248" t="s">
        <v>19</v>
      </c>
      <c r="F922" s="249" t="s">
        <v>163</v>
      </c>
      <c r="G922" s="247"/>
      <c r="H922" s="250">
        <v>25.52</v>
      </c>
      <c r="I922" s="251"/>
      <c r="J922" s="247"/>
      <c r="K922" s="247"/>
      <c r="L922" s="252"/>
      <c r="M922" s="253"/>
      <c r="N922" s="254"/>
      <c r="O922" s="254"/>
      <c r="P922" s="254"/>
      <c r="Q922" s="254"/>
      <c r="R922" s="254"/>
      <c r="S922" s="254"/>
      <c r="T922" s="25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T922" s="256" t="s">
        <v>146</v>
      </c>
      <c r="AU922" s="256" t="s">
        <v>142</v>
      </c>
      <c r="AV922" s="15" t="s">
        <v>141</v>
      </c>
      <c r="AW922" s="15" t="s">
        <v>31</v>
      </c>
      <c r="AX922" s="15" t="s">
        <v>77</v>
      </c>
      <c r="AY922" s="256" t="s">
        <v>134</v>
      </c>
    </row>
    <row r="923" s="2" customFormat="1" ht="24.15" customHeight="1">
      <c r="A923" s="40"/>
      <c r="B923" s="41"/>
      <c r="C923" s="257" t="s">
        <v>1090</v>
      </c>
      <c r="D923" s="257" t="s">
        <v>191</v>
      </c>
      <c r="E923" s="258" t="s">
        <v>1091</v>
      </c>
      <c r="F923" s="259" t="s">
        <v>1092</v>
      </c>
      <c r="G923" s="260" t="s">
        <v>206</v>
      </c>
      <c r="H923" s="261">
        <v>29.347999999999999</v>
      </c>
      <c r="I923" s="262"/>
      <c r="J923" s="263">
        <f>ROUND(I923*H923,2)</f>
        <v>0</v>
      </c>
      <c r="K923" s="259" t="s">
        <v>140</v>
      </c>
      <c r="L923" s="264"/>
      <c r="M923" s="265" t="s">
        <v>19</v>
      </c>
      <c r="N923" s="266" t="s">
        <v>41</v>
      </c>
      <c r="O923" s="86"/>
      <c r="P923" s="215">
        <f>O923*H923</f>
        <v>0</v>
      </c>
      <c r="Q923" s="215">
        <v>0.019</v>
      </c>
      <c r="R923" s="215">
        <f>Q923*H923</f>
        <v>0.557612</v>
      </c>
      <c r="S923" s="215">
        <v>0</v>
      </c>
      <c r="T923" s="216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17" t="s">
        <v>227</v>
      </c>
      <c r="AT923" s="217" t="s">
        <v>191</v>
      </c>
      <c r="AU923" s="217" t="s">
        <v>142</v>
      </c>
      <c r="AY923" s="19" t="s">
        <v>134</v>
      </c>
      <c r="BE923" s="218">
        <f>IF(N923="základní",J923,0)</f>
        <v>0</v>
      </c>
      <c r="BF923" s="218">
        <f>IF(N923="snížená",J923,0)</f>
        <v>0</v>
      </c>
      <c r="BG923" s="218">
        <f>IF(N923="zákl. přenesená",J923,0)</f>
        <v>0</v>
      </c>
      <c r="BH923" s="218">
        <f>IF(N923="sníž. přenesená",J923,0)</f>
        <v>0</v>
      </c>
      <c r="BI923" s="218">
        <f>IF(N923="nulová",J923,0)</f>
        <v>0</v>
      </c>
      <c r="BJ923" s="19" t="s">
        <v>142</v>
      </c>
      <c r="BK923" s="218">
        <f>ROUND(I923*H923,2)</f>
        <v>0</v>
      </c>
      <c r="BL923" s="19" t="s">
        <v>176</v>
      </c>
      <c r="BM923" s="217" t="s">
        <v>1093</v>
      </c>
    </row>
    <row r="924" s="13" customFormat="1">
      <c r="A924" s="13"/>
      <c r="B924" s="224"/>
      <c r="C924" s="225"/>
      <c r="D924" s="226" t="s">
        <v>146</v>
      </c>
      <c r="E924" s="227" t="s">
        <v>19</v>
      </c>
      <c r="F924" s="228" t="s">
        <v>234</v>
      </c>
      <c r="G924" s="225"/>
      <c r="H924" s="227" t="s">
        <v>19</v>
      </c>
      <c r="I924" s="229"/>
      <c r="J924" s="225"/>
      <c r="K924" s="225"/>
      <c r="L924" s="230"/>
      <c r="M924" s="231"/>
      <c r="N924" s="232"/>
      <c r="O924" s="232"/>
      <c r="P924" s="232"/>
      <c r="Q924" s="232"/>
      <c r="R924" s="232"/>
      <c r="S924" s="232"/>
      <c r="T924" s="23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4" t="s">
        <v>146</v>
      </c>
      <c r="AU924" s="234" t="s">
        <v>142</v>
      </c>
      <c r="AV924" s="13" t="s">
        <v>77</v>
      </c>
      <c r="AW924" s="13" t="s">
        <v>31</v>
      </c>
      <c r="AX924" s="13" t="s">
        <v>69</v>
      </c>
      <c r="AY924" s="234" t="s">
        <v>134</v>
      </c>
    </row>
    <row r="925" s="14" customFormat="1">
      <c r="A925" s="14"/>
      <c r="B925" s="235"/>
      <c r="C925" s="236"/>
      <c r="D925" s="226" t="s">
        <v>146</v>
      </c>
      <c r="E925" s="237" t="s">
        <v>19</v>
      </c>
      <c r="F925" s="238" t="s">
        <v>1069</v>
      </c>
      <c r="G925" s="236"/>
      <c r="H925" s="239">
        <v>16</v>
      </c>
      <c r="I925" s="240"/>
      <c r="J925" s="236"/>
      <c r="K925" s="236"/>
      <c r="L925" s="241"/>
      <c r="M925" s="242"/>
      <c r="N925" s="243"/>
      <c r="O925" s="243"/>
      <c r="P925" s="243"/>
      <c r="Q925" s="243"/>
      <c r="R925" s="243"/>
      <c r="S925" s="243"/>
      <c r="T925" s="244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45" t="s">
        <v>146</v>
      </c>
      <c r="AU925" s="245" t="s">
        <v>142</v>
      </c>
      <c r="AV925" s="14" t="s">
        <v>142</v>
      </c>
      <c r="AW925" s="14" t="s">
        <v>31</v>
      </c>
      <c r="AX925" s="14" t="s">
        <v>69</v>
      </c>
      <c r="AY925" s="245" t="s">
        <v>134</v>
      </c>
    </row>
    <row r="926" s="13" customFormat="1">
      <c r="A926" s="13"/>
      <c r="B926" s="224"/>
      <c r="C926" s="225"/>
      <c r="D926" s="226" t="s">
        <v>146</v>
      </c>
      <c r="E926" s="227" t="s">
        <v>19</v>
      </c>
      <c r="F926" s="228" t="s">
        <v>215</v>
      </c>
      <c r="G926" s="225"/>
      <c r="H926" s="227" t="s">
        <v>19</v>
      </c>
      <c r="I926" s="229"/>
      <c r="J926" s="225"/>
      <c r="K926" s="225"/>
      <c r="L926" s="230"/>
      <c r="M926" s="231"/>
      <c r="N926" s="232"/>
      <c r="O926" s="232"/>
      <c r="P926" s="232"/>
      <c r="Q926" s="232"/>
      <c r="R926" s="232"/>
      <c r="S926" s="232"/>
      <c r="T926" s="23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4" t="s">
        <v>146</v>
      </c>
      <c r="AU926" s="234" t="s">
        <v>142</v>
      </c>
      <c r="AV926" s="13" t="s">
        <v>77</v>
      </c>
      <c r="AW926" s="13" t="s">
        <v>31</v>
      </c>
      <c r="AX926" s="13" t="s">
        <v>69</v>
      </c>
      <c r="AY926" s="234" t="s">
        <v>134</v>
      </c>
    </row>
    <row r="927" s="14" customFormat="1">
      <c r="A927" s="14"/>
      <c r="B927" s="235"/>
      <c r="C927" s="236"/>
      <c r="D927" s="226" t="s">
        <v>146</v>
      </c>
      <c r="E927" s="237" t="s">
        <v>19</v>
      </c>
      <c r="F927" s="238" t="s">
        <v>1070</v>
      </c>
      <c r="G927" s="236"/>
      <c r="H927" s="239">
        <v>9.5199999999999996</v>
      </c>
      <c r="I927" s="240"/>
      <c r="J927" s="236"/>
      <c r="K927" s="236"/>
      <c r="L927" s="241"/>
      <c r="M927" s="242"/>
      <c r="N927" s="243"/>
      <c r="O927" s="243"/>
      <c r="P927" s="243"/>
      <c r="Q927" s="243"/>
      <c r="R927" s="243"/>
      <c r="S927" s="243"/>
      <c r="T927" s="244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5" t="s">
        <v>146</v>
      </c>
      <c r="AU927" s="245" t="s">
        <v>142</v>
      </c>
      <c r="AV927" s="14" t="s">
        <v>142</v>
      </c>
      <c r="AW927" s="14" t="s">
        <v>31</v>
      </c>
      <c r="AX927" s="14" t="s">
        <v>69</v>
      </c>
      <c r="AY927" s="245" t="s">
        <v>134</v>
      </c>
    </row>
    <row r="928" s="15" customFormat="1">
      <c r="A928" s="15"/>
      <c r="B928" s="246"/>
      <c r="C928" s="247"/>
      <c r="D928" s="226" t="s">
        <v>146</v>
      </c>
      <c r="E928" s="248" t="s">
        <v>19</v>
      </c>
      <c r="F928" s="249" t="s">
        <v>163</v>
      </c>
      <c r="G928" s="247"/>
      <c r="H928" s="250">
        <v>25.52</v>
      </c>
      <c r="I928" s="251"/>
      <c r="J928" s="247"/>
      <c r="K928" s="247"/>
      <c r="L928" s="252"/>
      <c r="M928" s="253"/>
      <c r="N928" s="254"/>
      <c r="O928" s="254"/>
      <c r="P928" s="254"/>
      <c r="Q928" s="254"/>
      <c r="R928" s="254"/>
      <c r="S928" s="254"/>
      <c r="T928" s="25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56" t="s">
        <v>146</v>
      </c>
      <c r="AU928" s="256" t="s">
        <v>142</v>
      </c>
      <c r="AV928" s="15" t="s">
        <v>141</v>
      </c>
      <c r="AW928" s="15" t="s">
        <v>31</v>
      </c>
      <c r="AX928" s="15" t="s">
        <v>69</v>
      </c>
      <c r="AY928" s="256" t="s">
        <v>134</v>
      </c>
    </row>
    <row r="929" s="14" customFormat="1">
      <c r="A929" s="14"/>
      <c r="B929" s="235"/>
      <c r="C929" s="236"/>
      <c r="D929" s="226" t="s">
        <v>146</v>
      </c>
      <c r="E929" s="237" t="s">
        <v>19</v>
      </c>
      <c r="F929" s="238" t="s">
        <v>1094</v>
      </c>
      <c r="G929" s="236"/>
      <c r="H929" s="239">
        <v>29.347999999999999</v>
      </c>
      <c r="I929" s="240"/>
      <c r="J929" s="236"/>
      <c r="K929" s="236"/>
      <c r="L929" s="241"/>
      <c r="M929" s="242"/>
      <c r="N929" s="243"/>
      <c r="O929" s="243"/>
      <c r="P929" s="243"/>
      <c r="Q929" s="243"/>
      <c r="R929" s="243"/>
      <c r="S929" s="243"/>
      <c r="T929" s="244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45" t="s">
        <v>146</v>
      </c>
      <c r="AU929" s="245" t="s">
        <v>142</v>
      </c>
      <c r="AV929" s="14" t="s">
        <v>142</v>
      </c>
      <c r="AW929" s="14" t="s">
        <v>31</v>
      </c>
      <c r="AX929" s="14" t="s">
        <v>69</v>
      </c>
      <c r="AY929" s="245" t="s">
        <v>134</v>
      </c>
    </row>
    <row r="930" s="15" customFormat="1">
      <c r="A930" s="15"/>
      <c r="B930" s="246"/>
      <c r="C930" s="247"/>
      <c r="D930" s="226" t="s">
        <v>146</v>
      </c>
      <c r="E930" s="248" t="s">
        <v>19</v>
      </c>
      <c r="F930" s="249" t="s">
        <v>163</v>
      </c>
      <c r="G930" s="247"/>
      <c r="H930" s="250">
        <v>29.347999999999999</v>
      </c>
      <c r="I930" s="251"/>
      <c r="J930" s="247"/>
      <c r="K930" s="247"/>
      <c r="L930" s="252"/>
      <c r="M930" s="253"/>
      <c r="N930" s="254"/>
      <c r="O930" s="254"/>
      <c r="P930" s="254"/>
      <c r="Q930" s="254"/>
      <c r="R930" s="254"/>
      <c r="S930" s="254"/>
      <c r="T930" s="25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56" t="s">
        <v>146</v>
      </c>
      <c r="AU930" s="256" t="s">
        <v>142</v>
      </c>
      <c r="AV930" s="15" t="s">
        <v>141</v>
      </c>
      <c r="AW930" s="15" t="s">
        <v>31</v>
      </c>
      <c r="AX930" s="15" t="s">
        <v>77</v>
      </c>
      <c r="AY930" s="256" t="s">
        <v>134</v>
      </c>
    </row>
    <row r="931" s="2" customFormat="1" ht="33" customHeight="1">
      <c r="A931" s="40"/>
      <c r="B931" s="41"/>
      <c r="C931" s="206" t="s">
        <v>619</v>
      </c>
      <c r="D931" s="206" t="s">
        <v>136</v>
      </c>
      <c r="E931" s="207" t="s">
        <v>1095</v>
      </c>
      <c r="F931" s="208" t="s">
        <v>1096</v>
      </c>
      <c r="G931" s="209" t="s">
        <v>277</v>
      </c>
      <c r="H931" s="210">
        <v>4</v>
      </c>
      <c r="I931" s="211"/>
      <c r="J931" s="212">
        <f>ROUND(I931*H931,2)</f>
        <v>0</v>
      </c>
      <c r="K931" s="208" t="s">
        <v>140</v>
      </c>
      <c r="L931" s="46"/>
      <c r="M931" s="213" t="s">
        <v>19</v>
      </c>
      <c r="N931" s="214" t="s">
        <v>41</v>
      </c>
      <c r="O931" s="86"/>
      <c r="P931" s="215">
        <f>O931*H931</f>
        <v>0</v>
      </c>
      <c r="Q931" s="215">
        <v>0.00020000000000000001</v>
      </c>
      <c r="R931" s="215">
        <f>Q931*H931</f>
        <v>0.00080000000000000004</v>
      </c>
      <c r="S931" s="215">
        <v>0</v>
      </c>
      <c r="T931" s="216">
        <f>S931*H931</f>
        <v>0</v>
      </c>
      <c r="U931" s="40"/>
      <c r="V931" s="40"/>
      <c r="W931" s="40"/>
      <c r="X931" s="40"/>
      <c r="Y931" s="40"/>
      <c r="Z931" s="40"/>
      <c r="AA931" s="40"/>
      <c r="AB931" s="40"/>
      <c r="AC931" s="40"/>
      <c r="AD931" s="40"/>
      <c r="AE931" s="40"/>
      <c r="AR931" s="217" t="s">
        <v>176</v>
      </c>
      <c r="AT931" s="217" t="s">
        <v>136</v>
      </c>
      <c r="AU931" s="217" t="s">
        <v>142</v>
      </c>
      <c r="AY931" s="19" t="s">
        <v>134</v>
      </c>
      <c r="BE931" s="218">
        <f>IF(N931="základní",J931,0)</f>
        <v>0</v>
      </c>
      <c r="BF931" s="218">
        <f>IF(N931="snížená",J931,0)</f>
        <v>0</v>
      </c>
      <c r="BG931" s="218">
        <f>IF(N931="zákl. přenesená",J931,0)</f>
        <v>0</v>
      </c>
      <c r="BH931" s="218">
        <f>IF(N931="sníž. přenesená",J931,0)</f>
        <v>0</v>
      </c>
      <c r="BI931" s="218">
        <f>IF(N931="nulová",J931,0)</f>
        <v>0</v>
      </c>
      <c r="BJ931" s="19" t="s">
        <v>142</v>
      </c>
      <c r="BK931" s="218">
        <f>ROUND(I931*H931,2)</f>
        <v>0</v>
      </c>
      <c r="BL931" s="19" t="s">
        <v>176</v>
      </c>
      <c r="BM931" s="217" t="s">
        <v>1097</v>
      </c>
    </row>
    <row r="932" s="2" customFormat="1">
      <c r="A932" s="40"/>
      <c r="B932" s="41"/>
      <c r="C932" s="42"/>
      <c r="D932" s="219" t="s">
        <v>144</v>
      </c>
      <c r="E932" s="42"/>
      <c r="F932" s="220" t="s">
        <v>1098</v>
      </c>
      <c r="G932" s="42"/>
      <c r="H932" s="42"/>
      <c r="I932" s="221"/>
      <c r="J932" s="42"/>
      <c r="K932" s="42"/>
      <c r="L932" s="46"/>
      <c r="M932" s="222"/>
      <c r="N932" s="223"/>
      <c r="O932" s="86"/>
      <c r="P932" s="86"/>
      <c r="Q932" s="86"/>
      <c r="R932" s="86"/>
      <c r="S932" s="86"/>
      <c r="T932" s="87"/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T932" s="19" t="s">
        <v>144</v>
      </c>
      <c r="AU932" s="19" t="s">
        <v>142</v>
      </c>
    </row>
    <row r="933" s="13" customFormat="1">
      <c r="A933" s="13"/>
      <c r="B933" s="224"/>
      <c r="C933" s="225"/>
      <c r="D933" s="226" t="s">
        <v>146</v>
      </c>
      <c r="E933" s="227" t="s">
        <v>19</v>
      </c>
      <c r="F933" s="228" t="s">
        <v>234</v>
      </c>
      <c r="G933" s="225"/>
      <c r="H933" s="227" t="s">
        <v>19</v>
      </c>
      <c r="I933" s="229"/>
      <c r="J933" s="225"/>
      <c r="K933" s="225"/>
      <c r="L933" s="230"/>
      <c r="M933" s="231"/>
      <c r="N933" s="232"/>
      <c r="O933" s="232"/>
      <c r="P933" s="232"/>
      <c r="Q933" s="232"/>
      <c r="R933" s="232"/>
      <c r="S933" s="232"/>
      <c r="T933" s="23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34" t="s">
        <v>146</v>
      </c>
      <c r="AU933" s="234" t="s">
        <v>142</v>
      </c>
      <c r="AV933" s="13" t="s">
        <v>77</v>
      </c>
      <c r="AW933" s="13" t="s">
        <v>31</v>
      </c>
      <c r="AX933" s="13" t="s">
        <v>69</v>
      </c>
      <c r="AY933" s="234" t="s">
        <v>134</v>
      </c>
    </row>
    <row r="934" s="14" customFormat="1">
      <c r="A934" s="14"/>
      <c r="B934" s="235"/>
      <c r="C934" s="236"/>
      <c r="D934" s="226" t="s">
        <v>146</v>
      </c>
      <c r="E934" s="237" t="s">
        <v>19</v>
      </c>
      <c r="F934" s="238" t="s">
        <v>141</v>
      </c>
      <c r="G934" s="236"/>
      <c r="H934" s="239">
        <v>4</v>
      </c>
      <c r="I934" s="240"/>
      <c r="J934" s="236"/>
      <c r="K934" s="236"/>
      <c r="L934" s="241"/>
      <c r="M934" s="242"/>
      <c r="N934" s="243"/>
      <c r="O934" s="243"/>
      <c r="P934" s="243"/>
      <c r="Q934" s="243"/>
      <c r="R934" s="243"/>
      <c r="S934" s="243"/>
      <c r="T934" s="244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45" t="s">
        <v>146</v>
      </c>
      <c r="AU934" s="245" t="s">
        <v>142</v>
      </c>
      <c r="AV934" s="14" t="s">
        <v>142</v>
      </c>
      <c r="AW934" s="14" t="s">
        <v>31</v>
      </c>
      <c r="AX934" s="14" t="s">
        <v>69</v>
      </c>
      <c r="AY934" s="245" t="s">
        <v>134</v>
      </c>
    </row>
    <row r="935" s="15" customFormat="1">
      <c r="A935" s="15"/>
      <c r="B935" s="246"/>
      <c r="C935" s="247"/>
      <c r="D935" s="226" t="s">
        <v>146</v>
      </c>
      <c r="E935" s="248" t="s">
        <v>19</v>
      </c>
      <c r="F935" s="249" t="s">
        <v>163</v>
      </c>
      <c r="G935" s="247"/>
      <c r="H935" s="250">
        <v>4</v>
      </c>
      <c r="I935" s="251"/>
      <c r="J935" s="247"/>
      <c r="K935" s="247"/>
      <c r="L935" s="252"/>
      <c r="M935" s="253"/>
      <c r="N935" s="254"/>
      <c r="O935" s="254"/>
      <c r="P935" s="254"/>
      <c r="Q935" s="254"/>
      <c r="R935" s="254"/>
      <c r="S935" s="254"/>
      <c r="T935" s="25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T935" s="256" t="s">
        <v>146</v>
      </c>
      <c r="AU935" s="256" t="s">
        <v>142</v>
      </c>
      <c r="AV935" s="15" t="s">
        <v>141</v>
      </c>
      <c r="AW935" s="15" t="s">
        <v>31</v>
      </c>
      <c r="AX935" s="15" t="s">
        <v>77</v>
      </c>
      <c r="AY935" s="256" t="s">
        <v>134</v>
      </c>
    </row>
    <row r="936" s="2" customFormat="1" ht="16.5" customHeight="1">
      <c r="A936" s="40"/>
      <c r="B936" s="41"/>
      <c r="C936" s="257" t="s">
        <v>1099</v>
      </c>
      <c r="D936" s="257" t="s">
        <v>191</v>
      </c>
      <c r="E936" s="258" t="s">
        <v>1100</v>
      </c>
      <c r="F936" s="259" t="s">
        <v>1101</v>
      </c>
      <c r="G936" s="260" t="s">
        <v>277</v>
      </c>
      <c r="H936" s="261">
        <v>4.2000000000000002</v>
      </c>
      <c r="I936" s="262"/>
      <c r="J936" s="263">
        <f>ROUND(I936*H936,2)</f>
        <v>0</v>
      </c>
      <c r="K936" s="259" t="s">
        <v>140</v>
      </c>
      <c r="L936" s="264"/>
      <c r="M936" s="265" t="s">
        <v>19</v>
      </c>
      <c r="N936" s="266" t="s">
        <v>41</v>
      </c>
      <c r="O936" s="86"/>
      <c r="P936" s="215">
        <f>O936*H936</f>
        <v>0</v>
      </c>
      <c r="Q936" s="215">
        <v>0.00029999999999999997</v>
      </c>
      <c r="R936" s="215">
        <f>Q936*H936</f>
        <v>0.0012599999999999998</v>
      </c>
      <c r="S936" s="215">
        <v>0</v>
      </c>
      <c r="T936" s="216">
        <f>S936*H936</f>
        <v>0</v>
      </c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R936" s="217" t="s">
        <v>227</v>
      </c>
      <c r="AT936" s="217" t="s">
        <v>191</v>
      </c>
      <c r="AU936" s="217" t="s">
        <v>142</v>
      </c>
      <c r="AY936" s="19" t="s">
        <v>134</v>
      </c>
      <c r="BE936" s="218">
        <f>IF(N936="základní",J936,0)</f>
        <v>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9" t="s">
        <v>142</v>
      </c>
      <c r="BK936" s="218">
        <f>ROUND(I936*H936,2)</f>
        <v>0</v>
      </c>
      <c r="BL936" s="19" t="s">
        <v>176</v>
      </c>
      <c r="BM936" s="217" t="s">
        <v>1102</v>
      </c>
    </row>
    <row r="937" s="13" customFormat="1">
      <c r="A937" s="13"/>
      <c r="B937" s="224"/>
      <c r="C937" s="225"/>
      <c r="D937" s="226" t="s">
        <v>146</v>
      </c>
      <c r="E937" s="227" t="s">
        <v>19</v>
      </c>
      <c r="F937" s="228" t="s">
        <v>234</v>
      </c>
      <c r="G937" s="225"/>
      <c r="H937" s="227" t="s">
        <v>19</v>
      </c>
      <c r="I937" s="229"/>
      <c r="J937" s="225"/>
      <c r="K937" s="225"/>
      <c r="L937" s="230"/>
      <c r="M937" s="231"/>
      <c r="N937" s="232"/>
      <c r="O937" s="232"/>
      <c r="P937" s="232"/>
      <c r="Q937" s="232"/>
      <c r="R937" s="232"/>
      <c r="S937" s="232"/>
      <c r="T937" s="23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4" t="s">
        <v>146</v>
      </c>
      <c r="AU937" s="234" t="s">
        <v>142</v>
      </c>
      <c r="AV937" s="13" t="s">
        <v>77</v>
      </c>
      <c r="AW937" s="13" t="s">
        <v>31</v>
      </c>
      <c r="AX937" s="13" t="s">
        <v>69</v>
      </c>
      <c r="AY937" s="234" t="s">
        <v>134</v>
      </c>
    </row>
    <row r="938" s="14" customFormat="1">
      <c r="A938" s="14"/>
      <c r="B938" s="235"/>
      <c r="C938" s="236"/>
      <c r="D938" s="226" t="s">
        <v>146</v>
      </c>
      <c r="E938" s="237" t="s">
        <v>19</v>
      </c>
      <c r="F938" s="238" t="s">
        <v>141</v>
      </c>
      <c r="G938" s="236"/>
      <c r="H938" s="239">
        <v>4</v>
      </c>
      <c r="I938" s="240"/>
      <c r="J938" s="236"/>
      <c r="K938" s="236"/>
      <c r="L938" s="241"/>
      <c r="M938" s="242"/>
      <c r="N938" s="243"/>
      <c r="O938" s="243"/>
      <c r="P938" s="243"/>
      <c r="Q938" s="243"/>
      <c r="R938" s="243"/>
      <c r="S938" s="243"/>
      <c r="T938" s="244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45" t="s">
        <v>146</v>
      </c>
      <c r="AU938" s="245" t="s">
        <v>142</v>
      </c>
      <c r="AV938" s="14" t="s">
        <v>142</v>
      </c>
      <c r="AW938" s="14" t="s">
        <v>31</v>
      </c>
      <c r="AX938" s="14" t="s">
        <v>69</v>
      </c>
      <c r="AY938" s="245" t="s">
        <v>134</v>
      </c>
    </row>
    <row r="939" s="15" customFormat="1">
      <c r="A939" s="15"/>
      <c r="B939" s="246"/>
      <c r="C939" s="247"/>
      <c r="D939" s="226" t="s">
        <v>146</v>
      </c>
      <c r="E939" s="248" t="s">
        <v>19</v>
      </c>
      <c r="F939" s="249" t="s">
        <v>163</v>
      </c>
      <c r="G939" s="247"/>
      <c r="H939" s="250">
        <v>4</v>
      </c>
      <c r="I939" s="251"/>
      <c r="J939" s="247"/>
      <c r="K939" s="247"/>
      <c r="L939" s="252"/>
      <c r="M939" s="253"/>
      <c r="N939" s="254"/>
      <c r="O939" s="254"/>
      <c r="P939" s="254"/>
      <c r="Q939" s="254"/>
      <c r="R939" s="254"/>
      <c r="S939" s="254"/>
      <c r="T939" s="25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56" t="s">
        <v>146</v>
      </c>
      <c r="AU939" s="256" t="s">
        <v>142</v>
      </c>
      <c r="AV939" s="15" t="s">
        <v>141</v>
      </c>
      <c r="AW939" s="15" t="s">
        <v>31</v>
      </c>
      <c r="AX939" s="15" t="s">
        <v>69</v>
      </c>
      <c r="AY939" s="256" t="s">
        <v>134</v>
      </c>
    </row>
    <row r="940" s="14" customFormat="1">
      <c r="A940" s="14"/>
      <c r="B940" s="235"/>
      <c r="C940" s="236"/>
      <c r="D940" s="226" t="s">
        <v>146</v>
      </c>
      <c r="E940" s="237" t="s">
        <v>19</v>
      </c>
      <c r="F940" s="238" t="s">
        <v>1103</v>
      </c>
      <c r="G940" s="236"/>
      <c r="H940" s="239">
        <v>4.2000000000000002</v>
      </c>
      <c r="I940" s="240"/>
      <c r="J940" s="236"/>
      <c r="K940" s="236"/>
      <c r="L940" s="241"/>
      <c r="M940" s="242"/>
      <c r="N940" s="243"/>
      <c r="O940" s="243"/>
      <c r="P940" s="243"/>
      <c r="Q940" s="243"/>
      <c r="R940" s="243"/>
      <c r="S940" s="243"/>
      <c r="T940" s="244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45" t="s">
        <v>146</v>
      </c>
      <c r="AU940" s="245" t="s">
        <v>142</v>
      </c>
      <c r="AV940" s="14" t="s">
        <v>142</v>
      </c>
      <c r="AW940" s="14" t="s">
        <v>31</v>
      </c>
      <c r="AX940" s="14" t="s">
        <v>69</v>
      </c>
      <c r="AY940" s="245" t="s">
        <v>134</v>
      </c>
    </row>
    <row r="941" s="15" customFormat="1">
      <c r="A941" s="15"/>
      <c r="B941" s="246"/>
      <c r="C941" s="247"/>
      <c r="D941" s="226" t="s">
        <v>146</v>
      </c>
      <c r="E941" s="248" t="s">
        <v>19</v>
      </c>
      <c r="F941" s="249" t="s">
        <v>163</v>
      </c>
      <c r="G941" s="247"/>
      <c r="H941" s="250">
        <v>4.2000000000000002</v>
      </c>
      <c r="I941" s="251"/>
      <c r="J941" s="247"/>
      <c r="K941" s="247"/>
      <c r="L941" s="252"/>
      <c r="M941" s="253"/>
      <c r="N941" s="254"/>
      <c r="O941" s="254"/>
      <c r="P941" s="254"/>
      <c r="Q941" s="254"/>
      <c r="R941" s="254"/>
      <c r="S941" s="254"/>
      <c r="T941" s="25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T941" s="256" t="s">
        <v>146</v>
      </c>
      <c r="AU941" s="256" t="s">
        <v>142</v>
      </c>
      <c r="AV941" s="15" t="s">
        <v>141</v>
      </c>
      <c r="AW941" s="15" t="s">
        <v>31</v>
      </c>
      <c r="AX941" s="15" t="s">
        <v>77</v>
      </c>
      <c r="AY941" s="256" t="s">
        <v>134</v>
      </c>
    </row>
    <row r="942" s="2" customFormat="1" ht="33" customHeight="1">
      <c r="A942" s="40"/>
      <c r="B942" s="41"/>
      <c r="C942" s="206" t="s">
        <v>624</v>
      </c>
      <c r="D942" s="206" t="s">
        <v>136</v>
      </c>
      <c r="E942" s="207" t="s">
        <v>1104</v>
      </c>
      <c r="F942" s="208" t="s">
        <v>1105</v>
      </c>
      <c r="G942" s="209" t="s">
        <v>277</v>
      </c>
      <c r="H942" s="210">
        <v>12.76</v>
      </c>
      <c r="I942" s="211"/>
      <c r="J942" s="212">
        <f>ROUND(I942*H942,2)</f>
        <v>0</v>
      </c>
      <c r="K942" s="208" t="s">
        <v>140</v>
      </c>
      <c r="L942" s="46"/>
      <c r="M942" s="213" t="s">
        <v>19</v>
      </c>
      <c r="N942" s="214" t="s">
        <v>41</v>
      </c>
      <c r="O942" s="86"/>
      <c r="P942" s="215">
        <f>O942*H942</f>
        <v>0</v>
      </c>
      <c r="Q942" s="215">
        <v>0.00018000000000000001</v>
      </c>
      <c r="R942" s="215">
        <f>Q942*H942</f>
        <v>0.0022968000000000003</v>
      </c>
      <c r="S942" s="215">
        <v>0</v>
      </c>
      <c r="T942" s="216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17" t="s">
        <v>176</v>
      </c>
      <c r="AT942" s="217" t="s">
        <v>136</v>
      </c>
      <c r="AU942" s="217" t="s">
        <v>142</v>
      </c>
      <c r="AY942" s="19" t="s">
        <v>134</v>
      </c>
      <c r="BE942" s="218">
        <f>IF(N942="základní",J942,0)</f>
        <v>0</v>
      </c>
      <c r="BF942" s="218">
        <f>IF(N942="snížená",J942,0)</f>
        <v>0</v>
      </c>
      <c r="BG942" s="218">
        <f>IF(N942="zákl. přenesená",J942,0)</f>
        <v>0</v>
      </c>
      <c r="BH942" s="218">
        <f>IF(N942="sníž. přenesená",J942,0)</f>
        <v>0</v>
      </c>
      <c r="BI942" s="218">
        <f>IF(N942="nulová",J942,0)</f>
        <v>0</v>
      </c>
      <c r="BJ942" s="19" t="s">
        <v>142</v>
      </c>
      <c r="BK942" s="218">
        <f>ROUND(I942*H942,2)</f>
        <v>0</v>
      </c>
      <c r="BL942" s="19" t="s">
        <v>176</v>
      </c>
      <c r="BM942" s="217" t="s">
        <v>1106</v>
      </c>
    </row>
    <row r="943" s="2" customFormat="1">
      <c r="A943" s="40"/>
      <c r="B943" s="41"/>
      <c r="C943" s="42"/>
      <c r="D943" s="219" t="s">
        <v>144</v>
      </c>
      <c r="E943" s="42"/>
      <c r="F943" s="220" t="s">
        <v>1107</v>
      </c>
      <c r="G943" s="42"/>
      <c r="H943" s="42"/>
      <c r="I943" s="221"/>
      <c r="J943" s="42"/>
      <c r="K943" s="42"/>
      <c r="L943" s="46"/>
      <c r="M943" s="222"/>
      <c r="N943" s="223"/>
      <c r="O943" s="86"/>
      <c r="P943" s="86"/>
      <c r="Q943" s="86"/>
      <c r="R943" s="86"/>
      <c r="S943" s="86"/>
      <c r="T943" s="87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T943" s="19" t="s">
        <v>144</v>
      </c>
      <c r="AU943" s="19" t="s">
        <v>142</v>
      </c>
    </row>
    <row r="944" s="13" customFormat="1">
      <c r="A944" s="13"/>
      <c r="B944" s="224"/>
      <c r="C944" s="225"/>
      <c r="D944" s="226" t="s">
        <v>146</v>
      </c>
      <c r="E944" s="227" t="s">
        <v>19</v>
      </c>
      <c r="F944" s="228" t="s">
        <v>234</v>
      </c>
      <c r="G944" s="225"/>
      <c r="H944" s="227" t="s">
        <v>19</v>
      </c>
      <c r="I944" s="229"/>
      <c r="J944" s="225"/>
      <c r="K944" s="225"/>
      <c r="L944" s="230"/>
      <c r="M944" s="231"/>
      <c r="N944" s="232"/>
      <c r="O944" s="232"/>
      <c r="P944" s="232"/>
      <c r="Q944" s="232"/>
      <c r="R944" s="232"/>
      <c r="S944" s="232"/>
      <c r="T944" s="23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4" t="s">
        <v>146</v>
      </c>
      <c r="AU944" s="234" t="s">
        <v>142</v>
      </c>
      <c r="AV944" s="13" t="s">
        <v>77</v>
      </c>
      <c r="AW944" s="13" t="s">
        <v>31</v>
      </c>
      <c r="AX944" s="13" t="s">
        <v>69</v>
      </c>
      <c r="AY944" s="234" t="s">
        <v>134</v>
      </c>
    </row>
    <row r="945" s="14" customFormat="1">
      <c r="A945" s="14"/>
      <c r="B945" s="235"/>
      <c r="C945" s="236"/>
      <c r="D945" s="226" t="s">
        <v>146</v>
      </c>
      <c r="E945" s="237" t="s">
        <v>19</v>
      </c>
      <c r="F945" s="238" t="s">
        <v>1108</v>
      </c>
      <c r="G945" s="236"/>
      <c r="H945" s="239">
        <v>8</v>
      </c>
      <c r="I945" s="240"/>
      <c r="J945" s="236"/>
      <c r="K945" s="236"/>
      <c r="L945" s="241"/>
      <c r="M945" s="242"/>
      <c r="N945" s="243"/>
      <c r="O945" s="243"/>
      <c r="P945" s="243"/>
      <c r="Q945" s="243"/>
      <c r="R945" s="243"/>
      <c r="S945" s="243"/>
      <c r="T945" s="244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45" t="s">
        <v>146</v>
      </c>
      <c r="AU945" s="245" t="s">
        <v>142</v>
      </c>
      <c r="AV945" s="14" t="s">
        <v>142</v>
      </c>
      <c r="AW945" s="14" t="s">
        <v>31</v>
      </c>
      <c r="AX945" s="14" t="s">
        <v>69</v>
      </c>
      <c r="AY945" s="245" t="s">
        <v>134</v>
      </c>
    </row>
    <row r="946" s="13" customFormat="1">
      <c r="A946" s="13"/>
      <c r="B946" s="224"/>
      <c r="C946" s="225"/>
      <c r="D946" s="226" t="s">
        <v>146</v>
      </c>
      <c r="E946" s="227" t="s">
        <v>19</v>
      </c>
      <c r="F946" s="228" t="s">
        <v>215</v>
      </c>
      <c r="G946" s="225"/>
      <c r="H946" s="227" t="s">
        <v>19</v>
      </c>
      <c r="I946" s="229"/>
      <c r="J946" s="225"/>
      <c r="K946" s="225"/>
      <c r="L946" s="230"/>
      <c r="M946" s="231"/>
      <c r="N946" s="232"/>
      <c r="O946" s="232"/>
      <c r="P946" s="232"/>
      <c r="Q946" s="232"/>
      <c r="R946" s="232"/>
      <c r="S946" s="232"/>
      <c r="T946" s="23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34" t="s">
        <v>146</v>
      </c>
      <c r="AU946" s="234" t="s">
        <v>142</v>
      </c>
      <c r="AV946" s="13" t="s">
        <v>77</v>
      </c>
      <c r="AW946" s="13" t="s">
        <v>31</v>
      </c>
      <c r="AX946" s="13" t="s">
        <v>69</v>
      </c>
      <c r="AY946" s="234" t="s">
        <v>134</v>
      </c>
    </row>
    <row r="947" s="14" customFormat="1">
      <c r="A947" s="14"/>
      <c r="B947" s="235"/>
      <c r="C947" s="236"/>
      <c r="D947" s="226" t="s">
        <v>146</v>
      </c>
      <c r="E947" s="237" t="s">
        <v>19</v>
      </c>
      <c r="F947" s="238" t="s">
        <v>1109</v>
      </c>
      <c r="G947" s="236"/>
      <c r="H947" s="239">
        <v>4.7599999999999998</v>
      </c>
      <c r="I947" s="240"/>
      <c r="J947" s="236"/>
      <c r="K947" s="236"/>
      <c r="L947" s="241"/>
      <c r="M947" s="242"/>
      <c r="N947" s="243"/>
      <c r="O947" s="243"/>
      <c r="P947" s="243"/>
      <c r="Q947" s="243"/>
      <c r="R947" s="243"/>
      <c r="S947" s="243"/>
      <c r="T947" s="244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45" t="s">
        <v>146</v>
      </c>
      <c r="AU947" s="245" t="s">
        <v>142</v>
      </c>
      <c r="AV947" s="14" t="s">
        <v>142</v>
      </c>
      <c r="AW947" s="14" t="s">
        <v>31</v>
      </c>
      <c r="AX947" s="14" t="s">
        <v>69</v>
      </c>
      <c r="AY947" s="245" t="s">
        <v>134</v>
      </c>
    </row>
    <row r="948" s="15" customFormat="1">
      <c r="A948" s="15"/>
      <c r="B948" s="246"/>
      <c r="C948" s="247"/>
      <c r="D948" s="226" t="s">
        <v>146</v>
      </c>
      <c r="E948" s="248" t="s">
        <v>19</v>
      </c>
      <c r="F948" s="249" t="s">
        <v>163</v>
      </c>
      <c r="G948" s="247"/>
      <c r="H948" s="250">
        <v>12.76</v>
      </c>
      <c r="I948" s="251"/>
      <c r="J948" s="247"/>
      <c r="K948" s="247"/>
      <c r="L948" s="252"/>
      <c r="M948" s="253"/>
      <c r="N948" s="254"/>
      <c r="O948" s="254"/>
      <c r="P948" s="254"/>
      <c r="Q948" s="254"/>
      <c r="R948" s="254"/>
      <c r="S948" s="254"/>
      <c r="T948" s="25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T948" s="256" t="s">
        <v>146</v>
      </c>
      <c r="AU948" s="256" t="s">
        <v>142</v>
      </c>
      <c r="AV948" s="15" t="s">
        <v>141</v>
      </c>
      <c r="AW948" s="15" t="s">
        <v>31</v>
      </c>
      <c r="AX948" s="15" t="s">
        <v>77</v>
      </c>
      <c r="AY948" s="256" t="s">
        <v>134</v>
      </c>
    </row>
    <row r="949" s="2" customFormat="1" ht="24.15" customHeight="1">
      <c r="A949" s="40"/>
      <c r="B949" s="41"/>
      <c r="C949" s="206" t="s">
        <v>1110</v>
      </c>
      <c r="D949" s="206" t="s">
        <v>136</v>
      </c>
      <c r="E949" s="207" t="s">
        <v>1111</v>
      </c>
      <c r="F949" s="208" t="s">
        <v>1112</v>
      </c>
      <c r="G949" s="209" t="s">
        <v>277</v>
      </c>
      <c r="H949" s="210">
        <v>16</v>
      </c>
      <c r="I949" s="211"/>
      <c r="J949" s="212">
        <f>ROUND(I949*H949,2)</f>
        <v>0</v>
      </c>
      <c r="K949" s="208" t="s">
        <v>140</v>
      </c>
      <c r="L949" s="46"/>
      <c r="M949" s="213" t="s">
        <v>19</v>
      </c>
      <c r="N949" s="214" t="s">
        <v>41</v>
      </c>
      <c r="O949" s="86"/>
      <c r="P949" s="215">
        <f>O949*H949</f>
        <v>0</v>
      </c>
      <c r="Q949" s="215">
        <v>9.0000000000000006E-05</v>
      </c>
      <c r="R949" s="215">
        <f>Q949*H949</f>
        <v>0.0014400000000000001</v>
      </c>
      <c r="S949" s="215">
        <v>0</v>
      </c>
      <c r="T949" s="216">
        <f>S949*H949</f>
        <v>0</v>
      </c>
      <c r="U949" s="40"/>
      <c r="V949" s="40"/>
      <c r="W949" s="40"/>
      <c r="X949" s="40"/>
      <c r="Y949" s="40"/>
      <c r="Z949" s="40"/>
      <c r="AA949" s="40"/>
      <c r="AB949" s="40"/>
      <c r="AC949" s="40"/>
      <c r="AD949" s="40"/>
      <c r="AE949" s="40"/>
      <c r="AR949" s="217" t="s">
        <v>176</v>
      </c>
      <c r="AT949" s="217" t="s">
        <v>136</v>
      </c>
      <c r="AU949" s="217" t="s">
        <v>142</v>
      </c>
      <c r="AY949" s="19" t="s">
        <v>134</v>
      </c>
      <c r="BE949" s="218">
        <f>IF(N949="základní",J949,0)</f>
        <v>0</v>
      </c>
      <c r="BF949" s="218">
        <f>IF(N949="snížená",J949,0)</f>
        <v>0</v>
      </c>
      <c r="BG949" s="218">
        <f>IF(N949="zákl. přenesená",J949,0)</f>
        <v>0</v>
      </c>
      <c r="BH949" s="218">
        <f>IF(N949="sníž. přenesená",J949,0)</f>
        <v>0</v>
      </c>
      <c r="BI949" s="218">
        <f>IF(N949="nulová",J949,0)</f>
        <v>0</v>
      </c>
      <c r="BJ949" s="19" t="s">
        <v>142</v>
      </c>
      <c r="BK949" s="218">
        <f>ROUND(I949*H949,2)</f>
        <v>0</v>
      </c>
      <c r="BL949" s="19" t="s">
        <v>176</v>
      </c>
      <c r="BM949" s="217" t="s">
        <v>1113</v>
      </c>
    </row>
    <row r="950" s="2" customFormat="1">
      <c r="A950" s="40"/>
      <c r="B950" s="41"/>
      <c r="C950" s="42"/>
      <c r="D950" s="219" t="s">
        <v>144</v>
      </c>
      <c r="E950" s="42"/>
      <c r="F950" s="220" t="s">
        <v>1114</v>
      </c>
      <c r="G950" s="42"/>
      <c r="H950" s="42"/>
      <c r="I950" s="221"/>
      <c r="J950" s="42"/>
      <c r="K950" s="42"/>
      <c r="L950" s="46"/>
      <c r="M950" s="222"/>
      <c r="N950" s="223"/>
      <c r="O950" s="86"/>
      <c r="P950" s="86"/>
      <c r="Q950" s="86"/>
      <c r="R950" s="86"/>
      <c r="S950" s="86"/>
      <c r="T950" s="87"/>
      <c r="U950" s="40"/>
      <c r="V950" s="40"/>
      <c r="W950" s="40"/>
      <c r="X950" s="40"/>
      <c r="Y950" s="40"/>
      <c r="Z950" s="40"/>
      <c r="AA950" s="40"/>
      <c r="AB950" s="40"/>
      <c r="AC950" s="40"/>
      <c r="AD950" s="40"/>
      <c r="AE950" s="40"/>
      <c r="AT950" s="19" t="s">
        <v>144</v>
      </c>
      <c r="AU950" s="19" t="s">
        <v>142</v>
      </c>
    </row>
    <row r="951" s="13" customFormat="1">
      <c r="A951" s="13"/>
      <c r="B951" s="224"/>
      <c r="C951" s="225"/>
      <c r="D951" s="226" t="s">
        <v>146</v>
      </c>
      <c r="E951" s="227" t="s">
        <v>19</v>
      </c>
      <c r="F951" s="228" t="s">
        <v>234</v>
      </c>
      <c r="G951" s="225"/>
      <c r="H951" s="227" t="s">
        <v>19</v>
      </c>
      <c r="I951" s="229"/>
      <c r="J951" s="225"/>
      <c r="K951" s="225"/>
      <c r="L951" s="230"/>
      <c r="M951" s="231"/>
      <c r="N951" s="232"/>
      <c r="O951" s="232"/>
      <c r="P951" s="232"/>
      <c r="Q951" s="232"/>
      <c r="R951" s="232"/>
      <c r="S951" s="232"/>
      <c r="T951" s="23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4" t="s">
        <v>146</v>
      </c>
      <c r="AU951" s="234" t="s">
        <v>142</v>
      </c>
      <c r="AV951" s="13" t="s">
        <v>77</v>
      </c>
      <c r="AW951" s="13" t="s">
        <v>31</v>
      </c>
      <c r="AX951" s="13" t="s">
        <v>69</v>
      </c>
      <c r="AY951" s="234" t="s">
        <v>134</v>
      </c>
    </row>
    <row r="952" s="14" customFormat="1">
      <c r="A952" s="14"/>
      <c r="B952" s="235"/>
      <c r="C952" s="236"/>
      <c r="D952" s="226" t="s">
        <v>146</v>
      </c>
      <c r="E952" s="237" t="s">
        <v>19</v>
      </c>
      <c r="F952" s="238" t="s">
        <v>1115</v>
      </c>
      <c r="G952" s="236"/>
      <c r="H952" s="239">
        <v>8</v>
      </c>
      <c r="I952" s="240"/>
      <c r="J952" s="236"/>
      <c r="K952" s="236"/>
      <c r="L952" s="241"/>
      <c r="M952" s="242"/>
      <c r="N952" s="243"/>
      <c r="O952" s="243"/>
      <c r="P952" s="243"/>
      <c r="Q952" s="243"/>
      <c r="R952" s="243"/>
      <c r="S952" s="243"/>
      <c r="T952" s="244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5" t="s">
        <v>146</v>
      </c>
      <c r="AU952" s="245" t="s">
        <v>142</v>
      </c>
      <c r="AV952" s="14" t="s">
        <v>142</v>
      </c>
      <c r="AW952" s="14" t="s">
        <v>31</v>
      </c>
      <c r="AX952" s="14" t="s">
        <v>69</v>
      </c>
      <c r="AY952" s="245" t="s">
        <v>134</v>
      </c>
    </row>
    <row r="953" s="13" customFormat="1">
      <c r="A953" s="13"/>
      <c r="B953" s="224"/>
      <c r="C953" s="225"/>
      <c r="D953" s="226" t="s">
        <v>146</v>
      </c>
      <c r="E953" s="227" t="s">
        <v>19</v>
      </c>
      <c r="F953" s="228" t="s">
        <v>215</v>
      </c>
      <c r="G953" s="225"/>
      <c r="H953" s="227" t="s">
        <v>19</v>
      </c>
      <c r="I953" s="229"/>
      <c r="J953" s="225"/>
      <c r="K953" s="225"/>
      <c r="L953" s="230"/>
      <c r="M953" s="231"/>
      <c r="N953" s="232"/>
      <c r="O953" s="232"/>
      <c r="P953" s="232"/>
      <c r="Q953" s="232"/>
      <c r="R953" s="232"/>
      <c r="S953" s="232"/>
      <c r="T953" s="23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34" t="s">
        <v>146</v>
      </c>
      <c r="AU953" s="234" t="s">
        <v>142</v>
      </c>
      <c r="AV953" s="13" t="s">
        <v>77</v>
      </c>
      <c r="AW953" s="13" t="s">
        <v>31</v>
      </c>
      <c r="AX953" s="13" t="s">
        <v>69</v>
      </c>
      <c r="AY953" s="234" t="s">
        <v>134</v>
      </c>
    </row>
    <row r="954" s="14" customFormat="1">
      <c r="A954" s="14"/>
      <c r="B954" s="235"/>
      <c r="C954" s="236"/>
      <c r="D954" s="226" t="s">
        <v>146</v>
      </c>
      <c r="E954" s="237" t="s">
        <v>19</v>
      </c>
      <c r="F954" s="238" t="s">
        <v>1115</v>
      </c>
      <c r="G954" s="236"/>
      <c r="H954" s="239">
        <v>8</v>
      </c>
      <c r="I954" s="240"/>
      <c r="J954" s="236"/>
      <c r="K954" s="236"/>
      <c r="L954" s="241"/>
      <c r="M954" s="242"/>
      <c r="N954" s="243"/>
      <c r="O954" s="243"/>
      <c r="P954" s="243"/>
      <c r="Q954" s="243"/>
      <c r="R954" s="243"/>
      <c r="S954" s="243"/>
      <c r="T954" s="244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45" t="s">
        <v>146</v>
      </c>
      <c r="AU954" s="245" t="s">
        <v>142</v>
      </c>
      <c r="AV954" s="14" t="s">
        <v>142</v>
      </c>
      <c r="AW954" s="14" t="s">
        <v>31</v>
      </c>
      <c r="AX954" s="14" t="s">
        <v>69</v>
      </c>
      <c r="AY954" s="245" t="s">
        <v>134</v>
      </c>
    </row>
    <row r="955" s="15" customFormat="1">
      <c r="A955" s="15"/>
      <c r="B955" s="246"/>
      <c r="C955" s="247"/>
      <c r="D955" s="226" t="s">
        <v>146</v>
      </c>
      <c r="E955" s="248" t="s">
        <v>19</v>
      </c>
      <c r="F955" s="249" t="s">
        <v>163</v>
      </c>
      <c r="G955" s="247"/>
      <c r="H955" s="250">
        <v>16</v>
      </c>
      <c r="I955" s="251"/>
      <c r="J955" s="247"/>
      <c r="K955" s="247"/>
      <c r="L955" s="252"/>
      <c r="M955" s="253"/>
      <c r="N955" s="254"/>
      <c r="O955" s="254"/>
      <c r="P955" s="254"/>
      <c r="Q955" s="254"/>
      <c r="R955" s="254"/>
      <c r="S955" s="254"/>
      <c r="T955" s="25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56" t="s">
        <v>146</v>
      </c>
      <c r="AU955" s="256" t="s">
        <v>142</v>
      </c>
      <c r="AV955" s="15" t="s">
        <v>141</v>
      </c>
      <c r="AW955" s="15" t="s">
        <v>31</v>
      </c>
      <c r="AX955" s="15" t="s">
        <v>77</v>
      </c>
      <c r="AY955" s="256" t="s">
        <v>134</v>
      </c>
    </row>
    <row r="956" s="2" customFormat="1" ht="24.15" customHeight="1">
      <c r="A956" s="40"/>
      <c r="B956" s="41"/>
      <c r="C956" s="206" t="s">
        <v>628</v>
      </c>
      <c r="D956" s="206" t="s">
        <v>136</v>
      </c>
      <c r="E956" s="207" t="s">
        <v>1116</v>
      </c>
      <c r="F956" s="208" t="s">
        <v>1117</v>
      </c>
      <c r="G956" s="209" t="s">
        <v>311</v>
      </c>
      <c r="H956" s="210">
        <v>10</v>
      </c>
      <c r="I956" s="211"/>
      <c r="J956" s="212">
        <f>ROUND(I956*H956,2)</f>
        <v>0</v>
      </c>
      <c r="K956" s="208" t="s">
        <v>140</v>
      </c>
      <c r="L956" s="46"/>
      <c r="M956" s="213" t="s">
        <v>19</v>
      </c>
      <c r="N956" s="214" t="s">
        <v>41</v>
      </c>
      <c r="O956" s="86"/>
      <c r="P956" s="215">
        <f>O956*H956</f>
        <v>0</v>
      </c>
      <c r="Q956" s="215">
        <v>0</v>
      </c>
      <c r="R956" s="215">
        <f>Q956*H956</f>
        <v>0</v>
      </c>
      <c r="S956" s="215">
        <v>0</v>
      </c>
      <c r="T956" s="216">
        <f>S956*H956</f>
        <v>0</v>
      </c>
      <c r="U956" s="40"/>
      <c r="V956" s="40"/>
      <c r="W956" s="40"/>
      <c r="X956" s="40"/>
      <c r="Y956" s="40"/>
      <c r="Z956" s="40"/>
      <c r="AA956" s="40"/>
      <c r="AB956" s="40"/>
      <c r="AC956" s="40"/>
      <c r="AD956" s="40"/>
      <c r="AE956" s="40"/>
      <c r="AR956" s="217" t="s">
        <v>176</v>
      </c>
      <c r="AT956" s="217" t="s">
        <v>136</v>
      </c>
      <c r="AU956" s="217" t="s">
        <v>142</v>
      </c>
      <c r="AY956" s="19" t="s">
        <v>134</v>
      </c>
      <c r="BE956" s="218">
        <f>IF(N956="základní",J956,0)</f>
        <v>0</v>
      </c>
      <c r="BF956" s="218">
        <f>IF(N956="snížená",J956,0)</f>
        <v>0</v>
      </c>
      <c r="BG956" s="218">
        <f>IF(N956="zákl. přenesená",J956,0)</f>
        <v>0</v>
      </c>
      <c r="BH956" s="218">
        <f>IF(N956="sníž. přenesená",J956,0)</f>
        <v>0</v>
      </c>
      <c r="BI956" s="218">
        <f>IF(N956="nulová",J956,0)</f>
        <v>0</v>
      </c>
      <c r="BJ956" s="19" t="s">
        <v>142</v>
      </c>
      <c r="BK956" s="218">
        <f>ROUND(I956*H956,2)</f>
        <v>0</v>
      </c>
      <c r="BL956" s="19" t="s">
        <v>176</v>
      </c>
      <c r="BM956" s="217" t="s">
        <v>1118</v>
      </c>
    </row>
    <row r="957" s="2" customFormat="1">
      <c r="A957" s="40"/>
      <c r="B957" s="41"/>
      <c r="C957" s="42"/>
      <c r="D957" s="219" t="s">
        <v>144</v>
      </c>
      <c r="E957" s="42"/>
      <c r="F957" s="220" t="s">
        <v>1119</v>
      </c>
      <c r="G957" s="42"/>
      <c r="H957" s="42"/>
      <c r="I957" s="221"/>
      <c r="J957" s="42"/>
      <c r="K957" s="42"/>
      <c r="L957" s="46"/>
      <c r="M957" s="222"/>
      <c r="N957" s="223"/>
      <c r="O957" s="86"/>
      <c r="P957" s="86"/>
      <c r="Q957" s="86"/>
      <c r="R957" s="86"/>
      <c r="S957" s="86"/>
      <c r="T957" s="87"/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T957" s="19" t="s">
        <v>144</v>
      </c>
      <c r="AU957" s="19" t="s">
        <v>142</v>
      </c>
    </row>
    <row r="958" s="13" customFormat="1">
      <c r="A958" s="13"/>
      <c r="B958" s="224"/>
      <c r="C958" s="225"/>
      <c r="D958" s="226" t="s">
        <v>146</v>
      </c>
      <c r="E958" s="227" t="s">
        <v>19</v>
      </c>
      <c r="F958" s="228" t="s">
        <v>234</v>
      </c>
      <c r="G958" s="225"/>
      <c r="H958" s="227" t="s">
        <v>19</v>
      </c>
      <c r="I958" s="229"/>
      <c r="J958" s="225"/>
      <c r="K958" s="225"/>
      <c r="L958" s="230"/>
      <c r="M958" s="231"/>
      <c r="N958" s="232"/>
      <c r="O958" s="232"/>
      <c r="P958" s="232"/>
      <c r="Q958" s="232"/>
      <c r="R958" s="232"/>
      <c r="S958" s="232"/>
      <c r="T958" s="23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34" t="s">
        <v>146</v>
      </c>
      <c r="AU958" s="234" t="s">
        <v>142</v>
      </c>
      <c r="AV958" s="13" t="s">
        <v>77</v>
      </c>
      <c r="AW958" s="13" t="s">
        <v>31</v>
      </c>
      <c r="AX958" s="13" t="s">
        <v>69</v>
      </c>
      <c r="AY958" s="234" t="s">
        <v>134</v>
      </c>
    </row>
    <row r="959" s="14" customFormat="1">
      <c r="A959" s="14"/>
      <c r="B959" s="235"/>
      <c r="C959" s="236"/>
      <c r="D959" s="226" t="s">
        <v>146</v>
      </c>
      <c r="E959" s="237" t="s">
        <v>19</v>
      </c>
      <c r="F959" s="238" t="s">
        <v>164</v>
      </c>
      <c r="G959" s="236"/>
      <c r="H959" s="239">
        <v>5</v>
      </c>
      <c r="I959" s="240"/>
      <c r="J959" s="236"/>
      <c r="K959" s="236"/>
      <c r="L959" s="241"/>
      <c r="M959" s="242"/>
      <c r="N959" s="243"/>
      <c r="O959" s="243"/>
      <c r="P959" s="243"/>
      <c r="Q959" s="243"/>
      <c r="R959" s="243"/>
      <c r="S959" s="243"/>
      <c r="T959" s="244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45" t="s">
        <v>146</v>
      </c>
      <c r="AU959" s="245" t="s">
        <v>142</v>
      </c>
      <c r="AV959" s="14" t="s">
        <v>142</v>
      </c>
      <c r="AW959" s="14" t="s">
        <v>31</v>
      </c>
      <c r="AX959" s="14" t="s">
        <v>69</v>
      </c>
      <c r="AY959" s="245" t="s">
        <v>134</v>
      </c>
    </row>
    <row r="960" s="13" customFormat="1">
      <c r="A960" s="13"/>
      <c r="B960" s="224"/>
      <c r="C960" s="225"/>
      <c r="D960" s="226" t="s">
        <v>146</v>
      </c>
      <c r="E960" s="227" t="s">
        <v>19</v>
      </c>
      <c r="F960" s="228" t="s">
        <v>215</v>
      </c>
      <c r="G960" s="225"/>
      <c r="H960" s="227" t="s">
        <v>19</v>
      </c>
      <c r="I960" s="229"/>
      <c r="J960" s="225"/>
      <c r="K960" s="225"/>
      <c r="L960" s="230"/>
      <c r="M960" s="231"/>
      <c r="N960" s="232"/>
      <c r="O960" s="232"/>
      <c r="P960" s="232"/>
      <c r="Q960" s="232"/>
      <c r="R960" s="232"/>
      <c r="S960" s="232"/>
      <c r="T960" s="23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34" t="s">
        <v>146</v>
      </c>
      <c r="AU960" s="234" t="s">
        <v>142</v>
      </c>
      <c r="AV960" s="13" t="s">
        <v>77</v>
      </c>
      <c r="AW960" s="13" t="s">
        <v>31</v>
      </c>
      <c r="AX960" s="13" t="s">
        <v>69</v>
      </c>
      <c r="AY960" s="234" t="s">
        <v>134</v>
      </c>
    </row>
    <row r="961" s="14" customFormat="1">
      <c r="A961" s="14"/>
      <c r="B961" s="235"/>
      <c r="C961" s="236"/>
      <c r="D961" s="226" t="s">
        <v>146</v>
      </c>
      <c r="E961" s="237" t="s">
        <v>19</v>
      </c>
      <c r="F961" s="238" t="s">
        <v>164</v>
      </c>
      <c r="G961" s="236"/>
      <c r="H961" s="239">
        <v>5</v>
      </c>
      <c r="I961" s="240"/>
      <c r="J961" s="236"/>
      <c r="K961" s="236"/>
      <c r="L961" s="241"/>
      <c r="M961" s="242"/>
      <c r="N961" s="243"/>
      <c r="O961" s="243"/>
      <c r="P961" s="243"/>
      <c r="Q961" s="243"/>
      <c r="R961" s="243"/>
      <c r="S961" s="243"/>
      <c r="T961" s="244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45" t="s">
        <v>146</v>
      </c>
      <c r="AU961" s="245" t="s">
        <v>142</v>
      </c>
      <c r="AV961" s="14" t="s">
        <v>142</v>
      </c>
      <c r="AW961" s="14" t="s">
        <v>31</v>
      </c>
      <c r="AX961" s="14" t="s">
        <v>69</v>
      </c>
      <c r="AY961" s="245" t="s">
        <v>134</v>
      </c>
    </row>
    <row r="962" s="15" customFormat="1">
      <c r="A962" s="15"/>
      <c r="B962" s="246"/>
      <c r="C962" s="247"/>
      <c r="D962" s="226" t="s">
        <v>146</v>
      </c>
      <c r="E962" s="248" t="s">
        <v>19</v>
      </c>
      <c r="F962" s="249" t="s">
        <v>163</v>
      </c>
      <c r="G962" s="247"/>
      <c r="H962" s="250">
        <v>10</v>
      </c>
      <c r="I962" s="251"/>
      <c r="J962" s="247"/>
      <c r="K962" s="247"/>
      <c r="L962" s="252"/>
      <c r="M962" s="253"/>
      <c r="N962" s="254"/>
      <c r="O962" s="254"/>
      <c r="P962" s="254"/>
      <c r="Q962" s="254"/>
      <c r="R962" s="254"/>
      <c r="S962" s="254"/>
      <c r="T962" s="25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T962" s="256" t="s">
        <v>146</v>
      </c>
      <c r="AU962" s="256" t="s">
        <v>142</v>
      </c>
      <c r="AV962" s="15" t="s">
        <v>141</v>
      </c>
      <c r="AW962" s="15" t="s">
        <v>31</v>
      </c>
      <c r="AX962" s="15" t="s">
        <v>77</v>
      </c>
      <c r="AY962" s="256" t="s">
        <v>134</v>
      </c>
    </row>
    <row r="963" s="2" customFormat="1" ht="24.15" customHeight="1">
      <c r="A963" s="40"/>
      <c r="B963" s="41"/>
      <c r="C963" s="206" t="s">
        <v>1120</v>
      </c>
      <c r="D963" s="206" t="s">
        <v>136</v>
      </c>
      <c r="E963" s="207" t="s">
        <v>1121</v>
      </c>
      <c r="F963" s="208" t="s">
        <v>1122</v>
      </c>
      <c r="G963" s="209" t="s">
        <v>311</v>
      </c>
      <c r="H963" s="210">
        <v>4</v>
      </c>
      <c r="I963" s="211"/>
      <c r="J963" s="212">
        <f>ROUND(I963*H963,2)</f>
        <v>0</v>
      </c>
      <c r="K963" s="208" t="s">
        <v>140</v>
      </c>
      <c r="L963" s="46"/>
      <c r="M963" s="213" t="s">
        <v>19</v>
      </c>
      <c r="N963" s="214" t="s">
        <v>41</v>
      </c>
      <c r="O963" s="86"/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17" t="s">
        <v>176</v>
      </c>
      <c r="AT963" s="217" t="s">
        <v>136</v>
      </c>
      <c r="AU963" s="217" t="s">
        <v>142</v>
      </c>
      <c r="AY963" s="19" t="s">
        <v>134</v>
      </c>
      <c r="BE963" s="218">
        <f>IF(N963="základní",J963,0)</f>
        <v>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9" t="s">
        <v>142</v>
      </c>
      <c r="BK963" s="218">
        <f>ROUND(I963*H963,2)</f>
        <v>0</v>
      </c>
      <c r="BL963" s="19" t="s">
        <v>176</v>
      </c>
      <c r="BM963" s="217" t="s">
        <v>1123</v>
      </c>
    </row>
    <row r="964" s="2" customFormat="1">
      <c r="A964" s="40"/>
      <c r="B964" s="41"/>
      <c r="C964" s="42"/>
      <c r="D964" s="219" t="s">
        <v>144</v>
      </c>
      <c r="E964" s="42"/>
      <c r="F964" s="220" t="s">
        <v>1124</v>
      </c>
      <c r="G964" s="42"/>
      <c r="H964" s="42"/>
      <c r="I964" s="221"/>
      <c r="J964" s="42"/>
      <c r="K964" s="42"/>
      <c r="L964" s="46"/>
      <c r="M964" s="222"/>
      <c r="N964" s="223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144</v>
      </c>
      <c r="AU964" s="19" t="s">
        <v>142</v>
      </c>
    </row>
    <row r="965" s="13" customFormat="1">
      <c r="A965" s="13"/>
      <c r="B965" s="224"/>
      <c r="C965" s="225"/>
      <c r="D965" s="226" t="s">
        <v>146</v>
      </c>
      <c r="E965" s="227" t="s">
        <v>19</v>
      </c>
      <c r="F965" s="228" t="s">
        <v>234</v>
      </c>
      <c r="G965" s="225"/>
      <c r="H965" s="227" t="s">
        <v>19</v>
      </c>
      <c r="I965" s="229"/>
      <c r="J965" s="225"/>
      <c r="K965" s="225"/>
      <c r="L965" s="230"/>
      <c r="M965" s="231"/>
      <c r="N965" s="232"/>
      <c r="O965" s="232"/>
      <c r="P965" s="232"/>
      <c r="Q965" s="232"/>
      <c r="R965" s="232"/>
      <c r="S965" s="232"/>
      <c r="T965" s="23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4" t="s">
        <v>146</v>
      </c>
      <c r="AU965" s="234" t="s">
        <v>142</v>
      </c>
      <c r="AV965" s="13" t="s">
        <v>77</v>
      </c>
      <c r="AW965" s="13" t="s">
        <v>31</v>
      </c>
      <c r="AX965" s="13" t="s">
        <v>69</v>
      </c>
      <c r="AY965" s="234" t="s">
        <v>134</v>
      </c>
    </row>
    <row r="966" s="14" customFormat="1">
      <c r="A966" s="14"/>
      <c r="B966" s="235"/>
      <c r="C966" s="236"/>
      <c r="D966" s="226" t="s">
        <v>146</v>
      </c>
      <c r="E966" s="237" t="s">
        <v>19</v>
      </c>
      <c r="F966" s="238" t="s">
        <v>142</v>
      </c>
      <c r="G966" s="236"/>
      <c r="H966" s="239">
        <v>2</v>
      </c>
      <c r="I966" s="240"/>
      <c r="J966" s="236"/>
      <c r="K966" s="236"/>
      <c r="L966" s="241"/>
      <c r="M966" s="242"/>
      <c r="N966" s="243"/>
      <c r="O966" s="243"/>
      <c r="P966" s="243"/>
      <c r="Q966" s="243"/>
      <c r="R966" s="243"/>
      <c r="S966" s="243"/>
      <c r="T966" s="244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45" t="s">
        <v>146</v>
      </c>
      <c r="AU966" s="245" t="s">
        <v>142</v>
      </c>
      <c r="AV966" s="14" t="s">
        <v>142</v>
      </c>
      <c r="AW966" s="14" t="s">
        <v>31</v>
      </c>
      <c r="AX966" s="14" t="s">
        <v>69</v>
      </c>
      <c r="AY966" s="245" t="s">
        <v>134</v>
      </c>
    </row>
    <row r="967" s="13" customFormat="1">
      <c r="A967" s="13"/>
      <c r="B967" s="224"/>
      <c r="C967" s="225"/>
      <c r="D967" s="226" t="s">
        <v>146</v>
      </c>
      <c r="E967" s="227" t="s">
        <v>19</v>
      </c>
      <c r="F967" s="228" t="s">
        <v>215</v>
      </c>
      <c r="G967" s="225"/>
      <c r="H967" s="227" t="s">
        <v>19</v>
      </c>
      <c r="I967" s="229"/>
      <c r="J967" s="225"/>
      <c r="K967" s="225"/>
      <c r="L967" s="230"/>
      <c r="M967" s="231"/>
      <c r="N967" s="232"/>
      <c r="O967" s="232"/>
      <c r="P967" s="232"/>
      <c r="Q967" s="232"/>
      <c r="R967" s="232"/>
      <c r="S967" s="232"/>
      <c r="T967" s="23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4" t="s">
        <v>146</v>
      </c>
      <c r="AU967" s="234" t="s">
        <v>142</v>
      </c>
      <c r="AV967" s="13" t="s">
        <v>77</v>
      </c>
      <c r="AW967" s="13" t="s">
        <v>31</v>
      </c>
      <c r="AX967" s="13" t="s">
        <v>69</v>
      </c>
      <c r="AY967" s="234" t="s">
        <v>134</v>
      </c>
    </row>
    <row r="968" s="14" customFormat="1">
      <c r="A968" s="14"/>
      <c r="B968" s="235"/>
      <c r="C968" s="236"/>
      <c r="D968" s="226" t="s">
        <v>146</v>
      </c>
      <c r="E968" s="237" t="s">
        <v>19</v>
      </c>
      <c r="F968" s="238" t="s">
        <v>142</v>
      </c>
      <c r="G968" s="236"/>
      <c r="H968" s="239">
        <v>2</v>
      </c>
      <c r="I968" s="240"/>
      <c r="J968" s="236"/>
      <c r="K968" s="236"/>
      <c r="L968" s="241"/>
      <c r="M968" s="242"/>
      <c r="N968" s="243"/>
      <c r="O968" s="243"/>
      <c r="P968" s="243"/>
      <c r="Q968" s="243"/>
      <c r="R968" s="243"/>
      <c r="S968" s="243"/>
      <c r="T968" s="244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45" t="s">
        <v>146</v>
      </c>
      <c r="AU968" s="245" t="s">
        <v>142</v>
      </c>
      <c r="AV968" s="14" t="s">
        <v>142</v>
      </c>
      <c r="AW968" s="14" t="s">
        <v>31</v>
      </c>
      <c r="AX968" s="14" t="s">
        <v>69</v>
      </c>
      <c r="AY968" s="245" t="s">
        <v>134</v>
      </c>
    </row>
    <row r="969" s="15" customFormat="1">
      <c r="A969" s="15"/>
      <c r="B969" s="246"/>
      <c r="C969" s="247"/>
      <c r="D969" s="226" t="s">
        <v>146</v>
      </c>
      <c r="E969" s="248" t="s">
        <v>19</v>
      </c>
      <c r="F969" s="249" t="s">
        <v>163</v>
      </c>
      <c r="G969" s="247"/>
      <c r="H969" s="250">
        <v>4</v>
      </c>
      <c r="I969" s="251"/>
      <c r="J969" s="247"/>
      <c r="K969" s="247"/>
      <c r="L969" s="252"/>
      <c r="M969" s="253"/>
      <c r="N969" s="254"/>
      <c r="O969" s="254"/>
      <c r="P969" s="254"/>
      <c r="Q969" s="254"/>
      <c r="R969" s="254"/>
      <c r="S969" s="254"/>
      <c r="T969" s="25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56" t="s">
        <v>146</v>
      </c>
      <c r="AU969" s="256" t="s">
        <v>142</v>
      </c>
      <c r="AV969" s="15" t="s">
        <v>141</v>
      </c>
      <c r="AW969" s="15" t="s">
        <v>31</v>
      </c>
      <c r="AX969" s="15" t="s">
        <v>77</v>
      </c>
      <c r="AY969" s="256" t="s">
        <v>134</v>
      </c>
    </row>
    <row r="970" s="2" customFormat="1" ht="24.15" customHeight="1">
      <c r="A970" s="40"/>
      <c r="B970" s="41"/>
      <c r="C970" s="206" t="s">
        <v>633</v>
      </c>
      <c r="D970" s="206" t="s">
        <v>136</v>
      </c>
      <c r="E970" s="207" t="s">
        <v>1125</v>
      </c>
      <c r="F970" s="208" t="s">
        <v>1126</v>
      </c>
      <c r="G970" s="209" t="s">
        <v>277</v>
      </c>
      <c r="H970" s="210">
        <v>20</v>
      </c>
      <c r="I970" s="211"/>
      <c r="J970" s="212">
        <f>ROUND(I970*H970,2)</f>
        <v>0</v>
      </c>
      <c r="K970" s="208" t="s">
        <v>140</v>
      </c>
      <c r="L970" s="46"/>
      <c r="M970" s="213" t="s">
        <v>19</v>
      </c>
      <c r="N970" s="214" t="s">
        <v>41</v>
      </c>
      <c r="O970" s="86"/>
      <c r="P970" s="215">
        <f>O970*H970</f>
        <v>0</v>
      </c>
      <c r="Q970" s="215">
        <v>0</v>
      </c>
      <c r="R970" s="215">
        <f>Q970*H970</f>
        <v>0</v>
      </c>
      <c r="S970" s="215">
        <v>0</v>
      </c>
      <c r="T970" s="216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17" t="s">
        <v>176</v>
      </c>
      <c r="AT970" s="217" t="s">
        <v>136</v>
      </c>
      <c r="AU970" s="217" t="s">
        <v>142</v>
      </c>
      <c r="AY970" s="19" t="s">
        <v>134</v>
      </c>
      <c r="BE970" s="218">
        <f>IF(N970="základní",J970,0)</f>
        <v>0</v>
      </c>
      <c r="BF970" s="218">
        <f>IF(N970="snížená",J970,0)</f>
        <v>0</v>
      </c>
      <c r="BG970" s="218">
        <f>IF(N970="zákl. přenesená",J970,0)</f>
        <v>0</v>
      </c>
      <c r="BH970" s="218">
        <f>IF(N970="sníž. přenesená",J970,0)</f>
        <v>0</v>
      </c>
      <c r="BI970" s="218">
        <f>IF(N970="nulová",J970,0)</f>
        <v>0</v>
      </c>
      <c r="BJ970" s="19" t="s">
        <v>142</v>
      </c>
      <c r="BK970" s="218">
        <f>ROUND(I970*H970,2)</f>
        <v>0</v>
      </c>
      <c r="BL970" s="19" t="s">
        <v>176</v>
      </c>
      <c r="BM970" s="217" t="s">
        <v>1127</v>
      </c>
    </row>
    <row r="971" s="2" customFormat="1">
      <c r="A971" s="40"/>
      <c r="B971" s="41"/>
      <c r="C971" s="42"/>
      <c r="D971" s="219" t="s">
        <v>144</v>
      </c>
      <c r="E971" s="42"/>
      <c r="F971" s="220" t="s">
        <v>1128</v>
      </c>
      <c r="G971" s="42"/>
      <c r="H971" s="42"/>
      <c r="I971" s="221"/>
      <c r="J971" s="42"/>
      <c r="K971" s="42"/>
      <c r="L971" s="46"/>
      <c r="M971" s="222"/>
      <c r="N971" s="223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144</v>
      </c>
      <c r="AU971" s="19" t="s">
        <v>142</v>
      </c>
    </row>
    <row r="972" s="13" customFormat="1">
      <c r="A972" s="13"/>
      <c r="B972" s="224"/>
      <c r="C972" s="225"/>
      <c r="D972" s="226" t="s">
        <v>146</v>
      </c>
      <c r="E972" s="227" t="s">
        <v>19</v>
      </c>
      <c r="F972" s="228" t="s">
        <v>234</v>
      </c>
      <c r="G972" s="225"/>
      <c r="H972" s="227" t="s">
        <v>19</v>
      </c>
      <c r="I972" s="229"/>
      <c r="J972" s="225"/>
      <c r="K972" s="225"/>
      <c r="L972" s="230"/>
      <c r="M972" s="231"/>
      <c r="N972" s="232"/>
      <c r="O972" s="232"/>
      <c r="P972" s="232"/>
      <c r="Q972" s="232"/>
      <c r="R972" s="232"/>
      <c r="S972" s="232"/>
      <c r="T972" s="23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4" t="s">
        <v>146</v>
      </c>
      <c r="AU972" s="234" t="s">
        <v>142</v>
      </c>
      <c r="AV972" s="13" t="s">
        <v>77</v>
      </c>
      <c r="AW972" s="13" t="s">
        <v>31</v>
      </c>
      <c r="AX972" s="13" t="s">
        <v>69</v>
      </c>
      <c r="AY972" s="234" t="s">
        <v>134</v>
      </c>
    </row>
    <row r="973" s="14" customFormat="1">
      <c r="A973" s="14"/>
      <c r="B973" s="235"/>
      <c r="C973" s="236"/>
      <c r="D973" s="226" t="s">
        <v>146</v>
      </c>
      <c r="E973" s="237" t="s">
        <v>19</v>
      </c>
      <c r="F973" s="238" t="s">
        <v>1129</v>
      </c>
      <c r="G973" s="236"/>
      <c r="H973" s="239">
        <v>12</v>
      </c>
      <c r="I973" s="240"/>
      <c r="J973" s="236"/>
      <c r="K973" s="236"/>
      <c r="L973" s="241"/>
      <c r="M973" s="242"/>
      <c r="N973" s="243"/>
      <c r="O973" s="243"/>
      <c r="P973" s="243"/>
      <c r="Q973" s="243"/>
      <c r="R973" s="243"/>
      <c r="S973" s="243"/>
      <c r="T973" s="244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45" t="s">
        <v>146</v>
      </c>
      <c r="AU973" s="245" t="s">
        <v>142</v>
      </c>
      <c r="AV973" s="14" t="s">
        <v>142</v>
      </c>
      <c r="AW973" s="14" t="s">
        <v>31</v>
      </c>
      <c r="AX973" s="14" t="s">
        <v>69</v>
      </c>
      <c r="AY973" s="245" t="s">
        <v>134</v>
      </c>
    </row>
    <row r="974" s="13" customFormat="1">
      <c r="A974" s="13"/>
      <c r="B974" s="224"/>
      <c r="C974" s="225"/>
      <c r="D974" s="226" t="s">
        <v>146</v>
      </c>
      <c r="E974" s="227" t="s">
        <v>19</v>
      </c>
      <c r="F974" s="228" t="s">
        <v>215</v>
      </c>
      <c r="G974" s="225"/>
      <c r="H974" s="227" t="s">
        <v>19</v>
      </c>
      <c r="I974" s="229"/>
      <c r="J974" s="225"/>
      <c r="K974" s="225"/>
      <c r="L974" s="230"/>
      <c r="M974" s="231"/>
      <c r="N974" s="232"/>
      <c r="O974" s="232"/>
      <c r="P974" s="232"/>
      <c r="Q974" s="232"/>
      <c r="R974" s="232"/>
      <c r="S974" s="232"/>
      <c r="T974" s="23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4" t="s">
        <v>146</v>
      </c>
      <c r="AU974" s="234" t="s">
        <v>142</v>
      </c>
      <c r="AV974" s="13" t="s">
        <v>77</v>
      </c>
      <c r="AW974" s="13" t="s">
        <v>31</v>
      </c>
      <c r="AX974" s="13" t="s">
        <v>69</v>
      </c>
      <c r="AY974" s="234" t="s">
        <v>134</v>
      </c>
    </row>
    <row r="975" s="14" customFormat="1">
      <c r="A975" s="14"/>
      <c r="B975" s="235"/>
      <c r="C975" s="236"/>
      <c r="D975" s="226" t="s">
        <v>146</v>
      </c>
      <c r="E975" s="237" t="s">
        <v>19</v>
      </c>
      <c r="F975" s="238" t="s">
        <v>1130</v>
      </c>
      <c r="G975" s="236"/>
      <c r="H975" s="239">
        <v>8</v>
      </c>
      <c r="I975" s="240"/>
      <c r="J975" s="236"/>
      <c r="K975" s="236"/>
      <c r="L975" s="241"/>
      <c r="M975" s="242"/>
      <c r="N975" s="243"/>
      <c r="O975" s="243"/>
      <c r="P975" s="243"/>
      <c r="Q975" s="243"/>
      <c r="R975" s="243"/>
      <c r="S975" s="243"/>
      <c r="T975" s="244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5" t="s">
        <v>146</v>
      </c>
      <c r="AU975" s="245" t="s">
        <v>142</v>
      </c>
      <c r="AV975" s="14" t="s">
        <v>142</v>
      </c>
      <c r="AW975" s="14" t="s">
        <v>31</v>
      </c>
      <c r="AX975" s="14" t="s">
        <v>69</v>
      </c>
      <c r="AY975" s="245" t="s">
        <v>134</v>
      </c>
    </row>
    <row r="976" s="15" customFormat="1">
      <c r="A976" s="15"/>
      <c r="B976" s="246"/>
      <c r="C976" s="247"/>
      <c r="D976" s="226" t="s">
        <v>146</v>
      </c>
      <c r="E976" s="248" t="s">
        <v>19</v>
      </c>
      <c r="F976" s="249" t="s">
        <v>163</v>
      </c>
      <c r="G976" s="247"/>
      <c r="H976" s="250">
        <v>20</v>
      </c>
      <c r="I976" s="251"/>
      <c r="J976" s="247"/>
      <c r="K976" s="247"/>
      <c r="L976" s="252"/>
      <c r="M976" s="253"/>
      <c r="N976" s="254"/>
      <c r="O976" s="254"/>
      <c r="P976" s="254"/>
      <c r="Q976" s="254"/>
      <c r="R976" s="254"/>
      <c r="S976" s="254"/>
      <c r="T976" s="25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56" t="s">
        <v>146</v>
      </c>
      <c r="AU976" s="256" t="s">
        <v>142</v>
      </c>
      <c r="AV976" s="15" t="s">
        <v>141</v>
      </c>
      <c r="AW976" s="15" t="s">
        <v>31</v>
      </c>
      <c r="AX976" s="15" t="s">
        <v>77</v>
      </c>
      <c r="AY976" s="256" t="s">
        <v>134</v>
      </c>
    </row>
    <row r="977" s="2" customFormat="1" ht="24.15" customHeight="1">
      <c r="A977" s="40"/>
      <c r="B977" s="41"/>
      <c r="C977" s="206" t="s">
        <v>1131</v>
      </c>
      <c r="D977" s="206" t="s">
        <v>136</v>
      </c>
      <c r="E977" s="207" t="s">
        <v>1132</v>
      </c>
      <c r="F977" s="208" t="s">
        <v>1133</v>
      </c>
      <c r="G977" s="209" t="s">
        <v>206</v>
      </c>
      <c r="H977" s="210">
        <v>25.52</v>
      </c>
      <c r="I977" s="211"/>
      <c r="J977" s="212">
        <f>ROUND(I977*H977,2)</f>
        <v>0</v>
      </c>
      <c r="K977" s="208" t="s">
        <v>140</v>
      </c>
      <c r="L977" s="46"/>
      <c r="M977" s="213" t="s">
        <v>19</v>
      </c>
      <c r="N977" s="214" t="s">
        <v>41</v>
      </c>
      <c r="O977" s="86"/>
      <c r="P977" s="215">
        <f>O977*H977</f>
        <v>0</v>
      </c>
      <c r="Q977" s="215">
        <v>4.5000000000000003E-05</v>
      </c>
      <c r="R977" s="215">
        <f>Q977*H977</f>
        <v>0.0011484000000000002</v>
      </c>
      <c r="S977" s="215">
        <v>0</v>
      </c>
      <c r="T977" s="216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17" t="s">
        <v>176</v>
      </c>
      <c r="AT977" s="217" t="s">
        <v>136</v>
      </c>
      <c r="AU977" s="217" t="s">
        <v>142</v>
      </c>
      <c r="AY977" s="19" t="s">
        <v>134</v>
      </c>
      <c r="BE977" s="218">
        <f>IF(N977="základní",J977,0)</f>
        <v>0</v>
      </c>
      <c r="BF977" s="218">
        <f>IF(N977="snížená",J977,0)</f>
        <v>0</v>
      </c>
      <c r="BG977" s="218">
        <f>IF(N977="zákl. přenesená",J977,0)</f>
        <v>0</v>
      </c>
      <c r="BH977" s="218">
        <f>IF(N977="sníž. přenesená",J977,0)</f>
        <v>0</v>
      </c>
      <c r="BI977" s="218">
        <f>IF(N977="nulová",J977,0)</f>
        <v>0</v>
      </c>
      <c r="BJ977" s="19" t="s">
        <v>142</v>
      </c>
      <c r="BK977" s="218">
        <f>ROUND(I977*H977,2)</f>
        <v>0</v>
      </c>
      <c r="BL977" s="19" t="s">
        <v>176</v>
      </c>
      <c r="BM977" s="217" t="s">
        <v>1134</v>
      </c>
    </row>
    <row r="978" s="2" customFormat="1">
      <c r="A978" s="40"/>
      <c r="B978" s="41"/>
      <c r="C978" s="42"/>
      <c r="D978" s="219" t="s">
        <v>144</v>
      </c>
      <c r="E978" s="42"/>
      <c r="F978" s="220" t="s">
        <v>1135</v>
      </c>
      <c r="G978" s="42"/>
      <c r="H978" s="42"/>
      <c r="I978" s="221"/>
      <c r="J978" s="42"/>
      <c r="K978" s="42"/>
      <c r="L978" s="46"/>
      <c r="M978" s="222"/>
      <c r="N978" s="223"/>
      <c r="O978" s="86"/>
      <c r="P978" s="86"/>
      <c r="Q978" s="86"/>
      <c r="R978" s="86"/>
      <c r="S978" s="86"/>
      <c r="T978" s="87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T978" s="19" t="s">
        <v>144</v>
      </c>
      <c r="AU978" s="19" t="s">
        <v>142</v>
      </c>
    </row>
    <row r="979" s="13" customFormat="1">
      <c r="A979" s="13"/>
      <c r="B979" s="224"/>
      <c r="C979" s="225"/>
      <c r="D979" s="226" t="s">
        <v>146</v>
      </c>
      <c r="E979" s="227" t="s">
        <v>19</v>
      </c>
      <c r="F979" s="228" t="s">
        <v>234</v>
      </c>
      <c r="G979" s="225"/>
      <c r="H979" s="227" t="s">
        <v>19</v>
      </c>
      <c r="I979" s="229"/>
      <c r="J979" s="225"/>
      <c r="K979" s="225"/>
      <c r="L979" s="230"/>
      <c r="M979" s="231"/>
      <c r="N979" s="232"/>
      <c r="O979" s="232"/>
      <c r="P979" s="232"/>
      <c r="Q979" s="232"/>
      <c r="R979" s="232"/>
      <c r="S979" s="232"/>
      <c r="T979" s="23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4" t="s">
        <v>146</v>
      </c>
      <c r="AU979" s="234" t="s">
        <v>142</v>
      </c>
      <c r="AV979" s="13" t="s">
        <v>77</v>
      </c>
      <c r="AW979" s="13" t="s">
        <v>31</v>
      </c>
      <c r="AX979" s="13" t="s">
        <v>69</v>
      </c>
      <c r="AY979" s="234" t="s">
        <v>134</v>
      </c>
    </row>
    <row r="980" s="14" customFormat="1">
      <c r="A980" s="14"/>
      <c r="B980" s="235"/>
      <c r="C980" s="236"/>
      <c r="D980" s="226" t="s">
        <v>146</v>
      </c>
      <c r="E980" s="237" t="s">
        <v>19</v>
      </c>
      <c r="F980" s="238" t="s">
        <v>1069</v>
      </c>
      <c r="G980" s="236"/>
      <c r="H980" s="239">
        <v>16</v>
      </c>
      <c r="I980" s="240"/>
      <c r="J980" s="236"/>
      <c r="K980" s="236"/>
      <c r="L980" s="241"/>
      <c r="M980" s="242"/>
      <c r="N980" s="243"/>
      <c r="O980" s="243"/>
      <c r="P980" s="243"/>
      <c r="Q980" s="243"/>
      <c r="R980" s="243"/>
      <c r="S980" s="243"/>
      <c r="T980" s="244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45" t="s">
        <v>146</v>
      </c>
      <c r="AU980" s="245" t="s">
        <v>142</v>
      </c>
      <c r="AV980" s="14" t="s">
        <v>142</v>
      </c>
      <c r="AW980" s="14" t="s">
        <v>31</v>
      </c>
      <c r="AX980" s="14" t="s">
        <v>69</v>
      </c>
      <c r="AY980" s="245" t="s">
        <v>134</v>
      </c>
    </row>
    <row r="981" s="13" customFormat="1">
      <c r="A981" s="13"/>
      <c r="B981" s="224"/>
      <c r="C981" s="225"/>
      <c r="D981" s="226" t="s">
        <v>146</v>
      </c>
      <c r="E981" s="227" t="s">
        <v>19</v>
      </c>
      <c r="F981" s="228" t="s">
        <v>215</v>
      </c>
      <c r="G981" s="225"/>
      <c r="H981" s="227" t="s">
        <v>19</v>
      </c>
      <c r="I981" s="229"/>
      <c r="J981" s="225"/>
      <c r="K981" s="225"/>
      <c r="L981" s="230"/>
      <c r="M981" s="231"/>
      <c r="N981" s="232"/>
      <c r="O981" s="232"/>
      <c r="P981" s="232"/>
      <c r="Q981" s="232"/>
      <c r="R981" s="232"/>
      <c r="S981" s="232"/>
      <c r="T981" s="23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4" t="s">
        <v>146</v>
      </c>
      <c r="AU981" s="234" t="s">
        <v>142</v>
      </c>
      <c r="AV981" s="13" t="s">
        <v>77</v>
      </c>
      <c r="AW981" s="13" t="s">
        <v>31</v>
      </c>
      <c r="AX981" s="13" t="s">
        <v>69</v>
      </c>
      <c r="AY981" s="234" t="s">
        <v>134</v>
      </c>
    </row>
    <row r="982" s="14" customFormat="1">
      <c r="A982" s="14"/>
      <c r="B982" s="235"/>
      <c r="C982" s="236"/>
      <c r="D982" s="226" t="s">
        <v>146</v>
      </c>
      <c r="E982" s="237" t="s">
        <v>19</v>
      </c>
      <c r="F982" s="238" t="s">
        <v>1070</v>
      </c>
      <c r="G982" s="236"/>
      <c r="H982" s="239">
        <v>9.5199999999999996</v>
      </c>
      <c r="I982" s="240"/>
      <c r="J982" s="236"/>
      <c r="K982" s="236"/>
      <c r="L982" s="241"/>
      <c r="M982" s="242"/>
      <c r="N982" s="243"/>
      <c r="O982" s="243"/>
      <c r="P982" s="243"/>
      <c r="Q982" s="243"/>
      <c r="R982" s="243"/>
      <c r="S982" s="243"/>
      <c r="T982" s="244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45" t="s">
        <v>146</v>
      </c>
      <c r="AU982" s="245" t="s">
        <v>142</v>
      </c>
      <c r="AV982" s="14" t="s">
        <v>142</v>
      </c>
      <c r="AW982" s="14" t="s">
        <v>31</v>
      </c>
      <c r="AX982" s="14" t="s">
        <v>69</v>
      </c>
      <c r="AY982" s="245" t="s">
        <v>134</v>
      </c>
    </row>
    <row r="983" s="15" customFormat="1">
      <c r="A983" s="15"/>
      <c r="B983" s="246"/>
      <c r="C983" s="247"/>
      <c r="D983" s="226" t="s">
        <v>146</v>
      </c>
      <c r="E983" s="248" t="s">
        <v>19</v>
      </c>
      <c r="F983" s="249" t="s">
        <v>163</v>
      </c>
      <c r="G983" s="247"/>
      <c r="H983" s="250">
        <v>25.52</v>
      </c>
      <c r="I983" s="251"/>
      <c r="J983" s="247"/>
      <c r="K983" s="247"/>
      <c r="L983" s="252"/>
      <c r="M983" s="253"/>
      <c r="N983" s="254"/>
      <c r="O983" s="254"/>
      <c r="P983" s="254"/>
      <c r="Q983" s="254"/>
      <c r="R983" s="254"/>
      <c r="S983" s="254"/>
      <c r="T983" s="25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T983" s="256" t="s">
        <v>146</v>
      </c>
      <c r="AU983" s="256" t="s">
        <v>142</v>
      </c>
      <c r="AV983" s="15" t="s">
        <v>141</v>
      </c>
      <c r="AW983" s="15" t="s">
        <v>31</v>
      </c>
      <c r="AX983" s="15" t="s">
        <v>77</v>
      </c>
      <c r="AY983" s="256" t="s">
        <v>134</v>
      </c>
    </row>
    <row r="984" s="2" customFormat="1" ht="55.5" customHeight="1">
      <c r="A984" s="40"/>
      <c r="B984" s="41"/>
      <c r="C984" s="206" t="s">
        <v>637</v>
      </c>
      <c r="D984" s="206" t="s">
        <v>136</v>
      </c>
      <c r="E984" s="207" t="s">
        <v>1136</v>
      </c>
      <c r="F984" s="208" t="s">
        <v>1137</v>
      </c>
      <c r="G984" s="209" t="s">
        <v>458</v>
      </c>
      <c r="H984" s="267"/>
      <c r="I984" s="211"/>
      <c r="J984" s="212">
        <f>ROUND(I984*H984,2)</f>
        <v>0</v>
      </c>
      <c r="K984" s="208" t="s">
        <v>140</v>
      </c>
      <c r="L984" s="46"/>
      <c r="M984" s="213" t="s">
        <v>19</v>
      </c>
      <c r="N984" s="214" t="s">
        <v>41</v>
      </c>
      <c r="O984" s="86"/>
      <c r="P984" s="215">
        <f>O984*H984</f>
        <v>0</v>
      </c>
      <c r="Q984" s="215">
        <v>0</v>
      </c>
      <c r="R984" s="215">
        <f>Q984*H984</f>
        <v>0</v>
      </c>
      <c r="S984" s="215">
        <v>0</v>
      </c>
      <c r="T984" s="216">
        <f>S984*H984</f>
        <v>0</v>
      </c>
      <c r="U984" s="40"/>
      <c r="V984" s="40"/>
      <c r="W984" s="40"/>
      <c r="X984" s="40"/>
      <c r="Y984" s="40"/>
      <c r="Z984" s="40"/>
      <c r="AA984" s="40"/>
      <c r="AB984" s="40"/>
      <c r="AC984" s="40"/>
      <c r="AD984" s="40"/>
      <c r="AE984" s="40"/>
      <c r="AR984" s="217" t="s">
        <v>176</v>
      </c>
      <c r="AT984" s="217" t="s">
        <v>136</v>
      </c>
      <c r="AU984" s="217" t="s">
        <v>142</v>
      </c>
      <c r="AY984" s="19" t="s">
        <v>134</v>
      </c>
      <c r="BE984" s="218">
        <f>IF(N984="základní",J984,0)</f>
        <v>0</v>
      </c>
      <c r="BF984" s="218">
        <f>IF(N984="snížená",J984,0)</f>
        <v>0</v>
      </c>
      <c r="BG984" s="218">
        <f>IF(N984="zákl. přenesená",J984,0)</f>
        <v>0</v>
      </c>
      <c r="BH984" s="218">
        <f>IF(N984="sníž. přenesená",J984,0)</f>
        <v>0</v>
      </c>
      <c r="BI984" s="218">
        <f>IF(N984="nulová",J984,0)</f>
        <v>0</v>
      </c>
      <c r="BJ984" s="19" t="s">
        <v>142</v>
      </c>
      <c r="BK984" s="218">
        <f>ROUND(I984*H984,2)</f>
        <v>0</v>
      </c>
      <c r="BL984" s="19" t="s">
        <v>176</v>
      </c>
      <c r="BM984" s="217" t="s">
        <v>1138</v>
      </c>
    </row>
    <row r="985" s="2" customFormat="1">
      <c r="A985" s="40"/>
      <c r="B985" s="41"/>
      <c r="C985" s="42"/>
      <c r="D985" s="219" t="s">
        <v>144</v>
      </c>
      <c r="E985" s="42"/>
      <c r="F985" s="220" t="s">
        <v>1139</v>
      </c>
      <c r="G985" s="42"/>
      <c r="H985" s="42"/>
      <c r="I985" s="221"/>
      <c r="J985" s="42"/>
      <c r="K985" s="42"/>
      <c r="L985" s="46"/>
      <c r="M985" s="222"/>
      <c r="N985" s="223"/>
      <c r="O985" s="86"/>
      <c r="P985" s="86"/>
      <c r="Q985" s="86"/>
      <c r="R985" s="86"/>
      <c r="S985" s="86"/>
      <c r="T985" s="87"/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T985" s="19" t="s">
        <v>144</v>
      </c>
      <c r="AU985" s="19" t="s">
        <v>142</v>
      </c>
    </row>
    <row r="986" s="12" customFormat="1" ht="22.8" customHeight="1">
      <c r="A986" s="12"/>
      <c r="B986" s="190"/>
      <c r="C986" s="191"/>
      <c r="D986" s="192" t="s">
        <v>68</v>
      </c>
      <c r="E986" s="204" t="s">
        <v>1140</v>
      </c>
      <c r="F986" s="204" t="s">
        <v>1141</v>
      </c>
      <c r="G986" s="191"/>
      <c r="H986" s="191"/>
      <c r="I986" s="194"/>
      <c r="J986" s="205">
        <f>BK986</f>
        <v>0</v>
      </c>
      <c r="K986" s="191"/>
      <c r="L986" s="196"/>
      <c r="M986" s="197"/>
      <c r="N986" s="198"/>
      <c r="O986" s="198"/>
      <c r="P986" s="199">
        <f>SUM(P987:P1049)</f>
        <v>0</v>
      </c>
      <c r="Q986" s="198"/>
      <c r="R986" s="199">
        <f>SUM(R987:R1049)</f>
        <v>0.017226300000000003</v>
      </c>
      <c r="S986" s="198"/>
      <c r="T986" s="200">
        <f>SUM(T987:T1049)</f>
        <v>0</v>
      </c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R986" s="201" t="s">
        <v>142</v>
      </c>
      <c r="AT986" s="202" t="s">
        <v>68</v>
      </c>
      <c r="AU986" s="202" t="s">
        <v>77</v>
      </c>
      <c r="AY986" s="201" t="s">
        <v>134</v>
      </c>
      <c r="BK986" s="203">
        <f>SUM(BK987:BK1049)</f>
        <v>0</v>
      </c>
    </row>
    <row r="987" s="2" customFormat="1" ht="37.8" customHeight="1">
      <c r="A987" s="40"/>
      <c r="B987" s="41"/>
      <c r="C987" s="206" t="s">
        <v>1142</v>
      </c>
      <c r="D987" s="206" t="s">
        <v>136</v>
      </c>
      <c r="E987" s="207" t="s">
        <v>1143</v>
      </c>
      <c r="F987" s="208" t="s">
        <v>1144</v>
      </c>
      <c r="G987" s="209" t="s">
        <v>206</v>
      </c>
      <c r="H987" s="210">
        <v>25.199999999999999</v>
      </c>
      <c r="I987" s="211"/>
      <c r="J987" s="212">
        <f>ROUND(I987*H987,2)</f>
        <v>0</v>
      </c>
      <c r="K987" s="208" t="s">
        <v>140</v>
      </c>
      <c r="L987" s="46"/>
      <c r="M987" s="213" t="s">
        <v>19</v>
      </c>
      <c r="N987" s="214" t="s">
        <v>41</v>
      </c>
      <c r="O987" s="86"/>
      <c r="P987" s="215">
        <f>O987*H987</f>
        <v>0</v>
      </c>
      <c r="Q987" s="215">
        <v>2.0000000000000002E-05</v>
      </c>
      <c r="R987" s="215">
        <f>Q987*H987</f>
        <v>0.000504</v>
      </c>
      <c r="S987" s="215">
        <v>0</v>
      </c>
      <c r="T987" s="216">
        <f>S987*H987</f>
        <v>0</v>
      </c>
      <c r="U987" s="40"/>
      <c r="V987" s="40"/>
      <c r="W987" s="40"/>
      <c r="X987" s="40"/>
      <c r="Y987" s="40"/>
      <c r="Z987" s="40"/>
      <c r="AA987" s="40"/>
      <c r="AB987" s="40"/>
      <c r="AC987" s="40"/>
      <c r="AD987" s="40"/>
      <c r="AE987" s="40"/>
      <c r="AR987" s="217" t="s">
        <v>176</v>
      </c>
      <c r="AT987" s="217" t="s">
        <v>136</v>
      </c>
      <c r="AU987" s="217" t="s">
        <v>142</v>
      </c>
      <c r="AY987" s="19" t="s">
        <v>134</v>
      </c>
      <c r="BE987" s="218">
        <f>IF(N987="základní",J987,0)</f>
        <v>0</v>
      </c>
      <c r="BF987" s="218">
        <f>IF(N987="snížená",J987,0)</f>
        <v>0</v>
      </c>
      <c r="BG987" s="218">
        <f>IF(N987="zákl. přenesená",J987,0)</f>
        <v>0</v>
      </c>
      <c r="BH987" s="218">
        <f>IF(N987="sníž. přenesená",J987,0)</f>
        <v>0</v>
      </c>
      <c r="BI987" s="218">
        <f>IF(N987="nulová",J987,0)</f>
        <v>0</v>
      </c>
      <c r="BJ987" s="19" t="s">
        <v>142</v>
      </c>
      <c r="BK987" s="218">
        <f>ROUND(I987*H987,2)</f>
        <v>0</v>
      </c>
      <c r="BL987" s="19" t="s">
        <v>176</v>
      </c>
      <c r="BM987" s="217" t="s">
        <v>1145</v>
      </c>
    </row>
    <row r="988" s="2" customFormat="1">
      <c r="A988" s="40"/>
      <c r="B988" s="41"/>
      <c r="C988" s="42"/>
      <c r="D988" s="219" t="s">
        <v>144</v>
      </c>
      <c r="E988" s="42"/>
      <c r="F988" s="220" t="s">
        <v>1146</v>
      </c>
      <c r="G988" s="42"/>
      <c r="H988" s="42"/>
      <c r="I988" s="221"/>
      <c r="J988" s="42"/>
      <c r="K988" s="42"/>
      <c r="L988" s="46"/>
      <c r="M988" s="222"/>
      <c r="N988" s="223"/>
      <c r="O988" s="86"/>
      <c r="P988" s="86"/>
      <c r="Q988" s="86"/>
      <c r="R988" s="86"/>
      <c r="S988" s="86"/>
      <c r="T988" s="87"/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T988" s="19" t="s">
        <v>144</v>
      </c>
      <c r="AU988" s="19" t="s">
        <v>142</v>
      </c>
    </row>
    <row r="989" s="14" customFormat="1">
      <c r="A989" s="14"/>
      <c r="B989" s="235"/>
      <c r="C989" s="236"/>
      <c r="D989" s="226" t="s">
        <v>146</v>
      </c>
      <c r="E989" s="237" t="s">
        <v>19</v>
      </c>
      <c r="F989" s="238" t="s">
        <v>1147</v>
      </c>
      <c r="G989" s="236"/>
      <c r="H989" s="239">
        <v>22.68</v>
      </c>
      <c r="I989" s="240"/>
      <c r="J989" s="236"/>
      <c r="K989" s="236"/>
      <c r="L989" s="241"/>
      <c r="M989" s="242"/>
      <c r="N989" s="243"/>
      <c r="O989" s="243"/>
      <c r="P989" s="243"/>
      <c r="Q989" s="243"/>
      <c r="R989" s="243"/>
      <c r="S989" s="243"/>
      <c r="T989" s="244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45" t="s">
        <v>146</v>
      </c>
      <c r="AU989" s="245" t="s">
        <v>142</v>
      </c>
      <c r="AV989" s="14" t="s">
        <v>142</v>
      </c>
      <c r="AW989" s="14" t="s">
        <v>31</v>
      </c>
      <c r="AX989" s="14" t="s">
        <v>69</v>
      </c>
      <c r="AY989" s="245" t="s">
        <v>134</v>
      </c>
    </row>
    <row r="990" s="14" customFormat="1">
      <c r="A990" s="14"/>
      <c r="B990" s="235"/>
      <c r="C990" s="236"/>
      <c r="D990" s="226" t="s">
        <v>146</v>
      </c>
      <c r="E990" s="237" t="s">
        <v>19</v>
      </c>
      <c r="F990" s="238" t="s">
        <v>1148</v>
      </c>
      <c r="G990" s="236"/>
      <c r="H990" s="239">
        <v>2.52</v>
      </c>
      <c r="I990" s="240"/>
      <c r="J990" s="236"/>
      <c r="K990" s="236"/>
      <c r="L990" s="241"/>
      <c r="M990" s="242"/>
      <c r="N990" s="243"/>
      <c r="O990" s="243"/>
      <c r="P990" s="243"/>
      <c r="Q990" s="243"/>
      <c r="R990" s="243"/>
      <c r="S990" s="243"/>
      <c r="T990" s="244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45" t="s">
        <v>146</v>
      </c>
      <c r="AU990" s="245" t="s">
        <v>142</v>
      </c>
      <c r="AV990" s="14" t="s">
        <v>142</v>
      </c>
      <c r="AW990" s="14" t="s">
        <v>31</v>
      </c>
      <c r="AX990" s="14" t="s">
        <v>69</v>
      </c>
      <c r="AY990" s="245" t="s">
        <v>134</v>
      </c>
    </row>
    <row r="991" s="15" customFormat="1">
      <c r="A991" s="15"/>
      <c r="B991" s="246"/>
      <c r="C991" s="247"/>
      <c r="D991" s="226" t="s">
        <v>146</v>
      </c>
      <c r="E991" s="248" t="s">
        <v>19</v>
      </c>
      <c r="F991" s="249" t="s">
        <v>163</v>
      </c>
      <c r="G991" s="247"/>
      <c r="H991" s="250">
        <v>25.199999999999999</v>
      </c>
      <c r="I991" s="251"/>
      <c r="J991" s="247"/>
      <c r="K991" s="247"/>
      <c r="L991" s="252"/>
      <c r="M991" s="253"/>
      <c r="N991" s="254"/>
      <c r="O991" s="254"/>
      <c r="P991" s="254"/>
      <c r="Q991" s="254"/>
      <c r="R991" s="254"/>
      <c r="S991" s="254"/>
      <c r="T991" s="25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T991" s="256" t="s">
        <v>146</v>
      </c>
      <c r="AU991" s="256" t="s">
        <v>142</v>
      </c>
      <c r="AV991" s="15" t="s">
        <v>141</v>
      </c>
      <c r="AW991" s="15" t="s">
        <v>31</v>
      </c>
      <c r="AX991" s="15" t="s">
        <v>77</v>
      </c>
      <c r="AY991" s="256" t="s">
        <v>134</v>
      </c>
    </row>
    <row r="992" s="2" customFormat="1" ht="24.15" customHeight="1">
      <c r="A992" s="40"/>
      <c r="B992" s="41"/>
      <c r="C992" s="206" t="s">
        <v>641</v>
      </c>
      <c r="D992" s="206" t="s">
        <v>136</v>
      </c>
      <c r="E992" s="207" t="s">
        <v>1149</v>
      </c>
      <c r="F992" s="208" t="s">
        <v>1150</v>
      </c>
      <c r="G992" s="209" t="s">
        <v>206</v>
      </c>
      <c r="H992" s="210">
        <v>25.199999999999999</v>
      </c>
      <c r="I992" s="211"/>
      <c r="J992" s="212">
        <f>ROUND(I992*H992,2)</f>
        <v>0</v>
      </c>
      <c r="K992" s="208" t="s">
        <v>140</v>
      </c>
      <c r="L992" s="46"/>
      <c r="M992" s="213" t="s">
        <v>19</v>
      </c>
      <c r="N992" s="214" t="s">
        <v>41</v>
      </c>
      <c r="O992" s="86"/>
      <c r="P992" s="215">
        <f>O992*H992</f>
        <v>0</v>
      </c>
      <c r="Q992" s="215">
        <v>2.0000000000000002E-05</v>
      </c>
      <c r="R992" s="215">
        <f>Q992*H992</f>
        <v>0.000504</v>
      </c>
      <c r="S992" s="215">
        <v>0</v>
      </c>
      <c r="T992" s="216">
        <f>S992*H992</f>
        <v>0</v>
      </c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R992" s="217" t="s">
        <v>176</v>
      </c>
      <c r="AT992" s="217" t="s">
        <v>136</v>
      </c>
      <c r="AU992" s="217" t="s">
        <v>142</v>
      </c>
      <c r="AY992" s="19" t="s">
        <v>134</v>
      </c>
      <c r="BE992" s="218">
        <f>IF(N992="základní",J992,0)</f>
        <v>0</v>
      </c>
      <c r="BF992" s="218">
        <f>IF(N992="snížená",J992,0)</f>
        <v>0</v>
      </c>
      <c r="BG992" s="218">
        <f>IF(N992="zákl. přenesená",J992,0)</f>
        <v>0</v>
      </c>
      <c r="BH992" s="218">
        <f>IF(N992="sníž. přenesená",J992,0)</f>
        <v>0</v>
      </c>
      <c r="BI992" s="218">
        <f>IF(N992="nulová",J992,0)</f>
        <v>0</v>
      </c>
      <c r="BJ992" s="19" t="s">
        <v>142</v>
      </c>
      <c r="BK992" s="218">
        <f>ROUND(I992*H992,2)</f>
        <v>0</v>
      </c>
      <c r="BL992" s="19" t="s">
        <v>176</v>
      </c>
      <c r="BM992" s="217" t="s">
        <v>1151</v>
      </c>
    </row>
    <row r="993" s="2" customFormat="1">
      <c r="A993" s="40"/>
      <c r="B993" s="41"/>
      <c r="C993" s="42"/>
      <c r="D993" s="219" t="s">
        <v>144</v>
      </c>
      <c r="E993" s="42"/>
      <c r="F993" s="220" t="s">
        <v>1152</v>
      </c>
      <c r="G993" s="42"/>
      <c r="H993" s="42"/>
      <c r="I993" s="221"/>
      <c r="J993" s="42"/>
      <c r="K993" s="42"/>
      <c r="L993" s="46"/>
      <c r="M993" s="222"/>
      <c r="N993" s="223"/>
      <c r="O993" s="86"/>
      <c r="P993" s="86"/>
      <c r="Q993" s="86"/>
      <c r="R993" s="86"/>
      <c r="S993" s="86"/>
      <c r="T993" s="87"/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T993" s="19" t="s">
        <v>144</v>
      </c>
      <c r="AU993" s="19" t="s">
        <v>142</v>
      </c>
    </row>
    <row r="994" s="2" customFormat="1" ht="24.15" customHeight="1">
      <c r="A994" s="40"/>
      <c r="B994" s="41"/>
      <c r="C994" s="206" t="s">
        <v>1153</v>
      </c>
      <c r="D994" s="206" t="s">
        <v>136</v>
      </c>
      <c r="E994" s="207" t="s">
        <v>1154</v>
      </c>
      <c r="F994" s="208" t="s">
        <v>1155</v>
      </c>
      <c r="G994" s="209" t="s">
        <v>206</v>
      </c>
      <c r="H994" s="210">
        <v>25.199999999999999</v>
      </c>
      <c r="I994" s="211"/>
      <c r="J994" s="212">
        <f>ROUND(I994*H994,2)</f>
        <v>0</v>
      </c>
      <c r="K994" s="208" t="s">
        <v>140</v>
      </c>
      <c r="L994" s="46"/>
      <c r="M994" s="213" t="s">
        <v>19</v>
      </c>
      <c r="N994" s="214" t="s">
        <v>41</v>
      </c>
      <c r="O994" s="86"/>
      <c r="P994" s="215">
        <f>O994*H994</f>
        <v>0</v>
      </c>
      <c r="Q994" s="215">
        <v>0.00012999999999999999</v>
      </c>
      <c r="R994" s="215">
        <f>Q994*H994</f>
        <v>0.0032759999999999998</v>
      </c>
      <c r="S994" s="215">
        <v>0</v>
      </c>
      <c r="T994" s="216">
        <f>S994*H994</f>
        <v>0</v>
      </c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R994" s="217" t="s">
        <v>176</v>
      </c>
      <c r="AT994" s="217" t="s">
        <v>136</v>
      </c>
      <c r="AU994" s="217" t="s">
        <v>142</v>
      </c>
      <c r="AY994" s="19" t="s">
        <v>134</v>
      </c>
      <c r="BE994" s="218">
        <f>IF(N994="základní",J994,0)</f>
        <v>0</v>
      </c>
      <c r="BF994" s="218">
        <f>IF(N994="snížená",J994,0)</f>
        <v>0</v>
      </c>
      <c r="BG994" s="218">
        <f>IF(N994="zákl. přenesená",J994,0)</f>
        <v>0</v>
      </c>
      <c r="BH994" s="218">
        <f>IF(N994="sníž. přenesená",J994,0)</f>
        <v>0</v>
      </c>
      <c r="BI994" s="218">
        <f>IF(N994="nulová",J994,0)</f>
        <v>0</v>
      </c>
      <c r="BJ994" s="19" t="s">
        <v>142</v>
      </c>
      <c r="BK994" s="218">
        <f>ROUND(I994*H994,2)</f>
        <v>0</v>
      </c>
      <c r="BL994" s="19" t="s">
        <v>176</v>
      </c>
      <c r="BM994" s="217" t="s">
        <v>1156</v>
      </c>
    </row>
    <row r="995" s="2" customFormat="1">
      <c r="A995" s="40"/>
      <c r="B995" s="41"/>
      <c r="C995" s="42"/>
      <c r="D995" s="219" t="s">
        <v>144</v>
      </c>
      <c r="E995" s="42"/>
      <c r="F995" s="220" t="s">
        <v>1157</v>
      </c>
      <c r="G995" s="42"/>
      <c r="H995" s="42"/>
      <c r="I995" s="221"/>
      <c r="J995" s="42"/>
      <c r="K995" s="42"/>
      <c r="L995" s="46"/>
      <c r="M995" s="222"/>
      <c r="N995" s="223"/>
      <c r="O995" s="86"/>
      <c r="P995" s="86"/>
      <c r="Q995" s="86"/>
      <c r="R995" s="86"/>
      <c r="S995" s="86"/>
      <c r="T995" s="87"/>
      <c r="U995" s="40"/>
      <c r="V995" s="40"/>
      <c r="W995" s="40"/>
      <c r="X995" s="40"/>
      <c r="Y995" s="40"/>
      <c r="Z995" s="40"/>
      <c r="AA995" s="40"/>
      <c r="AB995" s="40"/>
      <c r="AC995" s="40"/>
      <c r="AD995" s="40"/>
      <c r="AE995" s="40"/>
      <c r="AT995" s="19" t="s">
        <v>144</v>
      </c>
      <c r="AU995" s="19" t="s">
        <v>142</v>
      </c>
    </row>
    <row r="996" s="2" customFormat="1" ht="24.15" customHeight="1">
      <c r="A996" s="40"/>
      <c r="B996" s="41"/>
      <c r="C996" s="206" t="s">
        <v>644</v>
      </c>
      <c r="D996" s="206" t="s">
        <v>136</v>
      </c>
      <c r="E996" s="207" t="s">
        <v>1158</v>
      </c>
      <c r="F996" s="208" t="s">
        <v>1159</v>
      </c>
      <c r="G996" s="209" t="s">
        <v>206</v>
      </c>
      <c r="H996" s="210">
        <v>25.199999999999999</v>
      </c>
      <c r="I996" s="211"/>
      <c r="J996" s="212">
        <f>ROUND(I996*H996,2)</f>
        <v>0</v>
      </c>
      <c r="K996" s="208" t="s">
        <v>140</v>
      </c>
      <c r="L996" s="46"/>
      <c r="M996" s="213" t="s">
        <v>19</v>
      </c>
      <c r="N996" s="214" t="s">
        <v>41</v>
      </c>
      <c r="O996" s="86"/>
      <c r="P996" s="215">
        <f>O996*H996</f>
        <v>0</v>
      </c>
      <c r="Q996" s="215">
        <v>0.00012</v>
      </c>
      <c r="R996" s="215">
        <f>Q996*H996</f>
        <v>0.0030239999999999998</v>
      </c>
      <c r="S996" s="215">
        <v>0</v>
      </c>
      <c r="T996" s="216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17" t="s">
        <v>176</v>
      </c>
      <c r="AT996" s="217" t="s">
        <v>136</v>
      </c>
      <c r="AU996" s="217" t="s">
        <v>142</v>
      </c>
      <c r="AY996" s="19" t="s">
        <v>134</v>
      </c>
      <c r="BE996" s="218">
        <f>IF(N996="základní",J996,0)</f>
        <v>0</v>
      </c>
      <c r="BF996" s="218">
        <f>IF(N996="snížená",J996,0)</f>
        <v>0</v>
      </c>
      <c r="BG996" s="218">
        <f>IF(N996="zákl. přenesená",J996,0)</f>
        <v>0</v>
      </c>
      <c r="BH996" s="218">
        <f>IF(N996="sníž. přenesená",J996,0)</f>
        <v>0</v>
      </c>
      <c r="BI996" s="218">
        <f>IF(N996="nulová",J996,0)</f>
        <v>0</v>
      </c>
      <c r="BJ996" s="19" t="s">
        <v>142</v>
      </c>
      <c r="BK996" s="218">
        <f>ROUND(I996*H996,2)</f>
        <v>0</v>
      </c>
      <c r="BL996" s="19" t="s">
        <v>176</v>
      </c>
      <c r="BM996" s="217" t="s">
        <v>1160</v>
      </c>
    </row>
    <row r="997" s="2" customFormat="1">
      <c r="A997" s="40"/>
      <c r="B997" s="41"/>
      <c r="C997" s="42"/>
      <c r="D997" s="219" t="s">
        <v>144</v>
      </c>
      <c r="E997" s="42"/>
      <c r="F997" s="220" t="s">
        <v>1161</v>
      </c>
      <c r="G997" s="42"/>
      <c r="H997" s="42"/>
      <c r="I997" s="221"/>
      <c r="J997" s="42"/>
      <c r="K997" s="42"/>
      <c r="L997" s="46"/>
      <c r="M997" s="222"/>
      <c r="N997" s="223"/>
      <c r="O997" s="86"/>
      <c r="P997" s="86"/>
      <c r="Q997" s="86"/>
      <c r="R997" s="86"/>
      <c r="S997" s="86"/>
      <c r="T997" s="87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T997" s="19" t="s">
        <v>144</v>
      </c>
      <c r="AU997" s="19" t="s">
        <v>142</v>
      </c>
    </row>
    <row r="998" s="2" customFormat="1" ht="37.8" customHeight="1">
      <c r="A998" s="40"/>
      <c r="B998" s="41"/>
      <c r="C998" s="206" t="s">
        <v>1162</v>
      </c>
      <c r="D998" s="206" t="s">
        <v>136</v>
      </c>
      <c r="E998" s="207" t="s">
        <v>1163</v>
      </c>
      <c r="F998" s="208" t="s">
        <v>1164</v>
      </c>
      <c r="G998" s="209" t="s">
        <v>206</v>
      </c>
      <c r="H998" s="210">
        <v>25.199999999999999</v>
      </c>
      <c r="I998" s="211"/>
      <c r="J998" s="212">
        <f>ROUND(I998*H998,2)</f>
        <v>0</v>
      </c>
      <c r="K998" s="208" t="s">
        <v>140</v>
      </c>
      <c r="L998" s="46"/>
      <c r="M998" s="213" t="s">
        <v>19</v>
      </c>
      <c r="N998" s="214" t="s">
        <v>41</v>
      </c>
      <c r="O998" s="86"/>
      <c r="P998" s="215">
        <f>O998*H998</f>
        <v>0</v>
      </c>
      <c r="Q998" s="215">
        <v>0.00011</v>
      </c>
      <c r="R998" s="215">
        <f>Q998*H998</f>
        <v>0.0027720000000000002</v>
      </c>
      <c r="S998" s="215">
        <v>0</v>
      </c>
      <c r="T998" s="216">
        <f>S998*H998</f>
        <v>0</v>
      </c>
      <c r="U998" s="40"/>
      <c r="V998" s="40"/>
      <c r="W998" s="40"/>
      <c r="X998" s="40"/>
      <c r="Y998" s="40"/>
      <c r="Z998" s="40"/>
      <c r="AA998" s="40"/>
      <c r="AB998" s="40"/>
      <c r="AC998" s="40"/>
      <c r="AD998" s="40"/>
      <c r="AE998" s="40"/>
      <c r="AR998" s="217" t="s">
        <v>176</v>
      </c>
      <c r="AT998" s="217" t="s">
        <v>136</v>
      </c>
      <c r="AU998" s="217" t="s">
        <v>142</v>
      </c>
      <c r="AY998" s="19" t="s">
        <v>134</v>
      </c>
      <c r="BE998" s="218">
        <f>IF(N998="základní",J998,0)</f>
        <v>0</v>
      </c>
      <c r="BF998" s="218">
        <f>IF(N998="snížená",J998,0)</f>
        <v>0</v>
      </c>
      <c r="BG998" s="218">
        <f>IF(N998="zákl. přenesená",J998,0)</f>
        <v>0</v>
      </c>
      <c r="BH998" s="218">
        <f>IF(N998="sníž. přenesená",J998,0)</f>
        <v>0</v>
      </c>
      <c r="BI998" s="218">
        <f>IF(N998="nulová",J998,0)</f>
        <v>0</v>
      </c>
      <c r="BJ998" s="19" t="s">
        <v>142</v>
      </c>
      <c r="BK998" s="218">
        <f>ROUND(I998*H998,2)</f>
        <v>0</v>
      </c>
      <c r="BL998" s="19" t="s">
        <v>176</v>
      </c>
      <c r="BM998" s="217" t="s">
        <v>1165</v>
      </c>
    </row>
    <row r="999" s="2" customFormat="1">
      <c r="A999" s="40"/>
      <c r="B999" s="41"/>
      <c r="C999" s="42"/>
      <c r="D999" s="219" t="s">
        <v>144</v>
      </c>
      <c r="E999" s="42"/>
      <c r="F999" s="220" t="s">
        <v>1166</v>
      </c>
      <c r="G999" s="42"/>
      <c r="H999" s="42"/>
      <c r="I999" s="221"/>
      <c r="J999" s="42"/>
      <c r="K999" s="42"/>
      <c r="L999" s="46"/>
      <c r="M999" s="222"/>
      <c r="N999" s="223"/>
      <c r="O999" s="86"/>
      <c r="P999" s="86"/>
      <c r="Q999" s="86"/>
      <c r="R999" s="86"/>
      <c r="S999" s="86"/>
      <c r="T999" s="87"/>
      <c r="U999" s="40"/>
      <c r="V999" s="40"/>
      <c r="W999" s="40"/>
      <c r="X999" s="40"/>
      <c r="Y999" s="40"/>
      <c r="Z999" s="40"/>
      <c r="AA999" s="40"/>
      <c r="AB999" s="40"/>
      <c r="AC999" s="40"/>
      <c r="AD999" s="40"/>
      <c r="AE999" s="40"/>
      <c r="AT999" s="19" t="s">
        <v>144</v>
      </c>
      <c r="AU999" s="19" t="s">
        <v>142</v>
      </c>
    </row>
    <row r="1000" s="2" customFormat="1" ht="37.8" customHeight="1">
      <c r="A1000" s="40"/>
      <c r="B1000" s="41"/>
      <c r="C1000" s="206" t="s">
        <v>647</v>
      </c>
      <c r="D1000" s="206" t="s">
        <v>136</v>
      </c>
      <c r="E1000" s="207" t="s">
        <v>1167</v>
      </c>
      <c r="F1000" s="208" t="s">
        <v>1168</v>
      </c>
      <c r="G1000" s="209" t="s">
        <v>206</v>
      </c>
      <c r="H1000" s="210">
        <v>12.300000000000001</v>
      </c>
      <c r="I1000" s="211"/>
      <c r="J1000" s="212">
        <f>ROUND(I1000*H1000,2)</f>
        <v>0</v>
      </c>
      <c r="K1000" s="208" t="s">
        <v>140</v>
      </c>
      <c r="L1000" s="46"/>
      <c r="M1000" s="213" t="s">
        <v>19</v>
      </c>
      <c r="N1000" s="214" t="s">
        <v>41</v>
      </c>
      <c r="O1000" s="86"/>
      <c r="P1000" s="215">
        <f>O1000*H1000</f>
        <v>0</v>
      </c>
      <c r="Q1000" s="215">
        <v>8.0000000000000007E-05</v>
      </c>
      <c r="R1000" s="215">
        <f>Q1000*H1000</f>
        <v>0.00098400000000000007</v>
      </c>
      <c r="S1000" s="215">
        <v>0</v>
      </c>
      <c r="T1000" s="216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17" t="s">
        <v>176</v>
      </c>
      <c r="AT1000" s="217" t="s">
        <v>136</v>
      </c>
      <c r="AU1000" s="217" t="s">
        <v>142</v>
      </c>
      <c r="AY1000" s="19" t="s">
        <v>134</v>
      </c>
      <c r="BE1000" s="218">
        <f>IF(N1000="základní",J1000,0)</f>
        <v>0</v>
      </c>
      <c r="BF1000" s="218">
        <f>IF(N1000="snížená",J1000,0)</f>
        <v>0</v>
      </c>
      <c r="BG1000" s="218">
        <f>IF(N1000="zákl. přenesená",J1000,0)</f>
        <v>0</v>
      </c>
      <c r="BH1000" s="218">
        <f>IF(N1000="sníž. přenesená",J1000,0)</f>
        <v>0</v>
      </c>
      <c r="BI1000" s="218">
        <f>IF(N1000="nulová",J1000,0)</f>
        <v>0</v>
      </c>
      <c r="BJ1000" s="19" t="s">
        <v>142</v>
      </c>
      <c r="BK1000" s="218">
        <f>ROUND(I1000*H1000,2)</f>
        <v>0</v>
      </c>
      <c r="BL1000" s="19" t="s">
        <v>176</v>
      </c>
      <c r="BM1000" s="217" t="s">
        <v>1169</v>
      </c>
    </row>
    <row r="1001" s="2" customFormat="1">
      <c r="A1001" s="40"/>
      <c r="B1001" s="41"/>
      <c r="C1001" s="42"/>
      <c r="D1001" s="219" t="s">
        <v>144</v>
      </c>
      <c r="E1001" s="42"/>
      <c r="F1001" s="220" t="s">
        <v>1170</v>
      </c>
      <c r="G1001" s="42"/>
      <c r="H1001" s="42"/>
      <c r="I1001" s="221"/>
      <c r="J1001" s="42"/>
      <c r="K1001" s="42"/>
      <c r="L1001" s="46"/>
      <c r="M1001" s="222"/>
      <c r="N1001" s="223"/>
      <c r="O1001" s="86"/>
      <c r="P1001" s="86"/>
      <c r="Q1001" s="86"/>
      <c r="R1001" s="86"/>
      <c r="S1001" s="86"/>
      <c r="T1001" s="87"/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T1001" s="19" t="s">
        <v>144</v>
      </c>
      <c r="AU1001" s="19" t="s">
        <v>142</v>
      </c>
    </row>
    <row r="1002" s="13" customFormat="1">
      <c r="A1002" s="13"/>
      <c r="B1002" s="224"/>
      <c r="C1002" s="225"/>
      <c r="D1002" s="226" t="s">
        <v>146</v>
      </c>
      <c r="E1002" s="227" t="s">
        <v>19</v>
      </c>
      <c r="F1002" s="228" t="s">
        <v>234</v>
      </c>
      <c r="G1002" s="225"/>
      <c r="H1002" s="227" t="s">
        <v>19</v>
      </c>
      <c r="I1002" s="229"/>
      <c r="J1002" s="225"/>
      <c r="K1002" s="225"/>
      <c r="L1002" s="230"/>
      <c r="M1002" s="231"/>
      <c r="N1002" s="232"/>
      <c r="O1002" s="232"/>
      <c r="P1002" s="232"/>
      <c r="Q1002" s="232"/>
      <c r="R1002" s="232"/>
      <c r="S1002" s="232"/>
      <c r="T1002" s="23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34" t="s">
        <v>146</v>
      </c>
      <c r="AU1002" s="234" t="s">
        <v>142</v>
      </c>
      <c r="AV1002" s="13" t="s">
        <v>77</v>
      </c>
      <c r="AW1002" s="13" t="s">
        <v>31</v>
      </c>
      <c r="AX1002" s="13" t="s">
        <v>69</v>
      </c>
      <c r="AY1002" s="234" t="s">
        <v>134</v>
      </c>
    </row>
    <row r="1003" s="14" customFormat="1">
      <c r="A1003" s="14"/>
      <c r="B1003" s="235"/>
      <c r="C1003" s="236"/>
      <c r="D1003" s="226" t="s">
        <v>146</v>
      </c>
      <c r="E1003" s="237" t="s">
        <v>19</v>
      </c>
      <c r="F1003" s="238" t="s">
        <v>1171</v>
      </c>
      <c r="G1003" s="236"/>
      <c r="H1003" s="239">
        <v>3.0600000000000001</v>
      </c>
      <c r="I1003" s="240"/>
      <c r="J1003" s="236"/>
      <c r="K1003" s="236"/>
      <c r="L1003" s="241"/>
      <c r="M1003" s="242"/>
      <c r="N1003" s="243"/>
      <c r="O1003" s="243"/>
      <c r="P1003" s="243"/>
      <c r="Q1003" s="243"/>
      <c r="R1003" s="243"/>
      <c r="S1003" s="243"/>
      <c r="T1003" s="244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45" t="s">
        <v>146</v>
      </c>
      <c r="AU1003" s="245" t="s">
        <v>142</v>
      </c>
      <c r="AV1003" s="14" t="s">
        <v>142</v>
      </c>
      <c r="AW1003" s="14" t="s">
        <v>31</v>
      </c>
      <c r="AX1003" s="14" t="s">
        <v>69</v>
      </c>
      <c r="AY1003" s="245" t="s">
        <v>134</v>
      </c>
    </row>
    <row r="1004" s="13" customFormat="1">
      <c r="A1004" s="13"/>
      <c r="B1004" s="224"/>
      <c r="C1004" s="225"/>
      <c r="D1004" s="226" t="s">
        <v>146</v>
      </c>
      <c r="E1004" s="227" t="s">
        <v>19</v>
      </c>
      <c r="F1004" s="228" t="s">
        <v>215</v>
      </c>
      <c r="G1004" s="225"/>
      <c r="H1004" s="227" t="s">
        <v>19</v>
      </c>
      <c r="I1004" s="229"/>
      <c r="J1004" s="225"/>
      <c r="K1004" s="225"/>
      <c r="L1004" s="230"/>
      <c r="M1004" s="231"/>
      <c r="N1004" s="232"/>
      <c r="O1004" s="232"/>
      <c r="P1004" s="232"/>
      <c r="Q1004" s="232"/>
      <c r="R1004" s="232"/>
      <c r="S1004" s="232"/>
      <c r="T1004" s="23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4" t="s">
        <v>146</v>
      </c>
      <c r="AU1004" s="234" t="s">
        <v>142</v>
      </c>
      <c r="AV1004" s="13" t="s">
        <v>77</v>
      </c>
      <c r="AW1004" s="13" t="s">
        <v>31</v>
      </c>
      <c r="AX1004" s="13" t="s">
        <v>69</v>
      </c>
      <c r="AY1004" s="234" t="s">
        <v>134</v>
      </c>
    </row>
    <row r="1005" s="14" customFormat="1">
      <c r="A1005" s="14"/>
      <c r="B1005" s="235"/>
      <c r="C1005" s="236"/>
      <c r="D1005" s="226" t="s">
        <v>146</v>
      </c>
      <c r="E1005" s="237" t="s">
        <v>19</v>
      </c>
      <c r="F1005" s="238" t="s">
        <v>1172</v>
      </c>
      <c r="G1005" s="236"/>
      <c r="H1005" s="239">
        <v>1.5</v>
      </c>
      <c r="I1005" s="240"/>
      <c r="J1005" s="236"/>
      <c r="K1005" s="236"/>
      <c r="L1005" s="241"/>
      <c r="M1005" s="242"/>
      <c r="N1005" s="243"/>
      <c r="O1005" s="243"/>
      <c r="P1005" s="243"/>
      <c r="Q1005" s="243"/>
      <c r="R1005" s="243"/>
      <c r="S1005" s="243"/>
      <c r="T1005" s="244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5" t="s">
        <v>146</v>
      </c>
      <c r="AU1005" s="245" t="s">
        <v>142</v>
      </c>
      <c r="AV1005" s="14" t="s">
        <v>142</v>
      </c>
      <c r="AW1005" s="14" t="s">
        <v>31</v>
      </c>
      <c r="AX1005" s="14" t="s">
        <v>69</v>
      </c>
      <c r="AY1005" s="245" t="s">
        <v>134</v>
      </c>
    </row>
    <row r="1006" s="14" customFormat="1">
      <c r="A1006" s="14"/>
      <c r="B1006" s="235"/>
      <c r="C1006" s="236"/>
      <c r="D1006" s="226" t="s">
        <v>146</v>
      </c>
      <c r="E1006" s="237" t="s">
        <v>19</v>
      </c>
      <c r="F1006" s="238" t="s">
        <v>1173</v>
      </c>
      <c r="G1006" s="236"/>
      <c r="H1006" s="239">
        <v>6.2400000000000002</v>
      </c>
      <c r="I1006" s="240"/>
      <c r="J1006" s="236"/>
      <c r="K1006" s="236"/>
      <c r="L1006" s="241"/>
      <c r="M1006" s="242"/>
      <c r="N1006" s="243"/>
      <c r="O1006" s="243"/>
      <c r="P1006" s="243"/>
      <c r="Q1006" s="243"/>
      <c r="R1006" s="243"/>
      <c r="S1006" s="243"/>
      <c r="T1006" s="244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45" t="s">
        <v>146</v>
      </c>
      <c r="AU1006" s="245" t="s">
        <v>142</v>
      </c>
      <c r="AV1006" s="14" t="s">
        <v>142</v>
      </c>
      <c r="AW1006" s="14" t="s">
        <v>31</v>
      </c>
      <c r="AX1006" s="14" t="s">
        <v>69</v>
      </c>
      <c r="AY1006" s="245" t="s">
        <v>134</v>
      </c>
    </row>
    <row r="1007" s="13" customFormat="1">
      <c r="A1007" s="13"/>
      <c r="B1007" s="224"/>
      <c r="C1007" s="225"/>
      <c r="D1007" s="226" t="s">
        <v>146</v>
      </c>
      <c r="E1007" s="227" t="s">
        <v>19</v>
      </c>
      <c r="F1007" s="228" t="s">
        <v>340</v>
      </c>
      <c r="G1007" s="225"/>
      <c r="H1007" s="227" t="s">
        <v>19</v>
      </c>
      <c r="I1007" s="229"/>
      <c r="J1007" s="225"/>
      <c r="K1007" s="225"/>
      <c r="L1007" s="230"/>
      <c r="M1007" s="231"/>
      <c r="N1007" s="232"/>
      <c r="O1007" s="232"/>
      <c r="P1007" s="232"/>
      <c r="Q1007" s="232"/>
      <c r="R1007" s="232"/>
      <c r="S1007" s="232"/>
      <c r="T1007" s="233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4" t="s">
        <v>146</v>
      </c>
      <c r="AU1007" s="234" t="s">
        <v>142</v>
      </c>
      <c r="AV1007" s="13" t="s">
        <v>77</v>
      </c>
      <c r="AW1007" s="13" t="s">
        <v>31</v>
      </c>
      <c r="AX1007" s="13" t="s">
        <v>69</v>
      </c>
      <c r="AY1007" s="234" t="s">
        <v>134</v>
      </c>
    </row>
    <row r="1008" s="14" customFormat="1">
      <c r="A1008" s="14"/>
      <c r="B1008" s="235"/>
      <c r="C1008" s="236"/>
      <c r="D1008" s="226" t="s">
        <v>146</v>
      </c>
      <c r="E1008" s="237" t="s">
        <v>19</v>
      </c>
      <c r="F1008" s="238" t="s">
        <v>1172</v>
      </c>
      <c r="G1008" s="236"/>
      <c r="H1008" s="239">
        <v>1.5</v>
      </c>
      <c r="I1008" s="240"/>
      <c r="J1008" s="236"/>
      <c r="K1008" s="236"/>
      <c r="L1008" s="241"/>
      <c r="M1008" s="242"/>
      <c r="N1008" s="243"/>
      <c r="O1008" s="243"/>
      <c r="P1008" s="243"/>
      <c r="Q1008" s="243"/>
      <c r="R1008" s="243"/>
      <c r="S1008" s="243"/>
      <c r="T1008" s="244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45" t="s">
        <v>146</v>
      </c>
      <c r="AU1008" s="245" t="s">
        <v>142</v>
      </c>
      <c r="AV1008" s="14" t="s">
        <v>142</v>
      </c>
      <c r="AW1008" s="14" t="s">
        <v>31</v>
      </c>
      <c r="AX1008" s="14" t="s">
        <v>69</v>
      </c>
      <c r="AY1008" s="245" t="s">
        <v>134</v>
      </c>
    </row>
    <row r="1009" s="15" customFormat="1">
      <c r="A1009" s="15"/>
      <c r="B1009" s="246"/>
      <c r="C1009" s="247"/>
      <c r="D1009" s="226" t="s">
        <v>146</v>
      </c>
      <c r="E1009" s="248" t="s">
        <v>19</v>
      </c>
      <c r="F1009" s="249" t="s">
        <v>163</v>
      </c>
      <c r="G1009" s="247"/>
      <c r="H1009" s="250">
        <v>12.300000000000001</v>
      </c>
      <c r="I1009" s="251"/>
      <c r="J1009" s="247"/>
      <c r="K1009" s="247"/>
      <c r="L1009" s="252"/>
      <c r="M1009" s="253"/>
      <c r="N1009" s="254"/>
      <c r="O1009" s="254"/>
      <c r="P1009" s="254"/>
      <c r="Q1009" s="254"/>
      <c r="R1009" s="254"/>
      <c r="S1009" s="254"/>
      <c r="T1009" s="255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56" t="s">
        <v>146</v>
      </c>
      <c r="AU1009" s="256" t="s">
        <v>142</v>
      </c>
      <c r="AV1009" s="15" t="s">
        <v>141</v>
      </c>
      <c r="AW1009" s="15" t="s">
        <v>31</v>
      </c>
      <c r="AX1009" s="15" t="s">
        <v>77</v>
      </c>
      <c r="AY1009" s="256" t="s">
        <v>134</v>
      </c>
    </row>
    <row r="1010" s="2" customFormat="1" ht="24.15" customHeight="1">
      <c r="A1010" s="40"/>
      <c r="B1010" s="41"/>
      <c r="C1010" s="206" t="s">
        <v>1174</v>
      </c>
      <c r="D1010" s="206" t="s">
        <v>136</v>
      </c>
      <c r="E1010" s="207" t="s">
        <v>1175</v>
      </c>
      <c r="F1010" s="208" t="s">
        <v>1176</v>
      </c>
      <c r="G1010" s="209" t="s">
        <v>206</v>
      </c>
      <c r="H1010" s="210">
        <v>12.300000000000001</v>
      </c>
      <c r="I1010" s="211"/>
      <c r="J1010" s="212">
        <f>ROUND(I1010*H1010,2)</f>
        <v>0</v>
      </c>
      <c r="K1010" s="208" t="s">
        <v>140</v>
      </c>
      <c r="L1010" s="46"/>
      <c r="M1010" s="213" t="s">
        <v>19</v>
      </c>
      <c r="N1010" s="214" t="s">
        <v>41</v>
      </c>
      <c r="O1010" s="86"/>
      <c r="P1010" s="215">
        <f>O1010*H1010</f>
        <v>0</v>
      </c>
      <c r="Q1010" s="215">
        <v>0</v>
      </c>
      <c r="R1010" s="215">
        <f>Q1010*H1010</f>
        <v>0</v>
      </c>
      <c r="S1010" s="215">
        <v>0</v>
      </c>
      <c r="T1010" s="216">
        <f>S1010*H1010</f>
        <v>0</v>
      </c>
      <c r="U1010" s="40"/>
      <c r="V1010" s="40"/>
      <c r="W1010" s="40"/>
      <c r="X1010" s="40"/>
      <c r="Y1010" s="40"/>
      <c r="Z1010" s="40"/>
      <c r="AA1010" s="40"/>
      <c r="AB1010" s="40"/>
      <c r="AC1010" s="40"/>
      <c r="AD1010" s="40"/>
      <c r="AE1010" s="40"/>
      <c r="AR1010" s="217" t="s">
        <v>176</v>
      </c>
      <c r="AT1010" s="217" t="s">
        <v>136</v>
      </c>
      <c r="AU1010" s="217" t="s">
        <v>142</v>
      </c>
      <c r="AY1010" s="19" t="s">
        <v>134</v>
      </c>
      <c r="BE1010" s="218">
        <f>IF(N1010="základní",J1010,0)</f>
        <v>0</v>
      </c>
      <c r="BF1010" s="218">
        <f>IF(N1010="snížená",J1010,0)</f>
        <v>0</v>
      </c>
      <c r="BG1010" s="218">
        <f>IF(N1010="zákl. přenesená",J1010,0)</f>
        <v>0</v>
      </c>
      <c r="BH1010" s="218">
        <f>IF(N1010="sníž. přenesená",J1010,0)</f>
        <v>0</v>
      </c>
      <c r="BI1010" s="218">
        <f>IF(N1010="nulová",J1010,0)</f>
        <v>0</v>
      </c>
      <c r="BJ1010" s="19" t="s">
        <v>142</v>
      </c>
      <c r="BK1010" s="218">
        <f>ROUND(I1010*H1010,2)</f>
        <v>0</v>
      </c>
      <c r="BL1010" s="19" t="s">
        <v>176</v>
      </c>
      <c r="BM1010" s="217" t="s">
        <v>1177</v>
      </c>
    </row>
    <row r="1011" s="2" customFormat="1">
      <c r="A1011" s="40"/>
      <c r="B1011" s="41"/>
      <c r="C1011" s="42"/>
      <c r="D1011" s="219" t="s">
        <v>144</v>
      </c>
      <c r="E1011" s="42"/>
      <c r="F1011" s="220" t="s">
        <v>1178</v>
      </c>
      <c r="G1011" s="42"/>
      <c r="H1011" s="42"/>
      <c r="I1011" s="221"/>
      <c r="J1011" s="42"/>
      <c r="K1011" s="42"/>
      <c r="L1011" s="46"/>
      <c r="M1011" s="222"/>
      <c r="N1011" s="223"/>
      <c r="O1011" s="86"/>
      <c r="P1011" s="86"/>
      <c r="Q1011" s="86"/>
      <c r="R1011" s="86"/>
      <c r="S1011" s="86"/>
      <c r="T1011" s="87"/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T1011" s="19" t="s">
        <v>144</v>
      </c>
      <c r="AU1011" s="19" t="s">
        <v>142</v>
      </c>
    </row>
    <row r="1012" s="13" customFormat="1">
      <c r="A1012" s="13"/>
      <c r="B1012" s="224"/>
      <c r="C1012" s="225"/>
      <c r="D1012" s="226" t="s">
        <v>146</v>
      </c>
      <c r="E1012" s="227" t="s">
        <v>19</v>
      </c>
      <c r="F1012" s="228" t="s">
        <v>234</v>
      </c>
      <c r="G1012" s="225"/>
      <c r="H1012" s="227" t="s">
        <v>19</v>
      </c>
      <c r="I1012" s="229"/>
      <c r="J1012" s="225"/>
      <c r="K1012" s="225"/>
      <c r="L1012" s="230"/>
      <c r="M1012" s="231"/>
      <c r="N1012" s="232"/>
      <c r="O1012" s="232"/>
      <c r="P1012" s="232"/>
      <c r="Q1012" s="232"/>
      <c r="R1012" s="232"/>
      <c r="S1012" s="232"/>
      <c r="T1012" s="233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4" t="s">
        <v>146</v>
      </c>
      <c r="AU1012" s="234" t="s">
        <v>142</v>
      </c>
      <c r="AV1012" s="13" t="s">
        <v>77</v>
      </c>
      <c r="AW1012" s="13" t="s">
        <v>31</v>
      </c>
      <c r="AX1012" s="13" t="s">
        <v>69</v>
      </c>
      <c r="AY1012" s="234" t="s">
        <v>134</v>
      </c>
    </row>
    <row r="1013" s="14" customFormat="1">
      <c r="A1013" s="14"/>
      <c r="B1013" s="235"/>
      <c r="C1013" s="236"/>
      <c r="D1013" s="226" t="s">
        <v>146</v>
      </c>
      <c r="E1013" s="237" t="s">
        <v>19</v>
      </c>
      <c r="F1013" s="238" t="s">
        <v>1171</v>
      </c>
      <c r="G1013" s="236"/>
      <c r="H1013" s="239">
        <v>3.0600000000000001</v>
      </c>
      <c r="I1013" s="240"/>
      <c r="J1013" s="236"/>
      <c r="K1013" s="236"/>
      <c r="L1013" s="241"/>
      <c r="M1013" s="242"/>
      <c r="N1013" s="243"/>
      <c r="O1013" s="243"/>
      <c r="P1013" s="243"/>
      <c r="Q1013" s="243"/>
      <c r="R1013" s="243"/>
      <c r="S1013" s="243"/>
      <c r="T1013" s="244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5" t="s">
        <v>146</v>
      </c>
      <c r="AU1013" s="245" t="s">
        <v>142</v>
      </c>
      <c r="AV1013" s="14" t="s">
        <v>142</v>
      </c>
      <c r="AW1013" s="14" t="s">
        <v>31</v>
      </c>
      <c r="AX1013" s="14" t="s">
        <v>69</v>
      </c>
      <c r="AY1013" s="245" t="s">
        <v>134</v>
      </c>
    </row>
    <row r="1014" s="13" customFormat="1">
      <c r="A1014" s="13"/>
      <c r="B1014" s="224"/>
      <c r="C1014" s="225"/>
      <c r="D1014" s="226" t="s">
        <v>146</v>
      </c>
      <c r="E1014" s="227" t="s">
        <v>19</v>
      </c>
      <c r="F1014" s="228" t="s">
        <v>215</v>
      </c>
      <c r="G1014" s="225"/>
      <c r="H1014" s="227" t="s">
        <v>19</v>
      </c>
      <c r="I1014" s="229"/>
      <c r="J1014" s="225"/>
      <c r="K1014" s="225"/>
      <c r="L1014" s="230"/>
      <c r="M1014" s="231"/>
      <c r="N1014" s="232"/>
      <c r="O1014" s="232"/>
      <c r="P1014" s="232"/>
      <c r="Q1014" s="232"/>
      <c r="R1014" s="232"/>
      <c r="S1014" s="232"/>
      <c r="T1014" s="233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34" t="s">
        <v>146</v>
      </c>
      <c r="AU1014" s="234" t="s">
        <v>142</v>
      </c>
      <c r="AV1014" s="13" t="s">
        <v>77</v>
      </c>
      <c r="AW1014" s="13" t="s">
        <v>31</v>
      </c>
      <c r="AX1014" s="13" t="s">
        <v>69</v>
      </c>
      <c r="AY1014" s="234" t="s">
        <v>134</v>
      </c>
    </row>
    <row r="1015" s="14" customFormat="1">
      <c r="A1015" s="14"/>
      <c r="B1015" s="235"/>
      <c r="C1015" s="236"/>
      <c r="D1015" s="226" t="s">
        <v>146</v>
      </c>
      <c r="E1015" s="237" t="s">
        <v>19</v>
      </c>
      <c r="F1015" s="238" t="s">
        <v>1172</v>
      </c>
      <c r="G1015" s="236"/>
      <c r="H1015" s="239">
        <v>1.5</v>
      </c>
      <c r="I1015" s="240"/>
      <c r="J1015" s="236"/>
      <c r="K1015" s="236"/>
      <c r="L1015" s="241"/>
      <c r="M1015" s="242"/>
      <c r="N1015" s="243"/>
      <c r="O1015" s="243"/>
      <c r="P1015" s="243"/>
      <c r="Q1015" s="243"/>
      <c r="R1015" s="243"/>
      <c r="S1015" s="243"/>
      <c r="T1015" s="244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45" t="s">
        <v>146</v>
      </c>
      <c r="AU1015" s="245" t="s">
        <v>142</v>
      </c>
      <c r="AV1015" s="14" t="s">
        <v>142</v>
      </c>
      <c r="AW1015" s="14" t="s">
        <v>31</v>
      </c>
      <c r="AX1015" s="14" t="s">
        <v>69</v>
      </c>
      <c r="AY1015" s="245" t="s">
        <v>134</v>
      </c>
    </row>
    <row r="1016" s="14" customFormat="1">
      <c r="A1016" s="14"/>
      <c r="B1016" s="235"/>
      <c r="C1016" s="236"/>
      <c r="D1016" s="226" t="s">
        <v>146</v>
      </c>
      <c r="E1016" s="237" t="s">
        <v>19</v>
      </c>
      <c r="F1016" s="238" t="s">
        <v>1173</v>
      </c>
      <c r="G1016" s="236"/>
      <c r="H1016" s="239">
        <v>6.2400000000000002</v>
      </c>
      <c r="I1016" s="240"/>
      <c r="J1016" s="236"/>
      <c r="K1016" s="236"/>
      <c r="L1016" s="241"/>
      <c r="M1016" s="242"/>
      <c r="N1016" s="243"/>
      <c r="O1016" s="243"/>
      <c r="P1016" s="243"/>
      <c r="Q1016" s="243"/>
      <c r="R1016" s="243"/>
      <c r="S1016" s="243"/>
      <c r="T1016" s="244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45" t="s">
        <v>146</v>
      </c>
      <c r="AU1016" s="245" t="s">
        <v>142</v>
      </c>
      <c r="AV1016" s="14" t="s">
        <v>142</v>
      </c>
      <c r="AW1016" s="14" t="s">
        <v>31</v>
      </c>
      <c r="AX1016" s="14" t="s">
        <v>69</v>
      </c>
      <c r="AY1016" s="245" t="s">
        <v>134</v>
      </c>
    </row>
    <row r="1017" s="13" customFormat="1">
      <c r="A1017" s="13"/>
      <c r="B1017" s="224"/>
      <c r="C1017" s="225"/>
      <c r="D1017" s="226" t="s">
        <v>146</v>
      </c>
      <c r="E1017" s="227" t="s">
        <v>19</v>
      </c>
      <c r="F1017" s="228" t="s">
        <v>340</v>
      </c>
      <c r="G1017" s="225"/>
      <c r="H1017" s="227" t="s">
        <v>19</v>
      </c>
      <c r="I1017" s="229"/>
      <c r="J1017" s="225"/>
      <c r="K1017" s="225"/>
      <c r="L1017" s="230"/>
      <c r="M1017" s="231"/>
      <c r="N1017" s="232"/>
      <c r="O1017" s="232"/>
      <c r="P1017" s="232"/>
      <c r="Q1017" s="232"/>
      <c r="R1017" s="232"/>
      <c r="S1017" s="232"/>
      <c r="T1017" s="233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4" t="s">
        <v>146</v>
      </c>
      <c r="AU1017" s="234" t="s">
        <v>142</v>
      </c>
      <c r="AV1017" s="13" t="s">
        <v>77</v>
      </c>
      <c r="AW1017" s="13" t="s">
        <v>31</v>
      </c>
      <c r="AX1017" s="13" t="s">
        <v>69</v>
      </c>
      <c r="AY1017" s="234" t="s">
        <v>134</v>
      </c>
    </row>
    <row r="1018" s="14" customFormat="1">
      <c r="A1018" s="14"/>
      <c r="B1018" s="235"/>
      <c r="C1018" s="236"/>
      <c r="D1018" s="226" t="s">
        <v>146</v>
      </c>
      <c r="E1018" s="237" t="s">
        <v>19</v>
      </c>
      <c r="F1018" s="238" t="s">
        <v>1172</v>
      </c>
      <c r="G1018" s="236"/>
      <c r="H1018" s="239">
        <v>1.5</v>
      </c>
      <c r="I1018" s="240"/>
      <c r="J1018" s="236"/>
      <c r="K1018" s="236"/>
      <c r="L1018" s="241"/>
      <c r="M1018" s="242"/>
      <c r="N1018" s="243"/>
      <c r="O1018" s="243"/>
      <c r="P1018" s="243"/>
      <c r="Q1018" s="243"/>
      <c r="R1018" s="243"/>
      <c r="S1018" s="243"/>
      <c r="T1018" s="244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45" t="s">
        <v>146</v>
      </c>
      <c r="AU1018" s="245" t="s">
        <v>142</v>
      </c>
      <c r="AV1018" s="14" t="s">
        <v>142</v>
      </c>
      <c r="AW1018" s="14" t="s">
        <v>31</v>
      </c>
      <c r="AX1018" s="14" t="s">
        <v>69</v>
      </c>
      <c r="AY1018" s="245" t="s">
        <v>134</v>
      </c>
    </row>
    <row r="1019" s="15" customFormat="1">
      <c r="A1019" s="15"/>
      <c r="B1019" s="246"/>
      <c r="C1019" s="247"/>
      <c r="D1019" s="226" t="s">
        <v>146</v>
      </c>
      <c r="E1019" s="248" t="s">
        <v>19</v>
      </c>
      <c r="F1019" s="249" t="s">
        <v>163</v>
      </c>
      <c r="G1019" s="247"/>
      <c r="H1019" s="250">
        <v>12.300000000000001</v>
      </c>
      <c r="I1019" s="251"/>
      <c r="J1019" s="247"/>
      <c r="K1019" s="247"/>
      <c r="L1019" s="252"/>
      <c r="M1019" s="253"/>
      <c r="N1019" s="254"/>
      <c r="O1019" s="254"/>
      <c r="P1019" s="254"/>
      <c r="Q1019" s="254"/>
      <c r="R1019" s="254"/>
      <c r="S1019" s="254"/>
      <c r="T1019" s="255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56" t="s">
        <v>146</v>
      </c>
      <c r="AU1019" s="256" t="s">
        <v>142</v>
      </c>
      <c r="AV1019" s="15" t="s">
        <v>141</v>
      </c>
      <c r="AW1019" s="15" t="s">
        <v>31</v>
      </c>
      <c r="AX1019" s="15" t="s">
        <v>77</v>
      </c>
      <c r="AY1019" s="256" t="s">
        <v>134</v>
      </c>
    </row>
    <row r="1020" s="2" customFormat="1" ht="24.15" customHeight="1">
      <c r="A1020" s="40"/>
      <c r="B1020" s="41"/>
      <c r="C1020" s="206" t="s">
        <v>650</v>
      </c>
      <c r="D1020" s="206" t="s">
        <v>136</v>
      </c>
      <c r="E1020" s="207" t="s">
        <v>1179</v>
      </c>
      <c r="F1020" s="208" t="s">
        <v>1180</v>
      </c>
      <c r="G1020" s="209" t="s">
        <v>206</v>
      </c>
      <c r="H1020" s="210">
        <v>12.300000000000001</v>
      </c>
      <c r="I1020" s="211"/>
      <c r="J1020" s="212">
        <f>ROUND(I1020*H1020,2)</f>
        <v>0</v>
      </c>
      <c r="K1020" s="208" t="s">
        <v>140</v>
      </c>
      <c r="L1020" s="46"/>
      <c r="M1020" s="213" t="s">
        <v>19</v>
      </c>
      <c r="N1020" s="214" t="s">
        <v>41</v>
      </c>
      <c r="O1020" s="86"/>
      <c r="P1020" s="215">
        <f>O1020*H1020</f>
        <v>0</v>
      </c>
      <c r="Q1020" s="215">
        <v>0.00016699999999999999</v>
      </c>
      <c r="R1020" s="215">
        <f>Q1020*H1020</f>
        <v>0.0020541000000000001</v>
      </c>
      <c r="S1020" s="215">
        <v>0</v>
      </c>
      <c r="T1020" s="216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17" t="s">
        <v>176</v>
      </c>
      <c r="AT1020" s="217" t="s">
        <v>136</v>
      </c>
      <c r="AU1020" s="217" t="s">
        <v>142</v>
      </c>
      <c r="AY1020" s="19" t="s">
        <v>134</v>
      </c>
      <c r="BE1020" s="218">
        <f>IF(N1020="základní",J1020,0)</f>
        <v>0</v>
      </c>
      <c r="BF1020" s="218">
        <f>IF(N1020="snížená",J1020,0)</f>
        <v>0</v>
      </c>
      <c r="BG1020" s="218">
        <f>IF(N1020="zákl. přenesená",J1020,0)</f>
        <v>0</v>
      </c>
      <c r="BH1020" s="218">
        <f>IF(N1020="sníž. přenesená",J1020,0)</f>
        <v>0</v>
      </c>
      <c r="BI1020" s="218">
        <f>IF(N1020="nulová",J1020,0)</f>
        <v>0</v>
      </c>
      <c r="BJ1020" s="19" t="s">
        <v>142</v>
      </c>
      <c r="BK1020" s="218">
        <f>ROUND(I1020*H1020,2)</f>
        <v>0</v>
      </c>
      <c r="BL1020" s="19" t="s">
        <v>176</v>
      </c>
      <c r="BM1020" s="217" t="s">
        <v>1181</v>
      </c>
    </row>
    <row r="1021" s="2" customFormat="1">
      <c r="A1021" s="40"/>
      <c r="B1021" s="41"/>
      <c r="C1021" s="42"/>
      <c r="D1021" s="219" t="s">
        <v>144</v>
      </c>
      <c r="E1021" s="42"/>
      <c r="F1021" s="220" t="s">
        <v>1182</v>
      </c>
      <c r="G1021" s="42"/>
      <c r="H1021" s="42"/>
      <c r="I1021" s="221"/>
      <c r="J1021" s="42"/>
      <c r="K1021" s="42"/>
      <c r="L1021" s="46"/>
      <c r="M1021" s="222"/>
      <c r="N1021" s="223"/>
      <c r="O1021" s="86"/>
      <c r="P1021" s="86"/>
      <c r="Q1021" s="86"/>
      <c r="R1021" s="86"/>
      <c r="S1021" s="86"/>
      <c r="T1021" s="87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9" t="s">
        <v>144</v>
      </c>
      <c r="AU1021" s="19" t="s">
        <v>142</v>
      </c>
    </row>
    <row r="1022" s="13" customFormat="1">
      <c r="A1022" s="13"/>
      <c r="B1022" s="224"/>
      <c r="C1022" s="225"/>
      <c r="D1022" s="226" t="s">
        <v>146</v>
      </c>
      <c r="E1022" s="227" t="s">
        <v>19</v>
      </c>
      <c r="F1022" s="228" t="s">
        <v>234</v>
      </c>
      <c r="G1022" s="225"/>
      <c r="H1022" s="227" t="s">
        <v>19</v>
      </c>
      <c r="I1022" s="229"/>
      <c r="J1022" s="225"/>
      <c r="K1022" s="225"/>
      <c r="L1022" s="230"/>
      <c r="M1022" s="231"/>
      <c r="N1022" s="232"/>
      <c r="O1022" s="232"/>
      <c r="P1022" s="232"/>
      <c r="Q1022" s="232"/>
      <c r="R1022" s="232"/>
      <c r="S1022" s="232"/>
      <c r="T1022" s="233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4" t="s">
        <v>146</v>
      </c>
      <c r="AU1022" s="234" t="s">
        <v>142</v>
      </c>
      <c r="AV1022" s="13" t="s">
        <v>77</v>
      </c>
      <c r="AW1022" s="13" t="s">
        <v>31</v>
      </c>
      <c r="AX1022" s="13" t="s">
        <v>69</v>
      </c>
      <c r="AY1022" s="234" t="s">
        <v>134</v>
      </c>
    </row>
    <row r="1023" s="14" customFormat="1">
      <c r="A1023" s="14"/>
      <c r="B1023" s="235"/>
      <c r="C1023" s="236"/>
      <c r="D1023" s="226" t="s">
        <v>146</v>
      </c>
      <c r="E1023" s="237" t="s">
        <v>19</v>
      </c>
      <c r="F1023" s="238" t="s">
        <v>1171</v>
      </c>
      <c r="G1023" s="236"/>
      <c r="H1023" s="239">
        <v>3.0600000000000001</v>
      </c>
      <c r="I1023" s="240"/>
      <c r="J1023" s="236"/>
      <c r="K1023" s="236"/>
      <c r="L1023" s="241"/>
      <c r="M1023" s="242"/>
      <c r="N1023" s="243"/>
      <c r="O1023" s="243"/>
      <c r="P1023" s="243"/>
      <c r="Q1023" s="243"/>
      <c r="R1023" s="243"/>
      <c r="S1023" s="243"/>
      <c r="T1023" s="244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45" t="s">
        <v>146</v>
      </c>
      <c r="AU1023" s="245" t="s">
        <v>142</v>
      </c>
      <c r="AV1023" s="14" t="s">
        <v>142</v>
      </c>
      <c r="AW1023" s="14" t="s">
        <v>31</v>
      </c>
      <c r="AX1023" s="14" t="s">
        <v>69</v>
      </c>
      <c r="AY1023" s="245" t="s">
        <v>134</v>
      </c>
    </row>
    <row r="1024" s="13" customFormat="1">
      <c r="A1024" s="13"/>
      <c r="B1024" s="224"/>
      <c r="C1024" s="225"/>
      <c r="D1024" s="226" t="s">
        <v>146</v>
      </c>
      <c r="E1024" s="227" t="s">
        <v>19</v>
      </c>
      <c r="F1024" s="228" t="s">
        <v>215</v>
      </c>
      <c r="G1024" s="225"/>
      <c r="H1024" s="227" t="s">
        <v>19</v>
      </c>
      <c r="I1024" s="229"/>
      <c r="J1024" s="225"/>
      <c r="K1024" s="225"/>
      <c r="L1024" s="230"/>
      <c r="M1024" s="231"/>
      <c r="N1024" s="232"/>
      <c r="O1024" s="232"/>
      <c r="P1024" s="232"/>
      <c r="Q1024" s="232"/>
      <c r="R1024" s="232"/>
      <c r="S1024" s="232"/>
      <c r="T1024" s="233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4" t="s">
        <v>146</v>
      </c>
      <c r="AU1024" s="234" t="s">
        <v>142</v>
      </c>
      <c r="AV1024" s="13" t="s">
        <v>77</v>
      </c>
      <c r="AW1024" s="13" t="s">
        <v>31</v>
      </c>
      <c r="AX1024" s="13" t="s">
        <v>69</v>
      </c>
      <c r="AY1024" s="234" t="s">
        <v>134</v>
      </c>
    </row>
    <row r="1025" s="14" customFormat="1">
      <c r="A1025" s="14"/>
      <c r="B1025" s="235"/>
      <c r="C1025" s="236"/>
      <c r="D1025" s="226" t="s">
        <v>146</v>
      </c>
      <c r="E1025" s="237" t="s">
        <v>19</v>
      </c>
      <c r="F1025" s="238" t="s">
        <v>1172</v>
      </c>
      <c r="G1025" s="236"/>
      <c r="H1025" s="239">
        <v>1.5</v>
      </c>
      <c r="I1025" s="240"/>
      <c r="J1025" s="236"/>
      <c r="K1025" s="236"/>
      <c r="L1025" s="241"/>
      <c r="M1025" s="242"/>
      <c r="N1025" s="243"/>
      <c r="O1025" s="243"/>
      <c r="P1025" s="243"/>
      <c r="Q1025" s="243"/>
      <c r="R1025" s="243"/>
      <c r="S1025" s="243"/>
      <c r="T1025" s="244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5" t="s">
        <v>146</v>
      </c>
      <c r="AU1025" s="245" t="s">
        <v>142</v>
      </c>
      <c r="AV1025" s="14" t="s">
        <v>142</v>
      </c>
      <c r="AW1025" s="14" t="s">
        <v>31</v>
      </c>
      <c r="AX1025" s="14" t="s">
        <v>69</v>
      </c>
      <c r="AY1025" s="245" t="s">
        <v>134</v>
      </c>
    </row>
    <row r="1026" s="14" customFormat="1">
      <c r="A1026" s="14"/>
      <c r="B1026" s="235"/>
      <c r="C1026" s="236"/>
      <c r="D1026" s="226" t="s">
        <v>146</v>
      </c>
      <c r="E1026" s="237" t="s">
        <v>19</v>
      </c>
      <c r="F1026" s="238" t="s">
        <v>1173</v>
      </c>
      <c r="G1026" s="236"/>
      <c r="H1026" s="239">
        <v>6.2400000000000002</v>
      </c>
      <c r="I1026" s="240"/>
      <c r="J1026" s="236"/>
      <c r="K1026" s="236"/>
      <c r="L1026" s="241"/>
      <c r="M1026" s="242"/>
      <c r="N1026" s="243"/>
      <c r="O1026" s="243"/>
      <c r="P1026" s="243"/>
      <c r="Q1026" s="243"/>
      <c r="R1026" s="243"/>
      <c r="S1026" s="243"/>
      <c r="T1026" s="244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45" t="s">
        <v>146</v>
      </c>
      <c r="AU1026" s="245" t="s">
        <v>142</v>
      </c>
      <c r="AV1026" s="14" t="s">
        <v>142</v>
      </c>
      <c r="AW1026" s="14" t="s">
        <v>31</v>
      </c>
      <c r="AX1026" s="14" t="s">
        <v>69</v>
      </c>
      <c r="AY1026" s="245" t="s">
        <v>134</v>
      </c>
    </row>
    <row r="1027" s="13" customFormat="1">
      <c r="A1027" s="13"/>
      <c r="B1027" s="224"/>
      <c r="C1027" s="225"/>
      <c r="D1027" s="226" t="s">
        <v>146</v>
      </c>
      <c r="E1027" s="227" t="s">
        <v>19</v>
      </c>
      <c r="F1027" s="228" t="s">
        <v>340</v>
      </c>
      <c r="G1027" s="225"/>
      <c r="H1027" s="227" t="s">
        <v>19</v>
      </c>
      <c r="I1027" s="229"/>
      <c r="J1027" s="225"/>
      <c r="K1027" s="225"/>
      <c r="L1027" s="230"/>
      <c r="M1027" s="231"/>
      <c r="N1027" s="232"/>
      <c r="O1027" s="232"/>
      <c r="P1027" s="232"/>
      <c r="Q1027" s="232"/>
      <c r="R1027" s="232"/>
      <c r="S1027" s="232"/>
      <c r="T1027" s="233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34" t="s">
        <v>146</v>
      </c>
      <c r="AU1027" s="234" t="s">
        <v>142</v>
      </c>
      <c r="AV1027" s="13" t="s">
        <v>77</v>
      </c>
      <c r="AW1027" s="13" t="s">
        <v>31</v>
      </c>
      <c r="AX1027" s="13" t="s">
        <v>69</v>
      </c>
      <c r="AY1027" s="234" t="s">
        <v>134</v>
      </c>
    </row>
    <row r="1028" s="14" customFormat="1">
      <c r="A1028" s="14"/>
      <c r="B1028" s="235"/>
      <c r="C1028" s="236"/>
      <c r="D1028" s="226" t="s">
        <v>146</v>
      </c>
      <c r="E1028" s="237" t="s">
        <v>19</v>
      </c>
      <c r="F1028" s="238" t="s">
        <v>1172</v>
      </c>
      <c r="G1028" s="236"/>
      <c r="H1028" s="239">
        <v>1.5</v>
      </c>
      <c r="I1028" s="240"/>
      <c r="J1028" s="236"/>
      <c r="K1028" s="236"/>
      <c r="L1028" s="241"/>
      <c r="M1028" s="242"/>
      <c r="N1028" s="243"/>
      <c r="O1028" s="243"/>
      <c r="P1028" s="243"/>
      <c r="Q1028" s="243"/>
      <c r="R1028" s="243"/>
      <c r="S1028" s="243"/>
      <c r="T1028" s="244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45" t="s">
        <v>146</v>
      </c>
      <c r="AU1028" s="245" t="s">
        <v>142</v>
      </c>
      <c r="AV1028" s="14" t="s">
        <v>142</v>
      </c>
      <c r="AW1028" s="14" t="s">
        <v>31</v>
      </c>
      <c r="AX1028" s="14" t="s">
        <v>69</v>
      </c>
      <c r="AY1028" s="245" t="s">
        <v>134</v>
      </c>
    </row>
    <row r="1029" s="15" customFormat="1">
      <c r="A1029" s="15"/>
      <c r="B1029" s="246"/>
      <c r="C1029" s="247"/>
      <c r="D1029" s="226" t="s">
        <v>146</v>
      </c>
      <c r="E1029" s="248" t="s">
        <v>19</v>
      </c>
      <c r="F1029" s="249" t="s">
        <v>163</v>
      </c>
      <c r="G1029" s="247"/>
      <c r="H1029" s="250">
        <v>12.300000000000001</v>
      </c>
      <c r="I1029" s="251"/>
      <c r="J1029" s="247"/>
      <c r="K1029" s="247"/>
      <c r="L1029" s="252"/>
      <c r="M1029" s="253"/>
      <c r="N1029" s="254"/>
      <c r="O1029" s="254"/>
      <c r="P1029" s="254"/>
      <c r="Q1029" s="254"/>
      <c r="R1029" s="254"/>
      <c r="S1029" s="254"/>
      <c r="T1029" s="255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56" t="s">
        <v>146</v>
      </c>
      <c r="AU1029" s="256" t="s">
        <v>142</v>
      </c>
      <c r="AV1029" s="15" t="s">
        <v>141</v>
      </c>
      <c r="AW1029" s="15" t="s">
        <v>31</v>
      </c>
      <c r="AX1029" s="15" t="s">
        <v>77</v>
      </c>
      <c r="AY1029" s="256" t="s">
        <v>134</v>
      </c>
    </row>
    <row r="1030" s="2" customFormat="1" ht="24.15" customHeight="1">
      <c r="A1030" s="40"/>
      <c r="B1030" s="41"/>
      <c r="C1030" s="206" t="s">
        <v>1183</v>
      </c>
      <c r="D1030" s="206" t="s">
        <v>136</v>
      </c>
      <c r="E1030" s="207" t="s">
        <v>1184</v>
      </c>
      <c r="F1030" s="208" t="s">
        <v>1185</v>
      </c>
      <c r="G1030" s="209" t="s">
        <v>206</v>
      </c>
      <c r="H1030" s="210">
        <v>12.300000000000001</v>
      </c>
      <c r="I1030" s="211"/>
      <c r="J1030" s="212">
        <f>ROUND(I1030*H1030,2)</f>
        <v>0</v>
      </c>
      <c r="K1030" s="208" t="s">
        <v>140</v>
      </c>
      <c r="L1030" s="46"/>
      <c r="M1030" s="213" t="s">
        <v>19</v>
      </c>
      <c r="N1030" s="214" t="s">
        <v>41</v>
      </c>
      <c r="O1030" s="86"/>
      <c r="P1030" s="215">
        <f>O1030*H1030</f>
        <v>0</v>
      </c>
      <c r="Q1030" s="215">
        <v>0.00016699999999999999</v>
      </c>
      <c r="R1030" s="215">
        <f>Q1030*H1030</f>
        <v>0.0020541000000000001</v>
      </c>
      <c r="S1030" s="215">
        <v>0</v>
      </c>
      <c r="T1030" s="216">
        <f>S1030*H1030</f>
        <v>0</v>
      </c>
      <c r="U1030" s="40"/>
      <c r="V1030" s="40"/>
      <c r="W1030" s="40"/>
      <c r="X1030" s="40"/>
      <c r="Y1030" s="40"/>
      <c r="Z1030" s="40"/>
      <c r="AA1030" s="40"/>
      <c r="AB1030" s="40"/>
      <c r="AC1030" s="40"/>
      <c r="AD1030" s="40"/>
      <c r="AE1030" s="40"/>
      <c r="AR1030" s="217" t="s">
        <v>176</v>
      </c>
      <c r="AT1030" s="217" t="s">
        <v>136</v>
      </c>
      <c r="AU1030" s="217" t="s">
        <v>142</v>
      </c>
      <c r="AY1030" s="19" t="s">
        <v>134</v>
      </c>
      <c r="BE1030" s="218">
        <f>IF(N1030="základní",J1030,0)</f>
        <v>0</v>
      </c>
      <c r="BF1030" s="218">
        <f>IF(N1030="snížená",J1030,0)</f>
        <v>0</v>
      </c>
      <c r="BG1030" s="218">
        <f>IF(N1030="zákl. přenesená",J1030,0)</f>
        <v>0</v>
      </c>
      <c r="BH1030" s="218">
        <f>IF(N1030="sníž. přenesená",J1030,0)</f>
        <v>0</v>
      </c>
      <c r="BI1030" s="218">
        <f>IF(N1030="nulová",J1030,0)</f>
        <v>0</v>
      </c>
      <c r="BJ1030" s="19" t="s">
        <v>142</v>
      </c>
      <c r="BK1030" s="218">
        <f>ROUND(I1030*H1030,2)</f>
        <v>0</v>
      </c>
      <c r="BL1030" s="19" t="s">
        <v>176</v>
      </c>
      <c r="BM1030" s="217" t="s">
        <v>1186</v>
      </c>
    </row>
    <row r="1031" s="2" customFormat="1">
      <c r="A1031" s="40"/>
      <c r="B1031" s="41"/>
      <c r="C1031" s="42"/>
      <c r="D1031" s="219" t="s">
        <v>144</v>
      </c>
      <c r="E1031" s="42"/>
      <c r="F1031" s="220" t="s">
        <v>1187</v>
      </c>
      <c r="G1031" s="42"/>
      <c r="H1031" s="42"/>
      <c r="I1031" s="221"/>
      <c r="J1031" s="42"/>
      <c r="K1031" s="42"/>
      <c r="L1031" s="46"/>
      <c r="M1031" s="222"/>
      <c r="N1031" s="223"/>
      <c r="O1031" s="86"/>
      <c r="P1031" s="86"/>
      <c r="Q1031" s="86"/>
      <c r="R1031" s="86"/>
      <c r="S1031" s="86"/>
      <c r="T1031" s="87"/>
      <c r="U1031" s="40"/>
      <c r="V1031" s="40"/>
      <c r="W1031" s="40"/>
      <c r="X1031" s="40"/>
      <c r="Y1031" s="40"/>
      <c r="Z1031" s="40"/>
      <c r="AA1031" s="40"/>
      <c r="AB1031" s="40"/>
      <c r="AC1031" s="40"/>
      <c r="AD1031" s="40"/>
      <c r="AE1031" s="40"/>
      <c r="AT1031" s="19" t="s">
        <v>144</v>
      </c>
      <c r="AU1031" s="19" t="s">
        <v>142</v>
      </c>
    </row>
    <row r="1032" s="13" customFormat="1">
      <c r="A1032" s="13"/>
      <c r="B1032" s="224"/>
      <c r="C1032" s="225"/>
      <c r="D1032" s="226" t="s">
        <v>146</v>
      </c>
      <c r="E1032" s="227" t="s">
        <v>19</v>
      </c>
      <c r="F1032" s="228" t="s">
        <v>234</v>
      </c>
      <c r="G1032" s="225"/>
      <c r="H1032" s="227" t="s">
        <v>19</v>
      </c>
      <c r="I1032" s="229"/>
      <c r="J1032" s="225"/>
      <c r="K1032" s="225"/>
      <c r="L1032" s="230"/>
      <c r="M1032" s="231"/>
      <c r="N1032" s="232"/>
      <c r="O1032" s="232"/>
      <c r="P1032" s="232"/>
      <c r="Q1032" s="232"/>
      <c r="R1032" s="232"/>
      <c r="S1032" s="232"/>
      <c r="T1032" s="233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4" t="s">
        <v>146</v>
      </c>
      <c r="AU1032" s="234" t="s">
        <v>142</v>
      </c>
      <c r="AV1032" s="13" t="s">
        <v>77</v>
      </c>
      <c r="AW1032" s="13" t="s">
        <v>31</v>
      </c>
      <c r="AX1032" s="13" t="s">
        <v>69</v>
      </c>
      <c r="AY1032" s="234" t="s">
        <v>134</v>
      </c>
    </row>
    <row r="1033" s="14" customFormat="1">
      <c r="A1033" s="14"/>
      <c r="B1033" s="235"/>
      <c r="C1033" s="236"/>
      <c r="D1033" s="226" t="s">
        <v>146</v>
      </c>
      <c r="E1033" s="237" t="s">
        <v>19</v>
      </c>
      <c r="F1033" s="238" t="s">
        <v>1171</v>
      </c>
      <c r="G1033" s="236"/>
      <c r="H1033" s="239">
        <v>3.0600000000000001</v>
      </c>
      <c r="I1033" s="240"/>
      <c r="J1033" s="236"/>
      <c r="K1033" s="236"/>
      <c r="L1033" s="241"/>
      <c r="M1033" s="242"/>
      <c r="N1033" s="243"/>
      <c r="O1033" s="243"/>
      <c r="P1033" s="243"/>
      <c r="Q1033" s="243"/>
      <c r="R1033" s="243"/>
      <c r="S1033" s="243"/>
      <c r="T1033" s="24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45" t="s">
        <v>146</v>
      </c>
      <c r="AU1033" s="245" t="s">
        <v>142</v>
      </c>
      <c r="AV1033" s="14" t="s">
        <v>142</v>
      </c>
      <c r="AW1033" s="14" t="s">
        <v>31</v>
      </c>
      <c r="AX1033" s="14" t="s">
        <v>69</v>
      </c>
      <c r="AY1033" s="245" t="s">
        <v>134</v>
      </c>
    </row>
    <row r="1034" s="13" customFormat="1">
      <c r="A1034" s="13"/>
      <c r="B1034" s="224"/>
      <c r="C1034" s="225"/>
      <c r="D1034" s="226" t="s">
        <v>146</v>
      </c>
      <c r="E1034" s="227" t="s">
        <v>19</v>
      </c>
      <c r="F1034" s="228" t="s">
        <v>215</v>
      </c>
      <c r="G1034" s="225"/>
      <c r="H1034" s="227" t="s">
        <v>19</v>
      </c>
      <c r="I1034" s="229"/>
      <c r="J1034" s="225"/>
      <c r="K1034" s="225"/>
      <c r="L1034" s="230"/>
      <c r="M1034" s="231"/>
      <c r="N1034" s="232"/>
      <c r="O1034" s="232"/>
      <c r="P1034" s="232"/>
      <c r="Q1034" s="232"/>
      <c r="R1034" s="232"/>
      <c r="S1034" s="232"/>
      <c r="T1034" s="233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4" t="s">
        <v>146</v>
      </c>
      <c r="AU1034" s="234" t="s">
        <v>142</v>
      </c>
      <c r="AV1034" s="13" t="s">
        <v>77</v>
      </c>
      <c r="AW1034" s="13" t="s">
        <v>31</v>
      </c>
      <c r="AX1034" s="13" t="s">
        <v>69</v>
      </c>
      <c r="AY1034" s="234" t="s">
        <v>134</v>
      </c>
    </row>
    <row r="1035" s="14" customFormat="1">
      <c r="A1035" s="14"/>
      <c r="B1035" s="235"/>
      <c r="C1035" s="236"/>
      <c r="D1035" s="226" t="s">
        <v>146</v>
      </c>
      <c r="E1035" s="237" t="s">
        <v>19</v>
      </c>
      <c r="F1035" s="238" t="s">
        <v>1172</v>
      </c>
      <c r="G1035" s="236"/>
      <c r="H1035" s="239">
        <v>1.5</v>
      </c>
      <c r="I1035" s="240"/>
      <c r="J1035" s="236"/>
      <c r="K1035" s="236"/>
      <c r="L1035" s="241"/>
      <c r="M1035" s="242"/>
      <c r="N1035" s="243"/>
      <c r="O1035" s="243"/>
      <c r="P1035" s="243"/>
      <c r="Q1035" s="243"/>
      <c r="R1035" s="243"/>
      <c r="S1035" s="243"/>
      <c r="T1035" s="244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45" t="s">
        <v>146</v>
      </c>
      <c r="AU1035" s="245" t="s">
        <v>142</v>
      </c>
      <c r="AV1035" s="14" t="s">
        <v>142</v>
      </c>
      <c r="AW1035" s="14" t="s">
        <v>31</v>
      </c>
      <c r="AX1035" s="14" t="s">
        <v>69</v>
      </c>
      <c r="AY1035" s="245" t="s">
        <v>134</v>
      </c>
    </row>
    <row r="1036" s="14" customFormat="1">
      <c r="A1036" s="14"/>
      <c r="B1036" s="235"/>
      <c r="C1036" s="236"/>
      <c r="D1036" s="226" t="s">
        <v>146</v>
      </c>
      <c r="E1036" s="237" t="s">
        <v>19</v>
      </c>
      <c r="F1036" s="238" t="s">
        <v>1173</v>
      </c>
      <c r="G1036" s="236"/>
      <c r="H1036" s="239">
        <v>6.2400000000000002</v>
      </c>
      <c r="I1036" s="240"/>
      <c r="J1036" s="236"/>
      <c r="K1036" s="236"/>
      <c r="L1036" s="241"/>
      <c r="M1036" s="242"/>
      <c r="N1036" s="243"/>
      <c r="O1036" s="243"/>
      <c r="P1036" s="243"/>
      <c r="Q1036" s="243"/>
      <c r="R1036" s="243"/>
      <c r="S1036" s="243"/>
      <c r="T1036" s="244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45" t="s">
        <v>146</v>
      </c>
      <c r="AU1036" s="245" t="s">
        <v>142</v>
      </c>
      <c r="AV1036" s="14" t="s">
        <v>142</v>
      </c>
      <c r="AW1036" s="14" t="s">
        <v>31</v>
      </c>
      <c r="AX1036" s="14" t="s">
        <v>69</v>
      </c>
      <c r="AY1036" s="245" t="s">
        <v>134</v>
      </c>
    </row>
    <row r="1037" s="13" customFormat="1">
      <c r="A1037" s="13"/>
      <c r="B1037" s="224"/>
      <c r="C1037" s="225"/>
      <c r="D1037" s="226" t="s">
        <v>146</v>
      </c>
      <c r="E1037" s="227" t="s">
        <v>19</v>
      </c>
      <c r="F1037" s="228" t="s">
        <v>340</v>
      </c>
      <c r="G1037" s="225"/>
      <c r="H1037" s="227" t="s">
        <v>19</v>
      </c>
      <c r="I1037" s="229"/>
      <c r="J1037" s="225"/>
      <c r="K1037" s="225"/>
      <c r="L1037" s="230"/>
      <c r="M1037" s="231"/>
      <c r="N1037" s="232"/>
      <c r="O1037" s="232"/>
      <c r="P1037" s="232"/>
      <c r="Q1037" s="232"/>
      <c r="R1037" s="232"/>
      <c r="S1037" s="232"/>
      <c r="T1037" s="233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4" t="s">
        <v>146</v>
      </c>
      <c r="AU1037" s="234" t="s">
        <v>142</v>
      </c>
      <c r="AV1037" s="13" t="s">
        <v>77</v>
      </c>
      <c r="AW1037" s="13" t="s">
        <v>31</v>
      </c>
      <c r="AX1037" s="13" t="s">
        <v>69</v>
      </c>
      <c r="AY1037" s="234" t="s">
        <v>134</v>
      </c>
    </row>
    <row r="1038" s="14" customFormat="1">
      <c r="A1038" s="14"/>
      <c r="B1038" s="235"/>
      <c r="C1038" s="236"/>
      <c r="D1038" s="226" t="s">
        <v>146</v>
      </c>
      <c r="E1038" s="237" t="s">
        <v>19</v>
      </c>
      <c r="F1038" s="238" t="s">
        <v>1172</v>
      </c>
      <c r="G1038" s="236"/>
      <c r="H1038" s="239">
        <v>1.5</v>
      </c>
      <c r="I1038" s="240"/>
      <c r="J1038" s="236"/>
      <c r="K1038" s="236"/>
      <c r="L1038" s="241"/>
      <c r="M1038" s="242"/>
      <c r="N1038" s="243"/>
      <c r="O1038" s="243"/>
      <c r="P1038" s="243"/>
      <c r="Q1038" s="243"/>
      <c r="R1038" s="243"/>
      <c r="S1038" s="243"/>
      <c r="T1038" s="244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5" t="s">
        <v>146</v>
      </c>
      <c r="AU1038" s="245" t="s">
        <v>142</v>
      </c>
      <c r="AV1038" s="14" t="s">
        <v>142</v>
      </c>
      <c r="AW1038" s="14" t="s">
        <v>31</v>
      </c>
      <c r="AX1038" s="14" t="s">
        <v>69</v>
      </c>
      <c r="AY1038" s="245" t="s">
        <v>134</v>
      </c>
    </row>
    <row r="1039" s="15" customFormat="1">
      <c r="A1039" s="15"/>
      <c r="B1039" s="246"/>
      <c r="C1039" s="247"/>
      <c r="D1039" s="226" t="s">
        <v>146</v>
      </c>
      <c r="E1039" s="248" t="s">
        <v>19</v>
      </c>
      <c r="F1039" s="249" t="s">
        <v>163</v>
      </c>
      <c r="G1039" s="247"/>
      <c r="H1039" s="250">
        <v>12.300000000000001</v>
      </c>
      <c r="I1039" s="251"/>
      <c r="J1039" s="247"/>
      <c r="K1039" s="247"/>
      <c r="L1039" s="252"/>
      <c r="M1039" s="253"/>
      <c r="N1039" s="254"/>
      <c r="O1039" s="254"/>
      <c r="P1039" s="254"/>
      <c r="Q1039" s="254"/>
      <c r="R1039" s="254"/>
      <c r="S1039" s="254"/>
      <c r="T1039" s="255"/>
      <c r="U1039" s="15"/>
      <c r="V1039" s="15"/>
      <c r="W1039" s="15"/>
      <c r="X1039" s="15"/>
      <c r="Y1039" s="15"/>
      <c r="Z1039" s="15"/>
      <c r="AA1039" s="15"/>
      <c r="AB1039" s="15"/>
      <c r="AC1039" s="15"/>
      <c r="AD1039" s="15"/>
      <c r="AE1039" s="15"/>
      <c r="AT1039" s="256" t="s">
        <v>146</v>
      </c>
      <c r="AU1039" s="256" t="s">
        <v>142</v>
      </c>
      <c r="AV1039" s="15" t="s">
        <v>141</v>
      </c>
      <c r="AW1039" s="15" t="s">
        <v>31</v>
      </c>
      <c r="AX1039" s="15" t="s">
        <v>77</v>
      </c>
      <c r="AY1039" s="256" t="s">
        <v>134</v>
      </c>
    </row>
    <row r="1040" s="2" customFormat="1" ht="24.15" customHeight="1">
      <c r="A1040" s="40"/>
      <c r="B1040" s="41"/>
      <c r="C1040" s="206" t="s">
        <v>655</v>
      </c>
      <c r="D1040" s="206" t="s">
        <v>136</v>
      </c>
      <c r="E1040" s="207" t="s">
        <v>1188</v>
      </c>
      <c r="F1040" s="208" t="s">
        <v>1189</v>
      </c>
      <c r="G1040" s="209" t="s">
        <v>206</v>
      </c>
      <c r="H1040" s="210">
        <v>12.300000000000001</v>
      </c>
      <c r="I1040" s="211"/>
      <c r="J1040" s="212">
        <f>ROUND(I1040*H1040,2)</f>
        <v>0</v>
      </c>
      <c r="K1040" s="208" t="s">
        <v>140</v>
      </c>
      <c r="L1040" s="46"/>
      <c r="M1040" s="213" t="s">
        <v>19</v>
      </c>
      <c r="N1040" s="214" t="s">
        <v>41</v>
      </c>
      <c r="O1040" s="86"/>
      <c r="P1040" s="215">
        <f>O1040*H1040</f>
        <v>0</v>
      </c>
      <c r="Q1040" s="215">
        <v>0.00016699999999999999</v>
      </c>
      <c r="R1040" s="215">
        <f>Q1040*H1040</f>
        <v>0.0020541000000000001</v>
      </c>
      <c r="S1040" s="215">
        <v>0</v>
      </c>
      <c r="T1040" s="216">
        <f>S1040*H1040</f>
        <v>0</v>
      </c>
      <c r="U1040" s="40"/>
      <c r="V1040" s="40"/>
      <c r="W1040" s="40"/>
      <c r="X1040" s="40"/>
      <c r="Y1040" s="40"/>
      <c r="Z1040" s="40"/>
      <c r="AA1040" s="40"/>
      <c r="AB1040" s="40"/>
      <c r="AC1040" s="40"/>
      <c r="AD1040" s="40"/>
      <c r="AE1040" s="40"/>
      <c r="AR1040" s="217" t="s">
        <v>176</v>
      </c>
      <c r="AT1040" s="217" t="s">
        <v>136</v>
      </c>
      <c r="AU1040" s="217" t="s">
        <v>142</v>
      </c>
      <c r="AY1040" s="19" t="s">
        <v>134</v>
      </c>
      <c r="BE1040" s="218">
        <f>IF(N1040="základní",J1040,0)</f>
        <v>0</v>
      </c>
      <c r="BF1040" s="218">
        <f>IF(N1040="snížená",J1040,0)</f>
        <v>0</v>
      </c>
      <c r="BG1040" s="218">
        <f>IF(N1040="zákl. přenesená",J1040,0)</f>
        <v>0</v>
      </c>
      <c r="BH1040" s="218">
        <f>IF(N1040="sníž. přenesená",J1040,0)</f>
        <v>0</v>
      </c>
      <c r="BI1040" s="218">
        <f>IF(N1040="nulová",J1040,0)</f>
        <v>0</v>
      </c>
      <c r="BJ1040" s="19" t="s">
        <v>142</v>
      </c>
      <c r="BK1040" s="218">
        <f>ROUND(I1040*H1040,2)</f>
        <v>0</v>
      </c>
      <c r="BL1040" s="19" t="s">
        <v>176</v>
      </c>
      <c r="BM1040" s="217" t="s">
        <v>1190</v>
      </c>
    </row>
    <row r="1041" s="2" customFormat="1">
      <c r="A1041" s="40"/>
      <c r="B1041" s="41"/>
      <c r="C1041" s="42"/>
      <c r="D1041" s="219" t="s">
        <v>144</v>
      </c>
      <c r="E1041" s="42"/>
      <c r="F1041" s="220" t="s">
        <v>1191</v>
      </c>
      <c r="G1041" s="42"/>
      <c r="H1041" s="42"/>
      <c r="I1041" s="221"/>
      <c r="J1041" s="42"/>
      <c r="K1041" s="42"/>
      <c r="L1041" s="46"/>
      <c r="M1041" s="222"/>
      <c r="N1041" s="223"/>
      <c r="O1041" s="86"/>
      <c r="P1041" s="86"/>
      <c r="Q1041" s="86"/>
      <c r="R1041" s="86"/>
      <c r="S1041" s="86"/>
      <c r="T1041" s="87"/>
      <c r="U1041" s="40"/>
      <c r="V1041" s="40"/>
      <c r="W1041" s="40"/>
      <c r="X1041" s="40"/>
      <c r="Y1041" s="40"/>
      <c r="Z1041" s="40"/>
      <c r="AA1041" s="40"/>
      <c r="AB1041" s="40"/>
      <c r="AC1041" s="40"/>
      <c r="AD1041" s="40"/>
      <c r="AE1041" s="40"/>
      <c r="AT1041" s="19" t="s">
        <v>144</v>
      </c>
      <c r="AU1041" s="19" t="s">
        <v>142</v>
      </c>
    </row>
    <row r="1042" s="13" customFormat="1">
      <c r="A1042" s="13"/>
      <c r="B1042" s="224"/>
      <c r="C1042" s="225"/>
      <c r="D1042" s="226" t="s">
        <v>146</v>
      </c>
      <c r="E1042" s="227" t="s">
        <v>19</v>
      </c>
      <c r="F1042" s="228" t="s">
        <v>234</v>
      </c>
      <c r="G1042" s="225"/>
      <c r="H1042" s="227" t="s">
        <v>19</v>
      </c>
      <c r="I1042" s="229"/>
      <c r="J1042" s="225"/>
      <c r="K1042" s="225"/>
      <c r="L1042" s="230"/>
      <c r="M1042" s="231"/>
      <c r="N1042" s="232"/>
      <c r="O1042" s="232"/>
      <c r="P1042" s="232"/>
      <c r="Q1042" s="232"/>
      <c r="R1042" s="232"/>
      <c r="S1042" s="232"/>
      <c r="T1042" s="233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34" t="s">
        <v>146</v>
      </c>
      <c r="AU1042" s="234" t="s">
        <v>142</v>
      </c>
      <c r="AV1042" s="13" t="s">
        <v>77</v>
      </c>
      <c r="AW1042" s="13" t="s">
        <v>31</v>
      </c>
      <c r="AX1042" s="13" t="s">
        <v>69</v>
      </c>
      <c r="AY1042" s="234" t="s">
        <v>134</v>
      </c>
    </row>
    <row r="1043" s="14" customFormat="1">
      <c r="A1043" s="14"/>
      <c r="B1043" s="235"/>
      <c r="C1043" s="236"/>
      <c r="D1043" s="226" t="s">
        <v>146</v>
      </c>
      <c r="E1043" s="237" t="s">
        <v>19</v>
      </c>
      <c r="F1043" s="238" t="s">
        <v>1171</v>
      </c>
      <c r="G1043" s="236"/>
      <c r="H1043" s="239">
        <v>3.0600000000000001</v>
      </c>
      <c r="I1043" s="240"/>
      <c r="J1043" s="236"/>
      <c r="K1043" s="236"/>
      <c r="L1043" s="241"/>
      <c r="M1043" s="242"/>
      <c r="N1043" s="243"/>
      <c r="O1043" s="243"/>
      <c r="P1043" s="243"/>
      <c r="Q1043" s="243"/>
      <c r="R1043" s="243"/>
      <c r="S1043" s="243"/>
      <c r="T1043" s="244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45" t="s">
        <v>146</v>
      </c>
      <c r="AU1043" s="245" t="s">
        <v>142</v>
      </c>
      <c r="AV1043" s="14" t="s">
        <v>142</v>
      </c>
      <c r="AW1043" s="14" t="s">
        <v>31</v>
      </c>
      <c r="AX1043" s="14" t="s">
        <v>69</v>
      </c>
      <c r="AY1043" s="245" t="s">
        <v>134</v>
      </c>
    </row>
    <row r="1044" s="13" customFormat="1">
      <c r="A1044" s="13"/>
      <c r="B1044" s="224"/>
      <c r="C1044" s="225"/>
      <c r="D1044" s="226" t="s">
        <v>146</v>
      </c>
      <c r="E1044" s="227" t="s">
        <v>19</v>
      </c>
      <c r="F1044" s="228" t="s">
        <v>215</v>
      </c>
      <c r="G1044" s="225"/>
      <c r="H1044" s="227" t="s">
        <v>19</v>
      </c>
      <c r="I1044" s="229"/>
      <c r="J1044" s="225"/>
      <c r="K1044" s="225"/>
      <c r="L1044" s="230"/>
      <c r="M1044" s="231"/>
      <c r="N1044" s="232"/>
      <c r="O1044" s="232"/>
      <c r="P1044" s="232"/>
      <c r="Q1044" s="232"/>
      <c r="R1044" s="232"/>
      <c r="S1044" s="232"/>
      <c r="T1044" s="233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34" t="s">
        <v>146</v>
      </c>
      <c r="AU1044" s="234" t="s">
        <v>142</v>
      </c>
      <c r="AV1044" s="13" t="s">
        <v>77</v>
      </c>
      <c r="AW1044" s="13" t="s">
        <v>31</v>
      </c>
      <c r="AX1044" s="13" t="s">
        <v>69</v>
      </c>
      <c r="AY1044" s="234" t="s">
        <v>134</v>
      </c>
    </row>
    <row r="1045" s="14" customFormat="1">
      <c r="A1045" s="14"/>
      <c r="B1045" s="235"/>
      <c r="C1045" s="236"/>
      <c r="D1045" s="226" t="s">
        <v>146</v>
      </c>
      <c r="E1045" s="237" t="s">
        <v>19</v>
      </c>
      <c r="F1045" s="238" t="s">
        <v>1172</v>
      </c>
      <c r="G1045" s="236"/>
      <c r="H1045" s="239">
        <v>1.5</v>
      </c>
      <c r="I1045" s="240"/>
      <c r="J1045" s="236"/>
      <c r="K1045" s="236"/>
      <c r="L1045" s="241"/>
      <c r="M1045" s="242"/>
      <c r="N1045" s="243"/>
      <c r="O1045" s="243"/>
      <c r="P1045" s="243"/>
      <c r="Q1045" s="243"/>
      <c r="R1045" s="243"/>
      <c r="S1045" s="243"/>
      <c r="T1045" s="244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45" t="s">
        <v>146</v>
      </c>
      <c r="AU1045" s="245" t="s">
        <v>142</v>
      </c>
      <c r="AV1045" s="14" t="s">
        <v>142</v>
      </c>
      <c r="AW1045" s="14" t="s">
        <v>31</v>
      </c>
      <c r="AX1045" s="14" t="s">
        <v>69</v>
      </c>
      <c r="AY1045" s="245" t="s">
        <v>134</v>
      </c>
    </row>
    <row r="1046" s="14" customFormat="1">
      <c r="A1046" s="14"/>
      <c r="B1046" s="235"/>
      <c r="C1046" s="236"/>
      <c r="D1046" s="226" t="s">
        <v>146</v>
      </c>
      <c r="E1046" s="237" t="s">
        <v>19</v>
      </c>
      <c r="F1046" s="238" t="s">
        <v>1173</v>
      </c>
      <c r="G1046" s="236"/>
      <c r="H1046" s="239">
        <v>6.2400000000000002</v>
      </c>
      <c r="I1046" s="240"/>
      <c r="J1046" s="236"/>
      <c r="K1046" s="236"/>
      <c r="L1046" s="241"/>
      <c r="M1046" s="242"/>
      <c r="N1046" s="243"/>
      <c r="O1046" s="243"/>
      <c r="P1046" s="243"/>
      <c r="Q1046" s="243"/>
      <c r="R1046" s="243"/>
      <c r="S1046" s="243"/>
      <c r="T1046" s="244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45" t="s">
        <v>146</v>
      </c>
      <c r="AU1046" s="245" t="s">
        <v>142</v>
      </c>
      <c r="AV1046" s="14" t="s">
        <v>142</v>
      </c>
      <c r="AW1046" s="14" t="s">
        <v>31</v>
      </c>
      <c r="AX1046" s="14" t="s">
        <v>69</v>
      </c>
      <c r="AY1046" s="245" t="s">
        <v>134</v>
      </c>
    </row>
    <row r="1047" s="13" customFormat="1">
      <c r="A1047" s="13"/>
      <c r="B1047" s="224"/>
      <c r="C1047" s="225"/>
      <c r="D1047" s="226" t="s">
        <v>146</v>
      </c>
      <c r="E1047" s="227" t="s">
        <v>19</v>
      </c>
      <c r="F1047" s="228" t="s">
        <v>340</v>
      </c>
      <c r="G1047" s="225"/>
      <c r="H1047" s="227" t="s">
        <v>19</v>
      </c>
      <c r="I1047" s="229"/>
      <c r="J1047" s="225"/>
      <c r="K1047" s="225"/>
      <c r="L1047" s="230"/>
      <c r="M1047" s="231"/>
      <c r="N1047" s="232"/>
      <c r="O1047" s="232"/>
      <c r="P1047" s="232"/>
      <c r="Q1047" s="232"/>
      <c r="R1047" s="232"/>
      <c r="S1047" s="232"/>
      <c r="T1047" s="233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34" t="s">
        <v>146</v>
      </c>
      <c r="AU1047" s="234" t="s">
        <v>142</v>
      </c>
      <c r="AV1047" s="13" t="s">
        <v>77</v>
      </c>
      <c r="AW1047" s="13" t="s">
        <v>31</v>
      </c>
      <c r="AX1047" s="13" t="s">
        <v>69</v>
      </c>
      <c r="AY1047" s="234" t="s">
        <v>134</v>
      </c>
    </row>
    <row r="1048" s="14" customFormat="1">
      <c r="A1048" s="14"/>
      <c r="B1048" s="235"/>
      <c r="C1048" s="236"/>
      <c r="D1048" s="226" t="s">
        <v>146</v>
      </c>
      <c r="E1048" s="237" t="s">
        <v>19</v>
      </c>
      <c r="F1048" s="238" t="s">
        <v>1172</v>
      </c>
      <c r="G1048" s="236"/>
      <c r="H1048" s="239">
        <v>1.5</v>
      </c>
      <c r="I1048" s="240"/>
      <c r="J1048" s="236"/>
      <c r="K1048" s="236"/>
      <c r="L1048" s="241"/>
      <c r="M1048" s="242"/>
      <c r="N1048" s="243"/>
      <c r="O1048" s="243"/>
      <c r="P1048" s="243"/>
      <c r="Q1048" s="243"/>
      <c r="R1048" s="243"/>
      <c r="S1048" s="243"/>
      <c r="T1048" s="244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45" t="s">
        <v>146</v>
      </c>
      <c r="AU1048" s="245" t="s">
        <v>142</v>
      </c>
      <c r="AV1048" s="14" t="s">
        <v>142</v>
      </c>
      <c r="AW1048" s="14" t="s">
        <v>31</v>
      </c>
      <c r="AX1048" s="14" t="s">
        <v>69</v>
      </c>
      <c r="AY1048" s="245" t="s">
        <v>134</v>
      </c>
    </row>
    <row r="1049" s="15" customFormat="1">
      <c r="A1049" s="15"/>
      <c r="B1049" s="246"/>
      <c r="C1049" s="247"/>
      <c r="D1049" s="226" t="s">
        <v>146</v>
      </c>
      <c r="E1049" s="248" t="s">
        <v>19</v>
      </c>
      <c r="F1049" s="249" t="s">
        <v>163</v>
      </c>
      <c r="G1049" s="247"/>
      <c r="H1049" s="250">
        <v>12.300000000000001</v>
      </c>
      <c r="I1049" s="251"/>
      <c r="J1049" s="247"/>
      <c r="K1049" s="247"/>
      <c r="L1049" s="252"/>
      <c r="M1049" s="253"/>
      <c r="N1049" s="254"/>
      <c r="O1049" s="254"/>
      <c r="P1049" s="254"/>
      <c r="Q1049" s="254"/>
      <c r="R1049" s="254"/>
      <c r="S1049" s="254"/>
      <c r="T1049" s="255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56" t="s">
        <v>146</v>
      </c>
      <c r="AU1049" s="256" t="s">
        <v>142</v>
      </c>
      <c r="AV1049" s="15" t="s">
        <v>141</v>
      </c>
      <c r="AW1049" s="15" t="s">
        <v>31</v>
      </c>
      <c r="AX1049" s="15" t="s">
        <v>77</v>
      </c>
      <c r="AY1049" s="256" t="s">
        <v>134</v>
      </c>
    </row>
    <row r="1050" s="12" customFormat="1" ht="22.8" customHeight="1">
      <c r="A1050" s="12"/>
      <c r="B1050" s="190"/>
      <c r="C1050" s="191"/>
      <c r="D1050" s="192" t="s">
        <v>68</v>
      </c>
      <c r="E1050" s="204" t="s">
        <v>1192</v>
      </c>
      <c r="F1050" s="204" t="s">
        <v>1193</v>
      </c>
      <c r="G1050" s="191"/>
      <c r="H1050" s="191"/>
      <c r="I1050" s="194"/>
      <c r="J1050" s="205">
        <f>BK1050</f>
        <v>0</v>
      </c>
      <c r="K1050" s="191"/>
      <c r="L1050" s="196"/>
      <c r="M1050" s="197"/>
      <c r="N1050" s="198"/>
      <c r="O1050" s="198"/>
      <c r="P1050" s="199">
        <f>SUM(P1051:P1256)</f>
        <v>0</v>
      </c>
      <c r="Q1050" s="198"/>
      <c r="R1050" s="199">
        <f>SUM(R1051:R1256)</f>
        <v>0.69988672720000011</v>
      </c>
      <c r="S1050" s="198"/>
      <c r="T1050" s="200">
        <f>SUM(T1051:T1256)</f>
        <v>0.14194736999999999</v>
      </c>
      <c r="U1050" s="12"/>
      <c r="V1050" s="12"/>
      <c r="W1050" s="12"/>
      <c r="X1050" s="12"/>
      <c r="Y1050" s="12"/>
      <c r="Z1050" s="12"/>
      <c r="AA1050" s="12"/>
      <c r="AB1050" s="12"/>
      <c r="AC1050" s="12"/>
      <c r="AD1050" s="12"/>
      <c r="AE1050" s="12"/>
      <c r="AR1050" s="201" t="s">
        <v>142</v>
      </c>
      <c r="AT1050" s="202" t="s">
        <v>68</v>
      </c>
      <c r="AU1050" s="202" t="s">
        <v>77</v>
      </c>
      <c r="AY1050" s="201" t="s">
        <v>134</v>
      </c>
      <c r="BK1050" s="203">
        <f>SUM(BK1051:BK1256)</f>
        <v>0</v>
      </c>
    </row>
    <row r="1051" s="2" customFormat="1" ht="24.15" customHeight="1">
      <c r="A1051" s="40"/>
      <c r="B1051" s="41"/>
      <c r="C1051" s="206" t="s">
        <v>1194</v>
      </c>
      <c r="D1051" s="206" t="s">
        <v>136</v>
      </c>
      <c r="E1051" s="207" t="s">
        <v>1195</v>
      </c>
      <c r="F1051" s="208" t="s">
        <v>1196</v>
      </c>
      <c r="G1051" s="209" t="s">
        <v>206</v>
      </c>
      <c r="H1051" s="210">
        <v>227.02000000000001</v>
      </c>
      <c r="I1051" s="211"/>
      <c r="J1051" s="212">
        <f>ROUND(I1051*H1051,2)</f>
        <v>0</v>
      </c>
      <c r="K1051" s="208" t="s">
        <v>140</v>
      </c>
      <c r="L1051" s="46"/>
      <c r="M1051" s="213" t="s">
        <v>19</v>
      </c>
      <c r="N1051" s="214" t="s">
        <v>41</v>
      </c>
      <c r="O1051" s="86"/>
      <c r="P1051" s="215">
        <f>O1051*H1051</f>
        <v>0</v>
      </c>
      <c r="Q1051" s="215">
        <v>0</v>
      </c>
      <c r="R1051" s="215">
        <f>Q1051*H1051</f>
        <v>0</v>
      </c>
      <c r="S1051" s="215">
        <v>0</v>
      </c>
      <c r="T1051" s="216">
        <f>S1051*H1051</f>
        <v>0</v>
      </c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R1051" s="217" t="s">
        <v>176</v>
      </c>
      <c r="AT1051" s="217" t="s">
        <v>136</v>
      </c>
      <c r="AU1051" s="217" t="s">
        <v>142</v>
      </c>
      <c r="AY1051" s="19" t="s">
        <v>134</v>
      </c>
      <c r="BE1051" s="218">
        <f>IF(N1051="základní",J1051,0)</f>
        <v>0</v>
      </c>
      <c r="BF1051" s="218">
        <f>IF(N1051="snížená",J1051,0)</f>
        <v>0</v>
      </c>
      <c r="BG1051" s="218">
        <f>IF(N1051="zákl. přenesená",J1051,0)</f>
        <v>0</v>
      </c>
      <c r="BH1051" s="218">
        <f>IF(N1051="sníž. přenesená",J1051,0)</f>
        <v>0</v>
      </c>
      <c r="BI1051" s="218">
        <f>IF(N1051="nulová",J1051,0)</f>
        <v>0</v>
      </c>
      <c r="BJ1051" s="19" t="s">
        <v>142</v>
      </c>
      <c r="BK1051" s="218">
        <f>ROUND(I1051*H1051,2)</f>
        <v>0</v>
      </c>
      <c r="BL1051" s="19" t="s">
        <v>176</v>
      </c>
      <c r="BM1051" s="217" t="s">
        <v>1197</v>
      </c>
    </row>
    <row r="1052" s="2" customFormat="1">
      <c r="A1052" s="40"/>
      <c r="B1052" s="41"/>
      <c r="C1052" s="42"/>
      <c r="D1052" s="219" t="s">
        <v>144</v>
      </c>
      <c r="E1052" s="42"/>
      <c r="F1052" s="220" t="s">
        <v>1198</v>
      </c>
      <c r="G1052" s="42"/>
      <c r="H1052" s="42"/>
      <c r="I1052" s="221"/>
      <c r="J1052" s="42"/>
      <c r="K1052" s="42"/>
      <c r="L1052" s="46"/>
      <c r="M1052" s="222"/>
      <c r="N1052" s="223"/>
      <c r="O1052" s="86"/>
      <c r="P1052" s="86"/>
      <c r="Q1052" s="86"/>
      <c r="R1052" s="86"/>
      <c r="S1052" s="86"/>
      <c r="T1052" s="87"/>
      <c r="U1052" s="40"/>
      <c r="V1052" s="40"/>
      <c r="W1052" s="40"/>
      <c r="X1052" s="40"/>
      <c r="Y1052" s="40"/>
      <c r="Z1052" s="40"/>
      <c r="AA1052" s="40"/>
      <c r="AB1052" s="40"/>
      <c r="AC1052" s="40"/>
      <c r="AD1052" s="40"/>
      <c r="AE1052" s="40"/>
      <c r="AT1052" s="19" t="s">
        <v>144</v>
      </c>
      <c r="AU1052" s="19" t="s">
        <v>142</v>
      </c>
    </row>
    <row r="1053" s="13" customFormat="1">
      <c r="A1053" s="13"/>
      <c r="B1053" s="224"/>
      <c r="C1053" s="225"/>
      <c r="D1053" s="226" t="s">
        <v>146</v>
      </c>
      <c r="E1053" s="227" t="s">
        <v>19</v>
      </c>
      <c r="F1053" s="228" t="s">
        <v>215</v>
      </c>
      <c r="G1053" s="225"/>
      <c r="H1053" s="227" t="s">
        <v>19</v>
      </c>
      <c r="I1053" s="229"/>
      <c r="J1053" s="225"/>
      <c r="K1053" s="225"/>
      <c r="L1053" s="230"/>
      <c r="M1053" s="231"/>
      <c r="N1053" s="232"/>
      <c r="O1053" s="232"/>
      <c r="P1053" s="232"/>
      <c r="Q1053" s="232"/>
      <c r="R1053" s="232"/>
      <c r="S1053" s="232"/>
      <c r="T1053" s="233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34" t="s">
        <v>146</v>
      </c>
      <c r="AU1053" s="234" t="s">
        <v>142</v>
      </c>
      <c r="AV1053" s="13" t="s">
        <v>77</v>
      </c>
      <c r="AW1053" s="13" t="s">
        <v>31</v>
      </c>
      <c r="AX1053" s="13" t="s">
        <v>69</v>
      </c>
      <c r="AY1053" s="234" t="s">
        <v>134</v>
      </c>
    </row>
    <row r="1054" s="14" customFormat="1">
      <c r="A1054" s="14"/>
      <c r="B1054" s="235"/>
      <c r="C1054" s="236"/>
      <c r="D1054" s="226" t="s">
        <v>146</v>
      </c>
      <c r="E1054" s="237" t="s">
        <v>19</v>
      </c>
      <c r="F1054" s="238" t="s">
        <v>1199</v>
      </c>
      <c r="G1054" s="236"/>
      <c r="H1054" s="239">
        <v>232.12000000000001</v>
      </c>
      <c r="I1054" s="240"/>
      <c r="J1054" s="236"/>
      <c r="K1054" s="236"/>
      <c r="L1054" s="241"/>
      <c r="M1054" s="242"/>
      <c r="N1054" s="243"/>
      <c r="O1054" s="243"/>
      <c r="P1054" s="243"/>
      <c r="Q1054" s="243"/>
      <c r="R1054" s="243"/>
      <c r="S1054" s="243"/>
      <c r="T1054" s="244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45" t="s">
        <v>146</v>
      </c>
      <c r="AU1054" s="245" t="s">
        <v>142</v>
      </c>
      <c r="AV1054" s="14" t="s">
        <v>142</v>
      </c>
      <c r="AW1054" s="14" t="s">
        <v>31</v>
      </c>
      <c r="AX1054" s="14" t="s">
        <v>69</v>
      </c>
      <c r="AY1054" s="245" t="s">
        <v>134</v>
      </c>
    </row>
    <row r="1055" s="14" customFormat="1">
      <c r="A1055" s="14"/>
      <c r="B1055" s="235"/>
      <c r="C1055" s="236"/>
      <c r="D1055" s="226" t="s">
        <v>146</v>
      </c>
      <c r="E1055" s="237" t="s">
        <v>19</v>
      </c>
      <c r="F1055" s="238" t="s">
        <v>1200</v>
      </c>
      <c r="G1055" s="236"/>
      <c r="H1055" s="239">
        <v>-11.34</v>
      </c>
      <c r="I1055" s="240"/>
      <c r="J1055" s="236"/>
      <c r="K1055" s="236"/>
      <c r="L1055" s="241"/>
      <c r="M1055" s="242"/>
      <c r="N1055" s="243"/>
      <c r="O1055" s="243"/>
      <c r="P1055" s="243"/>
      <c r="Q1055" s="243"/>
      <c r="R1055" s="243"/>
      <c r="S1055" s="243"/>
      <c r="T1055" s="244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5" t="s">
        <v>146</v>
      </c>
      <c r="AU1055" s="245" t="s">
        <v>142</v>
      </c>
      <c r="AV1055" s="14" t="s">
        <v>142</v>
      </c>
      <c r="AW1055" s="14" t="s">
        <v>31</v>
      </c>
      <c r="AX1055" s="14" t="s">
        <v>69</v>
      </c>
      <c r="AY1055" s="245" t="s">
        <v>134</v>
      </c>
    </row>
    <row r="1056" s="14" customFormat="1">
      <c r="A1056" s="14"/>
      <c r="B1056" s="235"/>
      <c r="C1056" s="236"/>
      <c r="D1056" s="226" t="s">
        <v>146</v>
      </c>
      <c r="E1056" s="237" t="s">
        <v>19</v>
      </c>
      <c r="F1056" s="238" t="s">
        <v>1201</v>
      </c>
      <c r="G1056" s="236"/>
      <c r="H1056" s="239">
        <v>6.2400000000000002</v>
      </c>
      <c r="I1056" s="240"/>
      <c r="J1056" s="236"/>
      <c r="K1056" s="236"/>
      <c r="L1056" s="241"/>
      <c r="M1056" s="242"/>
      <c r="N1056" s="243"/>
      <c r="O1056" s="243"/>
      <c r="P1056" s="243"/>
      <c r="Q1056" s="243"/>
      <c r="R1056" s="243"/>
      <c r="S1056" s="243"/>
      <c r="T1056" s="244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5" t="s">
        <v>146</v>
      </c>
      <c r="AU1056" s="245" t="s">
        <v>142</v>
      </c>
      <c r="AV1056" s="14" t="s">
        <v>142</v>
      </c>
      <c r="AW1056" s="14" t="s">
        <v>31</v>
      </c>
      <c r="AX1056" s="14" t="s">
        <v>69</v>
      </c>
      <c r="AY1056" s="245" t="s">
        <v>134</v>
      </c>
    </row>
    <row r="1057" s="15" customFormat="1">
      <c r="A1057" s="15"/>
      <c r="B1057" s="246"/>
      <c r="C1057" s="247"/>
      <c r="D1057" s="226" t="s">
        <v>146</v>
      </c>
      <c r="E1057" s="248" t="s">
        <v>19</v>
      </c>
      <c r="F1057" s="249" t="s">
        <v>163</v>
      </c>
      <c r="G1057" s="247"/>
      <c r="H1057" s="250">
        <v>227.02000000000001</v>
      </c>
      <c r="I1057" s="251"/>
      <c r="J1057" s="247"/>
      <c r="K1057" s="247"/>
      <c r="L1057" s="252"/>
      <c r="M1057" s="253"/>
      <c r="N1057" s="254"/>
      <c r="O1057" s="254"/>
      <c r="P1057" s="254"/>
      <c r="Q1057" s="254"/>
      <c r="R1057" s="254"/>
      <c r="S1057" s="254"/>
      <c r="T1057" s="255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56" t="s">
        <v>146</v>
      </c>
      <c r="AU1057" s="256" t="s">
        <v>142</v>
      </c>
      <c r="AV1057" s="15" t="s">
        <v>141</v>
      </c>
      <c r="AW1057" s="15" t="s">
        <v>31</v>
      </c>
      <c r="AX1057" s="15" t="s">
        <v>77</v>
      </c>
      <c r="AY1057" s="256" t="s">
        <v>134</v>
      </c>
    </row>
    <row r="1058" s="2" customFormat="1" ht="24.15" customHeight="1">
      <c r="A1058" s="40"/>
      <c r="B1058" s="41"/>
      <c r="C1058" s="206" t="s">
        <v>659</v>
      </c>
      <c r="D1058" s="206" t="s">
        <v>136</v>
      </c>
      <c r="E1058" s="207" t="s">
        <v>1202</v>
      </c>
      <c r="F1058" s="208" t="s">
        <v>1203</v>
      </c>
      <c r="G1058" s="209" t="s">
        <v>206</v>
      </c>
      <c r="H1058" s="210">
        <v>89.653999999999996</v>
      </c>
      <c r="I1058" s="211"/>
      <c r="J1058" s="212">
        <f>ROUND(I1058*H1058,2)</f>
        <v>0</v>
      </c>
      <c r="K1058" s="208" t="s">
        <v>140</v>
      </c>
      <c r="L1058" s="46"/>
      <c r="M1058" s="213" t="s">
        <v>19</v>
      </c>
      <c r="N1058" s="214" t="s">
        <v>41</v>
      </c>
      <c r="O1058" s="86"/>
      <c r="P1058" s="215">
        <f>O1058*H1058</f>
        <v>0</v>
      </c>
      <c r="Q1058" s="215">
        <v>0</v>
      </c>
      <c r="R1058" s="215">
        <f>Q1058*H1058</f>
        <v>0</v>
      </c>
      <c r="S1058" s="215">
        <v>0</v>
      </c>
      <c r="T1058" s="216">
        <f>S1058*H1058</f>
        <v>0</v>
      </c>
      <c r="U1058" s="40"/>
      <c r="V1058" s="40"/>
      <c r="W1058" s="40"/>
      <c r="X1058" s="40"/>
      <c r="Y1058" s="40"/>
      <c r="Z1058" s="40"/>
      <c r="AA1058" s="40"/>
      <c r="AB1058" s="40"/>
      <c r="AC1058" s="40"/>
      <c r="AD1058" s="40"/>
      <c r="AE1058" s="40"/>
      <c r="AR1058" s="217" t="s">
        <v>176</v>
      </c>
      <c r="AT1058" s="217" t="s">
        <v>136</v>
      </c>
      <c r="AU1058" s="217" t="s">
        <v>142</v>
      </c>
      <c r="AY1058" s="19" t="s">
        <v>134</v>
      </c>
      <c r="BE1058" s="218">
        <f>IF(N1058="základní",J1058,0)</f>
        <v>0</v>
      </c>
      <c r="BF1058" s="218">
        <f>IF(N1058="snížená",J1058,0)</f>
        <v>0</v>
      </c>
      <c r="BG1058" s="218">
        <f>IF(N1058="zákl. přenesená",J1058,0)</f>
        <v>0</v>
      </c>
      <c r="BH1058" s="218">
        <f>IF(N1058="sníž. přenesená",J1058,0)</f>
        <v>0</v>
      </c>
      <c r="BI1058" s="218">
        <f>IF(N1058="nulová",J1058,0)</f>
        <v>0</v>
      </c>
      <c r="BJ1058" s="19" t="s">
        <v>142</v>
      </c>
      <c r="BK1058" s="218">
        <f>ROUND(I1058*H1058,2)</f>
        <v>0</v>
      </c>
      <c r="BL1058" s="19" t="s">
        <v>176</v>
      </c>
      <c r="BM1058" s="217" t="s">
        <v>1204</v>
      </c>
    </row>
    <row r="1059" s="2" customFormat="1">
      <c r="A1059" s="40"/>
      <c r="B1059" s="41"/>
      <c r="C1059" s="42"/>
      <c r="D1059" s="219" t="s">
        <v>144</v>
      </c>
      <c r="E1059" s="42"/>
      <c r="F1059" s="220" t="s">
        <v>1205</v>
      </c>
      <c r="G1059" s="42"/>
      <c r="H1059" s="42"/>
      <c r="I1059" s="221"/>
      <c r="J1059" s="42"/>
      <c r="K1059" s="42"/>
      <c r="L1059" s="46"/>
      <c r="M1059" s="222"/>
      <c r="N1059" s="223"/>
      <c r="O1059" s="86"/>
      <c r="P1059" s="86"/>
      <c r="Q1059" s="86"/>
      <c r="R1059" s="86"/>
      <c r="S1059" s="86"/>
      <c r="T1059" s="87"/>
      <c r="U1059" s="40"/>
      <c r="V1059" s="40"/>
      <c r="W1059" s="40"/>
      <c r="X1059" s="40"/>
      <c r="Y1059" s="40"/>
      <c r="Z1059" s="40"/>
      <c r="AA1059" s="40"/>
      <c r="AB1059" s="40"/>
      <c r="AC1059" s="40"/>
      <c r="AD1059" s="40"/>
      <c r="AE1059" s="40"/>
      <c r="AT1059" s="19" t="s">
        <v>144</v>
      </c>
      <c r="AU1059" s="19" t="s">
        <v>142</v>
      </c>
    </row>
    <row r="1060" s="13" customFormat="1">
      <c r="A1060" s="13"/>
      <c r="B1060" s="224"/>
      <c r="C1060" s="225"/>
      <c r="D1060" s="226" t="s">
        <v>146</v>
      </c>
      <c r="E1060" s="227" t="s">
        <v>19</v>
      </c>
      <c r="F1060" s="228" t="s">
        <v>234</v>
      </c>
      <c r="G1060" s="225"/>
      <c r="H1060" s="227" t="s">
        <v>19</v>
      </c>
      <c r="I1060" s="229"/>
      <c r="J1060" s="225"/>
      <c r="K1060" s="225"/>
      <c r="L1060" s="230"/>
      <c r="M1060" s="231"/>
      <c r="N1060" s="232"/>
      <c r="O1060" s="232"/>
      <c r="P1060" s="232"/>
      <c r="Q1060" s="232"/>
      <c r="R1060" s="232"/>
      <c r="S1060" s="232"/>
      <c r="T1060" s="233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34" t="s">
        <v>146</v>
      </c>
      <c r="AU1060" s="234" t="s">
        <v>142</v>
      </c>
      <c r="AV1060" s="13" t="s">
        <v>77</v>
      </c>
      <c r="AW1060" s="13" t="s">
        <v>31</v>
      </c>
      <c r="AX1060" s="13" t="s">
        <v>69</v>
      </c>
      <c r="AY1060" s="234" t="s">
        <v>134</v>
      </c>
    </row>
    <row r="1061" s="14" customFormat="1">
      <c r="A1061" s="14"/>
      <c r="B1061" s="235"/>
      <c r="C1061" s="236"/>
      <c r="D1061" s="226" t="s">
        <v>146</v>
      </c>
      <c r="E1061" s="237" t="s">
        <v>19</v>
      </c>
      <c r="F1061" s="238" t="s">
        <v>1206</v>
      </c>
      <c r="G1061" s="236"/>
      <c r="H1061" s="239">
        <v>59.520000000000003</v>
      </c>
      <c r="I1061" s="240"/>
      <c r="J1061" s="236"/>
      <c r="K1061" s="236"/>
      <c r="L1061" s="241"/>
      <c r="M1061" s="242"/>
      <c r="N1061" s="243"/>
      <c r="O1061" s="243"/>
      <c r="P1061" s="243"/>
      <c r="Q1061" s="243"/>
      <c r="R1061" s="243"/>
      <c r="S1061" s="243"/>
      <c r="T1061" s="244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45" t="s">
        <v>146</v>
      </c>
      <c r="AU1061" s="245" t="s">
        <v>142</v>
      </c>
      <c r="AV1061" s="14" t="s">
        <v>142</v>
      </c>
      <c r="AW1061" s="14" t="s">
        <v>31</v>
      </c>
      <c r="AX1061" s="14" t="s">
        <v>69</v>
      </c>
      <c r="AY1061" s="245" t="s">
        <v>134</v>
      </c>
    </row>
    <row r="1062" s="14" customFormat="1">
      <c r="A1062" s="14"/>
      <c r="B1062" s="235"/>
      <c r="C1062" s="236"/>
      <c r="D1062" s="226" t="s">
        <v>146</v>
      </c>
      <c r="E1062" s="237" t="s">
        <v>19</v>
      </c>
      <c r="F1062" s="238" t="s">
        <v>1207</v>
      </c>
      <c r="G1062" s="236"/>
      <c r="H1062" s="239">
        <v>-1.5760000000000001</v>
      </c>
      <c r="I1062" s="240"/>
      <c r="J1062" s="236"/>
      <c r="K1062" s="236"/>
      <c r="L1062" s="241"/>
      <c r="M1062" s="242"/>
      <c r="N1062" s="243"/>
      <c r="O1062" s="243"/>
      <c r="P1062" s="243"/>
      <c r="Q1062" s="243"/>
      <c r="R1062" s="243"/>
      <c r="S1062" s="243"/>
      <c r="T1062" s="244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45" t="s">
        <v>146</v>
      </c>
      <c r="AU1062" s="245" t="s">
        <v>142</v>
      </c>
      <c r="AV1062" s="14" t="s">
        <v>142</v>
      </c>
      <c r="AW1062" s="14" t="s">
        <v>31</v>
      </c>
      <c r="AX1062" s="14" t="s">
        <v>69</v>
      </c>
      <c r="AY1062" s="245" t="s">
        <v>134</v>
      </c>
    </row>
    <row r="1063" s="14" customFormat="1">
      <c r="A1063" s="14"/>
      <c r="B1063" s="235"/>
      <c r="C1063" s="236"/>
      <c r="D1063" s="226" t="s">
        <v>146</v>
      </c>
      <c r="E1063" s="237" t="s">
        <v>19</v>
      </c>
      <c r="F1063" s="238" t="s">
        <v>1208</v>
      </c>
      <c r="G1063" s="236"/>
      <c r="H1063" s="239">
        <v>16.800000000000001</v>
      </c>
      <c r="I1063" s="240"/>
      <c r="J1063" s="236"/>
      <c r="K1063" s="236"/>
      <c r="L1063" s="241"/>
      <c r="M1063" s="242"/>
      <c r="N1063" s="243"/>
      <c r="O1063" s="243"/>
      <c r="P1063" s="243"/>
      <c r="Q1063" s="243"/>
      <c r="R1063" s="243"/>
      <c r="S1063" s="243"/>
      <c r="T1063" s="244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45" t="s">
        <v>146</v>
      </c>
      <c r="AU1063" s="245" t="s">
        <v>142</v>
      </c>
      <c r="AV1063" s="14" t="s">
        <v>142</v>
      </c>
      <c r="AW1063" s="14" t="s">
        <v>31</v>
      </c>
      <c r="AX1063" s="14" t="s">
        <v>69</v>
      </c>
      <c r="AY1063" s="245" t="s">
        <v>134</v>
      </c>
    </row>
    <row r="1064" s="14" customFormat="1">
      <c r="A1064" s="14"/>
      <c r="B1064" s="235"/>
      <c r="C1064" s="236"/>
      <c r="D1064" s="226" t="s">
        <v>146</v>
      </c>
      <c r="E1064" s="237" t="s">
        <v>19</v>
      </c>
      <c r="F1064" s="238" t="s">
        <v>1209</v>
      </c>
      <c r="G1064" s="236"/>
      <c r="H1064" s="239">
        <v>14.91</v>
      </c>
      <c r="I1064" s="240"/>
      <c r="J1064" s="236"/>
      <c r="K1064" s="236"/>
      <c r="L1064" s="241"/>
      <c r="M1064" s="242"/>
      <c r="N1064" s="243"/>
      <c r="O1064" s="243"/>
      <c r="P1064" s="243"/>
      <c r="Q1064" s="243"/>
      <c r="R1064" s="243"/>
      <c r="S1064" s="243"/>
      <c r="T1064" s="244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5" t="s">
        <v>146</v>
      </c>
      <c r="AU1064" s="245" t="s">
        <v>142</v>
      </c>
      <c r="AV1064" s="14" t="s">
        <v>142</v>
      </c>
      <c r="AW1064" s="14" t="s">
        <v>31</v>
      </c>
      <c r="AX1064" s="14" t="s">
        <v>69</v>
      </c>
      <c r="AY1064" s="245" t="s">
        <v>134</v>
      </c>
    </row>
    <row r="1065" s="15" customFormat="1">
      <c r="A1065" s="15"/>
      <c r="B1065" s="246"/>
      <c r="C1065" s="247"/>
      <c r="D1065" s="226" t="s">
        <v>146</v>
      </c>
      <c r="E1065" s="248" t="s">
        <v>19</v>
      </c>
      <c r="F1065" s="249" t="s">
        <v>163</v>
      </c>
      <c r="G1065" s="247"/>
      <c r="H1065" s="250">
        <v>89.653999999999996</v>
      </c>
      <c r="I1065" s="251"/>
      <c r="J1065" s="247"/>
      <c r="K1065" s="247"/>
      <c r="L1065" s="252"/>
      <c r="M1065" s="253"/>
      <c r="N1065" s="254"/>
      <c r="O1065" s="254"/>
      <c r="P1065" s="254"/>
      <c r="Q1065" s="254"/>
      <c r="R1065" s="254"/>
      <c r="S1065" s="254"/>
      <c r="T1065" s="255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56" t="s">
        <v>146</v>
      </c>
      <c r="AU1065" s="256" t="s">
        <v>142</v>
      </c>
      <c r="AV1065" s="15" t="s">
        <v>141</v>
      </c>
      <c r="AW1065" s="15" t="s">
        <v>31</v>
      </c>
      <c r="AX1065" s="15" t="s">
        <v>77</v>
      </c>
      <c r="AY1065" s="256" t="s">
        <v>134</v>
      </c>
    </row>
    <row r="1066" s="2" customFormat="1" ht="24.15" customHeight="1">
      <c r="A1066" s="40"/>
      <c r="B1066" s="41"/>
      <c r="C1066" s="206" t="s">
        <v>1210</v>
      </c>
      <c r="D1066" s="206" t="s">
        <v>136</v>
      </c>
      <c r="E1066" s="207" t="s">
        <v>1211</v>
      </c>
      <c r="F1066" s="208" t="s">
        <v>1212</v>
      </c>
      <c r="G1066" s="209" t="s">
        <v>206</v>
      </c>
      <c r="H1066" s="210">
        <v>15.174</v>
      </c>
      <c r="I1066" s="211"/>
      <c r="J1066" s="212">
        <f>ROUND(I1066*H1066,2)</f>
        <v>0</v>
      </c>
      <c r="K1066" s="208" t="s">
        <v>140</v>
      </c>
      <c r="L1066" s="46"/>
      <c r="M1066" s="213" t="s">
        <v>19</v>
      </c>
      <c r="N1066" s="214" t="s">
        <v>41</v>
      </c>
      <c r="O1066" s="86"/>
      <c r="P1066" s="215">
        <f>O1066*H1066</f>
        <v>0</v>
      </c>
      <c r="Q1066" s="215">
        <v>0</v>
      </c>
      <c r="R1066" s="215">
        <f>Q1066*H1066</f>
        <v>0</v>
      </c>
      <c r="S1066" s="215">
        <v>0</v>
      </c>
      <c r="T1066" s="216">
        <f>S1066*H1066</f>
        <v>0</v>
      </c>
      <c r="U1066" s="40"/>
      <c r="V1066" s="40"/>
      <c r="W1066" s="40"/>
      <c r="X1066" s="40"/>
      <c r="Y1066" s="40"/>
      <c r="Z1066" s="40"/>
      <c r="AA1066" s="40"/>
      <c r="AB1066" s="40"/>
      <c r="AC1066" s="40"/>
      <c r="AD1066" s="40"/>
      <c r="AE1066" s="40"/>
      <c r="AR1066" s="217" t="s">
        <v>176</v>
      </c>
      <c r="AT1066" s="217" t="s">
        <v>136</v>
      </c>
      <c r="AU1066" s="217" t="s">
        <v>142</v>
      </c>
      <c r="AY1066" s="19" t="s">
        <v>134</v>
      </c>
      <c r="BE1066" s="218">
        <f>IF(N1066="základní",J1066,0)</f>
        <v>0</v>
      </c>
      <c r="BF1066" s="218">
        <f>IF(N1066="snížená",J1066,0)</f>
        <v>0</v>
      </c>
      <c r="BG1066" s="218">
        <f>IF(N1066="zákl. přenesená",J1066,0)</f>
        <v>0</v>
      </c>
      <c r="BH1066" s="218">
        <f>IF(N1066="sníž. přenesená",J1066,0)</f>
        <v>0</v>
      </c>
      <c r="BI1066" s="218">
        <f>IF(N1066="nulová",J1066,0)</f>
        <v>0</v>
      </c>
      <c r="BJ1066" s="19" t="s">
        <v>142</v>
      </c>
      <c r="BK1066" s="218">
        <f>ROUND(I1066*H1066,2)</f>
        <v>0</v>
      </c>
      <c r="BL1066" s="19" t="s">
        <v>176</v>
      </c>
      <c r="BM1066" s="217" t="s">
        <v>1213</v>
      </c>
    </row>
    <row r="1067" s="2" customFormat="1">
      <c r="A1067" s="40"/>
      <c r="B1067" s="41"/>
      <c r="C1067" s="42"/>
      <c r="D1067" s="219" t="s">
        <v>144</v>
      </c>
      <c r="E1067" s="42"/>
      <c r="F1067" s="220" t="s">
        <v>1214</v>
      </c>
      <c r="G1067" s="42"/>
      <c r="H1067" s="42"/>
      <c r="I1067" s="221"/>
      <c r="J1067" s="42"/>
      <c r="K1067" s="42"/>
      <c r="L1067" s="46"/>
      <c r="M1067" s="222"/>
      <c r="N1067" s="223"/>
      <c r="O1067" s="86"/>
      <c r="P1067" s="86"/>
      <c r="Q1067" s="86"/>
      <c r="R1067" s="86"/>
      <c r="S1067" s="86"/>
      <c r="T1067" s="87"/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T1067" s="19" t="s">
        <v>144</v>
      </c>
      <c r="AU1067" s="19" t="s">
        <v>142</v>
      </c>
    </row>
    <row r="1068" s="13" customFormat="1">
      <c r="A1068" s="13"/>
      <c r="B1068" s="224"/>
      <c r="C1068" s="225"/>
      <c r="D1068" s="226" t="s">
        <v>146</v>
      </c>
      <c r="E1068" s="227" t="s">
        <v>19</v>
      </c>
      <c r="F1068" s="228" t="s">
        <v>342</v>
      </c>
      <c r="G1068" s="225"/>
      <c r="H1068" s="227" t="s">
        <v>19</v>
      </c>
      <c r="I1068" s="229"/>
      <c r="J1068" s="225"/>
      <c r="K1068" s="225"/>
      <c r="L1068" s="230"/>
      <c r="M1068" s="231"/>
      <c r="N1068" s="232"/>
      <c r="O1068" s="232"/>
      <c r="P1068" s="232"/>
      <c r="Q1068" s="232"/>
      <c r="R1068" s="232"/>
      <c r="S1068" s="232"/>
      <c r="T1068" s="233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34" t="s">
        <v>146</v>
      </c>
      <c r="AU1068" s="234" t="s">
        <v>142</v>
      </c>
      <c r="AV1068" s="13" t="s">
        <v>77</v>
      </c>
      <c r="AW1068" s="13" t="s">
        <v>31</v>
      </c>
      <c r="AX1068" s="13" t="s">
        <v>69</v>
      </c>
      <c r="AY1068" s="234" t="s">
        <v>134</v>
      </c>
    </row>
    <row r="1069" s="14" customFormat="1">
      <c r="A1069" s="14"/>
      <c r="B1069" s="235"/>
      <c r="C1069" s="236"/>
      <c r="D1069" s="226" t="s">
        <v>146</v>
      </c>
      <c r="E1069" s="237" t="s">
        <v>19</v>
      </c>
      <c r="F1069" s="238" t="s">
        <v>343</v>
      </c>
      <c r="G1069" s="236"/>
      <c r="H1069" s="239">
        <v>15.174</v>
      </c>
      <c r="I1069" s="240"/>
      <c r="J1069" s="236"/>
      <c r="K1069" s="236"/>
      <c r="L1069" s="241"/>
      <c r="M1069" s="242"/>
      <c r="N1069" s="243"/>
      <c r="O1069" s="243"/>
      <c r="P1069" s="243"/>
      <c r="Q1069" s="243"/>
      <c r="R1069" s="243"/>
      <c r="S1069" s="243"/>
      <c r="T1069" s="244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45" t="s">
        <v>146</v>
      </c>
      <c r="AU1069" s="245" t="s">
        <v>142</v>
      </c>
      <c r="AV1069" s="14" t="s">
        <v>142</v>
      </c>
      <c r="AW1069" s="14" t="s">
        <v>31</v>
      </c>
      <c r="AX1069" s="14" t="s">
        <v>69</v>
      </c>
      <c r="AY1069" s="245" t="s">
        <v>134</v>
      </c>
    </row>
    <row r="1070" s="15" customFormat="1">
      <c r="A1070" s="15"/>
      <c r="B1070" s="246"/>
      <c r="C1070" s="247"/>
      <c r="D1070" s="226" t="s">
        <v>146</v>
      </c>
      <c r="E1070" s="248" t="s">
        <v>19</v>
      </c>
      <c r="F1070" s="249" t="s">
        <v>163</v>
      </c>
      <c r="G1070" s="247"/>
      <c r="H1070" s="250">
        <v>15.174</v>
      </c>
      <c r="I1070" s="251"/>
      <c r="J1070" s="247"/>
      <c r="K1070" s="247"/>
      <c r="L1070" s="252"/>
      <c r="M1070" s="253"/>
      <c r="N1070" s="254"/>
      <c r="O1070" s="254"/>
      <c r="P1070" s="254"/>
      <c r="Q1070" s="254"/>
      <c r="R1070" s="254"/>
      <c r="S1070" s="254"/>
      <c r="T1070" s="255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56" t="s">
        <v>146</v>
      </c>
      <c r="AU1070" s="256" t="s">
        <v>142</v>
      </c>
      <c r="AV1070" s="15" t="s">
        <v>141</v>
      </c>
      <c r="AW1070" s="15" t="s">
        <v>31</v>
      </c>
      <c r="AX1070" s="15" t="s">
        <v>77</v>
      </c>
      <c r="AY1070" s="256" t="s">
        <v>134</v>
      </c>
    </row>
    <row r="1071" s="2" customFormat="1" ht="24.15" customHeight="1">
      <c r="A1071" s="40"/>
      <c r="B1071" s="41"/>
      <c r="C1071" s="206" t="s">
        <v>664</v>
      </c>
      <c r="D1071" s="206" t="s">
        <v>136</v>
      </c>
      <c r="E1071" s="207" t="s">
        <v>1215</v>
      </c>
      <c r="F1071" s="208" t="s">
        <v>1216</v>
      </c>
      <c r="G1071" s="209" t="s">
        <v>206</v>
      </c>
      <c r="H1071" s="210">
        <v>105.099</v>
      </c>
      <c r="I1071" s="211"/>
      <c r="J1071" s="212">
        <f>ROUND(I1071*H1071,2)</f>
        <v>0</v>
      </c>
      <c r="K1071" s="208" t="s">
        <v>140</v>
      </c>
      <c r="L1071" s="46"/>
      <c r="M1071" s="213" t="s">
        <v>19</v>
      </c>
      <c r="N1071" s="214" t="s">
        <v>41</v>
      </c>
      <c r="O1071" s="86"/>
      <c r="P1071" s="215">
        <f>O1071*H1071</f>
        <v>0</v>
      </c>
      <c r="Q1071" s="215">
        <v>0</v>
      </c>
      <c r="R1071" s="215">
        <f>Q1071*H1071</f>
        <v>0</v>
      </c>
      <c r="S1071" s="215">
        <v>0</v>
      </c>
      <c r="T1071" s="216">
        <f>S1071*H1071</f>
        <v>0</v>
      </c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R1071" s="217" t="s">
        <v>176</v>
      </c>
      <c r="AT1071" s="217" t="s">
        <v>136</v>
      </c>
      <c r="AU1071" s="217" t="s">
        <v>142</v>
      </c>
      <c r="AY1071" s="19" t="s">
        <v>134</v>
      </c>
      <c r="BE1071" s="218">
        <f>IF(N1071="základní",J1071,0)</f>
        <v>0</v>
      </c>
      <c r="BF1071" s="218">
        <f>IF(N1071="snížená",J1071,0)</f>
        <v>0</v>
      </c>
      <c r="BG1071" s="218">
        <f>IF(N1071="zákl. přenesená",J1071,0)</f>
        <v>0</v>
      </c>
      <c r="BH1071" s="218">
        <f>IF(N1071="sníž. přenesená",J1071,0)</f>
        <v>0</v>
      </c>
      <c r="BI1071" s="218">
        <f>IF(N1071="nulová",J1071,0)</f>
        <v>0</v>
      </c>
      <c r="BJ1071" s="19" t="s">
        <v>142</v>
      </c>
      <c r="BK1071" s="218">
        <f>ROUND(I1071*H1071,2)</f>
        <v>0</v>
      </c>
      <c r="BL1071" s="19" t="s">
        <v>176</v>
      </c>
      <c r="BM1071" s="217" t="s">
        <v>1217</v>
      </c>
    </row>
    <row r="1072" s="2" customFormat="1">
      <c r="A1072" s="40"/>
      <c r="B1072" s="41"/>
      <c r="C1072" s="42"/>
      <c r="D1072" s="219" t="s">
        <v>144</v>
      </c>
      <c r="E1072" s="42"/>
      <c r="F1072" s="220" t="s">
        <v>1218</v>
      </c>
      <c r="G1072" s="42"/>
      <c r="H1072" s="42"/>
      <c r="I1072" s="221"/>
      <c r="J1072" s="42"/>
      <c r="K1072" s="42"/>
      <c r="L1072" s="46"/>
      <c r="M1072" s="222"/>
      <c r="N1072" s="223"/>
      <c r="O1072" s="86"/>
      <c r="P1072" s="86"/>
      <c r="Q1072" s="86"/>
      <c r="R1072" s="86"/>
      <c r="S1072" s="86"/>
      <c r="T1072" s="87"/>
      <c r="U1072" s="40"/>
      <c r="V1072" s="40"/>
      <c r="W1072" s="40"/>
      <c r="X1072" s="40"/>
      <c r="Y1072" s="40"/>
      <c r="Z1072" s="40"/>
      <c r="AA1072" s="40"/>
      <c r="AB1072" s="40"/>
      <c r="AC1072" s="40"/>
      <c r="AD1072" s="40"/>
      <c r="AE1072" s="40"/>
      <c r="AT1072" s="19" t="s">
        <v>144</v>
      </c>
      <c r="AU1072" s="19" t="s">
        <v>142</v>
      </c>
    </row>
    <row r="1073" s="14" customFormat="1">
      <c r="A1073" s="14"/>
      <c r="B1073" s="235"/>
      <c r="C1073" s="236"/>
      <c r="D1073" s="226" t="s">
        <v>146</v>
      </c>
      <c r="E1073" s="237" t="s">
        <v>19</v>
      </c>
      <c r="F1073" s="238" t="s">
        <v>1219</v>
      </c>
      <c r="G1073" s="236"/>
      <c r="H1073" s="239">
        <v>94.560000000000002</v>
      </c>
      <c r="I1073" s="240"/>
      <c r="J1073" s="236"/>
      <c r="K1073" s="236"/>
      <c r="L1073" s="241"/>
      <c r="M1073" s="242"/>
      <c r="N1073" s="243"/>
      <c r="O1073" s="243"/>
      <c r="P1073" s="243"/>
      <c r="Q1073" s="243"/>
      <c r="R1073" s="243"/>
      <c r="S1073" s="243"/>
      <c r="T1073" s="244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5" t="s">
        <v>146</v>
      </c>
      <c r="AU1073" s="245" t="s">
        <v>142</v>
      </c>
      <c r="AV1073" s="14" t="s">
        <v>142</v>
      </c>
      <c r="AW1073" s="14" t="s">
        <v>31</v>
      </c>
      <c r="AX1073" s="14" t="s">
        <v>69</v>
      </c>
      <c r="AY1073" s="245" t="s">
        <v>134</v>
      </c>
    </row>
    <row r="1074" s="14" customFormat="1">
      <c r="A1074" s="14"/>
      <c r="B1074" s="235"/>
      <c r="C1074" s="236"/>
      <c r="D1074" s="226" t="s">
        <v>146</v>
      </c>
      <c r="E1074" s="237" t="s">
        <v>19</v>
      </c>
      <c r="F1074" s="238" t="s">
        <v>1220</v>
      </c>
      <c r="G1074" s="236"/>
      <c r="H1074" s="239">
        <v>-1.7729999999999999</v>
      </c>
      <c r="I1074" s="240"/>
      <c r="J1074" s="236"/>
      <c r="K1074" s="236"/>
      <c r="L1074" s="241"/>
      <c r="M1074" s="242"/>
      <c r="N1074" s="243"/>
      <c r="O1074" s="243"/>
      <c r="P1074" s="243"/>
      <c r="Q1074" s="243"/>
      <c r="R1074" s="243"/>
      <c r="S1074" s="243"/>
      <c r="T1074" s="244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45" t="s">
        <v>146</v>
      </c>
      <c r="AU1074" s="245" t="s">
        <v>142</v>
      </c>
      <c r="AV1074" s="14" t="s">
        <v>142</v>
      </c>
      <c r="AW1074" s="14" t="s">
        <v>31</v>
      </c>
      <c r="AX1074" s="14" t="s">
        <v>69</v>
      </c>
      <c r="AY1074" s="245" t="s">
        <v>134</v>
      </c>
    </row>
    <row r="1075" s="14" customFormat="1">
      <c r="A1075" s="14"/>
      <c r="B1075" s="235"/>
      <c r="C1075" s="236"/>
      <c r="D1075" s="226" t="s">
        <v>146</v>
      </c>
      <c r="E1075" s="237" t="s">
        <v>19</v>
      </c>
      <c r="F1075" s="238" t="s">
        <v>1221</v>
      </c>
      <c r="G1075" s="236"/>
      <c r="H1075" s="239">
        <v>-1.6799999999999999</v>
      </c>
      <c r="I1075" s="240"/>
      <c r="J1075" s="236"/>
      <c r="K1075" s="236"/>
      <c r="L1075" s="241"/>
      <c r="M1075" s="242"/>
      <c r="N1075" s="243"/>
      <c r="O1075" s="243"/>
      <c r="P1075" s="243"/>
      <c r="Q1075" s="243"/>
      <c r="R1075" s="243"/>
      <c r="S1075" s="243"/>
      <c r="T1075" s="244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45" t="s">
        <v>146</v>
      </c>
      <c r="AU1075" s="245" t="s">
        <v>142</v>
      </c>
      <c r="AV1075" s="14" t="s">
        <v>142</v>
      </c>
      <c r="AW1075" s="14" t="s">
        <v>31</v>
      </c>
      <c r="AX1075" s="14" t="s">
        <v>69</v>
      </c>
      <c r="AY1075" s="245" t="s">
        <v>134</v>
      </c>
    </row>
    <row r="1076" s="14" customFormat="1">
      <c r="A1076" s="14"/>
      <c r="B1076" s="235"/>
      <c r="C1076" s="236"/>
      <c r="D1076" s="226" t="s">
        <v>146</v>
      </c>
      <c r="E1076" s="237" t="s">
        <v>19</v>
      </c>
      <c r="F1076" s="238" t="s">
        <v>1222</v>
      </c>
      <c r="G1076" s="236"/>
      <c r="H1076" s="239">
        <v>-1.1819999999999999</v>
      </c>
      <c r="I1076" s="240"/>
      <c r="J1076" s="236"/>
      <c r="K1076" s="236"/>
      <c r="L1076" s="241"/>
      <c r="M1076" s="242"/>
      <c r="N1076" s="243"/>
      <c r="O1076" s="243"/>
      <c r="P1076" s="243"/>
      <c r="Q1076" s="243"/>
      <c r="R1076" s="243"/>
      <c r="S1076" s="243"/>
      <c r="T1076" s="244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45" t="s">
        <v>146</v>
      </c>
      <c r="AU1076" s="245" t="s">
        <v>142</v>
      </c>
      <c r="AV1076" s="14" t="s">
        <v>142</v>
      </c>
      <c r="AW1076" s="14" t="s">
        <v>31</v>
      </c>
      <c r="AX1076" s="14" t="s">
        <v>69</v>
      </c>
      <c r="AY1076" s="245" t="s">
        <v>134</v>
      </c>
    </row>
    <row r="1077" s="14" customFormat="1">
      <c r="A1077" s="14"/>
      <c r="B1077" s="235"/>
      <c r="C1077" s="236"/>
      <c r="D1077" s="226" t="s">
        <v>146</v>
      </c>
      <c r="E1077" s="237" t="s">
        <v>19</v>
      </c>
      <c r="F1077" s="238" t="s">
        <v>343</v>
      </c>
      <c r="G1077" s="236"/>
      <c r="H1077" s="239">
        <v>15.174</v>
      </c>
      <c r="I1077" s="240"/>
      <c r="J1077" s="236"/>
      <c r="K1077" s="236"/>
      <c r="L1077" s="241"/>
      <c r="M1077" s="242"/>
      <c r="N1077" s="243"/>
      <c r="O1077" s="243"/>
      <c r="P1077" s="243"/>
      <c r="Q1077" s="243"/>
      <c r="R1077" s="243"/>
      <c r="S1077" s="243"/>
      <c r="T1077" s="244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45" t="s">
        <v>146</v>
      </c>
      <c r="AU1077" s="245" t="s">
        <v>142</v>
      </c>
      <c r="AV1077" s="14" t="s">
        <v>142</v>
      </c>
      <c r="AW1077" s="14" t="s">
        <v>31</v>
      </c>
      <c r="AX1077" s="14" t="s">
        <v>69</v>
      </c>
      <c r="AY1077" s="245" t="s">
        <v>134</v>
      </c>
    </row>
    <row r="1078" s="15" customFormat="1">
      <c r="A1078" s="15"/>
      <c r="B1078" s="246"/>
      <c r="C1078" s="247"/>
      <c r="D1078" s="226" t="s">
        <v>146</v>
      </c>
      <c r="E1078" s="248" t="s">
        <v>19</v>
      </c>
      <c r="F1078" s="249" t="s">
        <v>163</v>
      </c>
      <c r="G1078" s="247"/>
      <c r="H1078" s="250">
        <v>105.099</v>
      </c>
      <c r="I1078" s="251"/>
      <c r="J1078" s="247"/>
      <c r="K1078" s="247"/>
      <c r="L1078" s="252"/>
      <c r="M1078" s="253"/>
      <c r="N1078" s="254"/>
      <c r="O1078" s="254"/>
      <c r="P1078" s="254"/>
      <c r="Q1078" s="254"/>
      <c r="R1078" s="254"/>
      <c r="S1078" s="254"/>
      <c r="T1078" s="255"/>
      <c r="U1078" s="15"/>
      <c r="V1078" s="15"/>
      <c r="W1078" s="15"/>
      <c r="X1078" s="15"/>
      <c r="Y1078" s="15"/>
      <c r="Z1078" s="15"/>
      <c r="AA1078" s="15"/>
      <c r="AB1078" s="15"/>
      <c r="AC1078" s="15"/>
      <c r="AD1078" s="15"/>
      <c r="AE1078" s="15"/>
      <c r="AT1078" s="256" t="s">
        <v>146</v>
      </c>
      <c r="AU1078" s="256" t="s">
        <v>142</v>
      </c>
      <c r="AV1078" s="15" t="s">
        <v>141</v>
      </c>
      <c r="AW1078" s="15" t="s">
        <v>31</v>
      </c>
      <c r="AX1078" s="15" t="s">
        <v>77</v>
      </c>
      <c r="AY1078" s="256" t="s">
        <v>134</v>
      </c>
    </row>
    <row r="1079" s="2" customFormat="1" ht="24.15" customHeight="1">
      <c r="A1079" s="40"/>
      <c r="B1079" s="41"/>
      <c r="C1079" s="206" t="s">
        <v>1223</v>
      </c>
      <c r="D1079" s="206" t="s">
        <v>136</v>
      </c>
      <c r="E1079" s="207" t="s">
        <v>1224</v>
      </c>
      <c r="F1079" s="208" t="s">
        <v>1225</v>
      </c>
      <c r="G1079" s="209" t="s">
        <v>206</v>
      </c>
      <c r="H1079" s="210">
        <v>37.840000000000003</v>
      </c>
      <c r="I1079" s="211"/>
      <c r="J1079" s="212">
        <f>ROUND(I1079*H1079,2)</f>
        <v>0</v>
      </c>
      <c r="K1079" s="208" t="s">
        <v>140</v>
      </c>
      <c r="L1079" s="46"/>
      <c r="M1079" s="213" t="s">
        <v>19</v>
      </c>
      <c r="N1079" s="214" t="s">
        <v>41</v>
      </c>
      <c r="O1079" s="86"/>
      <c r="P1079" s="215">
        <f>O1079*H1079</f>
        <v>0</v>
      </c>
      <c r="Q1079" s="215">
        <v>2.08E-06</v>
      </c>
      <c r="R1079" s="215">
        <f>Q1079*H1079</f>
        <v>7.8707200000000004E-05</v>
      </c>
      <c r="S1079" s="215">
        <v>0.00014999999999999999</v>
      </c>
      <c r="T1079" s="216">
        <f>S1079*H1079</f>
        <v>0.0056759999999999996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17" t="s">
        <v>176</v>
      </c>
      <c r="AT1079" s="217" t="s">
        <v>136</v>
      </c>
      <c r="AU1079" s="217" t="s">
        <v>142</v>
      </c>
      <c r="AY1079" s="19" t="s">
        <v>134</v>
      </c>
      <c r="BE1079" s="218">
        <f>IF(N1079="základní",J1079,0)</f>
        <v>0</v>
      </c>
      <c r="BF1079" s="218">
        <f>IF(N1079="snížená",J1079,0)</f>
        <v>0</v>
      </c>
      <c r="BG1079" s="218">
        <f>IF(N1079="zákl. přenesená",J1079,0)</f>
        <v>0</v>
      </c>
      <c r="BH1079" s="218">
        <f>IF(N1079="sníž. přenesená",J1079,0)</f>
        <v>0</v>
      </c>
      <c r="BI1079" s="218">
        <f>IF(N1079="nulová",J1079,0)</f>
        <v>0</v>
      </c>
      <c r="BJ1079" s="19" t="s">
        <v>142</v>
      </c>
      <c r="BK1079" s="218">
        <f>ROUND(I1079*H1079,2)</f>
        <v>0</v>
      </c>
      <c r="BL1079" s="19" t="s">
        <v>176</v>
      </c>
      <c r="BM1079" s="217" t="s">
        <v>1226</v>
      </c>
    </row>
    <row r="1080" s="2" customFormat="1">
      <c r="A1080" s="40"/>
      <c r="B1080" s="41"/>
      <c r="C1080" s="42"/>
      <c r="D1080" s="219" t="s">
        <v>144</v>
      </c>
      <c r="E1080" s="42"/>
      <c r="F1080" s="220" t="s">
        <v>1227</v>
      </c>
      <c r="G1080" s="42"/>
      <c r="H1080" s="42"/>
      <c r="I1080" s="221"/>
      <c r="J1080" s="42"/>
      <c r="K1080" s="42"/>
      <c r="L1080" s="46"/>
      <c r="M1080" s="222"/>
      <c r="N1080" s="223"/>
      <c r="O1080" s="86"/>
      <c r="P1080" s="86"/>
      <c r="Q1080" s="86"/>
      <c r="R1080" s="86"/>
      <c r="S1080" s="86"/>
      <c r="T1080" s="87"/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T1080" s="19" t="s">
        <v>144</v>
      </c>
      <c r="AU1080" s="19" t="s">
        <v>142</v>
      </c>
    </row>
    <row r="1081" s="13" customFormat="1">
      <c r="A1081" s="13"/>
      <c r="B1081" s="224"/>
      <c r="C1081" s="225"/>
      <c r="D1081" s="226" t="s">
        <v>146</v>
      </c>
      <c r="E1081" s="227" t="s">
        <v>19</v>
      </c>
      <c r="F1081" s="228" t="s">
        <v>234</v>
      </c>
      <c r="G1081" s="225"/>
      <c r="H1081" s="227" t="s">
        <v>19</v>
      </c>
      <c r="I1081" s="229"/>
      <c r="J1081" s="225"/>
      <c r="K1081" s="225"/>
      <c r="L1081" s="230"/>
      <c r="M1081" s="231"/>
      <c r="N1081" s="232"/>
      <c r="O1081" s="232"/>
      <c r="P1081" s="232"/>
      <c r="Q1081" s="232"/>
      <c r="R1081" s="232"/>
      <c r="S1081" s="232"/>
      <c r="T1081" s="233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4" t="s">
        <v>146</v>
      </c>
      <c r="AU1081" s="234" t="s">
        <v>142</v>
      </c>
      <c r="AV1081" s="13" t="s">
        <v>77</v>
      </c>
      <c r="AW1081" s="13" t="s">
        <v>31</v>
      </c>
      <c r="AX1081" s="13" t="s">
        <v>69</v>
      </c>
      <c r="AY1081" s="234" t="s">
        <v>134</v>
      </c>
    </row>
    <row r="1082" s="14" customFormat="1">
      <c r="A1082" s="14"/>
      <c r="B1082" s="235"/>
      <c r="C1082" s="236"/>
      <c r="D1082" s="226" t="s">
        <v>146</v>
      </c>
      <c r="E1082" s="237" t="s">
        <v>19</v>
      </c>
      <c r="F1082" s="238" t="s">
        <v>216</v>
      </c>
      <c r="G1082" s="236"/>
      <c r="H1082" s="239">
        <v>4.2000000000000002</v>
      </c>
      <c r="I1082" s="240"/>
      <c r="J1082" s="236"/>
      <c r="K1082" s="236"/>
      <c r="L1082" s="241"/>
      <c r="M1082" s="242"/>
      <c r="N1082" s="243"/>
      <c r="O1082" s="243"/>
      <c r="P1082" s="243"/>
      <c r="Q1082" s="243"/>
      <c r="R1082" s="243"/>
      <c r="S1082" s="243"/>
      <c r="T1082" s="244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45" t="s">
        <v>146</v>
      </c>
      <c r="AU1082" s="245" t="s">
        <v>142</v>
      </c>
      <c r="AV1082" s="14" t="s">
        <v>142</v>
      </c>
      <c r="AW1082" s="14" t="s">
        <v>31</v>
      </c>
      <c r="AX1082" s="14" t="s">
        <v>69</v>
      </c>
      <c r="AY1082" s="245" t="s">
        <v>134</v>
      </c>
    </row>
    <row r="1083" s="14" customFormat="1">
      <c r="A1083" s="14"/>
      <c r="B1083" s="235"/>
      <c r="C1083" s="236"/>
      <c r="D1083" s="226" t="s">
        <v>146</v>
      </c>
      <c r="E1083" s="237" t="s">
        <v>19</v>
      </c>
      <c r="F1083" s="238" t="s">
        <v>387</v>
      </c>
      <c r="G1083" s="236"/>
      <c r="H1083" s="239">
        <v>25.84</v>
      </c>
      <c r="I1083" s="240"/>
      <c r="J1083" s="236"/>
      <c r="K1083" s="236"/>
      <c r="L1083" s="241"/>
      <c r="M1083" s="242"/>
      <c r="N1083" s="243"/>
      <c r="O1083" s="243"/>
      <c r="P1083" s="243"/>
      <c r="Q1083" s="243"/>
      <c r="R1083" s="243"/>
      <c r="S1083" s="243"/>
      <c r="T1083" s="244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45" t="s">
        <v>146</v>
      </c>
      <c r="AU1083" s="245" t="s">
        <v>142</v>
      </c>
      <c r="AV1083" s="14" t="s">
        <v>142</v>
      </c>
      <c r="AW1083" s="14" t="s">
        <v>31</v>
      </c>
      <c r="AX1083" s="14" t="s">
        <v>69</v>
      </c>
      <c r="AY1083" s="245" t="s">
        <v>134</v>
      </c>
    </row>
    <row r="1084" s="14" customFormat="1">
      <c r="A1084" s="14"/>
      <c r="B1084" s="235"/>
      <c r="C1084" s="236"/>
      <c r="D1084" s="226" t="s">
        <v>146</v>
      </c>
      <c r="E1084" s="237" t="s">
        <v>19</v>
      </c>
      <c r="F1084" s="238" t="s">
        <v>388</v>
      </c>
      <c r="G1084" s="236"/>
      <c r="H1084" s="239">
        <v>-2.52</v>
      </c>
      <c r="I1084" s="240"/>
      <c r="J1084" s="236"/>
      <c r="K1084" s="236"/>
      <c r="L1084" s="241"/>
      <c r="M1084" s="242"/>
      <c r="N1084" s="243"/>
      <c r="O1084" s="243"/>
      <c r="P1084" s="243"/>
      <c r="Q1084" s="243"/>
      <c r="R1084" s="243"/>
      <c r="S1084" s="243"/>
      <c r="T1084" s="244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45" t="s">
        <v>146</v>
      </c>
      <c r="AU1084" s="245" t="s">
        <v>142</v>
      </c>
      <c r="AV1084" s="14" t="s">
        <v>142</v>
      </c>
      <c r="AW1084" s="14" t="s">
        <v>31</v>
      </c>
      <c r="AX1084" s="14" t="s">
        <v>69</v>
      </c>
      <c r="AY1084" s="245" t="s">
        <v>134</v>
      </c>
    </row>
    <row r="1085" s="14" customFormat="1">
      <c r="A1085" s="14"/>
      <c r="B1085" s="235"/>
      <c r="C1085" s="236"/>
      <c r="D1085" s="226" t="s">
        <v>146</v>
      </c>
      <c r="E1085" s="237" t="s">
        <v>19</v>
      </c>
      <c r="F1085" s="238" t="s">
        <v>248</v>
      </c>
      <c r="G1085" s="236"/>
      <c r="H1085" s="239">
        <v>1.6200000000000001</v>
      </c>
      <c r="I1085" s="240"/>
      <c r="J1085" s="236"/>
      <c r="K1085" s="236"/>
      <c r="L1085" s="241"/>
      <c r="M1085" s="242"/>
      <c r="N1085" s="243"/>
      <c r="O1085" s="243"/>
      <c r="P1085" s="243"/>
      <c r="Q1085" s="243"/>
      <c r="R1085" s="243"/>
      <c r="S1085" s="243"/>
      <c r="T1085" s="244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45" t="s">
        <v>146</v>
      </c>
      <c r="AU1085" s="245" t="s">
        <v>142</v>
      </c>
      <c r="AV1085" s="14" t="s">
        <v>142</v>
      </c>
      <c r="AW1085" s="14" t="s">
        <v>31</v>
      </c>
      <c r="AX1085" s="14" t="s">
        <v>69</v>
      </c>
      <c r="AY1085" s="245" t="s">
        <v>134</v>
      </c>
    </row>
    <row r="1086" s="13" customFormat="1">
      <c r="A1086" s="13"/>
      <c r="B1086" s="224"/>
      <c r="C1086" s="225"/>
      <c r="D1086" s="226" t="s">
        <v>146</v>
      </c>
      <c r="E1086" s="227" t="s">
        <v>19</v>
      </c>
      <c r="F1086" s="228" t="s">
        <v>215</v>
      </c>
      <c r="G1086" s="225"/>
      <c r="H1086" s="227" t="s">
        <v>19</v>
      </c>
      <c r="I1086" s="229"/>
      <c r="J1086" s="225"/>
      <c r="K1086" s="225"/>
      <c r="L1086" s="230"/>
      <c r="M1086" s="231"/>
      <c r="N1086" s="232"/>
      <c r="O1086" s="232"/>
      <c r="P1086" s="232"/>
      <c r="Q1086" s="232"/>
      <c r="R1086" s="232"/>
      <c r="S1086" s="232"/>
      <c r="T1086" s="233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34" t="s">
        <v>146</v>
      </c>
      <c r="AU1086" s="234" t="s">
        <v>142</v>
      </c>
      <c r="AV1086" s="13" t="s">
        <v>77</v>
      </c>
      <c r="AW1086" s="13" t="s">
        <v>31</v>
      </c>
      <c r="AX1086" s="13" t="s">
        <v>69</v>
      </c>
      <c r="AY1086" s="234" t="s">
        <v>134</v>
      </c>
    </row>
    <row r="1087" s="14" customFormat="1">
      <c r="A1087" s="14"/>
      <c r="B1087" s="235"/>
      <c r="C1087" s="236"/>
      <c r="D1087" s="226" t="s">
        <v>146</v>
      </c>
      <c r="E1087" s="237" t="s">
        <v>19</v>
      </c>
      <c r="F1087" s="238" t="s">
        <v>217</v>
      </c>
      <c r="G1087" s="236"/>
      <c r="H1087" s="239">
        <v>7.2000000000000002</v>
      </c>
      <c r="I1087" s="240"/>
      <c r="J1087" s="236"/>
      <c r="K1087" s="236"/>
      <c r="L1087" s="241"/>
      <c r="M1087" s="242"/>
      <c r="N1087" s="243"/>
      <c r="O1087" s="243"/>
      <c r="P1087" s="243"/>
      <c r="Q1087" s="243"/>
      <c r="R1087" s="243"/>
      <c r="S1087" s="243"/>
      <c r="T1087" s="244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45" t="s">
        <v>146</v>
      </c>
      <c r="AU1087" s="245" t="s">
        <v>142</v>
      </c>
      <c r="AV1087" s="14" t="s">
        <v>142</v>
      </c>
      <c r="AW1087" s="14" t="s">
        <v>31</v>
      </c>
      <c r="AX1087" s="14" t="s">
        <v>69</v>
      </c>
      <c r="AY1087" s="245" t="s">
        <v>134</v>
      </c>
    </row>
    <row r="1088" s="14" customFormat="1">
      <c r="A1088" s="14"/>
      <c r="B1088" s="235"/>
      <c r="C1088" s="236"/>
      <c r="D1088" s="226" t="s">
        <v>146</v>
      </c>
      <c r="E1088" s="237" t="s">
        <v>19</v>
      </c>
      <c r="F1088" s="238" t="s">
        <v>218</v>
      </c>
      <c r="G1088" s="236"/>
      <c r="H1088" s="239">
        <v>1.5</v>
      </c>
      <c r="I1088" s="240"/>
      <c r="J1088" s="236"/>
      <c r="K1088" s="236"/>
      <c r="L1088" s="241"/>
      <c r="M1088" s="242"/>
      <c r="N1088" s="243"/>
      <c r="O1088" s="243"/>
      <c r="P1088" s="243"/>
      <c r="Q1088" s="243"/>
      <c r="R1088" s="243"/>
      <c r="S1088" s="243"/>
      <c r="T1088" s="244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45" t="s">
        <v>146</v>
      </c>
      <c r="AU1088" s="245" t="s">
        <v>142</v>
      </c>
      <c r="AV1088" s="14" t="s">
        <v>142</v>
      </c>
      <c r="AW1088" s="14" t="s">
        <v>31</v>
      </c>
      <c r="AX1088" s="14" t="s">
        <v>69</v>
      </c>
      <c r="AY1088" s="245" t="s">
        <v>134</v>
      </c>
    </row>
    <row r="1089" s="15" customFormat="1">
      <c r="A1089" s="15"/>
      <c r="B1089" s="246"/>
      <c r="C1089" s="247"/>
      <c r="D1089" s="226" t="s">
        <v>146</v>
      </c>
      <c r="E1089" s="248" t="s">
        <v>19</v>
      </c>
      <c r="F1089" s="249" t="s">
        <v>163</v>
      </c>
      <c r="G1089" s="247"/>
      <c r="H1089" s="250">
        <v>37.840000000000003</v>
      </c>
      <c r="I1089" s="251"/>
      <c r="J1089" s="247"/>
      <c r="K1089" s="247"/>
      <c r="L1089" s="252"/>
      <c r="M1089" s="253"/>
      <c r="N1089" s="254"/>
      <c r="O1089" s="254"/>
      <c r="P1089" s="254"/>
      <c r="Q1089" s="254"/>
      <c r="R1089" s="254"/>
      <c r="S1089" s="254"/>
      <c r="T1089" s="255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56" t="s">
        <v>146</v>
      </c>
      <c r="AU1089" s="256" t="s">
        <v>142</v>
      </c>
      <c r="AV1089" s="15" t="s">
        <v>141</v>
      </c>
      <c r="AW1089" s="15" t="s">
        <v>31</v>
      </c>
      <c r="AX1089" s="15" t="s">
        <v>77</v>
      </c>
      <c r="AY1089" s="256" t="s">
        <v>134</v>
      </c>
    </row>
    <row r="1090" s="2" customFormat="1" ht="16.5" customHeight="1">
      <c r="A1090" s="40"/>
      <c r="B1090" s="41"/>
      <c r="C1090" s="206" t="s">
        <v>667</v>
      </c>
      <c r="D1090" s="206" t="s">
        <v>136</v>
      </c>
      <c r="E1090" s="207" t="s">
        <v>1228</v>
      </c>
      <c r="F1090" s="208" t="s">
        <v>1229</v>
      </c>
      <c r="G1090" s="209" t="s">
        <v>206</v>
      </c>
      <c r="H1090" s="210">
        <v>227.02000000000001</v>
      </c>
      <c r="I1090" s="211"/>
      <c r="J1090" s="212">
        <f>ROUND(I1090*H1090,2)</f>
        <v>0</v>
      </c>
      <c r="K1090" s="208" t="s">
        <v>140</v>
      </c>
      <c r="L1090" s="46"/>
      <c r="M1090" s="213" t="s">
        <v>19</v>
      </c>
      <c r="N1090" s="214" t="s">
        <v>41</v>
      </c>
      <c r="O1090" s="86"/>
      <c r="P1090" s="215">
        <f>O1090*H1090</f>
        <v>0</v>
      </c>
      <c r="Q1090" s="215">
        <v>0.001</v>
      </c>
      <c r="R1090" s="215">
        <f>Q1090*H1090</f>
        <v>0.22702000000000003</v>
      </c>
      <c r="S1090" s="215">
        <v>0.00031</v>
      </c>
      <c r="T1090" s="216">
        <f>S1090*H1090</f>
        <v>0.0703762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17" t="s">
        <v>176</v>
      </c>
      <c r="AT1090" s="217" t="s">
        <v>136</v>
      </c>
      <c r="AU1090" s="217" t="s">
        <v>142</v>
      </c>
      <c r="AY1090" s="19" t="s">
        <v>134</v>
      </c>
      <c r="BE1090" s="218">
        <f>IF(N1090="základní",J1090,0)</f>
        <v>0</v>
      </c>
      <c r="BF1090" s="218">
        <f>IF(N1090="snížená",J1090,0)</f>
        <v>0</v>
      </c>
      <c r="BG1090" s="218">
        <f>IF(N1090="zákl. přenesená",J1090,0)</f>
        <v>0</v>
      </c>
      <c r="BH1090" s="218">
        <f>IF(N1090="sníž. přenesená",J1090,0)</f>
        <v>0</v>
      </c>
      <c r="BI1090" s="218">
        <f>IF(N1090="nulová",J1090,0)</f>
        <v>0</v>
      </c>
      <c r="BJ1090" s="19" t="s">
        <v>142</v>
      </c>
      <c r="BK1090" s="218">
        <f>ROUND(I1090*H1090,2)</f>
        <v>0</v>
      </c>
      <c r="BL1090" s="19" t="s">
        <v>176</v>
      </c>
      <c r="BM1090" s="217" t="s">
        <v>1230</v>
      </c>
    </row>
    <row r="1091" s="2" customFormat="1">
      <c r="A1091" s="40"/>
      <c r="B1091" s="41"/>
      <c r="C1091" s="42"/>
      <c r="D1091" s="219" t="s">
        <v>144</v>
      </c>
      <c r="E1091" s="42"/>
      <c r="F1091" s="220" t="s">
        <v>1231</v>
      </c>
      <c r="G1091" s="42"/>
      <c r="H1091" s="42"/>
      <c r="I1091" s="221"/>
      <c r="J1091" s="42"/>
      <c r="K1091" s="42"/>
      <c r="L1091" s="46"/>
      <c r="M1091" s="222"/>
      <c r="N1091" s="223"/>
      <c r="O1091" s="86"/>
      <c r="P1091" s="86"/>
      <c r="Q1091" s="86"/>
      <c r="R1091" s="86"/>
      <c r="S1091" s="86"/>
      <c r="T1091" s="87"/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T1091" s="19" t="s">
        <v>144</v>
      </c>
      <c r="AU1091" s="19" t="s">
        <v>142</v>
      </c>
    </row>
    <row r="1092" s="13" customFormat="1">
      <c r="A1092" s="13"/>
      <c r="B1092" s="224"/>
      <c r="C1092" s="225"/>
      <c r="D1092" s="226" t="s">
        <v>146</v>
      </c>
      <c r="E1092" s="227" t="s">
        <v>19</v>
      </c>
      <c r="F1092" s="228" t="s">
        <v>215</v>
      </c>
      <c r="G1092" s="225"/>
      <c r="H1092" s="227" t="s">
        <v>19</v>
      </c>
      <c r="I1092" s="229"/>
      <c r="J1092" s="225"/>
      <c r="K1092" s="225"/>
      <c r="L1092" s="230"/>
      <c r="M1092" s="231"/>
      <c r="N1092" s="232"/>
      <c r="O1092" s="232"/>
      <c r="P1092" s="232"/>
      <c r="Q1092" s="232"/>
      <c r="R1092" s="232"/>
      <c r="S1092" s="232"/>
      <c r="T1092" s="233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34" t="s">
        <v>146</v>
      </c>
      <c r="AU1092" s="234" t="s">
        <v>142</v>
      </c>
      <c r="AV1092" s="13" t="s">
        <v>77</v>
      </c>
      <c r="AW1092" s="13" t="s">
        <v>31</v>
      </c>
      <c r="AX1092" s="13" t="s">
        <v>69</v>
      </c>
      <c r="AY1092" s="234" t="s">
        <v>134</v>
      </c>
    </row>
    <row r="1093" s="14" customFormat="1">
      <c r="A1093" s="14"/>
      <c r="B1093" s="235"/>
      <c r="C1093" s="236"/>
      <c r="D1093" s="226" t="s">
        <v>146</v>
      </c>
      <c r="E1093" s="237" t="s">
        <v>19</v>
      </c>
      <c r="F1093" s="238" t="s">
        <v>1199</v>
      </c>
      <c r="G1093" s="236"/>
      <c r="H1093" s="239">
        <v>232.12000000000001</v>
      </c>
      <c r="I1093" s="240"/>
      <c r="J1093" s="236"/>
      <c r="K1093" s="236"/>
      <c r="L1093" s="241"/>
      <c r="M1093" s="242"/>
      <c r="N1093" s="243"/>
      <c r="O1093" s="243"/>
      <c r="P1093" s="243"/>
      <c r="Q1093" s="243"/>
      <c r="R1093" s="243"/>
      <c r="S1093" s="243"/>
      <c r="T1093" s="244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45" t="s">
        <v>146</v>
      </c>
      <c r="AU1093" s="245" t="s">
        <v>142</v>
      </c>
      <c r="AV1093" s="14" t="s">
        <v>142</v>
      </c>
      <c r="AW1093" s="14" t="s">
        <v>31</v>
      </c>
      <c r="AX1093" s="14" t="s">
        <v>69</v>
      </c>
      <c r="AY1093" s="245" t="s">
        <v>134</v>
      </c>
    </row>
    <row r="1094" s="14" customFormat="1">
      <c r="A1094" s="14"/>
      <c r="B1094" s="235"/>
      <c r="C1094" s="236"/>
      <c r="D1094" s="226" t="s">
        <v>146</v>
      </c>
      <c r="E1094" s="237" t="s">
        <v>19</v>
      </c>
      <c r="F1094" s="238" t="s">
        <v>1200</v>
      </c>
      <c r="G1094" s="236"/>
      <c r="H1094" s="239">
        <v>-11.34</v>
      </c>
      <c r="I1094" s="240"/>
      <c r="J1094" s="236"/>
      <c r="K1094" s="236"/>
      <c r="L1094" s="241"/>
      <c r="M1094" s="242"/>
      <c r="N1094" s="243"/>
      <c r="O1094" s="243"/>
      <c r="P1094" s="243"/>
      <c r="Q1094" s="243"/>
      <c r="R1094" s="243"/>
      <c r="S1094" s="243"/>
      <c r="T1094" s="244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45" t="s">
        <v>146</v>
      </c>
      <c r="AU1094" s="245" t="s">
        <v>142</v>
      </c>
      <c r="AV1094" s="14" t="s">
        <v>142</v>
      </c>
      <c r="AW1094" s="14" t="s">
        <v>31</v>
      </c>
      <c r="AX1094" s="14" t="s">
        <v>69</v>
      </c>
      <c r="AY1094" s="245" t="s">
        <v>134</v>
      </c>
    </row>
    <row r="1095" s="14" customFormat="1">
      <c r="A1095" s="14"/>
      <c r="B1095" s="235"/>
      <c r="C1095" s="236"/>
      <c r="D1095" s="226" t="s">
        <v>146</v>
      </c>
      <c r="E1095" s="237" t="s">
        <v>19</v>
      </c>
      <c r="F1095" s="238" t="s">
        <v>1201</v>
      </c>
      <c r="G1095" s="236"/>
      <c r="H1095" s="239">
        <v>6.2400000000000002</v>
      </c>
      <c r="I1095" s="240"/>
      <c r="J1095" s="236"/>
      <c r="K1095" s="236"/>
      <c r="L1095" s="241"/>
      <c r="M1095" s="242"/>
      <c r="N1095" s="243"/>
      <c r="O1095" s="243"/>
      <c r="P1095" s="243"/>
      <c r="Q1095" s="243"/>
      <c r="R1095" s="243"/>
      <c r="S1095" s="243"/>
      <c r="T1095" s="244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45" t="s">
        <v>146</v>
      </c>
      <c r="AU1095" s="245" t="s">
        <v>142</v>
      </c>
      <c r="AV1095" s="14" t="s">
        <v>142</v>
      </c>
      <c r="AW1095" s="14" t="s">
        <v>31</v>
      </c>
      <c r="AX1095" s="14" t="s">
        <v>69</v>
      </c>
      <c r="AY1095" s="245" t="s">
        <v>134</v>
      </c>
    </row>
    <row r="1096" s="15" customFormat="1">
      <c r="A1096" s="15"/>
      <c r="B1096" s="246"/>
      <c r="C1096" s="247"/>
      <c r="D1096" s="226" t="s">
        <v>146</v>
      </c>
      <c r="E1096" s="248" t="s">
        <v>19</v>
      </c>
      <c r="F1096" s="249" t="s">
        <v>163</v>
      </c>
      <c r="G1096" s="247"/>
      <c r="H1096" s="250">
        <v>227.02000000000001</v>
      </c>
      <c r="I1096" s="251"/>
      <c r="J1096" s="247"/>
      <c r="K1096" s="247"/>
      <c r="L1096" s="252"/>
      <c r="M1096" s="253"/>
      <c r="N1096" s="254"/>
      <c r="O1096" s="254"/>
      <c r="P1096" s="254"/>
      <c r="Q1096" s="254"/>
      <c r="R1096" s="254"/>
      <c r="S1096" s="254"/>
      <c r="T1096" s="255"/>
      <c r="U1096" s="15"/>
      <c r="V1096" s="15"/>
      <c r="W1096" s="15"/>
      <c r="X1096" s="15"/>
      <c r="Y1096" s="15"/>
      <c r="Z1096" s="15"/>
      <c r="AA1096" s="15"/>
      <c r="AB1096" s="15"/>
      <c r="AC1096" s="15"/>
      <c r="AD1096" s="15"/>
      <c r="AE1096" s="15"/>
      <c r="AT1096" s="256" t="s">
        <v>146</v>
      </c>
      <c r="AU1096" s="256" t="s">
        <v>142</v>
      </c>
      <c r="AV1096" s="15" t="s">
        <v>141</v>
      </c>
      <c r="AW1096" s="15" t="s">
        <v>31</v>
      </c>
      <c r="AX1096" s="15" t="s">
        <v>77</v>
      </c>
      <c r="AY1096" s="256" t="s">
        <v>134</v>
      </c>
    </row>
    <row r="1097" s="2" customFormat="1" ht="24.15" customHeight="1">
      <c r="A1097" s="40"/>
      <c r="B1097" s="41"/>
      <c r="C1097" s="206" t="s">
        <v>1232</v>
      </c>
      <c r="D1097" s="206" t="s">
        <v>136</v>
      </c>
      <c r="E1097" s="207" t="s">
        <v>1233</v>
      </c>
      <c r="F1097" s="208" t="s">
        <v>1234</v>
      </c>
      <c r="G1097" s="209" t="s">
        <v>206</v>
      </c>
      <c r="H1097" s="210">
        <v>89.653999999999996</v>
      </c>
      <c r="I1097" s="211"/>
      <c r="J1097" s="212">
        <f>ROUND(I1097*H1097,2)</f>
        <v>0</v>
      </c>
      <c r="K1097" s="208" t="s">
        <v>140</v>
      </c>
      <c r="L1097" s="46"/>
      <c r="M1097" s="213" t="s">
        <v>19</v>
      </c>
      <c r="N1097" s="214" t="s">
        <v>41</v>
      </c>
      <c r="O1097" s="86"/>
      <c r="P1097" s="215">
        <f>O1097*H1097</f>
        <v>0</v>
      </c>
      <c r="Q1097" s="215">
        <v>0.001</v>
      </c>
      <c r="R1097" s="215">
        <f>Q1097*H1097</f>
        <v>0.089653999999999998</v>
      </c>
      <c r="S1097" s="215">
        <v>0.00031</v>
      </c>
      <c r="T1097" s="216">
        <f>S1097*H1097</f>
        <v>0.02779274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17" t="s">
        <v>176</v>
      </c>
      <c r="AT1097" s="217" t="s">
        <v>136</v>
      </c>
      <c r="AU1097" s="217" t="s">
        <v>142</v>
      </c>
      <c r="AY1097" s="19" t="s">
        <v>134</v>
      </c>
      <c r="BE1097" s="218">
        <f>IF(N1097="základní",J1097,0)</f>
        <v>0</v>
      </c>
      <c r="BF1097" s="218">
        <f>IF(N1097="snížená",J1097,0)</f>
        <v>0</v>
      </c>
      <c r="BG1097" s="218">
        <f>IF(N1097="zákl. přenesená",J1097,0)</f>
        <v>0</v>
      </c>
      <c r="BH1097" s="218">
        <f>IF(N1097="sníž. přenesená",J1097,0)</f>
        <v>0</v>
      </c>
      <c r="BI1097" s="218">
        <f>IF(N1097="nulová",J1097,0)</f>
        <v>0</v>
      </c>
      <c r="BJ1097" s="19" t="s">
        <v>142</v>
      </c>
      <c r="BK1097" s="218">
        <f>ROUND(I1097*H1097,2)</f>
        <v>0</v>
      </c>
      <c r="BL1097" s="19" t="s">
        <v>176</v>
      </c>
      <c r="BM1097" s="217" t="s">
        <v>1235</v>
      </c>
    </row>
    <row r="1098" s="2" customFormat="1">
      <c r="A1098" s="40"/>
      <c r="B1098" s="41"/>
      <c r="C1098" s="42"/>
      <c r="D1098" s="219" t="s">
        <v>144</v>
      </c>
      <c r="E1098" s="42"/>
      <c r="F1098" s="220" t="s">
        <v>1236</v>
      </c>
      <c r="G1098" s="42"/>
      <c r="H1098" s="42"/>
      <c r="I1098" s="221"/>
      <c r="J1098" s="42"/>
      <c r="K1098" s="42"/>
      <c r="L1098" s="46"/>
      <c r="M1098" s="222"/>
      <c r="N1098" s="223"/>
      <c r="O1098" s="86"/>
      <c r="P1098" s="86"/>
      <c r="Q1098" s="86"/>
      <c r="R1098" s="86"/>
      <c r="S1098" s="86"/>
      <c r="T1098" s="87"/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T1098" s="19" t="s">
        <v>144</v>
      </c>
      <c r="AU1098" s="19" t="s">
        <v>142</v>
      </c>
    </row>
    <row r="1099" s="13" customFormat="1">
      <c r="A1099" s="13"/>
      <c r="B1099" s="224"/>
      <c r="C1099" s="225"/>
      <c r="D1099" s="226" t="s">
        <v>146</v>
      </c>
      <c r="E1099" s="227" t="s">
        <v>19</v>
      </c>
      <c r="F1099" s="228" t="s">
        <v>234</v>
      </c>
      <c r="G1099" s="225"/>
      <c r="H1099" s="227" t="s">
        <v>19</v>
      </c>
      <c r="I1099" s="229"/>
      <c r="J1099" s="225"/>
      <c r="K1099" s="225"/>
      <c r="L1099" s="230"/>
      <c r="M1099" s="231"/>
      <c r="N1099" s="232"/>
      <c r="O1099" s="232"/>
      <c r="P1099" s="232"/>
      <c r="Q1099" s="232"/>
      <c r="R1099" s="232"/>
      <c r="S1099" s="232"/>
      <c r="T1099" s="233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4" t="s">
        <v>146</v>
      </c>
      <c r="AU1099" s="234" t="s">
        <v>142</v>
      </c>
      <c r="AV1099" s="13" t="s">
        <v>77</v>
      </c>
      <c r="AW1099" s="13" t="s">
        <v>31</v>
      </c>
      <c r="AX1099" s="13" t="s">
        <v>69</v>
      </c>
      <c r="AY1099" s="234" t="s">
        <v>134</v>
      </c>
    </row>
    <row r="1100" s="14" customFormat="1">
      <c r="A1100" s="14"/>
      <c r="B1100" s="235"/>
      <c r="C1100" s="236"/>
      <c r="D1100" s="226" t="s">
        <v>146</v>
      </c>
      <c r="E1100" s="237" t="s">
        <v>19</v>
      </c>
      <c r="F1100" s="238" t="s">
        <v>1206</v>
      </c>
      <c r="G1100" s="236"/>
      <c r="H1100" s="239">
        <v>59.520000000000003</v>
      </c>
      <c r="I1100" s="240"/>
      <c r="J1100" s="236"/>
      <c r="K1100" s="236"/>
      <c r="L1100" s="241"/>
      <c r="M1100" s="242"/>
      <c r="N1100" s="243"/>
      <c r="O1100" s="243"/>
      <c r="P1100" s="243"/>
      <c r="Q1100" s="243"/>
      <c r="R1100" s="243"/>
      <c r="S1100" s="243"/>
      <c r="T1100" s="244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45" t="s">
        <v>146</v>
      </c>
      <c r="AU1100" s="245" t="s">
        <v>142</v>
      </c>
      <c r="AV1100" s="14" t="s">
        <v>142</v>
      </c>
      <c r="AW1100" s="14" t="s">
        <v>31</v>
      </c>
      <c r="AX1100" s="14" t="s">
        <v>69</v>
      </c>
      <c r="AY1100" s="245" t="s">
        <v>134</v>
      </c>
    </row>
    <row r="1101" s="14" customFormat="1">
      <c r="A1101" s="14"/>
      <c r="B1101" s="235"/>
      <c r="C1101" s="236"/>
      <c r="D1101" s="226" t="s">
        <v>146</v>
      </c>
      <c r="E1101" s="237" t="s">
        <v>19</v>
      </c>
      <c r="F1101" s="238" t="s">
        <v>1207</v>
      </c>
      <c r="G1101" s="236"/>
      <c r="H1101" s="239">
        <v>-1.5760000000000001</v>
      </c>
      <c r="I1101" s="240"/>
      <c r="J1101" s="236"/>
      <c r="K1101" s="236"/>
      <c r="L1101" s="241"/>
      <c r="M1101" s="242"/>
      <c r="N1101" s="243"/>
      <c r="O1101" s="243"/>
      <c r="P1101" s="243"/>
      <c r="Q1101" s="243"/>
      <c r="R1101" s="243"/>
      <c r="S1101" s="243"/>
      <c r="T1101" s="244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45" t="s">
        <v>146</v>
      </c>
      <c r="AU1101" s="245" t="s">
        <v>142</v>
      </c>
      <c r="AV1101" s="14" t="s">
        <v>142</v>
      </c>
      <c r="AW1101" s="14" t="s">
        <v>31</v>
      </c>
      <c r="AX1101" s="14" t="s">
        <v>69</v>
      </c>
      <c r="AY1101" s="245" t="s">
        <v>134</v>
      </c>
    </row>
    <row r="1102" s="14" customFormat="1">
      <c r="A1102" s="14"/>
      <c r="B1102" s="235"/>
      <c r="C1102" s="236"/>
      <c r="D1102" s="226" t="s">
        <v>146</v>
      </c>
      <c r="E1102" s="237" t="s">
        <v>19</v>
      </c>
      <c r="F1102" s="238" t="s">
        <v>1208</v>
      </c>
      <c r="G1102" s="236"/>
      <c r="H1102" s="239">
        <v>16.800000000000001</v>
      </c>
      <c r="I1102" s="240"/>
      <c r="J1102" s="236"/>
      <c r="K1102" s="236"/>
      <c r="L1102" s="241"/>
      <c r="M1102" s="242"/>
      <c r="N1102" s="243"/>
      <c r="O1102" s="243"/>
      <c r="P1102" s="243"/>
      <c r="Q1102" s="243"/>
      <c r="R1102" s="243"/>
      <c r="S1102" s="243"/>
      <c r="T1102" s="244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45" t="s">
        <v>146</v>
      </c>
      <c r="AU1102" s="245" t="s">
        <v>142</v>
      </c>
      <c r="AV1102" s="14" t="s">
        <v>142</v>
      </c>
      <c r="AW1102" s="14" t="s">
        <v>31</v>
      </c>
      <c r="AX1102" s="14" t="s">
        <v>69</v>
      </c>
      <c r="AY1102" s="245" t="s">
        <v>134</v>
      </c>
    </row>
    <row r="1103" s="14" customFormat="1">
      <c r="A1103" s="14"/>
      <c r="B1103" s="235"/>
      <c r="C1103" s="236"/>
      <c r="D1103" s="226" t="s">
        <v>146</v>
      </c>
      <c r="E1103" s="237" t="s">
        <v>19</v>
      </c>
      <c r="F1103" s="238" t="s">
        <v>1209</v>
      </c>
      <c r="G1103" s="236"/>
      <c r="H1103" s="239">
        <v>14.91</v>
      </c>
      <c r="I1103" s="240"/>
      <c r="J1103" s="236"/>
      <c r="K1103" s="236"/>
      <c r="L1103" s="241"/>
      <c r="M1103" s="242"/>
      <c r="N1103" s="243"/>
      <c r="O1103" s="243"/>
      <c r="P1103" s="243"/>
      <c r="Q1103" s="243"/>
      <c r="R1103" s="243"/>
      <c r="S1103" s="243"/>
      <c r="T1103" s="244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45" t="s">
        <v>146</v>
      </c>
      <c r="AU1103" s="245" t="s">
        <v>142</v>
      </c>
      <c r="AV1103" s="14" t="s">
        <v>142</v>
      </c>
      <c r="AW1103" s="14" t="s">
        <v>31</v>
      </c>
      <c r="AX1103" s="14" t="s">
        <v>69</v>
      </c>
      <c r="AY1103" s="245" t="s">
        <v>134</v>
      </c>
    </row>
    <row r="1104" s="15" customFormat="1">
      <c r="A1104" s="15"/>
      <c r="B1104" s="246"/>
      <c r="C1104" s="247"/>
      <c r="D1104" s="226" t="s">
        <v>146</v>
      </c>
      <c r="E1104" s="248" t="s">
        <v>19</v>
      </c>
      <c r="F1104" s="249" t="s">
        <v>163</v>
      </c>
      <c r="G1104" s="247"/>
      <c r="H1104" s="250">
        <v>89.653999999999996</v>
      </c>
      <c r="I1104" s="251"/>
      <c r="J1104" s="247"/>
      <c r="K1104" s="247"/>
      <c r="L1104" s="252"/>
      <c r="M1104" s="253"/>
      <c r="N1104" s="254"/>
      <c r="O1104" s="254"/>
      <c r="P1104" s="254"/>
      <c r="Q1104" s="254"/>
      <c r="R1104" s="254"/>
      <c r="S1104" s="254"/>
      <c r="T1104" s="255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56" t="s">
        <v>146</v>
      </c>
      <c r="AU1104" s="256" t="s">
        <v>142</v>
      </c>
      <c r="AV1104" s="15" t="s">
        <v>141</v>
      </c>
      <c r="AW1104" s="15" t="s">
        <v>31</v>
      </c>
      <c r="AX1104" s="15" t="s">
        <v>77</v>
      </c>
      <c r="AY1104" s="256" t="s">
        <v>134</v>
      </c>
    </row>
    <row r="1105" s="2" customFormat="1" ht="24.15" customHeight="1">
      <c r="A1105" s="40"/>
      <c r="B1105" s="41"/>
      <c r="C1105" s="206" t="s">
        <v>672</v>
      </c>
      <c r="D1105" s="206" t="s">
        <v>136</v>
      </c>
      <c r="E1105" s="207" t="s">
        <v>1237</v>
      </c>
      <c r="F1105" s="208" t="s">
        <v>1238</v>
      </c>
      <c r="G1105" s="209" t="s">
        <v>206</v>
      </c>
      <c r="H1105" s="210">
        <v>15.174</v>
      </c>
      <c r="I1105" s="211"/>
      <c r="J1105" s="212">
        <f>ROUND(I1105*H1105,2)</f>
        <v>0</v>
      </c>
      <c r="K1105" s="208" t="s">
        <v>140</v>
      </c>
      <c r="L1105" s="46"/>
      <c r="M1105" s="213" t="s">
        <v>19</v>
      </c>
      <c r="N1105" s="214" t="s">
        <v>41</v>
      </c>
      <c r="O1105" s="86"/>
      <c r="P1105" s="215">
        <f>O1105*H1105</f>
        <v>0</v>
      </c>
      <c r="Q1105" s="215">
        <v>0.001</v>
      </c>
      <c r="R1105" s="215">
        <f>Q1105*H1105</f>
        <v>0.015174</v>
      </c>
      <c r="S1105" s="215">
        <v>0.00031</v>
      </c>
      <c r="T1105" s="216">
        <f>S1105*H1105</f>
        <v>0.0047039400000000002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17" t="s">
        <v>176</v>
      </c>
      <c r="AT1105" s="217" t="s">
        <v>136</v>
      </c>
      <c r="AU1105" s="217" t="s">
        <v>142</v>
      </c>
      <c r="AY1105" s="19" t="s">
        <v>134</v>
      </c>
      <c r="BE1105" s="218">
        <f>IF(N1105="základní",J1105,0)</f>
        <v>0</v>
      </c>
      <c r="BF1105" s="218">
        <f>IF(N1105="snížená",J1105,0)</f>
        <v>0</v>
      </c>
      <c r="BG1105" s="218">
        <f>IF(N1105="zákl. přenesená",J1105,0)</f>
        <v>0</v>
      </c>
      <c r="BH1105" s="218">
        <f>IF(N1105="sníž. přenesená",J1105,0)</f>
        <v>0</v>
      </c>
      <c r="BI1105" s="218">
        <f>IF(N1105="nulová",J1105,0)</f>
        <v>0</v>
      </c>
      <c r="BJ1105" s="19" t="s">
        <v>142</v>
      </c>
      <c r="BK1105" s="218">
        <f>ROUND(I1105*H1105,2)</f>
        <v>0</v>
      </c>
      <c r="BL1105" s="19" t="s">
        <v>176</v>
      </c>
      <c r="BM1105" s="217" t="s">
        <v>1239</v>
      </c>
    </row>
    <row r="1106" s="2" customFormat="1">
      <c r="A1106" s="40"/>
      <c r="B1106" s="41"/>
      <c r="C1106" s="42"/>
      <c r="D1106" s="219" t="s">
        <v>144</v>
      </c>
      <c r="E1106" s="42"/>
      <c r="F1106" s="220" t="s">
        <v>1240</v>
      </c>
      <c r="G1106" s="42"/>
      <c r="H1106" s="42"/>
      <c r="I1106" s="221"/>
      <c r="J1106" s="42"/>
      <c r="K1106" s="42"/>
      <c r="L1106" s="46"/>
      <c r="M1106" s="222"/>
      <c r="N1106" s="223"/>
      <c r="O1106" s="86"/>
      <c r="P1106" s="86"/>
      <c r="Q1106" s="86"/>
      <c r="R1106" s="86"/>
      <c r="S1106" s="86"/>
      <c r="T1106" s="87"/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T1106" s="19" t="s">
        <v>144</v>
      </c>
      <c r="AU1106" s="19" t="s">
        <v>142</v>
      </c>
    </row>
    <row r="1107" s="13" customFormat="1">
      <c r="A1107" s="13"/>
      <c r="B1107" s="224"/>
      <c r="C1107" s="225"/>
      <c r="D1107" s="226" t="s">
        <v>146</v>
      </c>
      <c r="E1107" s="227" t="s">
        <v>19</v>
      </c>
      <c r="F1107" s="228" t="s">
        <v>342</v>
      </c>
      <c r="G1107" s="225"/>
      <c r="H1107" s="227" t="s">
        <v>19</v>
      </c>
      <c r="I1107" s="229"/>
      <c r="J1107" s="225"/>
      <c r="K1107" s="225"/>
      <c r="L1107" s="230"/>
      <c r="M1107" s="231"/>
      <c r="N1107" s="232"/>
      <c r="O1107" s="232"/>
      <c r="P1107" s="232"/>
      <c r="Q1107" s="232"/>
      <c r="R1107" s="232"/>
      <c r="S1107" s="232"/>
      <c r="T1107" s="233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34" t="s">
        <v>146</v>
      </c>
      <c r="AU1107" s="234" t="s">
        <v>142</v>
      </c>
      <c r="AV1107" s="13" t="s">
        <v>77</v>
      </c>
      <c r="AW1107" s="13" t="s">
        <v>31</v>
      </c>
      <c r="AX1107" s="13" t="s">
        <v>69</v>
      </c>
      <c r="AY1107" s="234" t="s">
        <v>134</v>
      </c>
    </row>
    <row r="1108" s="14" customFormat="1">
      <c r="A1108" s="14"/>
      <c r="B1108" s="235"/>
      <c r="C1108" s="236"/>
      <c r="D1108" s="226" t="s">
        <v>146</v>
      </c>
      <c r="E1108" s="237" t="s">
        <v>19</v>
      </c>
      <c r="F1108" s="238" t="s">
        <v>343</v>
      </c>
      <c r="G1108" s="236"/>
      <c r="H1108" s="239">
        <v>15.174</v>
      </c>
      <c r="I1108" s="240"/>
      <c r="J1108" s="236"/>
      <c r="K1108" s="236"/>
      <c r="L1108" s="241"/>
      <c r="M1108" s="242"/>
      <c r="N1108" s="243"/>
      <c r="O1108" s="243"/>
      <c r="P1108" s="243"/>
      <c r="Q1108" s="243"/>
      <c r="R1108" s="243"/>
      <c r="S1108" s="243"/>
      <c r="T1108" s="244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45" t="s">
        <v>146</v>
      </c>
      <c r="AU1108" s="245" t="s">
        <v>142</v>
      </c>
      <c r="AV1108" s="14" t="s">
        <v>142</v>
      </c>
      <c r="AW1108" s="14" t="s">
        <v>31</v>
      </c>
      <c r="AX1108" s="14" t="s">
        <v>69</v>
      </c>
      <c r="AY1108" s="245" t="s">
        <v>134</v>
      </c>
    </row>
    <row r="1109" s="15" customFormat="1">
      <c r="A1109" s="15"/>
      <c r="B1109" s="246"/>
      <c r="C1109" s="247"/>
      <c r="D1109" s="226" t="s">
        <v>146</v>
      </c>
      <c r="E1109" s="248" t="s">
        <v>19</v>
      </c>
      <c r="F1109" s="249" t="s">
        <v>163</v>
      </c>
      <c r="G1109" s="247"/>
      <c r="H1109" s="250">
        <v>15.174</v>
      </c>
      <c r="I1109" s="251"/>
      <c r="J1109" s="247"/>
      <c r="K1109" s="247"/>
      <c r="L1109" s="252"/>
      <c r="M1109" s="253"/>
      <c r="N1109" s="254"/>
      <c r="O1109" s="254"/>
      <c r="P1109" s="254"/>
      <c r="Q1109" s="254"/>
      <c r="R1109" s="254"/>
      <c r="S1109" s="254"/>
      <c r="T1109" s="255"/>
      <c r="U1109" s="15"/>
      <c r="V1109" s="15"/>
      <c r="W1109" s="15"/>
      <c r="X1109" s="15"/>
      <c r="Y1109" s="15"/>
      <c r="Z1109" s="15"/>
      <c r="AA1109" s="15"/>
      <c r="AB1109" s="15"/>
      <c r="AC1109" s="15"/>
      <c r="AD1109" s="15"/>
      <c r="AE1109" s="15"/>
      <c r="AT1109" s="256" t="s">
        <v>146</v>
      </c>
      <c r="AU1109" s="256" t="s">
        <v>142</v>
      </c>
      <c r="AV1109" s="15" t="s">
        <v>141</v>
      </c>
      <c r="AW1109" s="15" t="s">
        <v>31</v>
      </c>
      <c r="AX1109" s="15" t="s">
        <v>77</v>
      </c>
      <c r="AY1109" s="256" t="s">
        <v>134</v>
      </c>
    </row>
    <row r="1110" s="2" customFormat="1" ht="24.15" customHeight="1">
      <c r="A1110" s="40"/>
      <c r="B1110" s="41"/>
      <c r="C1110" s="206" t="s">
        <v>1241</v>
      </c>
      <c r="D1110" s="206" t="s">
        <v>136</v>
      </c>
      <c r="E1110" s="207" t="s">
        <v>1242</v>
      </c>
      <c r="F1110" s="208" t="s">
        <v>1243</v>
      </c>
      <c r="G1110" s="209" t="s">
        <v>206</v>
      </c>
      <c r="H1110" s="210">
        <v>105.099</v>
      </c>
      <c r="I1110" s="211"/>
      <c r="J1110" s="212">
        <f>ROUND(I1110*H1110,2)</f>
        <v>0</v>
      </c>
      <c r="K1110" s="208" t="s">
        <v>140</v>
      </c>
      <c r="L1110" s="46"/>
      <c r="M1110" s="213" t="s">
        <v>19</v>
      </c>
      <c r="N1110" s="214" t="s">
        <v>41</v>
      </c>
      <c r="O1110" s="86"/>
      <c r="P1110" s="215">
        <f>O1110*H1110</f>
        <v>0</v>
      </c>
      <c r="Q1110" s="215">
        <v>0.001</v>
      </c>
      <c r="R1110" s="215">
        <f>Q1110*H1110</f>
        <v>0.10509900000000001</v>
      </c>
      <c r="S1110" s="215">
        <v>0.00031</v>
      </c>
      <c r="T1110" s="216">
        <f>S1110*H1110</f>
        <v>0.032580690000000002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17" t="s">
        <v>176</v>
      </c>
      <c r="AT1110" s="217" t="s">
        <v>136</v>
      </c>
      <c r="AU1110" s="217" t="s">
        <v>142</v>
      </c>
      <c r="AY1110" s="19" t="s">
        <v>134</v>
      </c>
      <c r="BE1110" s="218">
        <f>IF(N1110="základní",J1110,0)</f>
        <v>0</v>
      </c>
      <c r="BF1110" s="218">
        <f>IF(N1110="snížená",J1110,0)</f>
        <v>0</v>
      </c>
      <c r="BG1110" s="218">
        <f>IF(N1110="zákl. přenesená",J1110,0)</f>
        <v>0</v>
      </c>
      <c r="BH1110" s="218">
        <f>IF(N1110="sníž. přenesená",J1110,0)</f>
        <v>0</v>
      </c>
      <c r="BI1110" s="218">
        <f>IF(N1110="nulová",J1110,0)</f>
        <v>0</v>
      </c>
      <c r="BJ1110" s="19" t="s">
        <v>142</v>
      </c>
      <c r="BK1110" s="218">
        <f>ROUND(I1110*H1110,2)</f>
        <v>0</v>
      </c>
      <c r="BL1110" s="19" t="s">
        <v>176</v>
      </c>
      <c r="BM1110" s="217" t="s">
        <v>1244</v>
      </c>
    </row>
    <row r="1111" s="2" customFormat="1">
      <c r="A1111" s="40"/>
      <c r="B1111" s="41"/>
      <c r="C1111" s="42"/>
      <c r="D1111" s="219" t="s">
        <v>144</v>
      </c>
      <c r="E1111" s="42"/>
      <c r="F1111" s="220" t="s">
        <v>1245</v>
      </c>
      <c r="G1111" s="42"/>
      <c r="H1111" s="42"/>
      <c r="I1111" s="221"/>
      <c r="J1111" s="42"/>
      <c r="K1111" s="42"/>
      <c r="L1111" s="46"/>
      <c r="M1111" s="222"/>
      <c r="N1111" s="223"/>
      <c r="O1111" s="86"/>
      <c r="P1111" s="86"/>
      <c r="Q1111" s="86"/>
      <c r="R1111" s="86"/>
      <c r="S1111" s="86"/>
      <c r="T1111" s="87"/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T1111" s="19" t="s">
        <v>144</v>
      </c>
      <c r="AU1111" s="19" t="s">
        <v>142</v>
      </c>
    </row>
    <row r="1112" s="14" customFormat="1">
      <c r="A1112" s="14"/>
      <c r="B1112" s="235"/>
      <c r="C1112" s="236"/>
      <c r="D1112" s="226" t="s">
        <v>146</v>
      </c>
      <c r="E1112" s="237" t="s">
        <v>19</v>
      </c>
      <c r="F1112" s="238" t="s">
        <v>1219</v>
      </c>
      <c r="G1112" s="236"/>
      <c r="H1112" s="239">
        <v>94.560000000000002</v>
      </c>
      <c r="I1112" s="240"/>
      <c r="J1112" s="236"/>
      <c r="K1112" s="236"/>
      <c r="L1112" s="241"/>
      <c r="M1112" s="242"/>
      <c r="N1112" s="243"/>
      <c r="O1112" s="243"/>
      <c r="P1112" s="243"/>
      <c r="Q1112" s="243"/>
      <c r="R1112" s="243"/>
      <c r="S1112" s="243"/>
      <c r="T1112" s="244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45" t="s">
        <v>146</v>
      </c>
      <c r="AU1112" s="245" t="s">
        <v>142</v>
      </c>
      <c r="AV1112" s="14" t="s">
        <v>142</v>
      </c>
      <c r="AW1112" s="14" t="s">
        <v>31</v>
      </c>
      <c r="AX1112" s="14" t="s">
        <v>69</v>
      </c>
      <c r="AY1112" s="245" t="s">
        <v>134</v>
      </c>
    </row>
    <row r="1113" s="14" customFormat="1">
      <c r="A1113" s="14"/>
      <c r="B1113" s="235"/>
      <c r="C1113" s="236"/>
      <c r="D1113" s="226" t="s">
        <v>146</v>
      </c>
      <c r="E1113" s="237" t="s">
        <v>19</v>
      </c>
      <c r="F1113" s="238" t="s">
        <v>1220</v>
      </c>
      <c r="G1113" s="236"/>
      <c r="H1113" s="239">
        <v>-1.7729999999999999</v>
      </c>
      <c r="I1113" s="240"/>
      <c r="J1113" s="236"/>
      <c r="K1113" s="236"/>
      <c r="L1113" s="241"/>
      <c r="M1113" s="242"/>
      <c r="N1113" s="243"/>
      <c r="O1113" s="243"/>
      <c r="P1113" s="243"/>
      <c r="Q1113" s="243"/>
      <c r="R1113" s="243"/>
      <c r="S1113" s="243"/>
      <c r="T1113" s="244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45" t="s">
        <v>146</v>
      </c>
      <c r="AU1113" s="245" t="s">
        <v>142</v>
      </c>
      <c r="AV1113" s="14" t="s">
        <v>142</v>
      </c>
      <c r="AW1113" s="14" t="s">
        <v>31</v>
      </c>
      <c r="AX1113" s="14" t="s">
        <v>69</v>
      </c>
      <c r="AY1113" s="245" t="s">
        <v>134</v>
      </c>
    </row>
    <row r="1114" s="14" customFormat="1">
      <c r="A1114" s="14"/>
      <c r="B1114" s="235"/>
      <c r="C1114" s="236"/>
      <c r="D1114" s="226" t="s">
        <v>146</v>
      </c>
      <c r="E1114" s="237" t="s">
        <v>19</v>
      </c>
      <c r="F1114" s="238" t="s">
        <v>1221</v>
      </c>
      <c r="G1114" s="236"/>
      <c r="H1114" s="239">
        <v>-1.6799999999999999</v>
      </c>
      <c r="I1114" s="240"/>
      <c r="J1114" s="236"/>
      <c r="K1114" s="236"/>
      <c r="L1114" s="241"/>
      <c r="M1114" s="242"/>
      <c r="N1114" s="243"/>
      <c r="O1114" s="243"/>
      <c r="P1114" s="243"/>
      <c r="Q1114" s="243"/>
      <c r="R1114" s="243"/>
      <c r="S1114" s="243"/>
      <c r="T1114" s="244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45" t="s">
        <v>146</v>
      </c>
      <c r="AU1114" s="245" t="s">
        <v>142</v>
      </c>
      <c r="AV1114" s="14" t="s">
        <v>142</v>
      </c>
      <c r="AW1114" s="14" t="s">
        <v>31</v>
      </c>
      <c r="AX1114" s="14" t="s">
        <v>69</v>
      </c>
      <c r="AY1114" s="245" t="s">
        <v>134</v>
      </c>
    </row>
    <row r="1115" s="14" customFormat="1">
      <c r="A1115" s="14"/>
      <c r="B1115" s="235"/>
      <c r="C1115" s="236"/>
      <c r="D1115" s="226" t="s">
        <v>146</v>
      </c>
      <c r="E1115" s="237" t="s">
        <v>19</v>
      </c>
      <c r="F1115" s="238" t="s">
        <v>1222</v>
      </c>
      <c r="G1115" s="236"/>
      <c r="H1115" s="239">
        <v>-1.1819999999999999</v>
      </c>
      <c r="I1115" s="240"/>
      <c r="J1115" s="236"/>
      <c r="K1115" s="236"/>
      <c r="L1115" s="241"/>
      <c r="M1115" s="242"/>
      <c r="N1115" s="243"/>
      <c r="O1115" s="243"/>
      <c r="P1115" s="243"/>
      <c r="Q1115" s="243"/>
      <c r="R1115" s="243"/>
      <c r="S1115" s="243"/>
      <c r="T1115" s="244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45" t="s">
        <v>146</v>
      </c>
      <c r="AU1115" s="245" t="s">
        <v>142</v>
      </c>
      <c r="AV1115" s="14" t="s">
        <v>142</v>
      </c>
      <c r="AW1115" s="14" t="s">
        <v>31</v>
      </c>
      <c r="AX1115" s="14" t="s">
        <v>69</v>
      </c>
      <c r="AY1115" s="245" t="s">
        <v>134</v>
      </c>
    </row>
    <row r="1116" s="14" customFormat="1">
      <c r="A1116" s="14"/>
      <c r="B1116" s="235"/>
      <c r="C1116" s="236"/>
      <c r="D1116" s="226" t="s">
        <v>146</v>
      </c>
      <c r="E1116" s="237" t="s">
        <v>19</v>
      </c>
      <c r="F1116" s="238" t="s">
        <v>343</v>
      </c>
      <c r="G1116" s="236"/>
      <c r="H1116" s="239">
        <v>15.174</v>
      </c>
      <c r="I1116" s="240"/>
      <c r="J1116" s="236"/>
      <c r="K1116" s="236"/>
      <c r="L1116" s="241"/>
      <c r="M1116" s="242"/>
      <c r="N1116" s="243"/>
      <c r="O1116" s="243"/>
      <c r="P1116" s="243"/>
      <c r="Q1116" s="243"/>
      <c r="R1116" s="243"/>
      <c r="S1116" s="243"/>
      <c r="T1116" s="244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45" t="s">
        <v>146</v>
      </c>
      <c r="AU1116" s="245" t="s">
        <v>142</v>
      </c>
      <c r="AV1116" s="14" t="s">
        <v>142</v>
      </c>
      <c r="AW1116" s="14" t="s">
        <v>31</v>
      </c>
      <c r="AX1116" s="14" t="s">
        <v>69</v>
      </c>
      <c r="AY1116" s="245" t="s">
        <v>134</v>
      </c>
    </row>
    <row r="1117" s="15" customFormat="1">
      <c r="A1117" s="15"/>
      <c r="B1117" s="246"/>
      <c r="C1117" s="247"/>
      <c r="D1117" s="226" t="s">
        <v>146</v>
      </c>
      <c r="E1117" s="248" t="s">
        <v>19</v>
      </c>
      <c r="F1117" s="249" t="s">
        <v>163</v>
      </c>
      <c r="G1117" s="247"/>
      <c r="H1117" s="250">
        <v>105.099</v>
      </c>
      <c r="I1117" s="251"/>
      <c r="J1117" s="247"/>
      <c r="K1117" s="247"/>
      <c r="L1117" s="252"/>
      <c r="M1117" s="253"/>
      <c r="N1117" s="254"/>
      <c r="O1117" s="254"/>
      <c r="P1117" s="254"/>
      <c r="Q1117" s="254"/>
      <c r="R1117" s="254"/>
      <c r="S1117" s="254"/>
      <c r="T1117" s="255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56" t="s">
        <v>146</v>
      </c>
      <c r="AU1117" s="256" t="s">
        <v>142</v>
      </c>
      <c r="AV1117" s="15" t="s">
        <v>141</v>
      </c>
      <c r="AW1117" s="15" t="s">
        <v>31</v>
      </c>
      <c r="AX1117" s="15" t="s">
        <v>77</v>
      </c>
      <c r="AY1117" s="256" t="s">
        <v>134</v>
      </c>
    </row>
    <row r="1118" s="2" customFormat="1" ht="24.15" customHeight="1">
      <c r="A1118" s="40"/>
      <c r="B1118" s="41"/>
      <c r="C1118" s="206" t="s">
        <v>686</v>
      </c>
      <c r="D1118" s="206" t="s">
        <v>136</v>
      </c>
      <c r="E1118" s="207" t="s">
        <v>1246</v>
      </c>
      <c r="F1118" s="208" t="s">
        <v>1247</v>
      </c>
      <c r="G1118" s="209" t="s">
        <v>206</v>
      </c>
      <c r="H1118" s="210">
        <v>227.02000000000001</v>
      </c>
      <c r="I1118" s="211"/>
      <c r="J1118" s="212">
        <f>ROUND(I1118*H1118,2)</f>
        <v>0</v>
      </c>
      <c r="K1118" s="208" t="s">
        <v>140</v>
      </c>
      <c r="L1118" s="46"/>
      <c r="M1118" s="213" t="s">
        <v>19</v>
      </c>
      <c r="N1118" s="214" t="s">
        <v>41</v>
      </c>
      <c r="O1118" s="86"/>
      <c r="P1118" s="215">
        <f>O1118*H1118</f>
        <v>0</v>
      </c>
      <c r="Q1118" s="215">
        <v>0</v>
      </c>
      <c r="R1118" s="215">
        <f>Q1118*H1118</f>
        <v>0</v>
      </c>
      <c r="S1118" s="215">
        <v>0</v>
      </c>
      <c r="T1118" s="216">
        <f>S1118*H1118</f>
        <v>0</v>
      </c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R1118" s="217" t="s">
        <v>176</v>
      </c>
      <c r="AT1118" s="217" t="s">
        <v>136</v>
      </c>
      <c r="AU1118" s="217" t="s">
        <v>142</v>
      </c>
      <c r="AY1118" s="19" t="s">
        <v>134</v>
      </c>
      <c r="BE1118" s="218">
        <f>IF(N1118="základní",J1118,0)</f>
        <v>0</v>
      </c>
      <c r="BF1118" s="218">
        <f>IF(N1118="snížená",J1118,0)</f>
        <v>0</v>
      </c>
      <c r="BG1118" s="218">
        <f>IF(N1118="zákl. přenesená",J1118,0)</f>
        <v>0</v>
      </c>
      <c r="BH1118" s="218">
        <f>IF(N1118="sníž. přenesená",J1118,0)</f>
        <v>0</v>
      </c>
      <c r="BI1118" s="218">
        <f>IF(N1118="nulová",J1118,0)</f>
        <v>0</v>
      </c>
      <c r="BJ1118" s="19" t="s">
        <v>142</v>
      </c>
      <c r="BK1118" s="218">
        <f>ROUND(I1118*H1118,2)</f>
        <v>0</v>
      </c>
      <c r="BL1118" s="19" t="s">
        <v>176</v>
      </c>
      <c r="BM1118" s="217" t="s">
        <v>1248</v>
      </c>
    </row>
    <row r="1119" s="2" customFormat="1">
      <c r="A1119" s="40"/>
      <c r="B1119" s="41"/>
      <c r="C1119" s="42"/>
      <c r="D1119" s="219" t="s">
        <v>144</v>
      </c>
      <c r="E1119" s="42"/>
      <c r="F1119" s="220" t="s">
        <v>1249</v>
      </c>
      <c r="G1119" s="42"/>
      <c r="H1119" s="42"/>
      <c r="I1119" s="221"/>
      <c r="J1119" s="42"/>
      <c r="K1119" s="42"/>
      <c r="L1119" s="46"/>
      <c r="M1119" s="222"/>
      <c r="N1119" s="223"/>
      <c r="O1119" s="86"/>
      <c r="P1119" s="86"/>
      <c r="Q1119" s="86"/>
      <c r="R1119" s="86"/>
      <c r="S1119" s="86"/>
      <c r="T1119" s="87"/>
      <c r="U1119" s="40"/>
      <c r="V1119" s="40"/>
      <c r="W1119" s="40"/>
      <c r="X1119" s="40"/>
      <c r="Y1119" s="40"/>
      <c r="Z1119" s="40"/>
      <c r="AA1119" s="40"/>
      <c r="AB1119" s="40"/>
      <c r="AC1119" s="40"/>
      <c r="AD1119" s="40"/>
      <c r="AE1119" s="40"/>
      <c r="AT1119" s="19" t="s">
        <v>144</v>
      </c>
      <c r="AU1119" s="19" t="s">
        <v>142</v>
      </c>
    </row>
    <row r="1120" s="13" customFormat="1">
      <c r="A1120" s="13"/>
      <c r="B1120" s="224"/>
      <c r="C1120" s="225"/>
      <c r="D1120" s="226" t="s">
        <v>146</v>
      </c>
      <c r="E1120" s="227" t="s">
        <v>19</v>
      </c>
      <c r="F1120" s="228" t="s">
        <v>215</v>
      </c>
      <c r="G1120" s="225"/>
      <c r="H1120" s="227" t="s">
        <v>19</v>
      </c>
      <c r="I1120" s="229"/>
      <c r="J1120" s="225"/>
      <c r="K1120" s="225"/>
      <c r="L1120" s="230"/>
      <c r="M1120" s="231"/>
      <c r="N1120" s="232"/>
      <c r="O1120" s="232"/>
      <c r="P1120" s="232"/>
      <c r="Q1120" s="232"/>
      <c r="R1120" s="232"/>
      <c r="S1120" s="232"/>
      <c r="T1120" s="23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34" t="s">
        <v>146</v>
      </c>
      <c r="AU1120" s="234" t="s">
        <v>142</v>
      </c>
      <c r="AV1120" s="13" t="s">
        <v>77</v>
      </c>
      <c r="AW1120" s="13" t="s">
        <v>31</v>
      </c>
      <c r="AX1120" s="13" t="s">
        <v>69</v>
      </c>
      <c r="AY1120" s="234" t="s">
        <v>134</v>
      </c>
    </row>
    <row r="1121" s="14" customFormat="1">
      <c r="A1121" s="14"/>
      <c r="B1121" s="235"/>
      <c r="C1121" s="236"/>
      <c r="D1121" s="226" t="s">
        <v>146</v>
      </c>
      <c r="E1121" s="237" t="s">
        <v>19</v>
      </c>
      <c r="F1121" s="238" t="s">
        <v>1199</v>
      </c>
      <c r="G1121" s="236"/>
      <c r="H1121" s="239">
        <v>232.12000000000001</v>
      </c>
      <c r="I1121" s="240"/>
      <c r="J1121" s="236"/>
      <c r="K1121" s="236"/>
      <c r="L1121" s="241"/>
      <c r="M1121" s="242"/>
      <c r="N1121" s="243"/>
      <c r="O1121" s="243"/>
      <c r="P1121" s="243"/>
      <c r="Q1121" s="243"/>
      <c r="R1121" s="243"/>
      <c r="S1121" s="243"/>
      <c r="T1121" s="244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45" t="s">
        <v>146</v>
      </c>
      <c r="AU1121" s="245" t="s">
        <v>142</v>
      </c>
      <c r="AV1121" s="14" t="s">
        <v>142</v>
      </c>
      <c r="AW1121" s="14" t="s">
        <v>31</v>
      </c>
      <c r="AX1121" s="14" t="s">
        <v>69</v>
      </c>
      <c r="AY1121" s="245" t="s">
        <v>134</v>
      </c>
    </row>
    <row r="1122" s="14" customFormat="1">
      <c r="A1122" s="14"/>
      <c r="B1122" s="235"/>
      <c r="C1122" s="236"/>
      <c r="D1122" s="226" t="s">
        <v>146</v>
      </c>
      <c r="E1122" s="237" t="s">
        <v>19</v>
      </c>
      <c r="F1122" s="238" t="s">
        <v>1200</v>
      </c>
      <c r="G1122" s="236"/>
      <c r="H1122" s="239">
        <v>-11.34</v>
      </c>
      <c r="I1122" s="240"/>
      <c r="J1122" s="236"/>
      <c r="K1122" s="236"/>
      <c r="L1122" s="241"/>
      <c r="M1122" s="242"/>
      <c r="N1122" s="243"/>
      <c r="O1122" s="243"/>
      <c r="P1122" s="243"/>
      <c r="Q1122" s="243"/>
      <c r="R1122" s="243"/>
      <c r="S1122" s="243"/>
      <c r="T1122" s="244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45" t="s">
        <v>146</v>
      </c>
      <c r="AU1122" s="245" t="s">
        <v>142</v>
      </c>
      <c r="AV1122" s="14" t="s">
        <v>142</v>
      </c>
      <c r="AW1122" s="14" t="s">
        <v>31</v>
      </c>
      <c r="AX1122" s="14" t="s">
        <v>69</v>
      </c>
      <c r="AY1122" s="245" t="s">
        <v>134</v>
      </c>
    </row>
    <row r="1123" s="14" customFormat="1">
      <c r="A1123" s="14"/>
      <c r="B1123" s="235"/>
      <c r="C1123" s="236"/>
      <c r="D1123" s="226" t="s">
        <v>146</v>
      </c>
      <c r="E1123" s="237" t="s">
        <v>19</v>
      </c>
      <c r="F1123" s="238" t="s">
        <v>1201</v>
      </c>
      <c r="G1123" s="236"/>
      <c r="H1123" s="239">
        <v>6.2400000000000002</v>
      </c>
      <c r="I1123" s="240"/>
      <c r="J1123" s="236"/>
      <c r="K1123" s="236"/>
      <c r="L1123" s="241"/>
      <c r="M1123" s="242"/>
      <c r="N1123" s="243"/>
      <c r="O1123" s="243"/>
      <c r="P1123" s="243"/>
      <c r="Q1123" s="243"/>
      <c r="R1123" s="243"/>
      <c r="S1123" s="243"/>
      <c r="T1123" s="244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45" t="s">
        <v>146</v>
      </c>
      <c r="AU1123" s="245" t="s">
        <v>142</v>
      </c>
      <c r="AV1123" s="14" t="s">
        <v>142</v>
      </c>
      <c r="AW1123" s="14" t="s">
        <v>31</v>
      </c>
      <c r="AX1123" s="14" t="s">
        <v>69</v>
      </c>
      <c r="AY1123" s="245" t="s">
        <v>134</v>
      </c>
    </row>
    <row r="1124" s="15" customFormat="1">
      <c r="A1124" s="15"/>
      <c r="B1124" s="246"/>
      <c r="C1124" s="247"/>
      <c r="D1124" s="226" t="s">
        <v>146</v>
      </c>
      <c r="E1124" s="248" t="s">
        <v>19</v>
      </c>
      <c r="F1124" s="249" t="s">
        <v>163</v>
      </c>
      <c r="G1124" s="247"/>
      <c r="H1124" s="250">
        <v>227.02000000000001</v>
      </c>
      <c r="I1124" s="251"/>
      <c r="J1124" s="247"/>
      <c r="K1124" s="247"/>
      <c r="L1124" s="252"/>
      <c r="M1124" s="253"/>
      <c r="N1124" s="254"/>
      <c r="O1124" s="254"/>
      <c r="P1124" s="254"/>
      <c r="Q1124" s="254"/>
      <c r="R1124" s="254"/>
      <c r="S1124" s="254"/>
      <c r="T1124" s="255"/>
      <c r="U1124" s="15"/>
      <c r="V1124" s="15"/>
      <c r="W1124" s="15"/>
      <c r="X1124" s="15"/>
      <c r="Y1124" s="15"/>
      <c r="Z1124" s="15"/>
      <c r="AA1124" s="15"/>
      <c r="AB1124" s="15"/>
      <c r="AC1124" s="15"/>
      <c r="AD1124" s="15"/>
      <c r="AE1124" s="15"/>
      <c r="AT1124" s="256" t="s">
        <v>146</v>
      </c>
      <c r="AU1124" s="256" t="s">
        <v>142</v>
      </c>
      <c r="AV1124" s="15" t="s">
        <v>141</v>
      </c>
      <c r="AW1124" s="15" t="s">
        <v>31</v>
      </c>
      <c r="AX1124" s="15" t="s">
        <v>77</v>
      </c>
      <c r="AY1124" s="256" t="s">
        <v>134</v>
      </c>
    </row>
    <row r="1125" s="2" customFormat="1" ht="24.15" customHeight="1">
      <c r="A1125" s="40"/>
      <c r="B1125" s="41"/>
      <c r="C1125" s="206" t="s">
        <v>1250</v>
      </c>
      <c r="D1125" s="206" t="s">
        <v>136</v>
      </c>
      <c r="E1125" s="207" t="s">
        <v>1251</v>
      </c>
      <c r="F1125" s="208" t="s">
        <v>1252</v>
      </c>
      <c r="G1125" s="209" t="s">
        <v>206</v>
      </c>
      <c r="H1125" s="210">
        <v>89.653999999999996</v>
      </c>
      <c r="I1125" s="211"/>
      <c r="J1125" s="212">
        <f>ROUND(I1125*H1125,2)</f>
        <v>0</v>
      </c>
      <c r="K1125" s="208" t="s">
        <v>140</v>
      </c>
      <c r="L1125" s="46"/>
      <c r="M1125" s="213" t="s">
        <v>19</v>
      </c>
      <c r="N1125" s="214" t="s">
        <v>41</v>
      </c>
      <c r="O1125" s="86"/>
      <c r="P1125" s="215">
        <f>O1125*H1125</f>
        <v>0</v>
      </c>
      <c r="Q1125" s="215">
        <v>0</v>
      </c>
      <c r="R1125" s="215">
        <f>Q1125*H1125</f>
        <v>0</v>
      </c>
      <c r="S1125" s="215">
        <v>0</v>
      </c>
      <c r="T1125" s="216">
        <f>S1125*H1125</f>
        <v>0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17" t="s">
        <v>176</v>
      </c>
      <c r="AT1125" s="217" t="s">
        <v>136</v>
      </c>
      <c r="AU1125" s="217" t="s">
        <v>142</v>
      </c>
      <c r="AY1125" s="19" t="s">
        <v>134</v>
      </c>
      <c r="BE1125" s="218">
        <f>IF(N1125="základní",J1125,0)</f>
        <v>0</v>
      </c>
      <c r="BF1125" s="218">
        <f>IF(N1125="snížená",J1125,0)</f>
        <v>0</v>
      </c>
      <c r="BG1125" s="218">
        <f>IF(N1125="zákl. přenesená",J1125,0)</f>
        <v>0</v>
      </c>
      <c r="BH1125" s="218">
        <f>IF(N1125="sníž. přenesená",J1125,0)</f>
        <v>0</v>
      </c>
      <c r="BI1125" s="218">
        <f>IF(N1125="nulová",J1125,0)</f>
        <v>0</v>
      </c>
      <c r="BJ1125" s="19" t="s">
        <v>142</v>
      </c>
      <c r="BK1125" s="218">
        <f>ROUND(I1125*H1125,2)</f>
        <v>0</v>
      </c>
      <c r="BL1125" s="19" t="s">
        <v>176</v>
      </c>
      <c r="BM1125" s="217" t="s">
        <v>1253</v>
      </c>
    </row>
    <row r="1126" s="2" customFormat="1">
      <c r="A1126" s="40"/>
      <c r="B1126" s="41"/>
      <c r="C1126" s="42"/>
      <c r="D1126" s="219" t="s">
        <v>144</v>
      </c>
      <c r="E1126" s="42"/>
      <c r="F1126" s="220" t="s">
        <v>1254</v>
      </c>
      <c r="G1126" s="42"/>
      <c r="H1126" s="42"/>
      <c r="I1126" s="221"/>
      <c r="J1126" s="42"/>
      <c r="K1126" s="42"/>
      <c r="L1126" s="46"/>
      <c r="M1126" s="222"/>
      <c r="N1126" s="223"/>
      <c r="O1126" s="86"/>
      <c r="P1126" s="86"/>
      <c r="Q1126" s="86"/>
      <c r="R1126" s="86"/>
      <c r="S1126" s="86"/>
      <c r="T1126" s="87"/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T1126" s="19" t="s">
        <v>144</v>
      </c>
      <c r="AU1126" s="19" t="s">
        <v>142</v>
      </c>
    </row>
    <row r="1127" s="13" customFormat="1">
      <c r="A1127" s="13"/>
      <c r="B1127" s="224"/>
      <c r="C1127" s="225"/>
      <c r="D1127" s="226" t="s">
        <v>146</v>
      </c>
      <c r="E1127" s="227" t="s">
        <v>19</v>
      </c>
      <c r="F1127" s="228" t="s">
        <v>234</v>
      </c>
      <c r="G1127" s="225"/>
      <c r="H1127" s="227" t="s">
        <v>19</v>
      </c>
      <c r="I1127" s="229"/>
      <c r="J1127" s="225"/>
      <c r="K1127" s="225"/>
      <c r="L1127" s="230"/>
      <c r="M1127" s="231"/>
      <c r="N1127" s="232"/>
      <c r="O1127" s="232"/>
      <c r="P1127" s="232"/>
      <c r="Q1127" s="232"/>
      <c r="R1127" s="232"/>
      <c r="S1127" s="232"/>
      <c r="T1127" s="233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34" t="s">
        <v>146</v>
      </c>
      <c r="AU1127" s="234" t="s">
        <v>142</v>
      </c>
      <c r="AV1127" s="13" t="s">
        <v>77</v>
      </c>
      <c r="AW1127" s="13" t="s">
        <v>31</v>
      </c>
      <c r="AX1127" s="13" t="s">
        <v>69</v>
      </c>
      <c r="AY1127" s="234" t="s">
        <v>134</v>
      </c>
    </row>
    <row r="1128" s="14" customFormat="1">
      <c r="A1128" s="14"/>
      <c r="B1128" s="235"/>
      <c r="C1128" s="236"/>
      <c r="D1128" s="226" t="s">
        <v>146</v>
      </c>
      <c r="E1128" s="237" t="s">
        <v>19</v>
      </c>
      <c r="F1128" s="238" t="s">
        <v>1206</v>
      </c>
      <c r="G1128" s="236"/>
      <c r="H1128" s="239">
        <v>59.520000000000003</v>
      </c>
      <c r="I1128" s="240"/>
      <c r="J1128" s="236"/>
      <c r="K1128" s="236"/>
      <c r="L1128" s="241"/>
      <c r="M1128" s="242"/>
      <c r="N1128" s="243"/>
      <c r="O1128" s="243"/>
      <c r="P1128" s="243"/>
      <c r="Q1128" s="243"/>
      <c r="R1128" s="243"/>
      <c r="S1128" s="243"/>
      <c r="T1128" s="244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45" t="s">
        <v>146</v>
      </c>
      <c r="AU1128" s="245" t="s">
        <v>142</v>
      </c>
      <c r="AV1128" s="14" t="s">
        <v>142</v>
      </c>
      <c r="AW1128" s="14" t="s">
        <v>31</v>
      </c>
      <c r="AX1128" s="14" t="s">
        <v>69</v>
      </c>
      <c r="AY1128" s="245" t="s">
        <v>134</v>
      </c>
    </row>
    <row r="1129" s="14" customFormat="1">
      <c r="A1129" s="14"/>
      <c r="B1129" s="235"/>
      <c r="C1129" s="236"/>
      <c r="D1129" s="226" t="s">
        <v>146</v>
      </c>
      <c r="E1129" s="237" t="s">
        <v>19</v>
      </c>
      <c r="F1129" s="238" t="s">
        <v>1207</v>
      </c>
      <c r="G1129" s="236"/>
      <c r="H1129" s="239">
        <v>-1.5760000000000001</v>
      </c>
      <c r="I1129" s="240"/>
      <c r="J1129" s="236"/>
      <c r="K1129" s="236"/>
      <c r="L1129" s="241"/>
      <c r="M1129" s="242"/>
      <c r="N1129" s="243"/>
      <c r="O1129" s="243"/>
      <c r="P1129" s="243"/>
      <c r="Q1129" s="243"/>
      <c r="R1129" s="243"/>
      <c r="S1129" s="243"/>
      <c r="T1129" s="244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45" t="s">
        <v>146</v>
      </c>
      <c r="AU1129" s="245" t="s">
        <v>142</v>
      </c>
      <c r="AV1129" s="14" t="s">
        <v>142</v>
      </c>
      <c r="AW1129" s="14" t="s">
        <v>31</v>
      </c>
      <c r="AX1129" s="14" t="s">
        <v>69</v>
      </c>
      <c r="AY1129" s="245" t="s">
        <v>134</v>
      </c>
    </row>
    <row r="1130" s="14" customFormat="1">
      <c r="A1130" s="14"/>
      <c r="B1130" s="235"/>
      <c r="C1130" s="236"/>
      <c r="D1130" s="226" t="s">
        <v>146</v>
      </c>
      <c r="E1130" s="237" t="s">
        <v>19</v>
      </c>
      <c r="F1130" s="238" t="s">
        <v>1208</v>
      </c>
      <c r="G1130" s="236"/>
      <c r="H1130" s="239">
        <v>16.800000000000001</v>
      </c>
      <c r="I1130" s="240"/>
      <c r="J1130" s="236"/>
      <c r="K1130" s="236"/>
      <c r="L1130" s="241"/>
      <c r="M1130" s="242"/>
      <c r="N1130" s="243"/>
      <c r="O1130" s="243"/>
      <c r="P1130" s="243"/>
      <c r="Q1130" s="243"/>
      <c r="R1130" s="243"/>
      <c r="S1130" s="243"/>
      <c r="T1130" s="244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45" t="s">
        <v>146</v>
      </c>
      <c r="AU1130" s="245" t="s">
        <v>142</v>
      </c>
      <c r="AV1130" s="14" t="s">
        <v>142</v>
      </c>
      <c r="AW1130" s="14" t="s">
        <v>31</v>
      </c>
      <c r="AX1130" s="14" t="s">
        <v>69</v>
      </c>
      <c r="AY1130" s="245" t="s">
        <v>134</v>
      </c>
    </row>
    <row r="1131" s="14" customFormat="1">
      <c r="A1131" s="14"/>
      <c r="B1131" s="235"/>
      <c r="C1131" s="236"/>
      <c r="D1131" s="226" t="s">
        <v>146</v>
      </c>
      <c r="E1131" s="237" t="s">
        <v>19</v>
      </c>
      <c r="F1131" s="238" t="s">
        <v>1209</v>
      </c>
      <c r="G1131" s="236"/>
      <c r="H1131" s="239">
        <v>14.91</v>
      </c>
      <c r="I1131" s="240"/>
      <c r="J1131" s="236"/>
      <c r="K1131" s="236"/>
      <c r="L1131" s="241"/>
      <c r="M1131" s="242"/>
      <c r="N1131" s="243"/>
      <c r="O1131" s="243"/>
      <c r="P1131" s="243"/>
      <c r="Q1131" s="243"/>
      <c r="R1131" s="243"/>
      <c r="S1131" s="243"/>
      <c r="T1131" s="244"/>
      <c r="U1131" s="14"/>
      <c r="V1131" s="14"/>
      <c r="W1131" s="14"/>
      <c r="X1131" s="14"/>
      <c r="Y1131" s="14"/>
      <c r="Z1131" s="14"/>
      <c r="AA1131" s="14"/>
      <c r="AB1131" s="14"/>
      <c r="AC1131" s="14"/>
      <c r="AD1131" s="14"/>
      <c r="AE1131" s="14"/>
      <c r="AT1131" s="245" t="s">
        <v>146</v>
      </c>
      <c r="AU1131" s="245" t="s">
        <v>142</v>
      </c>
      <c r="AV1131" s="14" t="s">
        <v>142</v>
      </c>
      <c r="AW1131" s="14" t="s">
        <v>31</v>
      </c>
      <c r="AX1131" s="14" t="s">
        <v>69</v>
      </c>
      <c r="AY1131" s="245" t="s">
        <v>134</v>
      </c>
    </row>
    <row r="1132" s="15" customFormat="1">
      <c r="A1132" s="15"/>
      <c r="B1132" s="246"/>
      <c r="C1132" s="247"/>
      <c r="D1132" s="226" t="s">
        <v>146</v>
      </c>
      <c r="E1132" s="248" t="s">
        <v>19</v>
      </c>
      <c r="F1132" s="249" t="s">
        <v>163</v>
      </c>
      <c r="G1132" s="247"/>
      <c r="H1132" s="250">
        <v>89.653999999999996</v>
      </c>
      <c r="I1132" s="251"/>
      <c r="J1132" s="247"/>
      <c r="K1132" s="247"/>
      <c r="L1132" s="252"/>
      <c r="M1132" s="253"/>
      <c r="N1132" s="254"/>
      <c r="O1132" s="254"/>
      <c r="P1132" s="254"/>
      <c r="Q1132" s="254"/>
      <c r="R1132" s="254"/>
      <c r="S1132" s="254"/>
      <c r="T1132" s="255"/>
      <c r="U1132" s="15"/>
      <c r="V1132" s="15"/>
      <c r="W1132" s="15"/>
      <c r="X1132" s="15"/>
      <c r="Y1132" s="15"/>
      <c r="Z1132" s="15"/>
      <c r="AA1132" s="15"/>
      <c r="AB1132" s="15"/>
      <c r="AC1132" s="15"/>
      <c r="AD1132" s="15"/>
      <c r="AE1132" s="15"/>
      <c r="AT1132" s="256" t="s">
        <v>146</v>
      </c>
      <c r="AU1132" s="256" t="s">
        <v>142</v>
      </c>
      <c r="AV1132" s="15" t="s">
        <v>141</v>
      </c>
      <c r="AW1132" s="15" t="s">
        <v>31</v>
      </c>
      <c r="AX1132" s="15" t="s">
        <v>77</v>
      </c>
      <c r="AY1132" s="256" t="s">
        <v>134</v>
      </c>
    </row>
    <row r="1133" s="2" customFormat="1" ht="24.15" customHeight="1">
      <c r="A1133" s="40"/>
      <c r="B1133" s="41"/>
      <c r="C1133" s="206" t="s">
        <v>1255</v>
      </c>
      <c r="D1133" s="206" t="s">
        <v>136</v>
      </c>
      <c r="E1133" s="207" t="s">
        <v>1256</v>
      </c>
      <c r="F1133" s="208" t="s">
        <v>1257</v>
      </c>
      <c r="G1133" s="209" t="s">
        <v>206</v>
      </c>
      <c r="H1133" s="210">
        <v>15.174</v>
      </c>
      <c r="I1133" s="211"/>
      <c r="J1133" s="212">
        <f>ROUND(I1133*H1133,2)</f>
        <v>0</v>
      </c>
      <c r="K1133" s="208" t="s">
        <v>140</v>
      </c>
      <c r="L1133" s="46"/>
      <c r="M1133" s="213" t="s">
        <v>19</v>
      </c>
      <c r="N1133" s="214" t="s">
        <v>41</v>
      </c>
      <c r="O1133" s="86"/>
      <c r="P1133" s="215">
        <f>O1133*H1133</f>
        <v>0</v>
      </c>
      <c r="Q1133" s="215">
        <v>0</v>
      </c>
      <c r="R1133" s="215">
        <f>Q1133*H1133</f>
        <v>0</v>
      </c>
      <c r="S1133" s="215">
        <v>0</v>
      </c>
      <c r="T1133" s="216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17" t="s">
        <v>176</v>
      </c>
      <c r="AT1133" s="217" t="s">
        <v>136</v>
      </c>
      <c r="AU1133" s="217" t="s">
        <v>142</v>
      </c>
      <c r="AY1133" s="19" t="s">
        <v>134</v>
      </c>
      <c r="BE1133" s="218">
        <f>IF(N1133="základní",J1133,0)</f>
        <v>0</v>
      </c>
      <c r="BF1133" s="218">
        <f>IF(N1133="snížená",J1133,0)</f>
        <v>0</v>
      </c>
      <c r="BG1133" s="218">
        <f>IF(N1133="zákl. přenesená",J1133,0)</f>
        <v>0</v>
      </c>
      <c r="BH1133" s="218">
        <f>IF(N1133="sníž. přenesená",J1133,0)</f>
        <v>0</v>
      </c>
      <c r="BI1133" s="218">
        <f>IF(N1133="nulová",J1133,0)</f>
        <v>0</v>
      </c>
      <c r="BJ1133" s="19" t="s">
        <v>142</v>
      </c>
      <c r="BK1133" s="218">
        <f>ROUND(I1133*H1133,2)</f>
        <v>0</v>
      </c>
      <c r="BL1133" s="19" t="s">
        <v>176</v>
      </c>
      <c r="BM1133" s="217" t="s">
        <v>1258</v>
      </c>
    </row>
    <row r="1134" s="2" customFormat="1">
      <c r="A1134" s="40"/>
      <c r="B1134" s="41"/>
      <c r="C1134" s="42"/>
      <c r="D1134" s="219" t="s">
        <v>144</v>
      </c>
      <c r="E1134" s="42"/>
      <c r="F1134" s="220" t="s">
        <v>1259</v>
      </c>
      <c r="G1134" s="42"/>
      <c r="H1134" s="42"/>
      <c r="I1134" s="221"/>
      <c r="J1134" s="42"/>
      <c r="K1134" s="42"/>
      <c r="L1134" s="46"/>
      <c r="M1134" s="222"/>
      <c r="N1134" s="223"/>
      <c r="O1134" s="86"/>
      <c r="P1134" s="86"/>
      <c r="Q1134" s="86"/>
      <c r="R1134" s="86"/>
      <c r="S1134" s="86"/>
      <c r="T1134" s="87"/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T1134" s="19" t="s">
        <v>144</v>
      </c>
      <c r="AU1134" s="19" t="s">
        <v>142</v>
      </c>
    </row>
    <row r="1135" s="13" customFormat="1">
      <c r="A1135" s="13"/>
      <c r="B1135" s="224"/>
      <c r="C1135" s="225"/>
      <c r="D1135" s="226" t="s">
        <v>146</v>
      </c>
      <c r="E1135" s="227" t="s">
        <v>19</v>
      </c>
      <c r="F1135" s="228" t="s">
        <v>342</v>
      </c>
      <c r="G1135" s="225"/>
      <c r="H1135" s="227" t="s">
        <v>19</v>
      </c>
      <c r="I1135" s="229"/>
      <c r="J1135" s="225"/>
      <c r="K1135" s="225"/>
      <c r="L1135" s="230"/>
      <c r="M1135" s="231"/>
      <c r="N1135" s="232"/>
      <c r="O1135" s="232"/>
      <c r="P1135" s="232"/>
      <c r="Q1135" s="232"/>
      <c r="R1135" s="232"/>
      <c r="S1135" s="232"/>
      <c r="T1135" s="233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34" t="s">
        <v>146</v>
      </c>
      <c r="AU1135" s="234" t="s">
        <v>142</v>
      </c>
      <c r="AV1135" s="13" t="s">
        <v>77</v>
      </c>
      <c r="AW1135" s="13" t="s">
        <v>31</v>
      </c>
      <c r="AX1135" s="13" t="s">
        <v>69</v>
      </c>
      <c r="AY1135" s="234" t="s">
        <v>134</v>
      </c>
    </row>
    <row r="1136" s="14" customFormat="1">
      <c r="A1136" s="14"/>
      <c r="B1136" s="235"/>
      <c r="C1136" s="236"/>
      <c r="D1136" s="226" t="s">
        <v>146</v>
      </c>
      <c r="E1136" s="237" t="s">
        <v>19</v>
      </c>
      <c r="F1136" s="238" t="s">
        <v>343</v>
      </c>
      <c r="G1136" s="236"/>
      <c r="H1136" s="239">
        <v>15.174</v>
      </c>
      <c r="I1136" s="240"/>
      <c r="J1136" s="236"/>
      <c r="K1136" s="236"/>
      <c r="L1136" s="241"/>
      <c r="M1136" s="242"/>
      <c r="N1136" s="243"/>
      <c r="O1136" s="243"/>
      <c r="P1136" s="243"/>
      <c r="Q1136" s="243"/>
      <c r="R1136" s="243"/>
      <c r="S1136" s="243"/>
      <c r="T1136" s="244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45" t="s">
        <v>146</v>
      </c>
      <c r="AU1136" s="245" t="s">
        <v>142</v>
      </c>
      <c r="AV1136" s="14" t="s">
        <v>142</v>
      </c>
      <c r="AW1136" s="14" t="s">
        <v>31</v>
      </c>
      <c r="AX1136" s="14" t="s">
        <v>69</v>
      </c>
      <c r="AY1136" s="245" t="s">
        <v>134</v>
      </c>
    </row>
    <row r="1137" s="15" customFormat="1">
      <c r="A1137" s="15"/>
      <c r="B1137" s="246"/>
      <c r="C1137" s="247"/>
      <c r="D1137" s="226" t="s">
        <v>146</v>
      </c>
      <c r="E1137" s="248" t="s">
        <v>19</v>
      </c>
      <c r="F1137" s="249" t="s">
        <v>163</v>
      </c>
      <c r="G1137" s="247"/>
      <c r="H1137" s="250">
        <v>15.174</v>
      </c>
      <c r="I1137" s="251"/>
      <c r="J1137" s="247"/>
      <c r="K1137" s="247"/>
      <c r="L1137" s="252"/>
      <c r="M1137" s="253"/>
      <c r="N1137" s="254"/>
      <c r="O1137" s="254"/>
      <c r="P1137" s="254"/>
      <c r="Q1137" s="254"/>
      <c r="R1137" s="254"/>
      <c r="S1137" s="254"/>
      <c r="T1137" s="255"/>
      <c r="U1137" s="15"/>
      <c r="V1137" s="15"/>
      <c r="W1137" s="15"/>
      <c r="X1137" s="15"/>
      <c r="Y1137" s="15"/>
      <c r="Z1137" s="15"/>
      <c r="AA1137" s="15"/>
      <c r="AB1137" s="15"/>
      <c r="AC1137" s="15"/>
      <c r="AD1137" s="15"/>
      <c r="AE1137" s="15"/>
      <c r="AT1137" s="256" t="s">
        <v>146</v>
      </c>
      <c r="AU1137" s="256" t="s">
        <v>142</v>
      </c>
      <c r="AV1137" s="15" t="s">
        <v>141</v>
      </c>
      <c r="AW1137" s="15" t="s">
        <v>31</v>
      </c>
      <c r="AX1137" s="15" t="s">
        <v>77</v>
      </c>
      <c r="AY1137" s="256" t="s">
        <v>134</v>
      </c>
    </row>
    <row r="1138" s="2" customFormat="1" ht="24.15" customHeight="1">
      <c r="A1138" s="40"/>
      <c r="B1138" s="41"/>
      <c r="C1138" s="206" t="s">
        <v>1260</v>
      </c>
      <c r="D1138" s="206" t="s">
        <v>136</v>
      </c>
      <c r="E1138" s="207" t="s">
        <v>1261</v>
      </c>
      <c r="F1138" s="208" t="s">
        <v>1262</v>
      </c>
      <c r="G1138" s="209" t="s">
        <v>206</v>
      </c>
      <c r="H1138" s="210">
        <v>105.099</v>
      </c>
      <c r="I1138" s="211"/>
      <c r="J1138" s="212">
        <f>ROUND(I1138*H1138,2)</f>
        <v>0</v>
      </c>
      <c r="K1138" s="208" t="s">
        <v>140</v>
      </c>
      <c r="L1138" s="46"/>
      <c r="M1138" s="213" t="s">
        <v>19</v>
      </c>
      <c r="N1138" s="214" t="s">
        <v>41</v>
      </c>
      <c r="O1138" s="86"/>
      <c r="P1138" s="215">
        <f>O1138*H1138</f>
        <v>0</v>
      </c>
      <c r="Q1138" s="215">
        <v>0</v>
      </c>
      <c r="R1138" s="215">
        <f>Q1138*H1138</f>
        <v>0</v>
      </c>
      <c r="S1138" s="215">
        <v>0</v>
      </c>
      <c r="T1138" s="216">
        <f>S1138*H1138</f>
        <v>0</v>
      </c>
      <c r="U1138" s="40"/>
      <c r="V1138" s="40"/>
      <c r="W1138" s="40"/>
      <c r="X1138" s="40"/>
      <c r="Y1138" s="40"/>
      <c r="Z1138" s="40"/>
      <c r="AA1138" s="40"/>
      <c r="AB1138" s="40"/>
      <c r="AC1138" s="40"/>
      <c r="AD1138" s="40"/>
      <c r="AE1138" s="40"/>
      <c r="AR1138" s="217" t="s">
        <v>176</v>
      </c>
      <c r="AT1138" s="217" t="s">
        <v>136</v>
      </c>
      <c r="AU1138" s="217" t="s">
        <v>142</v>
      </c>
      <c r="AY1138" s="19" t="s">
        <v>134</v>
      </c>
      <c r="BE1138" s="218">
        <f>IF(N1138="základní",J1138,0)</f>
        <v>0</v>
      </c>
      <c r="BF1138" s="218">
        <f>IF(N1138="snížená",J1138,0)</f>
        <v>0</v>
      </c>
      <c r="BG1138" s="218">
        <f>IF(N1138="zákl. přenesená",J1138,0)</f>
        <v>0</v>
      </c>
      <c r="BH1138" s="218">
        <f>IF(N1138="sníž. přenesená",J1138,0)</f>
        <v>0</v>
      </c>
      <c r="BI1138" s="218">
        <f>IF(N1138="nulová",J1138,0)</f>
        <v>0</v>
      </c>
      <c r="BJ1138" s="19" t="s">
        <v>142</v>
      </c>
      <c r="BK1138" s="218">
        <f>ROUND(I1138*H1138,2)</f>
        <v>0</v>
      </c>
      <c r="BL1138" s="19" t="s">
        <v>176</v>
      </c>
      <c r="BM1138" s="217" t="s">
        <v>1263</v>
      </c>
    </row>
    <row r="1139" s="2" customFormat="1">
      <c r="A1139" s="40"/>
      <c r="B1139" s="41"/>
      <c r="C1139" s="42"/>
      <c r="D1139" s="219" t="s">
        <v>144</v>
      </c>
      <c r="E1139" s="42"/>
      <c r="F1139" s="220" t="s">
        <v>1264</v>
      </c>
      <c r="G1139" s="42"/>
      <c r="H1139" s="42"/>
      <c r="I1139" s="221"/>
      <c r="J1139" s="42"/>
      <c r="K1139" s="42"/>
      <c r="L1139" s="46"/>
      <c r="M1139" s="222"/>
      <c r="N1139" s="223"/>
      <c r="O1139" s="86"/>
      <c r="P1139" s="86"/>
      <c r="Q1139" s="86"/>
      <c r="R1139" s="86"/>
      <c r="S1139" s="86"/>
      <c r="T1139" s="87"/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T1139" s="19" t="s">
        <v>144</v>
      </c>
      <c r="AU1139" s="19" t="s">
        <v>142</v>
      </c>
    </row>
    <row r="1140" s="14" customFormat="1">
      <c r="A1140" s="14"/>
      <c r="B1140" s="235"/>
      <c r="C1140" s="236"/>
      <c r="D1140" s="226" t="s">
        <v>146</v>
      </c>
      <c r="E1140" s="237" t="s">
        <v>19</v>
      </c>
      <c r="F1140" s="238" t="s">
        <v>1219</v>
      </c>
      <c r="G1140" s="236"/>
      <c r="H1140" s="239">
        <v>94.560000000000002</v>
      </c>
      <c r="I1140" s="240"/>
      <c r="J1140" s="236"/>
      <c r="K1140" s="236"/>
      <c r="L1140" s="241"/>
      <c r="M1140" s="242"/>
      <c r="N1140" s="243"/>
      <c r="O1140" s="243"/>
      <c r="P1140" s="243"/>
      <c r="Q1140" s="243"/>
      <c r="R1140" s="243"/>
      <c r="S1140" s="243"/>
      <c r="T1140" s="244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45" t="s">
        <v>146</v>
      </c>
      <c r="AU1140" s="245" t="s">
        <v>142</v>
      </c>
      <c r="AV1140" s="14" t="s">
        <v>142</v>
      </c>
      <c r="AW1140" s="14" t="s">
        <v>31</v>
      </c>
      <c r="AX1140" s="14" t="s">
        <v>69</v>
      </c>
      <c r="AY1140" s="245" t="s">
        <v>134</v>
      </c>
    </row>
    <row r="1141" s="14" customFormat="1">
      <c r="A1141" s="14"/>
      <c r="B1141" s="235"/>
      <c r="C1141" s="236"/>
      <c r="D1141" s="226" t="s">
        <v>146</v>
      </c>
      <c r="E1141" s="237" t="s">
        <v>19</v>
      </c>
      <c r="F1141" s="238" t="s">
        <v>1220</v>
      </c>
      <c r="G1141" s="236"/>
      <c r="H1141" s="239">
        <v>-1.7729999999999999</v>
      </c>
      <c r="I1141" s="240"/>
      <c r="J1141" s="236"/>
      <c r="K1141" s="236"/>
      <c r="L1141" s="241"/>
      <c r="M1141" s="242"/>
      <c r="N1141" s="243"/>
      <c r="O1141" s="243"/>
      <c r="P1141" s="243"/>
      <c r="Q1141" s="243"/>
      <c r="R1141" s="243"/>
      <c r="S1141" s="243"/>
      <c r="T1141" s="244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45" t="s">
        <v>146</v>
      </c>
      <c r="AU1141" s="245" t="s">
        <v>142</v>
      </c>
      <c r="AV1141" s="14" t="s">
        <v>142</v>
      </c>
      <c r="AW1141" s="14" t="s">
        <v>31</v>
      </c>
      <c r="AX1141" s="14" t="s">
        <v>69</v>
      </c>
      <c r="AY1141" s="245" t="s">
        <v>134</v>
      </c>
    </row>
    <row r="1142" s="14" customFormat="1">
      <c r="A1142" s="14"/>
      <c r="B1142" s="235"/>
      <c r="C1142" s="236"/>
      <c r="D1142" s="226" t="s">
        <v>146</v>
      </c>
      <c r="E1142" s="237" t="s">
        <v>19</v>
      </c>
      <c r="F1142" s="238" t="s">
        <v>1221</v>
      </c>
      <c r="G1142" s="236"/>
      <c r="H1142" s="239">
        <v>-1.6799999999999999</v>
      </c>
      <c r="I1142" s="240"/>
      <c r="J1142" s="236"/>
      <c r="K1142" s="236"/>
      <c r="L1142" s="241"/>
      <c r="M1142" s="242"/>
      <c r="N1142" s="243"/>
      <c r="O1142" s="243"/>
      <c r="P1142" s="243"/>
      <c r="Q1142" s="243"/>
      <c r="R1142" s="243"/>
      <c r="S1142" s="243"/>
      <c r="T1142" s="24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45" t="s">
        <v>146</v>
      </c>
      <c r="AU1142" s="245" t="s">
        <v>142</v>
      </c>
      <c r="AV1142" s="14" t="s">
        <v>142</v>
      </c>
      <c r="AW1142" s="14" t="s">
        <v>31</v>
      </c>
      <c r="AX1142" s="14" t="s">
        <v>69</v>
      </c>
      <c r="AY1142" s="245" t="s">
        <v>134</v>
      </c>
    </row>
    <row r="1143" s="14" customFormat="1">
      <c r="A1143" s="14"/>
      <c r="B1143" s="235"/>
      <c r="C1143" s="236"/>
      <c r="D1143" s="226" t="s">
        <v>146</v>
      </c>
      <c r="E1143" s="237" t="s">
        <v>19</v>
      </c>
      <c r="F1143" s="238" t="s">
        <v>1222</v>
      </c>
      <c r="G1143" s="236"/>
      <c r="H1143" s="239">
        <v>-1.1819999999999999</v>
      </c>
      <c r="I1143" s="240"/>
      <c r="J1143" s="236"/>
      <c r="K1143" s="236"/>
      <c r="L1143" s="241"/>
      <c r="M1143" s="242"/>
      <c r="N1143" s="243"/>
      <c r="O1143" s="243"/>
      <c r="P1143" s="243"/>
      <c r="Q1143" s="243"/>
      <c r="R1143" s="243"/>
      <c r="S1143" s="243"/>
      <c r="T1143" s="244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45" t="s">
        <v>146</v>
      </c>
      <c r="AU1143" s="245" t="s">
        <v>142</v>
      </c>
      <c r="AV1143" s="14" t="s">
        <v>142</v>
      </c>
      <c r="AW1143" s="14" t="s">
        <v>31</v>
      </c>
      <c r="AX1143" s="14" t="s">
        <v>69</v>
      </c>
      <c r="AY1143" s="245" t="s">
        <v>134</v>
      </c>
    </row>
    <row r="1144" s="14" customFormat="1">
      <c r="A1144" s="14"/>
      <c r="B1144" s="235"/>
      <c r="C1144" s="236"/>
      <c r="D1144" s="226" t="s">
        <v>146</v>
      </c>
      <c r="E1144" s="237" t="s">
        <v>19</v>
      </c>
      <c r="F1144" s="238" t="s">
        <v>343</v>
      </c>
      <c r="G1144" s="236"/>
      <c r="H1144" s="239">
        <v>15.174</v>
      </c>
      <c r="I1144" s="240"/>
      <c r="J1144" s="236"/>
      <c r="K1144" s="236"/>
      <c r="L1144" s="241"/>
      <c r="M1144" s="242"/>
      <c r="N1144" s="243"/>
      <c r="O1144" s="243"/>
      <c r="P1144" s="243"/>
      <c r="Q1144" s="243"/>
      <c r="R1144" s="243"/>
      <c r="S1144" s="243"/>
      <c r="T1144" s="244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45" t="s">
        <v>146</v>
      </c>
      <c r="AU1144" s="245" t="s">
        <v>142</v>
      </c>
      <c r="AV1144" s="14" t="s">
        <v>142</v>
      </c>
      <c r="AW1144" s="14" t="s">
        <v>31</v>
      </c>
      <c r="AX1144" s="14" t="s">
        <v>69</v>
      </c>
      <c r="AY1144" s="245" t="s">
        <v>134</v>
      </c>
    </row>
    <row r="1145" s="15" customFormat="1">
      <c r="A1145" s="15"/>
      <c r="B1145" s="246"/>
      <c r="C1145" s="247"/>
      <c r="D1145" s="226" t="s">
        <v>146</v>
      </c>
      <c r="E1145" s="248" t="s">
        <v>19</v>
      </c>
      <c r="F1145" s="249" t="s">
        <v>163</v>
      </c>
      <c r="G1145" s="247"/>
      <c r="H1145" s="250">
        <v>105.099</v>
      </c>
      <c r="I1145" s="251"/>
      <c r="J1145" s="247"/>
      <c r="K1145" s="247"/>
      <c r="L1145" s="252"/>
      <c r="M1145" s="253"/>
      <c r="N1145" s="254"/>
      <c r="O1145" s="254"/>
      <c r="P1145" s="254"/>
      <c r="Q1145" s="254"/>
      <c r="R1145" s="254"/>
      <c r="S1145" s="254"/>
      <c r="T1145" s="255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56" t="s">
        <v>146</v>
      </c>
      <c r="AU1145" s="256" t="s">
        <v>142</v>
      </c>
      <c r="AV1145" s="15" t="s">
        <v>141</v>
      </c>
      <c r="AW1145" s="15" t="s">
        <v>31</v>
      </c>
      <c r="AX1145" s="15" t="s">
        <v>77</v>
      </c>
      <c r="AY1145" s="256" t="s">
        <v>134</v>
      </c>
    </row>
    <row r="1146" s="2" customFormat="1" ht="21.75" customHeight="1">
      <c r="A1146" s="40"/>
      <c r="B1146" s="41"/>
      <c r="C1146" s="206" t="s">
        <v>1265</v>
      </c>
      <c r="D1146" s="206" t="s">
        <v>136</v>
      </c>
      <c r="E1146" s="207" t="s">
        <v>1266</v>
      </c>
      <c r="F1146" s="208" t="s">
        <v>1267</v>
      </c>
      <c r="G1146" s="209" t="s">
        <v>206</v>
      </c>
      <c r="H1146" s="210">
        <v>227.02000000000001</v>
      </c>
      <c r="I1146" s="211"/>
      <c r="J1146" s="212">
        <f>ROUND(I1146*H1146,2)</f>
        <v>0</v>
      </c>
      <c r="K1146" s="208" t="s">
        <v>140</v>
      </c>
      <c r="L1146" s="46"/>
      <c r="M1146" s="213" t="s">
        <v>19</v>
      </c>
      <c r="N1146" s="214" t="s">
        <v>41</v>
      </c>
      <c r="O1146" s="86"/>
      <c r="P1146" s="215">
        <f>O1146*H1146</f>
        <v>0</v>
      </c>
      <c r="Q1146" s="215">
        <v>2.5000000000000001E-05</v>
      </c>
      <c r="R1146" s="215">
        <f>Q1146*H1146</f>
        <v>0.0056755000000000009</v>
      </c>
      <c r="S1146" s="215">
        <v>0</v>
      </c>
      <c r="T1146" s="216">
        <f>S1146*H1146</f>
        <v>0</v>
      </c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R1146" s="217" t="s">
        <v>176</v>
      </c>
      <c r="AT1146" s="217" t="s">
        <v>136</v>
      </c>
      <c r="AU1146" s="217" t="s">
        <v>142</v>
      </c>
      <c r="AY1146" s="19" t="s">
        <v>134</v>
      </c>
      <c r="BE1146" s="218">
        <f>IF(N1146="základní",J1146,0)</f>
        <v>0</v>
      </c>
      <c r="BF1146" s="218">
        <f>IF(N1146="snížená",J1146,0)</f>
        <v>0</v>
      </c>
      <c r="BG1146" s="218">
        <f>IF(N1146="zákl. přenesená",J1146,0)</f>
        <v>0</v>
      </c>
      <c r="BH1146" s="218">
        <f>IF(N1146="sníž. přenesená",J1146,0)</f>
        <v>0</v>
      </c>
      <c r="BI1146" s="218">
        <f>IF(N1146="nulová",J1146,0)</f>
        <v>0</v>
      </c>
      <c r="BJ1146" s="19" t="s">
        <v>142</v>
      </c>
      <c r="BK1146" s="218">
        <f>ROUND(I1146*H1146,2)</f>
        <v>0</v>
      </c>
      <c r="BL1146" s="19" t="s">
        <v>176</v>
      </c>
      <c r="BM1146" s="217" t="s">
        <v>1268</v>
      </c>
    </row>
    <row r="1147" s="2" customFormat="1">
      <c r="A1147" s="40"/>
      <c r="B1147" s="41"/>
      <c r="C1147" s="42"/>
      <c r="D1147" s="219" t="s">
        <v>144</v>
      </c>
      <c r="E1147" s="42"/>
      <c r="F1147" s="220" t="s">
        <v>1269</v>
      </c>
      <c r="G1147" s="42"/>
      <c r="H1147" s="42"/>
      <c r="I1147" s="221"/>
      <c r="J1147" s="42"/>
      <c r="K1147" s="42"/>
      <c r="L1147" s="46"/>
      <c r="M1147" s="222"/>
      <c r="N1147" s="223"/>
      <c r="O1147" s="86"/>
      <c r="P1147" s="86"/>
      <c r="Q1147" s="86"/>
      <c r="R1147" s="86"/>
      <c r="S1147" s="86"/>
      <c r="T1147" s="87"/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T1147" s="19" t="s">
        <v>144</v>
      </c>
      <c r="AU1147" s="19" t="s">
        <v>142</v>
      </c>
    </row>
    <row r="1148" s="13" customFormat="1">
      <c r="A1148" s="13"/>
      <c r="B1148" s="224"/>
      <c r="C1148" s="225"/>
      <c r="D1148" s="226" t="s">
        <v>146</v>
      </c>
      <c r="E1148" s="227" t="s">
        <v>19</v>
      </c>
      <c r="F1148" s="228" t="s">
        <v>215</v>
      </c>
      <c r="G1148" s="225"/>
      <c r="H1148" s="227" t="s">
        <v>19</v>
      </c>
      <c r="I1148" s="229"/>
      <c r="J1148" s="225"/>
      <c r="K1148" s="225"/>
      <c r="L1148" s="230"/>
      <c r="M1148" s="231"/>
      <c r="N1148" s="232"/>
      <c r="O1148" s="232"/>
      <c r="P1148" s="232"/>
      <c r="Q1148" s="232"/>
      <c r="R1148" s="232"/>
      <c r="S1148" s="232"/>
      <c r="T1148" s="233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4" t="s">
        <v>146</v>
      </c>
      <c r="AU1148" s="234" t="s">
        <v>142</v>
      </c>
      <c r="AV1148" s="13" t="s">
        <v>77</v>
      </c>
      <c r="AW1148" s="13" t="s">
        <v>31</v>
      </c>
      <c r="AX1148" s="13" t="s">
        <v>69</v>
      </c>
      <c r="AY1148" s="234" t="s">
        <v>134</v>
      </c>
    </row>
    <row r="1149" s="14" customFormat="1">
      <c r="A1149" s="14"/>
      <c r="B1149" s="235"/>
      <c r="C1149" s="236"/>
      <c r="D1149" s="226" t="s">
        <v>146</v>
      </c>
      <c r="E1149" s="237" t="s">
        <v>19</v>
      </c>
      <c r="F1149" s="238" t="s">
        <v>1199</v>
      </c>
      <c r="G1149" s="236"/>
      <c r="H1149" s="239">
        <v>232.12000000000001</v>
      </c>
      <c r="I1149" s="240"/>
      <c r="J1149" s="236"/>
      <c r="K1149" s="236"/>
      <c r="L1149" s="241"/>
      <c r="M1149" s="242"/>
      <c r="N1149" s="243"/>
      <c r="O1149" s="243"/>
      <c r="P1149" s="243"/>
      <c r="Q1149" s="243"/>
      <c r="R1149" s="243"/>
      <c r="S1149" s="243"/>
      <c r="T1149" s="244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45" t="s">
        <v>146</v>
      </c>
      <c r="AU1149" s="245" t="s">
        <v>142</v>
      </c>
      <c r="AV1149" s="14" t="s">
        <v>142</v>
      </c>
      <c r="AW1149" s="14" t="s">
        <v>31</v>
      </c>
      <c r="AX1149" s="14" t="s">
        <v>69</v>
      </c>
      <c r="AY1149" s="245" t="s">
        <v>134</v>
      </c>
    </row>
    <row r="1150" s="14" customFormat="1">
      <c r="A1150" s="14"/>
      <c r="B1150" s="235"/>
      <c r="C1150" s="236"/>
      <c r="D1150" s="226" t="s">
        <v>146</v>
      </c>
      <c r="E1150" s="237" t="s">
        <v>19</v>
      </c>
      <c r="F1150" s="238" t="s">
        <v>1200</v>
      </c>
      <c r="G1150" s="236"/>
      <c r="H1150" s="239">
        <v>-11.34</v>
      </c>
      <c r="I1150" s="240"/>
      <c r="J1150" s="236"/>
      <c r="K1150" s="236"/>
      <c r="L1150" s="241"/>
      <c r="M1150" s="242"/>
      <c r="N1150" s="243"/>
      <c r="O1150" s="243"/>
      <c r="P1150" s="243"/>
      <c r="Q1150" s="243"/>
      <c r="R1150" s="243"/>
      <c r="S1150" s="243"/>
      <c r="T1150" s="244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45" t="s">
        <v>146</v>
      </c>
      <c r="AU1150" s="245" t="s">
        <v>142</v>
      </c>
      <c r="AV1150" s="14" t="s">
        <v>142</v>
      </c>
      <c r="AW1150" s="14" t="s">
        <v>31</v>
      </c>
      <c r="AX1150" s="14" t="s">
        <v>69</v>
      </c>
      <c r="AY1150" s="245" t="s">
        <v>134</v>
      </c>
    </row>
    <row r="1151" s="14" customFormat="1">
      <c r="A1151" s="14"/>
      <c r="B1151" s="235"/>
      <c r="C1151" s="236"/>
      <c r="D1151" s="226" t="s">
        <v>146</v>
      </c>
      <c r="E1151" s="237" t="s">
        <v>19</v>
      </c>
      <c r="F1151" s="238" t="s">
        <v>1201</v>
      </c>
      <c r="G1151" s="236"/>
      <c r="H1151" s="239">
        <v>6.2400000000000002</v>
      </c>
      <c r="I1151" s="240"/>
      <c r="J1151" s="236"/>
      <c r="K1151" s="236"/>
      <c r="L1151" s="241"/>
      <c r="M1151" s="242"/>
      <c r="N1151" s="243"/>
      <c r="O1151" s="243"/>
      <c r="P1151" s="243"/>
      <c r="Q1151" s="243"/>
      <c r="R1151" s="243"/>
      <c r="S1151" s="243"/>
      <c r="T1151" s="244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45" t="s">
        <v>146</v>
      </c>
      <c r="AU1151" s="245" t="s">
        <v>142</v>
      </c>
      <c r="AV1151" s="14" t="s">
        <v>142</v>
      </c>
      <c r="AW1151" s="14" t="s">
        <v>31</v>
      </c>
      <c r="AX1151" s="14" t="s">
        <v>69</v>
      </c>
      <c r="AY1151" s="245" t="s">
        <v>134</v>
      </c>
    </row>
    <row r="1152" s="15" customFormat="1">
      <c r="A1152" s="15"/>
      <c r="B1152" s="246"/>
      <c r="C1152" s="247"/>
      <c r="D1152" s="226" t="s">
        <v>146</v>
      </c>
      <c r="E1152" s="248" t="s">
        <v>19</v>
      </c>
      <c r="F1152" s="249" t="s">
        <v>163</v>
      </c>
      <c r="G1152" s="247"/>
      <c r="H1152" s="250">
        <v>227.02000000000001</v>
      </c>
      <c r="I1152" s="251"/>
      <c r="J1152" s="247"/>
      <c r="K1152" s="247"/>
      <c r="L1152" s="252"/>
      <c r="M1152" s="253"/>
      <c r="N1152" s="254"/>
      <c r="O1152" s="254"/>
      <c r="P1152" s="254"/>
      <c r="Q1152" s="254"/>
      <c r="R1152" s="254"/>
      <c r="S1152" s="254"/>
      <c r="T1152" s="255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56" t="s">
        <v>146</v>
      </c>
      <c r="AU1152" s="256" t="s">
        <v>142</v>
      </c>
      <c r="AV1152" s="15" t="s">
        <v>141</v>
      </c>
      <c r="AW1152" s="15" t="s">
        <v>31</v>
      </c>
      <c r="AX1152" s="15" t="s">
        <v>77</v>
      </c>
      <c r="AY1152" s="256" t="s">
        <v>134</v>
      </c>
    </row>
    <row r="1153" s="2" customFormat="1" ht="24.15" customHeight="1">
      <c r="A1153" s="40"/>
      <c r="B1153" s="41"/>
      <c r="C1153" s="206" t="s">
        <v>1270</v>
      </c>
      <c r="D1153" s="206" t="s">
        <v>136</v>
      </c>
      <c r="E1153" s="207" t="s">
        <v>1271</v>
      </c>
      <c r="F1153" s="208" t="s">
        <v>1272</v>
      </c>
      <c r="G1153" s="209" t="s">
        <v>206</v>
      </c>
      <c r="H1153" s="210">
        <v>89.653999999999996</v>
      </c>
      <c r="I1153" s="211"/>
      <c r="J1153" s="212">
        <f>ROUND(I1153*H1153,2)</f>
        <v>0</v>
      </c>
      <c r="K1153" s="208" t="s">
        <v>140</v>
      </c>
      <c r="L1153" s="46"/>
      <c r="M1153" s="213" t="s">
        <v>19</v>
      </c>
      <c r="N1153" s="214" t="s">
        <v>41</v>
      </c>
      <c r="O1153" s="86"/>
      <c r="P1153" s="215">
        <f>O1153*H1153</f>
        <v>0</v>
      </c>
      <c r="Q1153" s="215">
        <v>2.5000000000000001E-05</v>
      </c>
      <c r="R1153" s="215">
        <f>Q1153*H1153</f>
        <v>0.00224135</v>
      </c>
      <c r="S1153" s="215">
        <v>0</v>
      </c>
      <c r="T1153" s="216">
        <f>S1153*H1153</f>
        <v>0</v>
      </c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R1153" s="217" t="s">
        <v>176</v>
      </c>
      <c r="AT1153" s="217" t="s">
        <v>136</v>
      </c>
      <c r="AU1153" s="217" t="s">
        <v>142</v>
      </c>
      <c r="AY1153" s="19" t="s">
        <v>134</v>
      </c>
      <c r="BE1153" s="218">
        <f>IF(N1153="základní",J1153,0)</f>
        <v>0</v>
      </c>
      <c r="BF1153" s="218">
        <f>IF(N1153="snížená",J1153,0)</f>
        <v>0</v>
      </c>
      <c r="BG1153" s="218">
        <f>IF(N1153="zákl. přenesená",J1153,0)</f>
        <v>0</v>
      </c>
      <c r="BH1153" s="218">
        <f>IF(N1153="sníž. přenesená",J1153,0)</f>
        <v>0</v>
      </c>
      <c r="BI1153" s="218">
        <f>IF(N1153="nulová",J1153,0)</f>
        <v>0</v>
      </c>
      <c r="BJ1153" s="19" t="s">
        <v>142</v>
      </c>
      <c r="BK1153" s="218">
        <f>ROUND(I1153*H1153,2)</f>
        <v>0</v>
      </c>
      <c r="BL1153" s="19" t="s">
        <v>176</v>
      </c>
      <c r="BM1153" s="217" t="s">
        <v>1273</v>
      </c>
    </row>
    <row r="1154" s="2" customFormat="1">
      <c r="A1154" s="40"/>
      <c r="B1154" s="41"/>
      <c r="C1154" s="42"/>
      <c r="D1154" s="219" t="s">
        <v>144</v>
      </c>
      <c r="E1154" s="42"/>
      <c r="F1154" s="220" t="s">
        <v>1274</v>
      </c>
      <c r="G1154" s="42"/>
      <c r="H1154" s="42"/>
      <c r="I1154" s="221"/>
      <c r="J1154" s="42"/>
      <c r="K1154" s="42"/>
      <c r="L1154" s="46"/>
      <c r="M1154" s="222"/>
      <c r="N1154" s="223"/>
      <c r="O1154" s="86"/>
      <c r="P1154" s="86"/>
      <c r="Q1154" s="86"/>
      <c r="R1154" s="86"/>
      <c r="S1154" s="86"/>
      <c r="T1154" s="87"/>
      <c r="U1154" s="40"/>
      <c r="V1154" s="40"/>
      <c r="W1154" s="40"/>
      <c r="X1154" s="40"/>
      <c r="Y1154" s="40"/>
      <c r="Z1154" s="40"/>
      <c r="AA1154" s="40"/>
      <c r="AB1154" s="40"/>
      <c r="AC1154" s="40"/>
      <c r="AD1154" s="40"/>
      <c r="AE1154" s="40"/>
      <c r="AT1154" s="19" t="s">
        <v>144</v>
      </c>
      <c r="AU1154" s="19" t="s">
        <v>142</v>
      </c>
    </row>
    <row r="1155" s="13" customFormat="1">
      <c r="A1155" s="13"/>
      <c r="B1155" s="224"/>
      <c r="C1155" s="225"/>
      <c r="D1155" s="226" t="s">
        <v>146</v>
      </c>
      <c r="E1155" s="227" t="s">
        <v>19</v>
      </c>
      <c r="F1155" s="228" t="s">
        <v>234</v>
      </c>
      <c r="G1155" s="225"/>
      <c r="H1155" s="227" t="s">
        <v>19</v>
      </c>
      <c r="I1155" s="229"/>
      <c r="J1155" s="225"/>
      <c r="K1155" s="225"/>
      <c r="L1155" s="230"/>
      <c r="M1155" s="231"/>
      <c r="N1155" s="232"/>
      <c r="O1155" s="232"/>
      <c r="P1155" s="232"/>
      <c r="Q1155" s="232"/>
      <c r="R1155" s="232"/>
      <c r="S1155" s="232"/>
      <c r="T1155" s="233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4" t="s">
        <v>146</v>
      </c>
      <c r="AU1155" s="234" t="s">
        <v>142</v>
      </c>
      <c r="AV1155" s="13" t="s">
        <v>77</v>
      </c>
      <c r="AW1155" s="13" t="s">
        <v>31</v>
      </c>
      <c r="AX1155" s="13" t="s">
        <v>69</v>
      </c>
      <c r="AY1155" s="234" t="s">
        <v>134</v>
      </c>
    </row>
    <row r="1156" s="14" customFormat="1">
      <c r="A1156" s="14"/>
      <c r="B1156" s="235"/>
      <c r="C1156" s="236"/>
      <c r="D1156" s="226" t="s">
        <v>146</v>
      </c>
      <c r="E1156" s="237" t="s">
        <v>19</v>
      </c>
      <c r="F1156" s="238" t="s">
        <v>1206</v>
      </c>
      <c r="G1156" s="236"/>
      <c r="H1156" s="239">
        <v>59.520000000000003</v>
      </c>
      <c r="I1156" s="240"/>
      <c r="J1156" s="236"/>
      <c r="K1156" s="236"/>
      <c r="L1156" s="241"/>
      <c r="M1156" s="242"/>
      <c r="N1156" s="243"/>
      <c r="O1156" s="243"/>
      <c r="P1156" s="243"/>
      <c r="Q1156" s="243"/>
      <c r="R1156" s="243"/>
      <c r="S1156" s="243"/>
      <c r="T1156" s="244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45" t="s">
        <v>146</v>
      </c>
      <c r="AU1156" s="245" t="s">
        <v>142</v>
      </c>
      <c r="AV1156" s="14" t="s">
        <v>142</v>
      </c>
      <c r="AW1156" s="14" t="s">
        <v>31</v>
      </c>
      <c r="AX1156" s="14" t="s">
        <v>69</v>
      </c>
      <c r="AY1156" s="245" t="s">
        <v>134</v>
      </c>
    </row>
    <row r="1157" s="14" customFormat="1">
      <c r="A1157" s="14"/>
      <c r="B1157" s="235"/>
      <c r="C1157" s="236"/>
      <c r="D1157" s="226" t="s">
        <v>146</v>
      </c>
      <c r="E1157" s="237" t="s">
        <v>19</v>
      </c>
      <c r="F1157" s="238" t="s">
        <v>1207</v>
      </c>
      <c r="G1157" s="236"/>
      <c r="H1157" s="239">
        <v>-1.5760000000000001</v>
      </c>
      <c r="I1157" s="240"/>
      <c r="J1157" s="236"/>
      <c r="K1157" s="236"/>
      <c r="L1157" s="241"/>
      <c r="M1157" s="242"/>
      <c r="N1157" s="243"/>
      <c r="O1157" s="243"/>
      <c r="P1157" s="243"/>
      <c r="Q1157" s="243"/>
      <c r="R1157" s="243"/>
      <c r="S1157" s="243"/>
      <c r="T1157" s="244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45" t="s">
        <v>146</v>
      </c>
      <c r="AU1157" s="245" t="s">
        <v>142</v>
      </c>
      <c r="AV1157" s="14" t="s">
        <v>142</v>
      </c>
      <c r="AW1157" s="14" t="s">
        <v>31</v>
      </c>
      <c r="AX1157" s="14" t="s">
        <v>69</v>
      </c>
      <c r="AY1157" s="245" t="s">
        <v>134</v>
      </c>
    </row>
    <row r="1158" s="14" customFormat="1">
      <c r="A1158" s="14"/>
      <c r="B1158" s="235"/>
      <c r="C1158" s="236"/>
      <c r="D1158" s="226" t="s">
        <v>146</v>
      </c>
      <c r="E1158" s="237" t="s">
        <v>19</v>
      </c>
      <c r="F1158" s="238" t="s">
        <v>1208</v>
      </c>
      <c r="G1158" s="236"/>
      <c r="H1158" s="239">
        <v>16.800000000000001</v>
      </c>
      <c r="I1158" s="240"/>
      <c r="J1158" s="236"/>
      <c r="K1158" s="236"/>
      <c r="L1158" s="241"/>
      <c r="M1158" s="242"/>
      <c r="N1158" s="243"/>
      <c r="O1158" s="243"/>
      <c r="P1158" s="243"/>
      <c r="Q1158" s="243"/>
      <c r="R1158" s="243"/>
      <c r="S1158" s="243"/>
      <c r="T1158" s="244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45" t="s">
        <v>146</v>
      </c>
      <c r="AU1158" s="245" t="s">
        <v>142</v>
      </c>
      <c r="AV1158" s="14" t="s">
        <v>142</v>
      </c>
      <c r="AW1158" s="14" t="s">
        <v>31</v>
      </c>
      <c r="AX1158" s="14" t="s">
        <v>69</v>
      </c>
      <c r="AY1158" s="245" t="s">
        <v>134</v>
      </c>
    </row>
    <row r="1159" s="14" customFormat="1">
      <c r="A1159" s="14"/>
      <c r="B1159" s="235"/>
      <c r="C1159" s="236"/>
      <c r="D1159" s="226" t="s">
        <v>146</v>
      </c>
      <c r="E1159" s="237" t="s">
        <v>19</v>
      </c>
      <c r="F1159" s="238" t="s">
        <v>1209</v>
      </c>
      <c r="G1159" s="236"/>
      <c r="H1159" s="239">
        <v>14.91</v>
      </c>
      <c r="I1159" s="240"/>
      <c r="J1159" s="236"/>
      <c r="K1159" s="236"/>
      <c r="L1159" s="241"/>
      <c r="M1159" s="242"/>
      <c r="N1159" s="243"/>
      <c r="O1159" s="243"/>
      <c r="P1159" s="243"/>
      <c r="Q1159" s="243"/>
      <c r="R1159" s="243"/>
      <c r="S1159" s="243"/>
      <c r="T1159" s="244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45" t="s">
        <v>146</v>
      </c>
      <c r="AU1159" s="245" t="s">
        <v>142</v>
      </c>
      <c r="AV1159" s="14" t="s">
        <v>142</v>
      </c>
      <c r="AW1159" s="14" t="s">
        <v>31</v>
      </c>
      <c r="AX1159" s="14" t="s">
        <v>69</v>
      </c>
      <c r="AY1159" s="245" t="s">
        <v>134</v>
      </c>
    </row>
    <row r="1160" s="15" customFormat="1">
      <c r="A1160" s="15"/>
      <c r="B1160" s="246"/>
      <c r="C1160" s="247"/>
      <c r="D1160" s="226" t="s">
        <v>146</v>
      </c>
      <c r="E1160" s="248" t="s">
        <v>19</v>
      </c>
      <c r="F1160" s="249" t="s">
        <v>163</v>
      </c>
      <c r="G1160" s="247"/>
      <c r="H1160" s="250">
        <v>89.653999999999996</v>
      </c>
      <c r="I1160" s="251"/>
      <c r="J1160" s="247"/>
      <c r="K1160" s="247"/>
      <c r="L1160" s="252"/>
      <c r="M1160" s="253"/>
      <c r="N1160" s="254"/>
      <c r="O1160" s="254"/>
      <c r="P1160" s="254"/>
      <c r="Q1160" s="254"/>
      <c r="R1160" s="254"/>
      <c r="S1160" s="254"/>
      <c r="T1160" s="255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56" t="s">
        <v>146</v>
      </c>
      <c r="AU1160" s="256" t="s">
        <v>142</v>
      </c>
      <c r="AV1160" s="15" t="s">
        <v>141</v>
      </c>
      <c r="AW1160" s="15" t="s">
        <v>31</v>
      </c>
      <c r="AX1160" s="15" t="s">
        <v>77</v>
      </c>
      <c r="AY1160" s="256" t="s">
        <v>134</v>
      </c>
    </row>
    <row r="1161" s="2" customFormat="1" ht="24.15" customHeight="1">
      <c r="A1161" s="40"/>
      <c r="B1161" s="41"/>
      <c r="C1161" s="206" t="s">
        <v>700</v>
      </c>
      <c r="D1161" s="206" t="s">
        <v>136</v>
      </c>
      <c r="E1161" s="207" t="s">
        <v>1275</v>
      </c>
      <c r="F1161" s="208" t="s">
        <v>1276</v>
      </c>
      <c r="G1161" s="209" t="s">
        <v>206</v>
      </c>
      <c r="H1161" s="210">
        <v>15.174</v>
      </c>
      <c r="I1161" s="211"/>
      <c r="J1161" s="212">
        <f>ROUND(I1161*H1161,2)</f>
        <v>0</v>
      </c>
      <c r="K1161" s="208" t="s">
        <v>140</v>
      </c>
      <c r="L1161" s="46"/>
      <c r="M1161" s="213" t="s">
        <v>19</v>
      </c>
      <c r="N1161" s="214" t="s">
        <v>41</v>
      </c>
      <c r="O1161" s="86"/>
      <c r="P1161" s="215">
        <f>O1161*H1161</f>
        <v>0</v>
      </c>
      <c r="Q1161" s="215">
        <v>2.5000000000000001E-05</v>
      </c>
      <c r="R1161" s="215">
        <f>Q1161*H1161</f>
        <v>0.00037935000000000003</v>
      </c>
      <c r="S1161" s="215">
        <v>0</v>
      </c>
      <c r="T1161" s="216">
        <f>S1161*H1161</f>
        <v>0</v>
      </c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  <c r="AR1161" s="217" t="s">
        <v>176</v>
      </c>
      <c r="AT1161" s="217" t="s">
        <v>136</v>
      </c>
      <c r="AU1161" s="217" t="s">
        <v>142</v>
      </c>
      <c r="AY1161" s="19" t="s">
        <v>134</v>
      </c>
      <c r="BE1161" s="218">
        <f>IF(N1161="základní",J1161,0)</f>
        <v>0</v>
      </c>
      <c r="BF1161" s="218">
        <f>IF(N1161="snížená",J1161,0)</f>
        <v>0</v>
      </c>
      <c r="BG1161" s="218">
        <f>IF(N1161="zákl. přenesená",J1161,0)</f>
        <v>0</v>
      </c>
      <c r="BH1161" s="218">
        <f>IF(N1161="sníž. přenesená",J1161,0)</f>
        <v>0</v>
      </c>
      <c r="BI1161" s="218">
        <f>IF(N1161="nulová",J1161,0)</f>
        <v>0</v>
      </c>
      <c r="BJ1161" s="19" t="s">
        <v>142</v>
      </c>
      <c r="BK1161" s="218">
        <f>ROUND(I1161*H1161,2)</f>
        <v>0</v>
      </c>
      <c r="BL1161" s="19" t="s">
        <v>176</v>
      </c>
      <c r="BM1161" s="217" t="s">
        <v>1277</v>
      </c>
    </row>
    <row r="1162" s="2" customFormat="1">
      <c r="A1162" s="40"/>
      <c r="B1162" s="41"/>
      <c r="C1162" s="42"/>
      <c r="D1162" s="219" t="s">
        <v>144</v>
      </c>
      <c r="E1162" s="42"/>
      <c r="F1162" s="220" t="s">
        <v>1278</v>
      </c>
      <c r="G1162" s="42"/>
      <c r="H1162" s="42"/>
      <c r="I1162" s="221"/>
      <c r="J1162" s="42"/>
      <c r="K1162" s="42"/>
      <c r="L1162" s="46"/>
      <c r="M1162" s="222"/>
      <c r="N1162" s="223"/>
      <c r="O1162" s="86"/>
      <c r="P1162" s="86"/>
      <c r="Q1162" s="86"/>
      <c r="R1162" s="86"/>
      <c r="S1162" s="86"/>
      <c r="T1162" s="87"/>
      <c r="U1162" s="40"/>
      <c r="V1162" s="40"/>
      <c r="W1162" s="40"/>
      <c r="X1162" s="40"/>
      <c r="Y1162" s="40"/>
      <c r="Z1162" s="40"/>
      <c r="AA1162" s="40"/>
      <c r="AB1162" s="40"/>
      <c r="AC1162" s="40"/>
      <c r="AD1162" s="40"/>
      <c r="AE1162" s="40"/>
      <c r="AT1162" s="19" t="s">
        <v>144</v>
      </c>
      <c r="AU1162" s="19" t="s">
        <v>142</v>
      </c>
    </row>
    <row r="1163" s="13" customFormat="1">
      <c r="A1163" s="13"/>
      <c r="B1163" s="224"/>
      <c r="C1163" s="225"/>
      <c r="D1163" s="226" t="s">
        <v>146</v>
      </c>
      <c r="E1163" s="227" t="s">
        <v>19</v>
      </c>
      <c r="F1163" s="228" t="s">
        <v>342</v>
      </c>
      <c r="G1163" s="225"/>
      <c r="H1163" s="227" t="s">
        <v>19</v>
      </c>
      <c r="I1163" s="229"/>
      <c r="J1163" s="225"/>
      <c r="K1163" s="225"/>
      <c r="L1163" s="230"/>
      <c r="M1163" s="231"/>
      <c r="N1163" s="232"/>
      <c r="O1163" s="232"/>
      <c r="P1163" s="232"/>
      <c r="Q1163" s="232"/>
      <c r="R1163" s="232"/>
      <c r="S1163" s="232"/>
      <c r="T1163" s="233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4" t="s">
        <v>146</v>
      </c>
      <c r="AU1163" s="234" t="s">
        <v>142</v>
      </c>
      <c r="AV1163" s="13" t="s">
        <v>77</v>
      </c>
      <c r="AW1163" s="13" t="s">
        <v>31</v>
      </c>
      <c r="AX1163" s="13" t="s">
        <v>69</v>
      </c>
      <c r="AY1163" s="234" t="s">
        <v>134</v>
      </c>
    </row>
    <row r="1164" s="14" customFormat="1">
      <c r="A1164" s="14"/>
      <c r="B1164" s="235"/>
      <c r="C1164" s="236"/>
      <c r="D1164" s="226" t="s">
        <v>146</v>
      </c>
      <c r="E1164" s="237" t="s">
        <v>19</v>
      </c>
      <c r="F1164" s="238" t="s">
        <v>343</v>
      </c>
      <c r="G1164" s="236"/>
      <c r="H1164" s="239">
        <v>15.174</v>
      </c>
      <c r="I1164" s="240"/>
      <c r="J1164" s="236"/>
      <c r="K1164" s="236"/>
      <c r="L1164" s="241"/>
      <c r="M1164" s="242"/>
      <c r="N1164" s="243"/>
      <c r="O1164" s="243"/>
      <c r="P1164" s="243"/>
      <c r="Q1164" s="243"/>
      <c r="R1164" s="243"/>
      <c r="S1164" s="243"/>
      <c r="T1164" s="244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45" t="s">
        <v>146</v>
      </c>
      <c r="AU1164" s="245" t="s">
        <v>142</v>
      </c>
      <c r="AV1164" s="14" t="s">
        <v>142</v>
      </c>
      <c r="AW1164" s="14" t="s">
        <v>31</v>
      </c>
      <c r="AX1164" s="14" t="s">
        <v>69</v>
      </c>
      <c r="AY1164" s="245" t="s">
        <v>134</v>
      </c>
    </row>
    <row r="1165" s="15" customFormat="1">
      <c r="A1165" s="15"/>
      <c r="B1165" s="246"/>
      <c r="C1165" s="247"/>
      <c r="D1165" s="226" t="s">
        <v>146</v>
      </c>
      <c r="E1165" s="248" t="s">
        <v>19</v>
      </c>
      <c r="F1165" s="249" t="s">
        <v>163</v>
      </c>
      <c r="G1165" s="247"/>
      <c r="H1165" s="250">
        <v>15.174</v>
      </c>
      <c r="I1165" s="251"/>
      <c r="J1165" s="247"/>
      <c r="K1165" s="247"/>
      <c r="L1165" s="252"/>
      <c r="M1165" s="253"/>
      <c r="N1165" s="254"/>
      <c r="O1165" s="254"/>
      <c r="P1165" s="254"/>
      <c r="Q1165" s="254"/>
      <c r="R1165" s="254"/>
      <c r="S1165" s="254"/>
      <c r="T1165" s="255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56" t="s">
        <v>146</v>
      </c>
      <c r="AU1165" s="256" t="s">
        <v>142</v>
      </c>
      <c r="AV1165" s="15" t="s">
        <v>141</v>
      </c>
      <c r="AW1165" s="15" t="s">
        <v>31</v>
      </c>
      <c r="AX1165" s="15" t="s">
        <v>77</v>
      </c>
      <c r="AY1165" s="256" t="s">
        <v>134</v>
      </c>
    </row>
    <row r="1166" s="2" customFormat="1" ht="24.15" customHeight="1">
      <c r="A1166" s="40"/>
      <c r="B1166" s="41"/>
      <c r="C1166" s="206" t="s">
        <v>1279</v>
      </c>
      <c r="D1166" s="206" t="s">
        <v>136</v>
      </c>
      <c r="E1166" s="207" t="s">
        <v>1280</v>
      </c>
      <c r="F1166" s="208" t="s">
        <v>1281</v>
      </c>
      <c r="G1166" s="209" t="s">
        <v>206</v>
      </c>
      <c r="H1166" s="210">
        <v>105.099</v>
      </c>
      <c r="I1166" s="211"/>
      <c r="J1166" s="212">
        <f>ROUND(I1166*H1166,2)</f>
        <v>0</v>
      </c>
      <c r="K1166" s="208" t="s">
        <v>140</v>
      </c>
      <c r="L1166" s="46"/>
      <c r="M1166" s="213" t="s">
        <v>19</v>
      </c>
      <c r="N1166" s="214" t="s">
        <v>41</v>
      </c>
      <c r="O1166" s="86"/>
      <c r="P1166" s="215">
        <f>O1166*H1166</f>
        <v>0</v>
      </c>
      <c r="Q1166" s="215">
        <v>2.5000000000000001E-05</v>
      </c>
      <c r="R1166" s="215">
        <f>Q1166*H1166</f>
        <v>0.0026274750000000002</v>
      </c>
      <c r="S1166" s="215">
        <v>0</v>
      </c>
      <c r="T1166" s="216">
        <f>S1166*H1166</f>
        <v>0</v>
      </c>
      <c r="U1166" s="40"/>
      <c r="V1166" s="40"/>
      <c r="W1166" s="40"/>
      <c r="X1166" s="40"/>
      <c r="Y1166" s="40"/>
      <c r="Z1166" s="40"/>
      <c r="AA1166" s="40"/>
      <c r="AB1166" s="40"/>
      <c r="AC1166" s="40"/>
      <c r="AD1166" s="40"/>
      <c r="AE1166" s="40"/>
      <c r="AR1166" s="217" t="s">
        <v>176</v>
      </c>
      <c r="AT1166" s="217" t="s">
        <v>136</v>
      </c>
      <c r="AU1166" s="217" t="s">
        <v>142</v>
      </c>
      <c r="AY1166" s="19" t="s">
        <v>134</v>
      </c>
      <c r="BE1166" s="218">
        <f>IF(N1166="základní",J1166,0)</f>
        <v>0</v>
      </c>
      <c r="BF1166" s="218">
        <f>IF(N1166="snížená",J1166,0)</f>
        <v>0</v>
      </c>
      <c r="BG1166" s="218">
        <f>IF(N1166="zákl. přenesená",J1166,0)</f>
        <v>0</v>
      </c>
      <c r="BH1166" s="218">
        <f>IF(N1166="sníž. přenesená",J1166,0)</f>
        <v>0</v>
      </c>
      <c r="BI1166" s="218">
        <f>IF(N1166="nulová",J1166,0)</f>
        <v>0</v>
      </c>
      <c r="BJ1166" s="19" t="s">
        <v>142</v>
      </c>
      <c r="BK1166" s="218">
        <f>ROUND(I1166*H1166,2)</f>
        <v>0</v>
      </c>
      <c r="BL1166" s="19" t="s">
        <v>176</v>
      </c>
      <c r="BM1166" s="217" t="s">
        <v>1282</v>
      </c>
    </row>
    <row r="1167" s="2" customFormat="1">
      <c r="A1167" s="40"/>
      <c r="B1167" s="41"/>
      <c r="C1167" s="42"/>
      <c r="D1167" s="219" t="s">
        <v>144</v>
      </c>
      <c r="E1167" s="42"/>
      <c r="F1167" s="220" t="s">
        <v>1283</v>
      </c>
      <c r="G1167" s="42"/>
      <c r="H1167" s="42"/>
      <c r="I1167" s="221"/>
      <c r="J1167" s="42"/>
      <c r="K1167" s="42"/>
      <c r="L1167" s="46"/>
      <c r="M1167" s="222"/>
      <c r="N1167" s="223"/>
      <c r="O1167" s="86"/>
      <c r="P1167" s="86"/>
      <c r="Q1167" s="86"/>
      <c r="R1167" s="86"/>
      <c r="S1167" s="86"/>
      <c r="T1167" s="87"/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T1167" s="19" t="s">
        <v>144</v>
      </c>
      <c r="AU1167" s="19" t="s">
        <v>142</v>
      </c>
    </row>
    <row r="1168" s="14" customFormat="1">
      <c r="A1168" s="14"/>
      <c r="B1168" s="235"/>
      <c r="C1168" s="236"/>
      <c r="D1168" s="226" t="s">
        <v>146</v>
      </c>
      <c r="E1168" s="237" t="s">
        <v>19</v>
      </c>
      <c r="F1168" s="238" t="s">
        <v>1219</v>
      </c>
      <c r="G1168" s="236"/>
      <c r="H1168" s="239">
        <v>94.560000000000002</v>
      </c>
      <c r="I1168" s="240"/>
      <c r="J1168" s="236"/>
      <c r="K1168" s="236"/>
      <c r="L1168" s="241"/>
      <c r="M1168" s="242"/>
      <c r="N1168" s="243"/>
      <c r="O1168" s="243"/>
      <c r="P1168" s="243"/>
      <c r="Q1168" s="243"/>
      <c r="R1168" s="243"/>
      <c r="S1168" s="243"/>
      <c r="T1168" s="244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45" t="s">
        <v>146</v>
      </c>
      <c r="AU1168" s="245" t="s">
        <v>142</v>
      </c>
      <c r="AV1168" s="14" t="s">
        <v>142</v>
      </c>
      <c r="AW1168" s="14" t="s">
        <v>31</v>
      </c>
      <c r="AX1168" s="14" t="s">
        <v>69</v>
      </c>
      <c r="AY1168" s="245" t="s">
        <v>134</v>
      </c>
    </row>
    <row r="1169" s="14" customFormat="1">
      <c r="A1169" s="14"/>
      <c r="B1169" s="235"/>
      <c r="C1169" s="236"/>
      <c r="D1169" s="226" t="s">
        <v>146</v>
      </c>
      <c r="E1169" s="237" t="s">
        <v>19</v>
      </c>
      <c r="F1169" s="238" t="s">
        <v>1220</v>
      </c>
      <c r="G1169" s="236"/>
      <c r="H1169" s="239">
        <v>-1.7729999999999999</v>
      </c>
      <c r="I1169" s="240"/>
      <c r="J1169" s="236"/>
      <c r="K1169" s="236"/>
      <c r="L1169" s="241"/>
      <c r="M1169" s="242"/>
      <c r="N1169" s="243"/>
      <c r="O1169" s="243"/>
      <c r="P1169" s="243"/>
      <c r="Q1169" s="243"/>
      <c r="R1169" s="243"/>
      <c r="S1169" s="243"/>
      <c r="T1169" s="244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45" t="s">
        <v>146</v>
      </c>
      <c r="AU1169" s="245" t="s">
        <v>142</v>
      </c>
      <c r="AV1169" s="14" t="s">
        <v>142</v>
      </c>
      <c r="AW1169" s="14" t="s">
        <v>31</v>
      </c>
      <c r="AX1169" s="14" t="s">
        <v>69</v>
      </c>
      <c r="AY1169" s="245" t="s">
        <v>134</v>
      </c>
    </row>
    <row r="1170" s="14" customFormat="1">
      <c r="A1170" s="14"/>
      <c r="B1170" s="235"/>
      <c r="C1170" s="236"/>
      <c r="D1170" s="226" t="s">
        <v>146</v>
      </c>
      <c r="E1170" s="237" t="s">
        <v>19</v>
      </c>
      <c r="F1170" s="238" t="s">
        <v>1221</v>
      </c>
      <c r="G1170" s="236"/>
      <c r="H1170" s="239">
        <v>-1.6799999999999999</v>
      </c>
      <c r="I1170" s="240"/>
      <c r="J1170" s="236"/>
      <c r="K1170" s="236"/>
      <c r="L1170" s="241"/>
      <c r="M1170" s="242"/>
      <c r="N1170" s="243"/>
      <c r="O1170" s="243"/>
      <c r="P1170" s="243"/>
      <c r="Q1170" s="243"/>
      <c r="R1170" s="243"/>
      <c r="S1170" s="243"/>
      <c r="T1170" s="244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45" t="s">
        <v>146</v>
      </c>
      <c r="AU1170" s="245" t="s">
        <v>142</v>
      </c>
      <c r="AV1170" s="14" t="s">
        <v>142</v>
      </c>
      <c r="AW1170" s="14" t="s">
        <v>31</v>
      </c>
      <c r="AX1170" s="14" t="s">
        <v>69</v>
      </c>
      <c r="AY1170" s="245" t="s">
        <v>134</v>
      </c>
    </row>
    <row r="1171" s="14" customFormat="1">
      <c r="A1171" s="14"/>
      <c r="B1171" s="235"/>
      <c r="C1171" s="236"/>
      <c r="D1171" s="226" t="s">
        <v>146</v>
      </c>
      <c r="E1171" s="237" t="s">
        <v>19</v>
      </c>
      <c r="F1171" s="238" t="s">
        <v>1222</v>
      </c>
      <c r="G1171" s="236"/>
      <c r="H1171" s="239">
        <v>-1.1819999999999999</v>
      </c>
      <c r="I1171" s="240"/>
      <c r="J1171" s="236"/>
      <c r="K1171" s="236"/>
      <c r="L1171" s="241"/>
      <c r="M1171" s="242"/>
      <c r="N1171" s="243"/>
      <c r="O1171" s="243"/>
      <c r="P1171" s="243"/>
      <c r="Q1171" s="243"/>
      <c r="R1171" s="243"/>
      <c r="S1171" s="243"/>
      <c r="T1171" s="244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45" t="s">
        <v>146</v>
      </c>
      <c r="AU1171" s="245" t="s">
        <v>142</v>
      </c>
      <c r="AV1171" s="14" t="s">
        <v>142</v>
      </c>
      <c r="AW1171" s="14" t="s">
        <v>31</v>
      </c>
      <c r="AX1171" s="14" t="s">
        <v>69</v>
      </c>
      <c r="AY1171" s="245" t="s">
        <v>134</v>
      </c>
    </row>
    <row r="1172" s="14" customFormat="1">
      <c r="A1172" s="14"/>
      <c r="B1172" s="235"/>
      <c r="C1172" s="236"/>
      <c r="D1172" s="226" t="s">
        <v>146</v>
      </c>
      <c r="E1172" s="237" t="s">
        <v>19</v>
      </c>
      <c r="F1172" s="238" t="s">
        <v>343</v>
      </c>
      <c r="G1172" s="236"/>
      <c r="H1172" s="239">
        <v>15.174</v>
      </c>
      <c r="I1172" s="240"/>
      <c r="J1172" s="236"/>
      <c r="K1172" s="236"/>
      <c r="L1172" s="241"/>
      <c r="M1172" s="242"/>
      <c r="N1172" s="243"/>
      <c r="O1172" s="243"/>
      <c r="P1172" s="243"/>
      <c r="Q1172" s="243"/>
      <c r="R1172" s="243"/>
      <c r="S1172" s="243"/>
      <c r="T1172" s="244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45" t="s">
        <v>146</v>
      </c>
      <c r="AU1172" s="245" t="s">
        <v>142</v>
      </c>
      <c r="AV1172" s="14" t="s">
        <v>142</v>
      </c>
      <c r="AW1172" s="14" t="s">
        <v>31</v>
      </c>
      <c r="AX1172" s="14" t="s">
        <v>69</v>
      </c>
      <c r="AY1172" s="245" t="s">
        <v>134</v>
      </c>
    </row>
    <row r="1173" s="15" customFormat="1">
      <c r="A1173" s="15"/>
      <c r="B1173" s="246"/>
      <c r="C1173" s="247"/>
      <c r="D1173" s="226" t="s">
        <v>146</v>
      </c>
      <c r="E1173" s="248" t="s">
        <v>19</v>
      </c>
      <c r="F1173" s="249" t="s">
        <v>163</v>
      </c>
      <c r="G1173" s="247"/>
      <c r="H1173" s="250">
        <v>105.099</v>
      </c>
      <c r="I1173" s="251"/>
      <c r="J1173" s="247"/>
      <c r="K1173" s="247"/>
      <c r="L1173" s="252"/>
      <c r="M1173" s="253"/>
      <c r="N1173" s="254"/>
      <c r="O1173" s="254"/>
      <c r="P1173" s="254"/>
      <c r="Q1173" s="254"/>
      <c r="R1173" s="254"/>
      <c r="S1173" s="254"/>
      <c r="T1173" s="255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56" t="s">
        <v>146</v>
      </c>
      <c r="AU1173" s="256" t="s">
        <v>142</v>
      </c>
      <c r="AV1173" s="15" t="s">
        <v>141</v>
      </c>
      <c r="AW1173" s="15" t="s">
        <v>31</v>
      </c>
      <c r="AX1173" s="15" t="s">
        <v>77</v>
      </c>
      <c r="AY1173" s="256" t="s">
        <v>134</v>
      </c>
    </row>
    <row r="1174" s="2" customFormat="1" ht="37.8" customHeight="1">
      <c r="A1174" s="40"/>
      <c r="B1174" s="41"/>
      <c r="C1174" s="206" t="s">
        <v>705</v>
      </c>
      <c r="D1174" s="206" t="s">
        <v>136</v>
      </c>
      <c r="E1174" s="207" t="s">
        <v>1284</v>
      </c>
      <c r="F1174" s="208" t="s">
        <v>1285</v>
      </c>
      <c r="G1174" s="209" t="s">
        <v>311</v>
      </c>
      <c r="H1174" s="210">
        <v>5</v>
      </c>
      <c r="I1174" s="211"/>
      <c r="J1174" s="212">
        <f>ROUND(I1174*H1174,2)</f>
        <v>0</v>
      </c>
      <c r="K1174" s="208" t="s">
        <v>140</v>
      </c>
      <c r="L1174" s="46"/>
      <c r="M1174" s="213" t="s">
        <v>19</v>
      </c>
      <c r="N1174" s="214" t="s">
        <v>41</v>
      </c>
      <c r="O1174" s="86"/>
      <c r="P1174" s="215">
        <f>O1174*H1174</f>
        <v>0</v>
      </c>
      <c r="Q1174" s="215">
        <v>0.0011999999999999999</v>
      </c>
      <c r="R1174" s="215">
        <f>Q1174*H1174</f>
        <v>0.0059999999999999993</v>
      </c>
      <c r="S1174" s="215">
        <v>0</v>
      </c>
      <c r="T1174" s="216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17" t="s">
        <v>176</v>
      </c>
      <c r="AT1174" s="217" t="s">
        <v>136</v>
      </c>
      <c r="AU1174" s="217" t="s">
        <v>142</v>
      </c>
      <c r="AY1174" s="19" t="s">
        <v>134</v>
      </c>
      <c r="BE1174" s="218">
        <f>IF(N1174="základní",J1174,0)</f>
        <v>0</v>
      </c>
      <c r="BF1174" s="218">
        <f>IF(N1174="snížená",J1174,0)</f>
        <v>0</v>
      </c>
      <c r="BG1174" s="218">
        <f>IF(N1174="zákl. přenesená",J1174,0)</f>
        <v>0</v>
      </c>
      <c r="BH1174" s="218">
        <f>IF(N1174="sníž. přenesená",J1174,0)</f>
        <v>0</v>
      </c>
      <c r="BI1174" s="218">
        <f>IF(N1174="nulová",J1174,0)</f>
        <v>0</v>
      </c>
      <c r="BJ1174" s="19" t="s">
        <v>142</v>
      </c>
      <c r="BK1174" s="218">
        <f>ROUND(I1174*H1174,2)</f>
        <v>0</v>
      </c>
      <c r="BL1174" s="19" t="s">
        <v>176</v>
      </c>
      <c r="BM1174" s="217" t="s">
        <v>1286</v>
      </c>
    </row>
    <row r="1175" s="2" customFormat="1">
      <c r="A1175" s="40"/>
      <c r="B1175" s="41"/>
      <c r="C1175" s="42"/>
      <c r="D1175" s="219" t="s">
        <v>144</v>
      </c>
      <c r="E1175" s="42"/>
      <c r="F1175" s="220" t="s">
        <v>1287</v>
      </c>
      <c r="G1175" s="42"/>
      <c r="H1175" s="42"/>
      <c r="I1175" s="221"/>
      <c r="J1175" s="42"/>
      <c r="K1175" s="42"/>
      <c r="L1175" s="46"/>
      <c r="M1175" s="222"/>
      <c r="N1175" s="223"/>
      <c r="O1175" s="86"/>
      <c r="P1175" s="86"/>
      <c r="Q1175" s="86"/>
      <c r="R1175" s="86"/>
      <c r="S1175" s="86"/>
      <c r="T1175" s="87"/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T1175" s="19" t="s">
        <v>144</v>
      </c>
      <c r="AU1175" s="19" t="s">
        <v>142</v>
      </c>
    </row>
    <row r="1176" s="14" customFormat="1">
      <c r="A1176" s="14"/>
      <c r="B1176" s="235"/>
      <c r="C1176" s="236"/>
      <c r="D1176" s="226" t="s">
        <v>146</v>
      </c>
      <c r="E1176" s="237" t="s">
        <v>19</v>
      </c>
      <c r="F1176" s="238" t="s">
        <v>164</v>
      </c>
      <c r="G1176" s="236"/>
      <c r="H1176" s="239">
        <v>5</v>
      </c>
      <c r="I1176" s="240"/>
      <c r="J1176" s="236"/>
      <c r="K1176" s="236"/>
      <c r="L1176" s="241"/>
      <c r="M1176" s="242"/>
      <c r="N1176" s="243"/>
      <c r="O1176" s="243"/>
      <c r="P1176" s="243"/>
      <c r="Q1176" s="243"/>
      <c r="R1176" s="243"/>
      <c r="S1176" s="243"/>
      <c r="T1176" s="244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45" t="s">
        <v>146</v>
      </c>
      <c r="AU1176" s="245" t="s">
        <v>142</v>
      </c>
      <c r="AV1176" s="14" t="s">
        <v>142</v>
      </c>
      <c r="AW1176" s="14" t="s">
        <v>31</v>
      </c>
      <c r="AX1176" s="14" t="s">
        <v>69</v>
      </c>
      <c r="AY1176" s="245" t="s">
        <v>134</v>
      </c>
    </row>
    <row r="1177" s="15" customFormat="1">
      <c r="A1177" s="15"/>
      <c r="B1177" s="246"/>
      <c r="C1177" s="247"/>
      <c r="D1177" s="226" t="s">
        <v>146</v>
      </c>
      <c r="E1177" s="248" t="s">
        <v>19</v>
      </c>
      <c r="F1177" s="249" t="s">
        <v>163</v>
      </c>
      <c r="G1177" s="247"/>
      <c r="H1177" s="250">
        <v>5</v>
      </c>
      <c r="I1177" s="251"/>
      <c r="J1177" s="247"/>
      <c r="K1177" s="247"/>
      <c r="L1177" s="252"/>
      <c r="M1177" s="253"/>
      <c r="N1177" s="254"/>
      <c r="O1177" s="254"/>
      <c r="P1177" s="254"/>
      <c r="Q1177" s="254"/>
      <c r="R1177" s="254"/>
      <c r="S1177" s="254"/>
      <c r="T1177" s="255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56" t="s">
        <v>146</v>
      </c>
      <c r="AU1177" s="256" t="s">
        <v>142</v>
      </c>
      <c r="AV1177" s="15" t="s">
        <v>141</v>
      </c>
      <c r="AW1177" s="15" t="s">
        <v>31</v>
      </c>
      <c r="AX1177" s="15" t="s">
        <v>77</v>
      </c>
      <c r="AY1177" s="256" t="s">
        <v>134</v>
      </c>
    </row>
    <row r="1178" s="2" customFormat="1" ht="37.8" customHeight="1">
      <c r="A1178" s="40"/>
      <c r="B1178" s="41"/>
      <c r="C1178" s="206" t="s">
        <v>1288</v>
      </c>
      <c r="D1178" s="206" t="s">
        <v>136</v>
      </c>
      <c r="E1178" s="207" t="s">
        <v>1289</v>
      </c>
      <c r="F1178" s="208" t="s">
        <v>1290</v>
      </c>
      <c r="G1178" s="209" t="s">
        <v>311</v>
      </c>
      <c r="H1178" s="210">
        <v>10</v>
      </c>
      <c r="I1178" s="211"/>
      <c r="J1178" s="212">
        <f>ROUND(I1178*H1178,2)</f>
        <v>0</v>
      </c>
      <c r="K1178" s="208" t="s">
        <v>140</v>
      </c>
      <c r="L1178" s="46"/>
      <c r="M1178" s="213" t="s">
        <v>19</v>
      </c>
      <c r="N1178" s="214" t="s">
        <v>41</v>
      </c>
      <c r="O1178" s="86"/>
      <c r="P1178" s="215">
        <f>O1178*H1178</f>
        <v>0</v>
      </c>
      <c r="Q1178" s="215">
        <v>0.0011999999999999999</v>
      </c>
      <c r="R1178" s="215">
        <f>Q1178*H1178</f>
        <v>0.011999999999999999</v>
      </c>
      <c r="S1178" s="215">
        <v>0</v>
      </c>
      <c r="T1178" s="216">
        <f>S1178*H1178</f>
        <v>0</v>
      </c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R1178" s="217" t="s">
        <v>176</v>
      </c>
      <c r="AT1178" s="217" t="s">
        <v>136</v>
      </c>
      <c r="AU1178" s="217" t="s">
        <v>142</v>
      </c>
      <c r="AY1178" s="19" t="s">
        <v>134</v>
      </c>
      <c r="BE1178" s="218">
        <f>IF(N1178="základní",J1178,0)</f>
        <v>0</v>
      </c>
      <c r="BF1178" s="218">
        <f>IF(N1178="snížená",J1178,0)</f>
        <v>0</v>
      </c>
      <c r="BG1178" s="218">
        <f>IF(N1178="zákl. přenesená",J1178,0)</f>
        <v>0</v>
      </c>
      <c r="BH1178" s="218">
        <f>IF(N1178="sníž. přenesená",J1178,0)</f>
        <v>0</v>
      </c>
      <c r="BI1178" s="218">
        <f>IF(N1178="nulová",J1178,0)</f>
        <v>0</v>
      </c>
      <c r="BJ1178" s="19" t="s">
        <v>142</v>
      </c>
      <c r="BK1178" s="218">
        <f>ROUND(I1178*H1178,2)</f>
        <v>0</v>
      </c>
      <c r="BL1178" s="19" t="s">
        <v>176</v>
      </c>
      <c r="BM1178" s="217" t="s">
        <v>1291</v>
      </c>
    </row>
    <row r="1179" s="2" customFormat="1">
      <c r="A1179" s="40"/>
      <c r="B1179" s="41"/>
      <c r="C1179" s="42"/>
      <c r="D1179" s="219" t="s">
        <v>144</v>
      </c>
      <c r="E1179" s="42"/>
      <c r="F1179" s="220" t="s">
        <v>1292</v>
      </c>
      <c r="G1179" s="42"/>
      <c r="H1179" s="42"/>
      <c r="I1179" s="221"/>
      <c r="J1179" s="42"/>
      <c r="K1179" s="42"/>
      <c r="L1179" s="46"/>
      <c r="M1179" s="222"/>
      <c r="N1179" s="223"/>
      <c r="O1179" s="86"/>
      <c r="P1179" s="86"/>
      <c r="Q1179" s="86"/>
      <c r="R1179" s="86"/>
      <c r="S1179" s="86"/>
      <c r="T1179" s="87"/>
      <c r="U1179" s="40"/>
      <c r="V1179" s="40"/>
      <c r="W1179" s="40"/>
      <c r="X1179" s="40"/>
      <c r="Y1179" s="40"/>
      <c r="Z1179" s="40"/>
      <c r="AA1179" s="40"/>
      <c r="AB1179" s="40"/>
      <c r="AC1179" s="40"/>
      <c r="AD1179" s="40"/>
      <c r="AE1179" s="40"/>
      <c r="AT1179" s="19" t="s">
        <v>144</v>
      </c>
      <c r="AU1179" s="19" t="s">
        <v>142</v>
      </c>
    </row>
    <row r="1180" s="14" customFormat="1">
      <c r="A1180" s="14"/>
      <c r="B1180" s="235"/>
      <c r="C1180" s="236"/>
      <c r="D1180" s="226" t="s">
        <v>146</v>
      </c>
      <c r="E1180" s="237" t="s">
        <v>19</v>
      </c>
      <c r="F1180" s="238" t="s">
        <v>197</v>
      </c>
      <c r="G1180" s="236"/>
      <c r="H1180" s="239">
        <v>10</v>
      </c>
      <c r="I1180" s="240"/>
      <c r="J1180" s="236"/>
      <c r="K1180" s="236"/>
      <c r="L1180" s="241"/>
      <c r="M1180" s="242"/>
      <c r="N1180" s="243"/>
      <c r="O1180" s="243"/>
      <c r="P1180" s="243"/>
      <c r="Q1180" s="243"/>
      <c r="R1180" s="243"/>
      <c r="S1180" s="243"/>
      <c r="T1180" s="244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45" t="s">
        <v>146</v>
      </c>
      <c r="AU1180" s="245" t="s">
        <v>142</v>
      </c>
      <c r="AV1180" s="14" t="s">
        <v>142</v>
      </c>
      <c r="AW1180" s="14" t="s">
        <v>31</v>
      </c>
      <c r="AX1180" s="14" t="s">
        <v>69</v>
      </c>
      <c r="AY1180" s="245" t="s">
        <v>134</v>
      </c>
    </row>
    <row r="1181" s="15" customFormat="1">
      <c r="A1181" s="15"/>
      <c r="B1181" s="246"/>
      <c r="C1181" s="247"/>
      <c r="D1181" s="226" t="s">
        <v>146</v>
      </c>
      <c r="E1181" s="248" t="s">
        <v>19</v>
      </c>
      <c r="F1181" s="249" t="s">
        <v>163</v>
      </c>
      <c r="G1181" s="247"/>
      <c r="H1181" s="250">
        <v>10</v>
      </c>
      <c r="I1181" s="251"/>
      <c r="J1181" s="247"/>
      <c r="K1181" s="247"/>
      <c r="L1181" s="252"/>
      <c r="M1181" s="253"/>
      <c r="N1181" s="254"/>
      <c r="O1181" s="254"/>
      <c r="P1181" s="254"/>
      <c r="Q1181" s="254"/>
      <c r="R1181" s="254"/>
      <c r="S1181" s="254"/>
      <c r="T1181" s="255"/>
      <c r="U1181" s="15"/>
      <c r="V1181" s="15"/>
      <c r="W1181" s="15"/>
      <c r="X1181" s="15"/>
      <c r="Y1181" s="15"/>
      <c r="Z1181" s="15"/>
      <c r="AA1181" s="15"/>
      <c r="AB1181" s="15"/>
      <c r="AC1181" s="15"/>
      <c r="AD1181" s="15"/>
      <c r="AE1181" s="15"/>
      <c r="AT1181" s="256" t="s">
        <v>146</v>
      </c>
      <c r="AU1181" s="256" t="s">
        <v>142</v>
      </c>
      <c r="AV1181" s="15" t="s">
        <v>141</v>
      </c>
      <c r="AW1181" s="15" t="s">
        <v>31</v>
      </c>
      <c r="AX1181" s="15" t="s">
        <v>77</v>
      </c>
      <c r="AY1181" s="256" t="s">
        <v>134</v>
      </c>
    </row>
    <row r="1182" s="2" customFormat="1" ht="44.25" customHeight="1">
      <c r="A1182" s="40"/>
      <c r="B1182" s="41"/>
      <c r="C1182" s="206" t="s">
        <v>709</v>
      </c>
      <c r="D1182" s="206" t="s">
        <v>136</v>
      </c>
      <c r="E1182" s="207" t="s">
        <v>1293</v>
      </c>
      <c r="F1182" s="208" t="s">
        <v>1294</v>
      </c>
      <c r="G1182" s="209" t="s">
        <v>311</v>
      </c>
      <c r="H1182" s="210">
        <v>10</v>
      </c>
      <c r="I1182" s="211"/>
      <c r="J1182" s="212">
        <f>ROUND(I1182*H1182,2)</f>
        <v>0</v>
      </c>
      <c r="K1182" s="208" t="s">
        <v>140</v>
      </c>
      <c r="L1182" s="46"/>
      <c r="M1182" s="213" t="s">
        <v>19</v>
      </c>
      <c r="N1182" s="214" t="s">
        <v>41</v>
      </c>
      <c r="O1182" s="86"/>
      <c r="P1182" s="215">
        <f>O1182*H1182</f>
        <v>0</v>
      </c>
      <c r="Q1182" s="215">
        <v>0.0011999999999999999</v>
      </c>
      <c r="R1182" s="215">
        <f>Q1182*H1182</f>
        <v>0.011999999999999999</v>
      </c>
      <c r="S1182" s="215">
        <v>0</v>
      </c>
      <c r="T1182" s="216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17" t="s">
        <v>176</v>
      </c>
      <c r="AT1182" s="217" t="s">
        <v>136</v>
      </c>
      <c r="AU1182" s="217" t="s">
        <v>142</v>
      </c>
      <c r="AY1182" s="19" t="s">
        <v>134</v>
      </c>
      <c r="BE1182" s="218">
        <f>IF(N1182="základní",J1182,0)</f>
        <v>0</v>
      </c>
      <c r="BF1182" s="218">
        <f>IF(N1182="snížená",J1182,0)</f>
        <v>0</v>
      </c>
      <c r="BG1182" s="218">
        <f>IF(N1182="zákl. přenesená",J1182,0)</f>
        <v>0</v>
      </c>
      <c r="BH1182" s="218">
        <f>IF(N1182="sníž. přenesená",J1182,0)</f>
        <v>0</v>
      </c>
      <c r="BI1182" s="218">
        <f>IF(N1182="nulová",J1182,0)</f>
        <v>0</v>
      </c>
      <c r="BJ1182" s="19" t="s">
        <v>142</v>
      </c>
      <c r="BK1182" s="218">
        <f>ROUND(I1182*H1182,2)</f>
        <v>0</v>
      </c>
      <c r="BL1182" s="19" t="s">
        <v>176</v>
      </c>
      <c r="BM1182" s="217" t="s">
        <v>1295</v>
      </c>
    </row>
    <row r="1183" s="2" customFormat="1">
      <c r="A1183" s="40"/>
      <c r="B1183" s="41"/>
      <c r="C1183" s="42"/>
      <c r="D1183" s="219" t="s">
        <v>144</v>
      </c>
      <c r="E1183" s="42"/>
      <c r="F1183" s="220" t="s">
        <v>1296</v>
      </c>
      <c r="G1183" s="42"/>
      <c r="H1183" s="42"/>
      <c r="I1183" s="221"/>
      <c r="J1183" s="42"/>
      <c r="K1183" s="42"/>
      <c r="L1183" s="46"/>
      <c r="M1183" s="222"/>
      <c r="N1183" s="223"/>
      <c r="O1183" s="86"/>
      <c r="P1183" s="86"/>
      <c r="Q1183" s="86"/>
      <c r="R1183" s="86"/>
      <c r="S1183" s="86"/>
      <c r="T1183" s="87"/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T1183" s="19" t="s">
        <v>144</v>
      </c>
      <c r="AU1183" s="19" t="s">
        <v>142</v>
      </c>
    </row>
    <row r="1184" s="14" customFormat="1">
      <c r="A1184" s="14"/>
      <c r="B1184" s="235"/>
      <c r="C1184" s="236"/>
      <c r="D1184" s="226" t="s">
        <v>146</v>
      </c>
      <c r="E1184" s="237" t="s">
        <v>19</v>
      </c>
      <c r="F1184" s="238" t="s">
        <v>197</v>
      </c>
      <c r="G1184" s="236"/>
      <c r="H1184" s="239">
        <v>10</v>
      </c>
      <c r="I1184" s="240"/>
      <c r="J1184" s="236"/>
      <c r="K1184" s="236"/>
      <c r="L1184" s="241"/>
      <c r="M1184" s="242"/>
      <c r="N1184" s="243"/>
      <c r="O1184" s="243"/>
      <c r="P1184" s="243"/>
      <c r="Q1184" s="243"/>
      <c r="R1184" s="243"/>
      <c r="S1184" s="243"/>
      <c r="T1184" s="244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45" t="s">
        <v>146</v>
      </c>
      <c r="AU1184" s="245" t="s">
        <v>142</v>
      </c>
      <c r="AV1184" s="14" t="s">
        <v>142</v>
      </c>
      <c r="AW1184" s="14" t="s">
        <v>31</v>
      </c>
      <c r="AX1184" s="14" t="s">
        <v>69</v>
      </c>
      <c r="AY1184" s="245" t="s">
        <v>134</v>
      </c>
    </row>
    <row r="1185" s="15" customFormat="1">
      <c r="A1185" s="15"/>
      <c r="B1185" s="246"/>
      <c r="C1185" s="247"/>
      <c r="D1185" s="226" t="s">
        <v>146</v>
      </c>
      <c r="E1185" s="248" t="s">
        <v>19</v>
      </c>
      <c r="F1185" s="249" t="s">
        <v>163</v>
      </c>
      <c r="G1185" s="247"/>
      <c r="H1185" s="250">
        <v>10</v>
      </c>
      <c r="I1185" s="251"/>
      <c r="J1185" s="247"/>
      <c r="K1185" s="247"/>
      <c r="L1185" s="252"/>
      <c r="M1185" s="253"/>
      <c r="N1185" s="254"/>
      <c r="O1185" s="254"/>
      <c r="P1185" s="254"/>
      <c r="Q1185" s="254"/>
      <c r="R1185" s="254"/>
      <c r="S1185" s="254"/>
      <c r="T1185" s="255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56" t="s">
        <v>146</v>
      </c>
      <c r="AU1185" s="256" t="s">
        <v>142</v>
      </c>
      <c r="AV1185" s="15" t="s">
        <v>141</v>
      </c>
      <c r="AW1185" s="15" t="s">
        <v>31</v>
      </c>
      <c r="AX1185" s="15" t="s">
        <v>77</v>
      </c>
      <c r="AY1185" s="256" t="s">
        <v>134</v>
      </c>
    </row>
    <row r="1186" s="2" customFormat="1" ht="24.15" customHeight="1">
      <c r="A1186" s="40"/>
      <c r="B1186" s="41"/>
      <c r="C1186" s="206" t="s">
        <v>1297</v>
      </c>
      <c r="D1186" s="206" t="s">
        <v>136</v>
      </c>
      <c r="E1186" s="207" t="s">
        <v>1298</v>
      </c>
      <c r="F1186" s="208" t="s">
        <v>1299</v>
      </c>
      <c r="G1186" s="209" t="s">
        <v>206</v>
      </c>
      <c r="H1186" s="210">
        <v>27.260000000000002</v>
      </c>
      <c r="I1186" s="211"/>
      <c r="J1186" s="212">
        <f>ROUND(I1186*H1186,2)</f>
        <v>0</v>
      </c>
      <c r="K1186" s="208" t="s">
        <v>140</v>
      </c>
      <c r="L1186" s="46"/>
      <c r="M1186" s="213" t="s">
        <v>19</v>
      </c>
      <c r="N1186" s="214" t="s">
        <v>41</v>
      </c>
      <c r="O1186" s="86"/>
      <c r="P1186" s="215">
        <f>O1186*H1186</f>
        <v>0</v>
      </c>
      <c r="Q1186" s="215">
        <v>0</v>
      </c>
      <c r="R1186" s="215">
        <f>Q1186*H1186</f>
        <v>0</v>
      </c>
      <c r="S1186" s="215">
        <v>3.0000000000000001E-05</v>
      </c>
      <c r="T1186" s="216">
        <f>S1186*H1186</f>
        <v>0.00081780000000000004</v>
      </c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R1186" s="217" t="s">
        <v>176</v>
      </c>
      <c r="AT1186" s="217" t="s">
        <v>136</v>
      </c>
      <c r="AU1186" s="217" t="s">
        <v>142</v>
      </c>
      <c r="AY1186" s="19" t="s">
        <v>134</v>
      </c>
      <c r="BE1186" s="218">
        <f>IF(N1186="základní",J1186,0)</f>
        <v>0</v>
      </c>
      <c r="BF1186" s="218">
        <f>IF(N1186="snížená",J1186,0)</f>
        <v>0</v>
      </c>
      <c r="BG1186" s="218">
        <f>IF(N1186="zákl. přenesená",J1186,0)</f>
        <v>0</v>
      </c>
      <c r="BH1186" s="218">
        <f>IF(N1186="sníž. přenesená",J1186,0)</f>
        <v>0</v>
      </c>
      <c r="BI1186" s="218">
        <f>IF(N1186="nulová",J1186,0)</f>
        <v>0</v>
      </c>
      <c r="BJ1186" s="19" t="s">
        <v>142</v>
      </c>
      <c r="BK1186" s="218">
        <f>ROUND(I1186*H1186,2)</f>
        <v>0</v>
      </c>
      <c r="BL1186" s="19" t="s">
        <v>176</v>
      </c>
      <c r="BM1186" s="217" t="s">
        <v>1300</v>
      </c>
    </row>
    <row r="1187" s="2" customFormat="1">
      <c r="A1187" s="40"/>
      <c r="B1187" s="41"/>
      <c r="C1187" s="42"/>
      <c r="D1187" s="219" t="s">
        <v>144</v>
      </c>
      <c r="E1187" s="42"/>
      <c r="F1187" s="220" t="s">
        <v>1301</v>
      </c>
      <c r="G1187" s="42"/>
      <c r="H1187" s="42"/>
      <c r="I1187" s="221"/>
      <c r="J1187" s="42"/>
      <c r="K1187" s="42"/>
      <c r="L1187" s="46"/>
      <c r="M1187" s="222"/>
      <c r="N1187" s="223"/>
      <c r="O1187" s="86"/>
      <c r="P1187" s="86"/>
      <c r="Q1187" s="86"/>
      <c r="R1187" s="86"/>
      <c r="S1187" s="86"/>
      <c r="T1187" s="87"/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T1187" s="19" t="s">
        <v>144</v>
      </c>
      <c r="AU1187" s="19" t="s">
        <v>142</v>
      </c>
    </row>
    <row r="1188" s="13" customFormat="1">
      <c r="A1188" s="13"/>
      <c r="B1188" s="224"/>
      <c r="C1188" s="225"/>
      <c r="D1188" s="226" t="s">
        <v>146</v>
      </c>
      <c r="E1188" s="227" t="s">
        <v>19</v>
      </c>
      <c r="F1188" s="228" t="s">
        <v>340</v>
      </c>
      <c r="G1188" s="225"/>
      <c r="H1188" s="227" t="s">
        <v>19</v>
      </c>
      <c r="I1188" s="229"/>
      <c r="J1188" s="225"/>
      <c r="K1188" s="225"/>
      <c r="L1188" s="230"/>
      <c r="M1188" s="231"/>
      <c r="N1188" s="232"/>
      <c r="O1188" s="232"/>
      <c r="P1188" s="232"/>
      <c r="Q1188" s="232"/>
      <c r="R1188" s="232"/>
      <c r="S1188" s="232"/>
      <c r="T1188" s="233"/>
      <c r="U1188" s="13"/>
      <c r="V1188" s="13"/>
      <c r="W1188" s="13"/>
      <c r="X1188" s="13"/>
      <c r="Y1188" s="13"/>
      <c r="Z1188" s="13"/>
      <c r="AA1188" s="13"/>
      <c r="AB1188" s="13"/>
      <c r="AC1188" s="13"/>
      <c r="AD1188" s="13"/>
      <c r="AE1188" s="13"/>
      <c r="AT1188" s="234" t="s">
        <v>146</v>
      </c>
      <c r="AU1188" s="234" t="s">
        <v>142</v>
      </c>
      <c r="AV1188" s="13" t="s">
        <v>77</v>
      </c>
      <c r="AW1188" s="13" t="s">
        <v>31</v>
      </c>
      <c r="AX1188" s="13" t="s">
        <v>69</v>
      </c>
      <c r="AY1188" s="234" t="s">
        <v>134</v>
      </c>
    </row>
    <row r="1189" s="14" customFormat="1">
      <c r="A1189" s="14"/>
      <c r="B1189" s="235"/>
      <c r="C1189" s="236"/>
      <c r="D1189" s="226" t="s">
        <v>146</v>
      </c>
      <c r="E1189" s="237" t="s">
        <v>19</v>
      </c>
      <c r="F1189" s="238" t="s">
        <v>341</v>
      </c>
      <c r="G1189" s="236"/>
      <c r="H1189" s="239">
        <v>12.086</v>
      </c>
      <c r="I1189" s="240"/>
      <c r="J1189" s="236"/>
      <c r="K1189" s="236"/>
      <c r="L1189" s="241"/>
      <c r="M1189" s="242"/>
      <c r="N1189" s="243"/>
      <c r="O1189" s="243"/>
      <c r="P1189" s="243"/>
      <c r="Q1189" s="243"/>
      <c r="R1189" s="243"/>
      <c r="S1189" s="243"/>
      <c r="T1189" s="244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45" t="s">
        <v>146</v>
      </c>
      <c r="AU1189" s="245" t="s">
        <v>142</v>
      </c>
      <c r="AV1189" s="14" t="s">
        <v>142</v>
      </c>
      <c r="AW1189" s="14" t="s">
        <v>31</v>
      </c>
      <c r="AX1189" s="14" t="s">
        <v>69</v>
      </c>
      <c r="AY1189" s="245" t="s">
        <v>134</v>
      </c>
    </row>
    <row r="1190" s="13" customFormat="1">
      <c r="A1190" s="13"/>
      <c r="B1190" s="224"/>
      <c r="C1190" s="225"/>
      <c r="D1190" s="226" t="s">
        <v>146</v>
      </c>
      <c r="E1190" s="227" t="s">
        <v>19</v>
      </c>
      <c r="F1190" s="228" t="s">
        <v>342</v>
      </c>
      <c r="G1190" s="225"/>
      <c r="H1190" s="227" t="s">
        <v>19</v>
      </c>
      <c r="I1190" s="229"/>
      <c r="J1190" s="225"/>
      <c r="K1190" s="225"/>
      <c r="L1190" s="230"/>
      <c r="M1190" s="231"/>
      <c r="N1190" s="232"/>
      <c r="O1190" s="232"/>
      <c r="P1190" s="232"/>
      <c r="Q1190" s="232"/>
      <c r="R1190" s="232"/>
      <c r="S1190" s="232"/>
      <c r="T1190" s="233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34" t="s">
        <v>146</v>
      </c>
      <c r="AU1190" s="234" t="s">
        <v>142</v>
      </c>
      <c r="AV1190" s="13" t="s">
        <v>77</v>
      </c>
      <c r="AW1190" s="13" t="s">
        <v>31</v>
      </c>
      <c r="AX1190" s="13" t="s">
        <v>69</v>
      </c>
      <c r="AY1190" s="234" t="s">
        <v>134</v>
      </c>
    </row>
    <row r="1191" s="14" customFormat="1">
      <c r="A1191" s="14"/>
      <c r="B1191" s="235"/>
      <c r="C1191" s="236"/>
      <c r="D1191" s="226" t="s">
        <v>146</v>
      </c>
      <c r="E1191" s="237" t="s">
        <v>19</v>
      </c>
      <c r="F1191" s="238" t="s">
        <v>343</v>
      </c>
      <c r="G1191" s="236"/>
      <c r="H1191" s="239">
        <v>15.174</v>
      </c>
      <c r="I1191" s="240"/>
      <c r="J1191" s="236"/>
      <c r="K1191" s="236"/>
      <c r="L1191" s="241"/>
      <c r="M1191" s="242"/>
      <c r="N1191" s="243"/>
      <c r="O1191" s="243"/>
      <c r="P1191" s="243"/>
      <c r="Q1191" s="243"/>
      <c r="R1191" s="243"/>
      <c r="S1191" s="243"/>
      <c r="T1191" s="244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45" t="s">
        <v>146</v>
      </c>
      <c r="AU1191" s="245" t="s">
        <v>142</v>
      </c>
      <c r="AV1191" s="14" t="s">
        <v>142</v>
      </c>
      <c r="AW1191" s="14" t="s">
        <v>31</v>
      </c>
      <c r="AX1191" s="14" t="s">
        <v>69</v>
      </c>
      <c r="AY1191" s="245" t="s">
        <v>134</v>
      </c>
    </row>
    <row r="1192" s="15" customFormat="1">
      <c r="A1192" s="15"/>
      <c r="B1192" s="246"/>
      <c r="C1192" s="247"/>
      <c r="D1192" s="226" t="s">
        <v>146</v>
      </c>
      <c r="E1192" s="248" t="s">
        <v>19</v>
      </c>
      <c r="F1192" s="249" t="s">
        <v>163</v>
      </c>
      <c r="G1192" s="247"/>
      <c r="H1192" s="250">
        <v>27.260000000000002</v>
      </c>
      <c r="I1192" s="251"/>
      <c r="J1192" s="247"/>
      <c r="K1192" s="247"/>
      <c r="L1192" s="252"/>
      <c r="M1192" s="253"/>
      <c r="N1192" s="254"/>
      <c r="O1192" s="254"/>
      <c r="P1192" s="254"/>
      <c r="Q1192" s="254"/>
      <c r="R1192" s="254"/>
      <c r="S1192" s="254"/>
      <c r="T1192" s="255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56" t="s">
        <v>146</v>
      </c>
      <c r="AU1192" s="256" t="s">
        <v>142</v>
      </c>
      <c r="AV1192" s="15" t="s">
        <v>141</v>
      </c>
      <c r="AW1192" s="15" t="s">
        <v>31</v>
      </c>
      <c r="AX1192" s="15" t="s">
        <v>77</v>
      </c>
      <c r="AY1192" s="256" t="s">
        <v>134</v>
      </c>
    </row>
    <row r="1193" s="2" customFormat="1" ht="16.5" customHeight="1">
      <c r="A1193" s="40"/>
      <c r="B1193" s="41"/>
      <c r="C1193" s="257" t="s">
        <v>1302</v>
      </c>
      <c r="D1193" s="257" t="s">
        <v>191</v>
      </c>
      <c r="E1193" s="258" t="s">
        <v>1303</v>
      </c>
      <c r="F1193" s="259" t="s">
        <v>1304</v>
      </c>
      <c r="G1193" s="260" t="s">
        <v>206</v>
      </c>
      <c r="H1193" s="261">
        <v>28.623000000000001</v>
      </c>
      <c r="I1193" s="262"/>
      <c r="J1193" s="263">
        <f>ROUND(I1193*H1193,2)</f>
        <v>0</v>
      </c>
      <c r="K1193" s="259" t="s">
        <v>140</v>
      </c>
      <c r="L1193" s="264"/>
      <c r="M1193" s="265" t="s">
        <v>19</v>
      </c>
      <c r="N1193" s="266" t="s">
        <v>41</v>
      </c>
      <c r="O1193" s="86"/>
      <c r="P1193" s="215">
        <f>O1193*H1193</f>
        <v>0</v>
      </c>
      <c r="Q1193" s="215">
        <v>0.00035</v>
      </c>
      <c r="R1193" s="215">
        <f>Q1193*H1193</f>
        <v>0.010018050000000001</v>
      </c>
      <c r="S1193" s="215">
        <v>0</v>
      </c>
      <c r="T1193" s="216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17" t="s">
        <v>227</v>
      </c>
      <c r="AT1193" s="217" t="s">
        <v>191</v>
      </c>
      <c r="AU1193" s="217" t="s">
        <v>142</v>
      </c>
      <c r="AY1193" s="19" t="s">
        <v>134</v>
      </c>
      <c r="BE1193" s="218">
        <f>IF(N1193="základní",J1193,0)</f>
        <v>0</v>
      </c>
      <c r="BF1193" s="218">
        <f>IF(N1193="snížená",J1193,0)</f>
        <v>0</v>
      </c>
      <c r="BG1193" s="218">
        <f>IF(N1193="zákl. přenesená",J1193,0)</f>
        <v>0</v>
      </c>
      <c r="BH1193" s="218">
        <f>IF(N1193="sníž. přenesená",J1193,0)</f>
        <v>0</v>
      </c>
      <c r="BI1193" s="218">
        <f>IF(N1193="nulová",J1193,0)</f>
        <v>0</v>
      </c>
      <c r="BJ1193" s="19" t="s">
        <v>142</v>
      </c>
      <c r="BK1193" s="218">
        <f>ROUND(I1193*H1193,2)</f>
        <v>0</v>
      </c>
      <c r="BL1193" s="19" t="s">
        <v>176</v>
      </c>
      <c r="BM1193" s="217" t="s">
        <v>1305</v>
      </c>
    </row>
    <row r="1194" s="13" customFormat="1">
      <c r="A1194" s="13"/>
      <c r="B1194" s="224"/>
      <c r="C1194" s="225"/>
      <c r="D1194" s="226" t="s">
        <v>146</v>
      </c>
      <c r="E1194" s="227" t="s">
        <v>19</v>
      </c>
      <c r="F1194" s="228" t="s">
        <v>340</v>
      </c>
      <c r="G1194" s="225"/>
      <c r="H1194" s="227" t="s">
        <v>19</v>
      </c>
      <c r="I1194" s="229"/>
      <c r="J1194" s="225"/>
      <c r="K1194" s="225"/>
      <c r="L1194" s="230"/>
      <c r="M1194" s="231"/>
      <c r="N1194" s="232"/>
      <c r="O1194" s="232"/>
      <c r="P1194" s="232"/>
      <c r="Q1194" s="232"/>
      <c r="R1194" s="232"/>
      <c r="S1194" s="232"/>
      <c r="T1194" s="233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4" t="s">
        <v>146</v>
      </c>
      <c r="AU1194" s="234" t="s">
        <v>142</v>
      </c>
      <c r="AV1194" s="13" t="s">
        <v>77</v>
      </c>
      <c r="AW1194" s="13" t="s">
        <v>31</v>
      </c>
      <c r="AX1194" s="13" t="s">
        <v>69</v>
      </c>
      <c r="AY1194" s="234" t="s">
        <v>134</v>
      </c>
    </row>
    <row r="1195" s="14" customFormat="1">
      <c r="A1195" s="14"/>
      <c r="B1195" s="235"/>
      <c r="C1195" s="236"/>
      <c r="D1195" s="226" t="s">
        <v>146</v>
      </c>
      <c r="E1195" s="237" t="s">
        <v>19</v>
      </c>
      <c r="F1195" s="238" t="s">
        <v>341</v>
      </c>
      <c r="G1195" s="236"/>
      <c r="H1195" s="239">
        <v>12.086</v>
      </c>
      <c r="I1195" s="240"/>
      <c r="J1195" s="236"/>
      <c r="K1195" s="236"/>
      <c r="L1195" s="241"/>
      <c r="M1195" s="242"/>
      <c r="N1195" s="243"/>
      <c r="O1195" s="243"/>
      <c r="P1195" s="243"/>
      <c r="Q1195" s="243"/>
      <c r="R1195" s="243"/>
      <c r="S1195" s="243"/>
      <c r="T1195" s="244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45" t="s">
        <v>146</v>
      </c>
      <c r="AU1195" s="245" t="s">
        <v>142</v>
      </c>
      <c r="AV1195" s="14" t="s">
        <v>142</v>
      </c>
      <c r="AW1195" s="14" t="s">
        <v>31</v>
      </c>
      <c r="AX1195" s="14" t="s">
        <v>69</v>
      </c>
      <c r="AY1195" s="245" t="s">
        <v>134</v>
      </c>
    </row>
    <row r="1196" s="13" customFormat="1">
      <c r="A1196" s="13"/>
      <c r="B1196" s="224"/>
      <c r="C1196" s="225"/>
      <c r="D1196" s="226" t="s">
        <v>146</v>
      </c>
      <c r="E1196" s="227" t="s">
        <v>19</v>
      </c>
      <c r="F1196" s="228" t="s">
        <v>342</v>
      </c>
      <c r="G1196" s="225"/>
      <c r="H1196" s="227" t="s">
        <v>19</v>
      </c>
      <c r="I1196" s="229"/>
      <c r="J1196" s="225"/>
      <c r="K1196" s="225"/>
      <c r="L1196" s="230"/>
      <c r="M1196" s="231"/>
      <c r="N1196" s="232"/>
      <c r="O1196" s="232"/>
      <c r="P1196" s="232"/>
      <c r="Q1196" s="232"/>
      <c r="R1196" s="232"/>
      <c r="S1196" s="232"/>
      <c r="T1196" s="233"/>
      <c r="U1196" s="13"/>
      <c r="V1196" s="13"/>
      <c r="W1196" s="13"/>
      <c r="X1196" s="13"/>
      <c r="Y1196" s="13"/>
      <c r="Z1196" s="13"/>
      <c r="AA1196" s="13"/>
      <c r="AB1196" s="13"/>
      <c r="AC1196" s="13"/>
      <c r="AD1196" s="13"/>
      <c r="AE1196" s="13"/>
      <c r="AT1196" s="234" t="s">
        <v>146</v>
      </c>
      <c r="AU1196" s="234" t="s">
        <v>142</v>
      </c>
      <c r="AV1196" s="13" t="s">
        <v>77</v>
      </c>
      <c r="AW1196" s="13" t="s">
        <v>31</v>
      </c>
      <c r="AX1196" s="13" t="s">
        <v>69</v>
      </c>
      <c r="AY1196" s="234" t="s">
        <v>134</v>
      </c>
    </row>
    <row r="1197" s="14" customFormat="1">
      <c r="A1197" s="14"/>
      <c r="B1197" s="235"/>
      <c r="C1197" s="236"/>
      <c r="D1197" s="226" t="s">
        <v>146</v>
      </c>
      <c r="E1197" s="237" t="s">
        <v>19</v>
      </c>
      <c r="F1197" s="238" t="s">
        <v>343</v>
      </c>
      <c r="G1197" s="236"/>
      <c r="H1197" s="239">
        <v>15.174</v>
      </c>
      <c r="I1197" s="240"/>
      <c r="J1197" s="236"/>
      <c r="K1197" s="236"/>
      <c r="L1197" s="241"/>
      <c r="M1197" s="242"/>
      <c r="N1197" s="243"/>
      <c r="O1197" s="243"/>
      <c r="P1197" s="243"/>
      <c r="Q1197" s="243"/>
      <c r="R1197" s="243"/>
      <c r="S1197" s="243"/>
      <c r="T1197" s="244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45" t="s">
        <v>146</v>
      </c>
      <c r="AU1197" s="245" t="s">
        <v>142</v>
      </c>
      <c r="AV1197" s="14" t="s">
        <v>142</v>
      </c>
      <c r="AW1197" s="14" t="s">
        <v>31</v>
      </c>
      <c r="AX1197" s="14" t="s">
        <v>69</v>
      </c>
      <c r="AY1197" s="245" t="s">
        <v>134</v>
      </c>
    </row>
    <row r="1198" s="15" customFormat="1">
      <c r="A1198" s="15"/>
      <c r="B1198" s="246"/>
      <c r="C1198" s="247"/>
      <c r="D1198" s="226" t="s">
        <v>146</v>
      </c>
      <c r="E1198" s="248" t="s">
        <v>19</v>
      </c>
      <c r="F1198" s="249" t="s">
        <v>163</v>
      </c>
      <c r="G1198" s="247"/>
      <c r="H1198" s="250">
        <v>27.260000000000002</v>
      </c>
      <c r="I1198" s="251"/>
      <c r="J1198" s="247"/>
      <c r="K1198" s="247"/>
      <c r="L1198" s="252"/>
      <c r="M1198" s="253"/>
      <c r="N1198" s="254"/>
      <c r="O1198" s="254"/>
      <c r="P1198" s="254"/>
      <c r="Q1198" s="254"/>
      <c r="R1198" s="254"/>
      <c r="S1198" s="254"/>
      <c r="T1198" s="255"/>
      <c r="U1198" s="15"/>
      <c r="V1198" s="15"/>
      <c r="W1198" s="15"/>
      <c r="X1198" s="15"/>
      <c r="Y1198" s="15"/>
      <c r="Z1198" s="15"/>
      <c r="AA1198" s="15"/>
      <c r="AB1198" s="15"/>
      <c r="AC1198" s="15"/>
      <c r="AD1198" s="15"/>
      <c r="AE1198" s="15"/>
      <c r="AT1198" s="256" t="s">
        <v>146</v>
      </c>
      <c r="AU1198" s="256" t="s">
        <v>142</v>
      </c>
      <c r="AV1198" s="15" t="s">
        <v>141</v>
      </c>
      <c r="AW1198" s="15" t="s">
        <v>31</v>
      </c>
      <c r="AX1198" s="15" t="s">
        <v>69</v>
      </c>
      <c r="AY1198" s="256" t="s">
        <v>134</v>
      </c>
    </row>
    <row r="1199" s="14" customFormat="1">
      <c r="A1199" s="14"/>
      <c r="B1199" s="235"/>
      <c r="C1199" s="236"/>
      <c r="D1199" s="226" t="s">
        <v>146</v>
      </c>
      <c r="E1199" s="237" t="s">
        <v>19</v>
      </c>
      <c r="F1199" s="238" t="s">
        <v>1306</v>
      </c>
      <c r="G1199" s="236"/>
      <c r="H1199" s="239">
        <v>28.623000000000001</v>
      </c>
      <c r="I1199" s="240"/>
      <c r="J1199" s="236"/>
      <c r="K1199" s="236"/>
      <c r="L1199" s="241"/>
      <c r="M1199" s="242"/>
      <c r="N1199" s="243"/>
      <c r="O1199" s="243"/>
      <c r="P1199" s="243"/>
      <c r="Q1199" s="243"/>
      <c r="R1199" s="243"/>
      <c r="S1199" s="243"/>
      <c r="T1199" s="244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45" t="s">
        <v>146</v>
      </c>
      <c r="AU1199" s="245" t="s">
        <v>142</v>
      </c>
      <c r="AV1199" s="14" t="s">
        <v>142</v>
      </c>
      <c r="AW1199" s="14" t="s">
        <v>31</v>
      </c>
      <c r="AX1199" s="14" t="s">
        <v>69</v>
      </c>
      <c r="AY1199" s="245" t="s">
        <v>134</v>
      </c>
    </row>
    <row r="1200" s="15" customFormat="1">
      <c r="A1200" s="15"/>
      <c r="B1200" s="246"/>
      <c r="C1200" s="247"/>
      <c r="D1200" s="226" t="s">
        <v>146</v>
      </c>
      <c r="E1200" s="248" t="s">
        <v>19</v>
      </c>
      <c r="F1200" s="249" t="s">
        <v>163</v>
      </c>
      <c r="G1200" s="247"/>
      <c r="H1200" s="250">
        <v>28.623000000000001</v>
      </c>
      <c r="I1200" s="251"/>
      <c r="J1200" s="247"/>
      <c r="K1200" s="247"/>
      <c r="L1200" s="252"/>
      <c r="M1200" s="253"/>
      <c r="N1200" s="254"/>
      <c r="O1200" s="254"/>
      <c r="P1200" s="254"/>
      <c r="Q1200" s="254"/>
      <c r="R1200" s="254"/>
      <c r="S1200" s="254"/>
      <c r="T1200" s="255"/>
      <c r="U1200" s="15"/>
      <c r="V1200" s="15"/>
      <c r="W1200" s="15"/>
      <c r="X1200" s="15"/>
      <c r="Y1200" s="15"/>
      <c r="Z1200" s="15"/>
      <c r="AA1200" s="15"/>
      <c r="AB1200" s="15"/>
      <c r="AC1200" s="15"/>
      <c r="AD1200" s="15"/>
      <c r="AE1200" s="15"/>
      <c r="AT1200" s="256" t="s">
        <v>146</v>
      </c>
      <c r="AU1200" s="256" t="s">
        <v>142</v>
      </c>
      <c r="AV1200" s="15" t="s">
        <v>141</v>
      </c>
      <c r="AW1200" s="15" t="s">
        <v>31</v>
      </c>
      <c r="AX1200" s="15" t="s">
        <v>77</v>
      </c>
      <c r="AY1200" s="256" t="s">
        <v>134</v>
      </c>
    </row>
    <row r="1201" s="2" customFormat="1" ht="33" customHeight="1">
      <c r="A1201" s="40"/>
      <c r="B1201" s="41"/>
      <c r="C1201" s="206" t="s">
        <v>1307</v>
      </c>
      <c r="D1201" s="206" t="s">
        <v>136</v>
      </c>
      <c r="E1201" s="207" t="s">
        <v>1308</v>
      </c>
      <c r="F1201" s="208" t="s">
        <v>1309</v>
      </c>
      <c r="G1201" s="209" t="s">
        <v>206</v>
      </c>
      <c r="H1201" s="210">
        <v>227.02000000000001</v>
      </c>
      <c r="I1201" s="211"/>
      <c r="J1201" s="212">
        <f>ROUND(I1201*H1201,2)</f>
        <v>0</v>
      </c>
      <c r="K1201" s="208" t="s">
        <v>140</v>
      </c>
      <c r="L1201" s="46"/>
      <c r="M1201" s="213" t="s">
        <v>19</v>
      </c>
      <c r="N1201" s="214" t="s">
        <v>41</v>
      </c>
      <c r="O1201" s="86"/>
      <c r="P1201" s="215">
        <f>O1201*H1201</f>
        <v>0</v>
      </c>
      <c r="Q1201" s="215">
        <v>0.00020000000000000001</v>
      </c>
      <c r="R1201" s="215">
        <f>Q1201*H1201</f>
        <v>0.045404000000000007</v>
      </c>
      <c r="S1201" s="215">
        <v>0</v>
      </c>
      <c r="T1201" s="216">
        <f>S1201*H1201</f>
        <v>0</v>
      </c>
      <c r="U1201" s="40"/>
      <c r="V1201" s="40"/>
      <c r="W1201" s="40"/>
      <c r="X1201" s="40"/>
      <c r="Y1201" s="40"/>
      <c r="Z1201" s="40"/>
      <c r="AA1201" s="40"/>
      <c r="AB1201" s="40"/>
      <c r="AC1201" s="40"/>
      <c r="AD1201" s="40"/>
      <c r="AE1201" s="40"/>
      <c r="AR1201" s="217" t="s">
        <v>176</v>
      </c>
      <c r="AT1201" s="217" t="s">
        <v>136</v>
      </c>
      <c r="AU1201" s="217" t="s">
        <v>142</v>
      </c>
      <c r="AY1201" s="19" t="s">
        <v>134</v>
      </c>
      <c r="BE1201" s="218">
        <f>IF(N1201="základní",J1201,0)</f>
        <v>0</v>
      </c>
      <c r="BF1201" s="218">
        <f>IF(N1201="snížená",J1201,0)</f>
        <v>0</v>
      </c>
      <c r="BG1201" s="218">
        <f>IF(N1201="zákl. přenesená",J1201,0)</f>
        <v>0</v>
      </c>
      <c r="BH1201" s="218">
        <f>IF(N1201="sníž. přenesená",J1201,0)</f>
        <v>0</v>
      </c>
      <c r="BI1201" s="218">
        <f>IF(N1201="nulová",J1201,0)</f>
        <v>0</v>
      </c>
      <c r="BJ1201" s="19" t="s">
        <v>142</v>
      </c>
      <c r="BK1201" s="218">
        <f>ROUND(I1201*H1201,2)</f>
        <v>0</v>
      </c>
      <c r="BL1201" s="19" t="s">
        <v>176</v>
      </c>
      <c r="BM1201" s="217" t="s">
        <v>1310</v>
      </c>
    </row>
    <row r="1202" s="2" customFormat="1">
      <c r="A1202" s="40"/>
      <c r="B1202" s="41"/>
      <c r="C1202" s="42"/>
      <c r="D1202" s="219" t="s">
        <v>144</v>
      </c>
      <c r="E1202" s="42"/>
      <c r="F1202" s="220" t="s">
        <v>1311</v>
      </c>
      <c r="G1202" s="42"/>
      <c r="H1202" s="42"/>
      <c r="I1202" s="221"/>
      <c r="J1202" s="42"/>
      <c r="K1202" s="42"/>
      <c r="L1202" s="46"/>
      <c r="M1202" s="222"/>
      <c r="N1202" s="223"/>
      <c r="O1202" s="86"/>
      <c r="P1202" s="86"/>
      <c r="Q1202" s="86"/>
      <c r="R1202" s="86"/>
      <c r="S1202" s="86"/>
      <c r="T1202" s="87"/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T1202" s="19" t="s">
        <v>144</v>
      </c>
      <c r="AU1202" s="19" t="s">
        <v>142</v>
      </c>
    </row>
    <row r="1203" s="13" customFormat="1">
      <c r="A1203" s="13"/>
      <c r="B1203" s="224"/>
      <c r="C1203" s="225"/>
      <c r="D1203" s="226" t="s">
        <v>146</v>
      </c>
      <c r="E1203" s="227" t="s">
        <v>19</v>
      </c>
      <c r="F1203" s="228" t="s">
        <v>215</v>
      </c>
      <c r="G1203" s="225"/>
      <c r="H1203" s="227" t="s">
        <v>19</v>
      </c>
      <c r="I1203" s="229"/>
      <c r="J1203" s="225"/>
      <c r="K1203" s="225"/>
      <c r="L1203" s="230"/>
      <c r="M1203" s="231"/>
      <c r="N1203" s="232"/>
      <c r="O1203" s="232"/>
      <c r="P1203" s="232"/>
      <c r="Q1203" s="232"/>
      <c r="R1203" s="232"/>
      <c r="S1203" s="232"/>
      <c r="T1203" s="233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34" t="s">
        <v>146</v>
      </c>
      <c r="AU1203" s="234" t="s">
        <v>142</v>
      </c>
      <c r="AV1203" s="13" t="s">
        <v>77</v>
      </c>
      <c r="AW1203" s="13" t="s">
        <v>31</v>
      </c>
      <c r="AX1203" s="13" t="s">
        <v>69</v>
      </c>
      <c r="AY1203" s="234" t="s">
        <v>134</v>
      </c>
    </row>
    <row r="1204" s="14" customFormat="1">
      <c r="A1204" s="14"/>
      <c r="B1204" s="235"/>
      <c r="C1204" s="236"/>
      <c r="D1204" s="226" t="s">
        <v>146</v>
      </c>
      <c r="E1204" s="237" t="s">
        <v>19</v>
      </c>
      <c r="F1204" s="238" t="s">
        <v>1199</v>
      </c>
      <c r="G1204" s="236"/>
      <c r="H1204" s="239">
        <v>232.12000000000001</v>
      </c>
      <c r="I1204" s="240"/>
      <c r="J1204" s="236"/>
      <c r="K1204" s="236"/>
      <c r="L1204" s="241"/>
      <c r="M1204" s="242"/>
      <c r="N1204" s="243"/>
      <c r="O1204" s="243"/>
      <c r="P1204" s="243"/>
      <c r="Q1204" s="243"/>
      <c r="R1204" s="243"/>
      <c r="S1204" s="243"/>
      <c r="T1204" s="244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45" t="s">
        <v>146</v>
      </c>
      <c r="AU1204" s="245" t="s">
        <v>142</v>
      </c>
      <c r="AV1204" s="14" t="s">
        <v>142</v>
      </c>
      <c r="AW1204" s="14" t="s">
        <v>31</v>
      </c>
      <c r="AX1204" s="14" t="s">
        <v>69</v>
      </c>
      <c r="AY1204" s="245" t="s">
        <v>134</v>
      </c>
    </row>
    <row r="1205" s="14" customFormat="1">
      <c r="A1205" s="14"/>
      <c r="B1205" s="235"/>
      <c r="C1205" s="236"/>
      <c r="D1205" s="226" t="s">
        <v>146</v>
      </c>
      <c r="E1205" s="237" t="s">
        <v>19</v>
      </c>
      <c r="F1205" s="238" t="s">
        <v>1200</v>
      </c>
      <c r="G1205" s="236"/>
      <c r="H1205" s="239">
        <v>-11.34</v>
      </c>
      <c r="I1205" s="240"/>
      <c r="J1205" s="236"/>
      <c r="K1205" s="236"/>
      <c r="L1205" s="241"/>
      <c r="M1205" s="242"/>
      <c r="N1205" s="243"/>
      <c r="O1205" s="243"/>
      <c r="P1205" s="243"/>
      <c r="Q1205" s="243"/>
      <c r="R1205" s="243"/>
      <c r="S1205" s="243"/>
      <c r="T1205" s="244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45" t="s">
        <v>146</v>
      </c>
      <c r="AU1205" s="245" t="s">
        <v>142</v>
      </c>
      <c r="AV1205" s="14" t="s">
        <v>142</v>
      </c>
      <c r="AW1205" s="14" t="s">
        <v>31</v>
      </c>
      <c r="AX1205" s="14" t="s">
        <v>69</v>
      </c>
      <c r="AY1205" s="245" t="s">
        <v>134</v>
      </c>
    </row>
    <row r="1206" s="14" customFormat="1">
      <c r="A1206" s="14"/>
      <c r="B1206" s="235"/>
      <c r="C1206" s="236"/>
      <c r="D1206" s="226" t="s">
        <v>146</v>
      </c>
      <c r="E1206" s="237" t="s">
        <v>19</v>
      </c>
      <c r="F1206" s="238" t="s">
        <v>1201</v>
      </c>
      <c r="G1206" s="236"/>
      <c r="H1206" s="239">
        <v>6.2400000000000002</v>
      </c>
      <c r="I1206" s="240"/>
      <c r="J1206" s="236"/>
      <c r="K1206" s="236"/>
      <c r="L1206" s="241"/>
      <c r="M1206" s="242"/>
      <c r="N1206" s="243"/>
      <c r="O1206" s="243"/>
      <c r="P1206" s="243"/>
      <c r="Q1206" s="243"/>
      <c r="R1206" s="243"/>
      <c r="S1206" s="243"/>
      <c r="T1206" s="244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45" t="s">
        <v>146</v>
      </c>
      <c r="AU1206" s="245" t="s">
        <v>142</v>
      </c>
      <c r="AV1206" s="14" t="s">
        <v>142</v>
      </c>
      <c r="AW1206" s="14" t="s">
        <v>31</v>
      </c>
      <c r="AX1206" s="14" t="s">
        <v>69</v>
      </c>
      <c r="AY1206" s="245" t="s">
        <v>134</v>
      </c>
    </row>
    <row r="1207" s="15" customFormat="1">
      <c r="A1207" s="15"/>
      <c r="B1207" s="246"/>
      <c r="C1207" s="247"/>
      <c r="D1207" s="226" t="s">
        <v>146</v>
      </c>
      <c r="E1207" s="248" t="s">
        <v>19</v>
      </c>
      <c r="F1207" s="249" t="s">
        <v>163</v>
      </c>
      <c r="G1207" s="247"/>
      <c r="H1207" s="250">
        <v>227.02000000000001</v>
      </c>
      <c r="I1207" s="251"/>
      <c r="J1207" s="247"/>
      <c r="K1207" s="247"/>
      <c r="L1207" s="252"/>
      <c r="M1207" s="253"/>
      <c r="N1207" s="254"/>
      <c r="O1207" s="254"/>
      <c r="P1207" s="254"/>
      <c r="Q1207" s="254"/>
      <c r="R1207" s="254"/>
      <c r="S1207" s="254"/>
      <c r="T1207" s="255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56" t="s">
        <v>146</v>
      </c>
      <c r="AU1207" s="256" t="s">
        <v>142</v>
      </c>
      <c r="AV1207" s="15" t="s">
        <v>141</v>
      </c>
      <c r="AW1207" s="15" t="s">
        <v>31</v>
      </c>
      <c r="AX1207" s="15" t="s">
        <v>77</v>
      </c>
      <c r="AY1207" s="256" t="s">
        <v>134</v>
      </c>
    </row>
    <row r="1208" s="2" customFormat="1" ht="37.8" customHeight="1">
      <c r="A1208" s="40"/>
      <c r="B1208" s="41"/>
      <c r="C1208" s="206" t="s">
        <v>1312</v>
      </c>
      <c r="D1208" s="206" t="s">
        <v>136</v>
      </c>
      <c r="E1208" s="207" t="s">
        <v>1313</v>
      </c>
      <c r="F1208" s="208" t="s">
        <v>1314</v>
      </c>
      <c r="G1208" s="209" t="s">
        <v>206</v>
      </c>
      <c r="H1208" s="210">
        <v>89.653999999999996</v>
      </c>
      <c r="I1208" s="211"/>
      <c r="J1208" s="212">
        <f>ROUND(I1208*H1208,2)</f>
        <v>0</v>
      </c>
      <c r="K1208" s="208" t="s">
        <v>140</v>
      </c>
      <c r="L1208" s="46"/>
      <c r="M1208" s="213" t="s">
        <v>19</v>
      </c>
      <c r="N1208" s="214" t="s">
        <v>41</v>
      </c>
      <c r="O1208" s="86"/>
      <c r="P1208" s="215">
        <f>O1208*H1208</f>
        <v>0</v>
      </c>
      <c r="Q1208" s="215">
        <v>0.00020000000000000001</v>
      </c>
      <c r="R1208" s="215">
        <f>Q1208*H1208</f>
        <v>0.0179308</v>
      </c>
      <c r="S1208" s="215">
        <v>0</v>
      </c>
      <c r="T1208" s="216">
        <f>S1208*H1208</f>
        <v>0</v>
      </c>
      <c r="U1208" s="40"/>
      <c r="V1208" s="40"/>
      <c r="W1208" s="40"/>
      <c r="X1208" s="40"/>
      <c r="Y1208" s="40"/>
      <c r="Z1208" s="40"/>
      <c r="AA1208" s="40"/>
      <c r="AB1208" s="40"/>
      <c r="AC1208" s="40"/>
      <c r="AD1208" s="40"/>
      <c r="AE1208" s="40"/>
      <c r="AR1208" s="217" t="s">
        <v>176</v>
      </c>
      <c r="AT1208" s="217" t="s">
        <v>136</v>
      </c>
      <c r="AU1208" s="217" t="s">
        <v>142</v>
      </c>
      <c r="AY1208" s="19" t="s">
        <v>134</v>
      </c>
      <c r="BE1208" s="218">
        <f>IF(N1208="základní",J1208,0)</f>
        <v>0</v>
      </c>
      <c r="BF1208" s="218">
        <f>IF(N1208="snížená",J1208,0)</f>
        <v>0</v>
      </c>
      <c r="BG1208" s="218">
        <f>IF(N1208="zákl. přenesená",J1208,0)</f>
        <v>0</v>
      </c>
      <c r="BH1208" s="218">
        <f>IF(N1208="sníž. přenesená",J1208,0)</f>
        <v>0</v>
      </c>
      <c r="BI1208" s="218">
        <f>IF(N1208="nulová",J1208,0)</f>
        <v>0</v>
      </c>
      <c r="BJ1208" s="19" t="s">
        <v>142</v>
      </c>
      <c r="BK1208" s="218">
        <f>ROUND(I1208*H1208,2)</f>
        <v>0</v>
      </c>
      <c r="BL1208" s="19" t="s">
        <v>176</v>
      </c>
      <c r="BM1208" s="217" t="s">
        <v>1315</v>
      </c>
    </row>
    <row r="1209" s="2" customFormat="1">
      <c r="A1209" s="40"/>
      <c r="B1209" s="41"/>
      <c r="C1209" s="42"/>
      <c r="D1209" s="219" t="s">
        <v>144</v>
      </c>
      <c r="E1209" s="42"/>
      <c r="F1209" s="220" t="s">
        <v>1316</v>
      </c>
      <c r="G1209" s="42"/>
      <c r="H1209" s="42"/>
      <c r="I1209" s="221"/>
      <c r="J1209" s="42"/>
      <c r="K1209" s="42"/>
      <c r="L1209" s="46"/>
      <c r="M1209" s="222"/>
      <c r="N1209" s="223"/>
      <c r="O1209" s="86"/>
      <c r="P1209" s="86"/>
      <c r="Q1209" s="86"/>
      <c r="R1209" s="86"/>
      <c r="S1209" s="86"/>
      <c r="T1209" s="87"/>
      <c r="U1209" s="40"/>
      <c r="V1209" s="40"/>
      <c r="W1209" s="40"/>
      <c r="X1209" s="40"/>
      <c r="Y1209" s="40"/>
      <c r="Z1209" s="40"/>
      <c r="AA1209" s="40"/>
      <c r="AB1209" s="40"/>
      <c r="AC1209" s="40"/>
      <c r="AD1209" s="40"/>
      <c r="AE1209" s="40"/>
      <c r="AT1209" s="19" t="s">
        <v>144</v>
      </c>
      <c r="AU1209" s="19" t="s">
        <v>142</v>
      </c>
    </row>
    <row r="1210" s="13" customFormat="1">
      <c r="A1210" s="13"/>
      <c r="B1210" s="224"/>
      <c r="C1210" s="225"/>
      <c r="D1210" s="226" t="s">
        <v>146</v>
      </c>
      <c r="E1210" s="227" t="s">
        <v>19</v>
      </c>
      <c r="F1210" s="228" t="s">
        <v>234</v>
      </c>
      <c r="G1210" s="225"/>
      <c r="H1210" s="227" t="s">
        <v>19</v>
      </c>
      <c r="I1210" s="229"/>
      <c r="J1210" s="225"/>
      <c r="K1210" s="225"/>
      <c r="L1210" s="230"/>
      <c r="M1210" s="231"/>
      <c r="N1210" s="232"/>
      <c r="O1210" s="232"/>
      <c r="P1210" s="232"/>
      <c r="Q1210" s="232"/>
      <c r="R1210" s="232"/>
      <c r="S1210" s="232"/>
      <c r="T1210" s="233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4" t="s">
        <v>146</v>
      </c>
      <c r="AU1210" s="234" t="s">
        <v>142</v>
      </c>
      <c r="AV1210" s="13" t="s">
        <v>77</v>
      </c>
      <c r="AW1210" s="13" t="s">
        <v>31</v>
      </c>
      <c r="AX1210" s="13" t="s">
        <v>69</v>
      </c>
      <c r="AY1210" s="234" t="s">
        <v>134</v>
      </c>
    </row>
    <row r="1211" s="14" customFormat="1">
      <c r="A1211" s="14"/>
      <c r="B1211" s="235"/>
      <c r="C1211" s="236"/>
      <c r="D1211" s="226" t="s">
        <v>146</v>
      </c>
      <c r="E1211" s="237" t="s">
        <v>19</v>
      </c>
      <c r="F1211" s="238" t="s">
        <v>1206</v>
      </c>
      <c r="G1211" s="236"/>
      <c r="H1211" s="239">
        <v>59.520000000000003</v>
      </c>
      <c r="I1211" s="240"/>
      <c r="J1211" s="236"/>
      <c r="K1211" s="236"/>
      <c r="L1211" s="241"/>
      <c r="M1211" s="242"/>
      <c r="N1211" s="243"/>
      <c r="O1211" s="243"/>
      <c r="P1211" s="243"/>
      <c r="Q1211" s="243"/>
      <c r="R1211" s="243"/>
      <c r="S1211" s="243"/>
      <c r="T1211" s="244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45" t="s">
        <v>146</v>
      </c>
      <c r="AU1211" s="245" t="s">
        <v>142</v>
      </c>
      <c r="AV1211" s="14" t="s">
        <v>142</v>
      </c>
      <c r="AW1211" s="14" t="s">
        <v>31</v>
      </c>
      <c r="AX1211" s="14" t="s">
        <v>69</v>
      </c>
      <c r="AY1211" s="245" t="s">
        <v>134</v>
      </c>
    </row>
    <row r="1212" s="14" customFormat="1">
      <c r="A1212" s="14"/>
      <c r="B1212" s="235"/>
      <c r="C1212" s="236"/>
      <c r="D1212" s="226" t="s">
        <v>146</v>
      </c>
      <c r="E1212" s="237" t="s">
        <v>19</v>
      </c>
      <c r="F1212" s="238" t="s">
        <v>1207</v>
      </c>
      <c r="G1212" s="236"/>
      <c r="H1212" s="239">
        <v>-1.5760000000000001</v>
      </c>
      <c r="I1212" s="240"/>
      <c r="J1212" s="236"/>
      <c r="K1212" s="236"/>
      <c r="L1212" s="241"/>
      <c r="M1212" s="242"/>
      <c r="N1212" s="243"/>
      <c r="O1212" s="243"/>
      <c r="P1212" s="243"/>
      <c r="Q1212" s="243"/>
      <c r="R1212" s="243"/>
      <c r="S1212" s="243"/>
      <c r="T1212" s="244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45" t="s">
        <v>146</v>
      </c>
      <c r="AU1212" s="245" t="s">
        <v>142</v>
      </c>
      <c r="AV1212" s="14" t="s">
        <v>142</v>
      </c>
      <c r="AW1212" s="14" t="s">
        <v>31</v>
      </c>
      <c r="AX1212" s="14" t="s">
        <v>69</v>
      </c>
      <c r="AY1212" s="245" t="s">
        <v>134</v>
      </c>
    </row>
    <row r="1213" s="14" customFormat="1">
      <c r="A1213" s="14"/>
      <c r="B1213" s="235"/>
      <c r="C1213" s="236"/>
      <c r="D1213" s="226" t="s">
        <v>146</v>
      </c>
      <c r="E1213" s="237" t="s">
        <v>19</v>
      </c>
      <c r="F1213" s="238" t="s">
        <v>1208</v>
      </c>
      <c r="G1213" s="236"/>
      <c r="H1213" s="239">
        <v>16.800000000000001</v>
      </c>
      <c r="I1213" s="240"/>
      <c r="J1213" s="236"/>
      <c r="K1213" s="236"/>
      <c r="L1213" s="241"/>
      <c r="M1213" s="242"/>
      <c r="N1213" s="243"/>
      <c r="O1213" s="243"/>
      <c r="P1213" s="243"/>
      <c r="Q1213" s="243"/>
      <c r="R1213" s="243"/>
      <c r="S1213" s="243"/>
      <c r="T1213" s="244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45" t="s">
        <v>146</v>
      </c>
      <c r="AU1213" s="245" t="s">
        <v>142</v>
      </c>
      <c r="AV1213" s="14" t="s">
        <v>142</v>
      </c>
      <c r="AW1213" s="14" t="s">
        <v>31</v>
      </c>
      <c r="AX1213" s="14" t="s">
        <v>69</v>
      </c>
      <c r="AY1213" s="245" t="s">
        <v>134</v>
      </c>
    </row>
    <row r="1214" s="14" customFormat="1">
      <c r="A1214" s="14"/>
      <c r="B1214" s="235"/>
      <c r="C1214" s="236"/>
      <c r="D1214" s="226" t="s">
        <v>146</v>
      </c>
      <c r="E1214" s="237" t="s">
        <v>19</v>
      </c>
      <c r="F1214" s="238" t="s">
        <v>1209</v>
      </c>
      <c r="G1214" s="236"/>
      <c r="H1214" s="239">
        <v>14.91</v>
      </c>
      <c r="I1214" s="240"/>
      <c r="J1214" s="236"/>
      <c r="K1214" s="236"/>
      <c r="L1214" s="241"/>
      <c r="M1214" s="242"/>
      <c r="N1214" s="243"/>
      <c r="O1214" s="243"/>
      <c r="P1214" s="243"/>
      <c r="Q1214" s="243"/>
      <c r="R1214" s="243"/>
      <c r="S1214" s="243"/>
      <c r="T1214" s="244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45" t="s">
        <v>146</v>
      </c>
      <c r="AU1214" s="245" t="s">
        <v>142</v>
      </c>
      <c r="AV1214" s="14" t="s">
        <v>142</v>
      </c>
      <c r="AW1214" s="14" t="s">
        <v>31</v>
      </c>
      <c r="AX1214" s="14" t="s">
        <v>69</v>
      </c>
      <c r="AY1214" s="245" t="s">
        <v>134</v>
      </c>
    </row>
    <row r="1215" s="15" customFormat="1">
      <c r="A1215" s="15"/>
      <c r="B1215" s="246"/>
      <c r="C1215" s="247"/>
      <c r="D1215" s="226" t="s">
        <v>146</v>
      </c>
      <c r="E1215" s="248" t="s">
        <v>19</v>
      </c>
      <c r="F1215" s="249" t="s">
        <v>163</v>
      </c>
      <c r="G1215" s="247"/>
      <c r="H1215" s="250">
        <v>89.653999999999996</v>
      </c>
      <c r="I1215" s="251"/>
      <c r="J1215" s="247"/>
      <c r="K1215" s="247"/>
      <c r="L1215" s="252"/>
      <c r="M1215" s="253"/>
      <c r="N1215" s="254"/>
      <c r="O1215" s="254"/>
      <c r="P1215" s="254"/>
      <c r="Q1215" s="254"/>
      <c r="R1215" s="254"/>
      <c r="S1215" s="254"/>
      <c r="T1215" s="255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56" t="s">
        <v>146</v>
      </c>
      <c r="AU1215" s="256" t="s">
        <v>142</v>
      </c>
      <c r="AV1215" s="15" t="s">
        <v>141</v>
      </c>
      <c r="AW1215" s="15" t="s">
        <v>31</v>
      </c>
      <c r="AX1215" s="15" t="s">
        <v>77</v>
      </c>
      <c r="AY1215" s="256" t="s">
        <v>134</v>
      </c>
    </row>
    <row r="1216" s="2" customFormat="1" ht="37.8" customHeight="1">
      <c r="A1216" s="40"/>
      <c r="B1216" s="41"/>
      <c r="C1216" s="206" t="s">
        <v>1317</v>
      </c>
      <c r="D1216" s="206" t="s">
        <v>136</v>
      </c>
      <c r="E1216" s="207" t="s">
        <v>1318</v>
      </c>
      <c r="F1216" s="208" t="s">
        <v>1319</v>
      </c>
      <c r="G1216" s="209" t="s">
        <v>206</v>
      </c>
      <c r="H1216" s="210">
        <v>15.174</v>
      </c>
      <c r="I1216" s="211"/>
      <c r="J1216" s="212">
        <f>ROUND(I1216*H1216,2)</f>
        <v>0</v>
      </c>
      <c r="K1216" s="208" t="s">
        <v>140</v>
      </c>
      <c r="L1216" s="46"/>
      <c r="M1216" s="213" t="s">
        <v>19</v>
      </c>
      <c r="N1216" s="214" t="s">
        <v>41</v>
      </c>
      <c r="O1216" s="86"/>
      <c r="P1216" s="215">
        <f>O1216*H1216</f>
        <v>0</v>
      </c>
      <c r="Q1216" s="215">
        <v>0.00020000000000000001</v>
      </c>
      <c r="R1216" s="215">
        <f>Q1216*H1216</f>
        <v>0.0030348000000000003</v>
      </c>
      <c r="S1216" s="215">
        <v>0</v>
      </c>
      <c r="T1216" s="216">
        <f>S1216*H1216</f>
        <v>0</v>
      </c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R1216" s="217" t="s">
        <v>176</v>
      </c>
      <c r="AT1216" s="217" t="s">
        <v>136</v>
      </c>
      <c r="AU1216" s="217" t="s">
        <v>142</v>
      </c>
      <c r="AY1216" s="19" t="s">
        <v>134</v>
      </c>
      <c r="BE1216" s="218">
        <f>IF(N1216="základní",J1216,0)</f>
        <v>0</v>
      </c>
      <c r="BF1216" s="218">
        <f>IF(N1216="snížená",J1216,0)</f>
        <v>0</v>
      </c>
      <c r="BG1216" s="218">
        <f>IF(N1216="zákl. přenesená",J1216,0)</f>
        <v>0</v>
      </c>
      <c r="BH1216" s="218">
        <f>IF(N1216="sníž. přenesená",J1216,0)</f>
        <v>0</v>
      </c>
      <c r="BI1216" s="218">
        <f>IF(N1216="nulová",J1216,0)</f>
        <v>0</v>
      </c>
      <c r="BJ1216" s="19" t="s">
        <v>142</v>
      </c>
      <c r="BK1216" s="218">
        <f>ROUND(I1216*H1216,2)</f>
        <v>0</v>
      </c>
      <c r="BL1216" s="19" t="s">
        <v>176</v>
      </c>
      <c r="BM1216" s="217" t="s">
        <v>1320</v>
      </c>
    </row>
    <row r="1217" s="2" customFormat="1">
      <c r="A1217" s="40"/>
      <c r="B1217" s="41"/>
      <c r="C1217" s="42"/>
      <c r="D1217" s="219" t="s">
        <v>144</v>
      </c>
      <c r="E1217" s="42"/>
      <c r="F1217" s="220" t="s">
        <v>1321</v>
      </c>
      <c r="G1217" s="42"/>
      <c r="H1217" s="42"/>
      <c r="I1217" s="221"/>
      <c r="J1217" s="42"/>
      <c r="K1217" s="42"/>
      <c r="L1217" s="46"/>
      <c r="M1217" s="222"/>
      <c r="N1217" s="223"/>
      <c r="O1217" s="86"/>
      <c r="P1217" s="86"/>
      <c r="Q1217" s="86"/>
      <c r="R1217" s="86"/>
      <c r="S1217" s="86"/>
      <c r="T1217" s="87"/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T1217" s="19" t="s">
        <v>144</v>
      </c>
      <c r="AU1217" s="19" t="s">
        <v>142</v>
      </c>
    </row>
    <row r="1218" s="13" customFormat="1">
      <c r="A1218" s="13"/>
      <c r="B1218" s="224"/>
      <c r="C1218" s="225"/>
      <c r="D1218" s="226" t="s">
        <v>146</v>
      </c>
      <c r="E1218" s="227" t="s">
        <v>19</v>
      </c>
      <c r="F1218" s="228" t="s">
        <v>342</v>
      </c>
      <c r="G1218" s="225"/>
      <c r="H1218" s="227" t="s">
        <v>19</v>
      </c>
      <c r="I1218" s="229"/>
      <c r="J1218" s="225"/>
      <c r="K1218" s="225"/>
      <c r="L1218" s="230"/>
      <c r="M1218" s="231"/>
      <c r="N1218" s="232"/>
      <c r="O1218" s="232"/>
      <c r="P1218" s="232"/>
      <c r="Q1218" s="232"/>
      <c r="R1218" s="232"/>
      <c r="S1218" s="232"/>
      <c r="T1218" s="233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34" t="s">
        <v>146</v>
      </c>
      <c r="AU1218" s="234" t="s">
        <v>142</v>
      </c>
      <c r="AV1218" s="13" t="s">
        <v>77</v>
      </c>
      <c r="AW1218" s="13" t="s">
        <v>31</v>
      </c>
      <c r="AX1218" s="13" t="s">
        <v>69</v>
      </c>
      <c r="AY1218" s="234" t="s">
        <v>134</v>
      </c>
    </row>
    <row r="1219" s="14" customFormat="1">
      <c r="A1219" s="14"/>
      <c r="B1219" s="235"/>
      <c r="C1219" s="236"/>
      <c r="D1219" s="226" t="s">
        <v>146</v>
      </c>
      <c r="E1219" s="237" t="s">
        <v>19</v>
      </c>
      <c r="F1219" s="238" t="s">
        <v>343</v>
      </c>
      <c r="G1219" s="236"/>
      <c r="H1219" s="239">
        <v>15.174</v>
      </c>
      <c r="I1219" s="240"/>
      <c r="J1219" s="236"/>
      <c r="K1219" s="236"/>
      <c r="L1219" s="241"/>
      <c r="M1219" s="242"/>
      <c r="N1219" s="243"/>
      <c r="O1219" s="243"/>
      <c r="P1219" s="243"/>
      <c r="Q1219" s="243"/>
      <c r="R1219" s="243"/>
      <c r="S1219" s="243"/>
      <c r="T1219" s="244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45" t="s">
        <v>146</v>
      </c>
      <c r="AU1219" s="245" t="s">
        <v>142</v>
      </c>
      <c r="AV1219" s="14" t="s">
        <v>142</v>
      </c>
      <c r="AW1219" s="14" t="s">
        <v>31</v>
      </c>
      <c r="AX1219" s="14" t="s">
        <v>69</v>
      </c>
      <c r="AY1219" s="245" t="s">
        <v>134</v>
      </c>
    </row>
    <row r="1220" s="15" customFormat="1">
      <c r="A1220" s="15"/>
      <c r="B1220" s="246"/>
      <c r="C1220" s="247"/>
      <c r="D1220" s="226" t="s">
        <v>146</v>
      </c>
      <c r="E1220" s="248" t="s">
        <v>19</v>
      </c>
      <c r="F1220" s="249" t="s">
        <v>163</v>
      </c>
      <c r="G1220" s="247"/>
      <c r="H1220" s="250">
        <v>15.174</v>
      </c>
      <c r="I1220" s="251"/>
      <c r="J1220" s="247"/>
      <c r="K1220" s="247"/>
      <c r="L1220" s="252"/>
      <c r="M1220" s="253"/>
      <c r="N1220" s="254"/>
      <c r="O1220" s="254"/>
      <c r="P1220" s="254"/>
      <c r="Q1220" s="254"/>
      <c r="R1220" s="254"/>
      <c r="S1220" s="254"/>
      <c r="T1220" s="255"/>
      <c r="U1220" s="15"/>
      <c r="V1220" s="15"/>
      <c r="W1220" s="15"/>
      <c r="X1220" s="15"/>
      <c r="Y1220" s="15"/>
      <c r="Z1220" s="15"/>
      <c r="AA1220" s="15"/>
      <c r="AB1220" s="15"/>
      <c r="AC1220" s="15"/>
      <c r="AD1220" s="15"/>
      <c r="AE1220" s="15"/>
      <c r="AT1220" s="256" t="s">
        <v>146</v>
      </c>
      <c r="AU1220" s="256" t="s">
        <v>142</v>
      </c>
      <c r="AV1220" s="15" t="s">
        <v>141</v>
      </c>
      <c r="AW1220" s="15" t="s">
        <v>31</v>
      </c>
      <c r="AX1220" s="15" t="s">
        <v>77</v>
      </c>
      <c r="AY1220" s="256" t="s">
        <v>134</v>
      </c>
    </row>
    <row r="1221" s="2" customFormat="1" ht="37.8" customHeight="1">
      <c r="A1221" s="40"/>
      <c r="B1221" s="41"/>
      <c r="C1221" s="206" t="s">
        <v>724</v>
      </c>
      <c r="D1221" s="206" t="s">
        <v>136</v>
      </c>
      <c r="E1221" s="207" t="s">
        <v>1322</v>
      </c>
      <c r="F1221" s="208" t="s">
        <v>1323</v>
      </c>
      <c r="G1221" s="209" t="s">
        <v>206</v>
      </c>
      <c r="H1221" s="210">
        <v>105.099</v>
      </c>
      <c r="I1221" s="211"/>
      <c r="J1221" s="212">
        <f>ROUND(I1221*H1221,2)</f>
        <v>0</v>
      </c>
      <c r="K1221" s="208" t="s">
        <v>140</v>
      </c>
      <c r="L1221" s="46"/>
      <c r="M1221" s="213" t="s">
        <v>19</v>
      </c>
      <c r="N1221" s="214" t="s">
        <v>41</v>
      </c>
      <c r="O1221" s="86"/>
      <c r="P1221" s="215">
        <f>O1221*H1221</f>
        <v>0</v>
      </c>
      <c r="Q1221" s="215">
        <v>0.00020000000000000001</v>
      </c>
      <c r="R1221" s="215">
        <f>Q1221*H1221</f>
        <v>0.021019800000000002</v>
      </c>
      <c r="S1221" s="215">
        <v>0</v>
      </c>
      <c r="T1221" s="216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17" t="s">
        <v>176</v>
      </c>
      <c r="AT1221" s="217" t="s">
        <v>136</v>
      </c>
      <c r="AU1221" s="217" t="s">
        <v>142</v>
      </c>
      <c r="AY1221" s="19" t="s">
        <v>134</v>
      </c>
      <c r="BE1221" s="218">
        <f>IF(N1221="základní",J1221,0)</f>
        <v>0</v>
      </c>
      <c r="BF1221" s="218">
        <f>IF(N1221="snížená",J1221,0)</f>
        <v>0</v>
      </c>
      <c r="BG1221" s="218">
        <f>IF(N1221="zákl. přenesená",J1221,0)</f>
        <v>0</v>
      </c>
      <c r="BH1221" s="218">
        <f>IF(N1221="sníž. přenesená",J1221,0)</f>
        <v>0</v>
      </c>
      <c r="BI1221" s="218">
        <f>IF(N1221="nulová",J1221,0)</f>
        <v>0</v>
      </c>
      <c r="BJ1221" s="19" t="s">
        <v>142</v>
      </c>
      <c r="BK1221" s="218">
        <f>ROUND(I1221*H1221,2)</f>
        <v>0</v>
      </c>
      <c r="BL1221" s="19" t="s">
        <v>176</v>
      </c>
      <c r="BM1221" s="217" t="s">
        <v>1324</v>
      </c>
    </row>
    <row r="1222" s="2" customFormat="1">
      <c r="A1222" s="40"/>
      <c r="B1222" s="41"/>
      <c r="C1222" s="42"/>
      <c r="D1222" s="219" t="s">
        <v>144</v>
      </c>
      <c r="E1222" s="42"/>
      <c r="F1222" s="220" t="s">
        <v>1325</v>
      </c>
      <c r="G1222" s="42"/>
      <c r="H1222" s="42"/>
      <c r="I1222" s="221"/>
      <c r="J1222" s="42"/>
      <c r="K1222" s="42"/>
      <c r="L1222" s="46"/>
      <c r="M1222" s="222"/>
      <c r="N1222" s="223"/>
      <c r="O1222" s="86"/>
      <c r="P1222" s="86"/>
      <c r="Q1222" s="86"/>
      <c r="R1222" s="86"/>
      <c r="S1222" s="86"/>
      <c r="T1222" s="87"/>
      <c r="U1222" s="40"/>
      <c r="V1222" s="40"/>
      <c r="W1222" s="40"/>
      <c r="X1222" s="40"/>
      <c r="Y1222" s="40"/>
      <c r="Z1222" s="40"/>
      <c r="AA1222" s="40"/>
      <c r="AB1222" s="40"/>
      <c r="AC1222" s="40"/>
      <c r="AD1222" s="40"/>
      <c r="AE1222" s="40"/>
      <c r="AT1222" s="19" t="s">
        <v>144</v>
      </c>
      <c r="AU1222" s="19" t="s">
        <v>142</v>
      </c>
    </row>
    <row r="1223" s="14" customFormat="1">
      <c r="A1223" s="14"/>
      <c r="B1223" s="235"/>
      <c r="C1223" s="236"/>
      <c r="D1223" s="226" t="s">
        <v>146</v>
      </c>
      <c r="E1223" s="237" t="s">
        <v>19</v>
      </c>
      <c r="F1223" s="238" t="s">
        <v>1219</v>
      </c>
      <c r="G1223" s="236"/>
      <c r="H1223" s="239">
        <v>94.560000000000002</v>
      </c>
      <c r="I1223" s="240"/>
      <c r="J1223" s="236"/>
      <c r="K1223" s="236"/>
      <c r="L1223" s="241"/>
      <c r="M1223" s="242"/>
      <c r="N1223" s="243"/>
      <c r="O1223" s="243"/>
      <c r="P1223" s="243"/>
      <c r="Q1223" s="243"/>
      <c r="R1223" s="243"/>
      <c r="S1223" s="243"/>
      <c r="T1223" s="244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45" t="s">
        <v>146</v>
      </c>
      <c r="AU1223" s="245" t="s">
        <v>142</v>
      </c>
      <c r="AV1223" s="14" t="s">
        <v>142</v>
      </c>
      <c r="AW1223" s="14" t="s">
        <v>31</v>
      </c>
      <c r="AX1223" s="14" t="s">
        <v>69</v>
      </c>
      <c r="AY1223" s="245" t="s">
        <v>134</v>
      </c>
    </row>
    <row r="1224" s="14" customFormat="1">
      <c r="A1224" s="14"/>
      <c r="B1224" s="235"/>
      <c r="C1224" s="236"/>
      <c r="D1224" s="226" t="s">
        <v>146</v>
      </c>
      <c r="E1224" s="237" t="s">
        <v>19</v>
      </c>
      <c r="F1224" s="238" t="s">
        <v>1220</v>
      </c>
      <c r="G1224" s="236"/>
      <c r="H1224" s="239">
        <v>-1.7729999999999999</v>
      </c>
      <c r="I1224" s="240"/>
      <c r="J1224" s="236"/>
      <c r="K1224" s="236"/>
      <c r="L1224" s="241"/>
      <c r="M1224" s="242"/>
      <c r="N1224" s="243"/>
      <c r="O1224" s="243"/>
      <c r="P1224" s="243"/>
      <c r="Q1224" s="243"/>
      <c r="R1224" s="243"/>
      <c r="S1224" s="243"/>
      <c r="T1224" s="244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45" t="s">
        <v>146</v>
      </c>
      <c r="AU1224" s="245" t="s">
        <v>142</v>
      </c>
      <c r="AV1224" s="14" t="s">
        <v>142</v>
      </c>
      <c r="AW1224" s="14" t="s">
        <v>31</v>
      </c>
      <c r="AX1224" s="14" t="s">
        <v>69</v>
      </c>
      <c r="AY1224" s="245" t="s">
        <v>134</v>
      </c>
    </row>
    <row r="1225" s="14" customFormat="1">
      <c r="A1225" s="14"/>
      <c r="B1225" s="235"/>
      <c r="C1225" s="236"/>
      <c r="D1225" s="226" t="s">
        <v>146</v>
      </c>
      <c r="E1225" s="237" t="s">
        <v>19</v>
      </c>
      <c r="F1225" s="238" t="s">
        <v>1221</v>
      </c>
      <c r="G1225" s="236"/>
      <c r="H1225" s="239">
        <v>-1.6799999999999999</v>
      </c>
      <c r="I1225" s="240"/>
      <c r="J1225" s="236"/>
      <c r="K1225" s="236"/>
      <c r="L1225" s="241"/>
      <c r="M1225" s="242"/>
      <c r="N1225" s="243"/>
      <c r="O1225" s="243"/>
      <c r="P1225" s="243"/>
      <c r="Q1225" s="243"/>
      <c r="R1225" s="243"/>
      <c r="S1225" s="243"/>
      <c r="T1225" s="244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45" t="s">
        <v>146</v>
      </c>
      <c r="AU1225" s="245" t="s">
        <v>142</v>
      </c>
      <c r="AV1225" s="14" t="s">
        <v>142</v>
      </c>
      <c r="AW1225" s="14" t="s">
        <v>31</v>
      </c>
      <c r="AX1225" s="14" t="s">
        <v>69</v>
      </c>
      <c r="AY1225" s="245" t="s">
        <v>134</v>
      </c>
    </row>
    <row r="1226" s="14" customFormat="1">
      <c r="A1226" s="14"/>
      <c r="B1226" s="235"/>
      <c r="C1226" s="236"/>
      <c r="D1226" s="226" t="s">
        <v>146</v>
      </c>
      <c r="E1226" s="237" t="s">
        <v>19</v>
      </c>
      <c r="F1226" s="238" t="s">
        <v>1222</v>
      </c>
      <c r="G1226" s="236"/>
      <c r="H1226" s="239">
        <v>-1.1819999999999999</v>
      </c>
      <c r="I1226" s="240"/>
      <c r="J1226" s="236"/>
      <c r="K1226" s="236"/>
      <c r="L1226" s="241"/>
      <c r="M1226" s="242"/>
      <c r="N1226" s="243"/>
      <c r="O1226" s="243"/>
      <c r="P1226" s="243"/>
      <c r="Q1226" s="243"/>
      <c r="R1226" s="243"/>
      <c r="S1226" s="243"/>
      <c r="T1226" s="244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45" t="s">
        <v>146</v>
      </c>
      <c r="AU1226" s="245" t="s">
        <v>142</v>
      </c>
      <c r="AV1226" s="14" t="s">
        <v>142</v>
      </c>
      <c r="AW1226" s="14" t="s">
        <v>31</v>
      </c>
      <c r="AX1226" s="14" t="s">
        <v>69</v>
      </c>
      <c r="AY1226" s="245" t="s">
        <v>134</v>
      </c>
    </row>
    <row r="1227" s="14" customFormat="1">
      <c r="A1227" s="14"/>
      <c r="B1227" s="235"/>
      <c r="C1227" s="236"/>
      <c r="D1227" s="226" t="s">
        <v>146</v>
      </c>
      <c r="E1227" s="237" t="s">
        <v>19</v>
      </c>
      <c r="F1227" s="238" t="s">
        <v>343</v>
      </c>
      <c r="G1227" s="236"/>
      <c r="H1227" s="239">
        <v>15.174</v>
      </c>
      <c r="I1227" s="240"/>
      <c r="J1227" s="236"/>
      <c r="K1227" s="236"/>
      <c r="L1227" s="241"/>
      <c r="M1227" s="242"/>
      <c r="N1227" s="243"/>
      <c r="O1227" s="243"/>
      <c r="P1227" s="243"/>
      <c r="Q1227" s="243"/>
      <c r="R1227" s="243"/>
      <c r="S1227" s="243"/>
      <c r="T1227" s="244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45" t="s">
        <v>146</v>
      </c>
      <c r="AU1227" s="245" t="s">
        <v>142</v>
      </c>
      <c r="AV1227" s="14" t="s">
        <v>142</v>
      </c>
      <c r="AW1227" s="14" t="s">
        <v>31</v>
      </c>
      <c r="AX1227" s="14" t="s">
        <v>69</v>
      </c>
      <c r="AY1227" s="245" t="s">
        <v>134</v>
      </c>
    </row>
    <row r="1228" s="15" customFormat="1">
      <c r="A1228" s="15"/>
      <c r="B1228" s="246"/>
      <c r="C1228" s="247"/>
      <c r="D1228" s="226" t="s">
        <v>146</v>
      </c>
      <c r="E1228" s="248" t="s">
        <v>19</v>
      </c>
      <c r="F1228" s="249" t="s">
        <v>163</v>
      </c>
      <c r="G1228" s="247"/>
      <c r="H1228" s="250">
        <v>105.099</v>
      </c>
      <c r="I1228" s="251"/>
      <c r="J1228" s="247"/>
      <c r="K1228" s="247"/>
      <c r="L1228" s="252"/>
      <c r="M1228" s="253"/>
      <c r="N1228" s="254"/>
      <c r="O1228" s="254"/>
      <c r="P1228" s="254"/>
      <c r="Q1228" s="254"/>
      <c r="R1228" s="254"/>
      <c r="S1228" s="254"/>
      <c r="T1228" s="255"/>
      <c r="U1228" s="15"/>
      <c r="V1228" s="15"/>
      <c r="W1228" s="15"/>
      <c r="X1228" s="15"/>
      <c r="Y1228" s="15"/>
      <c r="Z1228" s="15"/>
      <c r="AA1228" s="15"/>
      <c r="AB1228" s="15"/>
      <c r="AC1228" s="15"/>
      <c r="AD1228" s="15"/>
      <c r="AE1228" s="15"/>
      <c r="AT1228" s="256" t="s">
        <v>146</v>
      </c>
      <c r="AU1228" s="256" t="s">
        <v>142</v>
      </c>
      <c r="AV1228" s="15" t="s">
        <v>141</v>
      </c>
      <c r="AW1228" s="15" t="s">
        <v>31</v>
      </c>
      <c r="AX1228" s="15" t="s">
        <v>77</v>
      </c>
      <c r="AY1228" s="256" t="s">
        <v>134</v>
      </c>
    </row>
    <row r="1229" s="2" customFormat="1" ht="37.8" customHeight="1">
      <c r="A1229" s="40"/>
      <c r="B1229" s="41"/>
      <c r="C1229" s="206" t="s">
        <v>1326</v>
      </c>
      <c r="D1229" s="206" t="s">
        <v>136</v>
      </c>
      <c r="E1229" s="207" t="s">
        <v>1327</v>
      </c>
      <c r="F1229" s="208" t="s">
        <v>1328</v>
      </c>
      <c r="G1229" s="209" t="s">
        <v>206</v>
      </c>
      <c r="H1229" s="210">
        <v>227.02000000000001</v>
      </c>
      <c r="I1229" s="211"/>
      <c r="J1229" s="212">
        <f>ROUND(I1229*H1229,2)</f>
        <v>0</v>
      </c>
      <c r="K1229" s="208" t="s">
        <v>140</v>
      </c>
      <c r="L1229" s="46"/>
      <c r="M1229" s="213" t="s">
        <v>19</v>
      </c>
      <c r="N1229" s="214" t="s">
        <v>41</v>
      </c>
      <c r="O1229" s="86"/>
      <c r="P1229" s="215">
        <f>O1229*H1229</f>
        <v>0</v>
      </c>
      <c r="Q1229" s="215">
        <v>0.00028499999999999999</v>
      </c>
      <c r="R1229" s="215">
        <f>Q1229*H1229</f>
        <v>0.0647007</v>
      </c>
      <c r="S1229" s="215">
        <v>0</v>
      </c>
      <c r="T1229" s="216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17" t="s">
        <v>176</v>
      </c>
      <c r="AT1229" s="217" t="s">
        <v>136</v>
      </c>
      <c r="AU1229" s="217" t="s">
        <v>142</v>
      </c>
      <c r="AY1229" s="19" t="s">
        <v>134</v>
      </c>
      <c r="BE1229" s="218">
        <f>IF(N1229="základní",J1229,0)</f>
        <v>0</v>
      </c>
      <c r="BF1229" s="218">
        <f>IF(N1229="snížená",J1229,0)</f>
        <v>0</v>
      </c>
      <c r="BG1229" s="218">
        <f>IF(N1229="zákl. přenesená",J1229,0)</f>
        <v>0</v>
      </c>
      <c r="BH1229" s="218">
        <f>IF(N1229="sníž. přenesená",J1229,0)</f>
        <v>0</v>
      </c>
      <c r="BI1229" s="218">
        <f>IF(N1229="nulová",J1229,0)</f>
        <v>0</v>
      </c>
      <c r="BJ1229" s="19" t="s">
        <v>142</v>
      </c>
      <c r="BK1229" s="218">
        <f>ROUND(I1229*H1229,2)</f>
        <v>0</v>
      </c>
      <c r="BL1229" s="19" t="s">
        <v>176</v>
      </c>
      <c r="BM1229" s="217" t="s">
        <v>1329</v>
      </c>
    </row>
    <row r="1230" s="2" customFormat="1">
      <c r="A1230" s="40"/>
      <c r="B1230" s="41"/>
      <c r="C1230" s="42"/>
      <c r="D1230" s="219" t="s">
        <v>144</v>
      </c>
      <c r="E1230" s="42"/>
      <c r="F1230" s="220" t="s">
        <v>1330</v>
      </c>
      <c r="G1230" s="42"/>
      <c r="H1230" s="42"/>
      <c r="I1230" s="221"/>
      <c r="J1230" s="42"/>
      <c r="K1230" s="42"/>
      <c r="L1230" s="46"/>
      <c r="M1230" s="222"/>
      <c r="N1230" s="223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9" t="s">
        <v>144</v>
      </c>
      <c r="AU1230" s="19" t="s">
        <v>142</v>
      </c>
    </row>
    <row r="1231" s="13" customFormat="1">
      <c r="A1231" s="13"/>
      <c r="B1231" s="224"/>
      <c r="C1231" s="225"/>
      <c r="D1231" s="226" t="s">
        <v>146</v>
      </c>
      <c r="E1231" s="227" t="s">
        <v>19</v>
      </c>
      <c r="F1231" s="228" t="s">
        <v>215</v>
      </c>
      <c r="G1231" s="225"/>
      <c r="H1231" s="227" t="s">
        <v>19</v>
      </c>
      <c r="I1231" s="229"/>
      <c r="J1231" s="225"/>
      <c r="K1231" s="225"/>
      <c r="L1231" s="230"/>
      <c r="M1231" s="231"/>
      <c r="N1231" s="232"/>
      <c r="O1231" s="232"/>
      <c r="P1231" s="232"/>
      <c r="Q1231" s="232"/>
      <c r="R1231" s="232"/>
      <c r="S1231" s="232"/>
      <c r="T1231" s="233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4" t="s">
        <v>146</v>
      </c>
      <c r="AU1231" s="234" t="s">
        <v>142</v>
      </c>
      <c r="AV1231" s="13" t="s">
        <v>77</v>
      </c>
      <c r="AW1231" s="13" t="s">
        <v>31</v>
      </c>
      <c r="AX1231" s="13" t="s">
        <v>69</v>
      </c>
      <c r="AY1231" s="234" t="s">
        <v>134</v>
      </c>
    </row>
    <row r="1232" s="14" customFormat="1">
      <c r="A1232" s="14"/>
      <c r="B1232" s="235"/>
      <c r="C1232" s="236"/>
      <c r="D1232" s="226" t="s">
        <v>146</v>
      </c>
      <c r="E1232" s="237" t="s">
        <v>19</v>
      </c>
      <c r="F1232" s="238" t="s">
        <v>1199</v>
      </c>
      <c r="G1232" s="236"/>
      <c r="H1232" s="239">
        <v>232.12000000000001</v>
      </c>
      <c r="I1232" s="240"/>
      <c r="J1232" s="236"/>
      <c r="K1232" s="236"/>
      <c r="L1232" s="241"/>
      <c r="M1232" s="242"/>
      <c r="N1232" s="243"/>
      <c r="O1232" s="243"/>
      <c r="P1232" s="243"/>
      <c r="Q1232" s="243"/>
      <c r="R1232" s="243"/>
      <c r="S1232" s="243"/>
      <c r="T1232" s="244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45" t="s">
        <v>146</v>
      </c>
      <c r="AU1232" s="245" t="s">
        <v>142</v>
      </c>
      <c r="AV1232" s="14" t="s">
        <v>142</v>
      </c>
      <c r="AW1232" s="14" t="s">
        <v>31</v>
      </c>
      <c r="AX1232" s="14" t="s">
        <v>69</v>
      </c>
      <c r="AY1232" s="245" t="s">
        <v>134</v>
      </c>
    </row>
    <row r="1233" s="14" customFormat="1">
      <c r="A1233" s="14"/>
      <c r="B1233" s="235"/>
      <c r="C1233" s="236"/>
      <c r="D1233" s="226" t="s">
        <v>146</v>
      </c>
      <c r="E1233" s="237" t="s">
        <v>19</v>
      </c>
      <c r="F1233" s="238" t="s">
        <v>1200</v>
      </c>
      <c r="G1233" s="236"/>
      <c r="H1233" s="239">
        <v>-11.34</v>
      </c>
      <c r="I1233" s="240"/>
      <c r="J1233" s="236"/>
      <c r="K1233" s="236"/>
      <c r="L1233" s="241"/>
      <c r="M1233" s="242"/>
      <c r="N1233" s="243"/>
      <c r="O1233" s="243"/>
      <c r="P1233" s="243"/>
      <c r="Q1233" s="243"/>
      <c r="R1233" s="243"/>
      <c r="S1233" s="243"/>
      <c r="T1233" s="244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45" t="s">
        <v>146</v>
      </c>
      <c r="AU1233" s="245" t="s">
        <v>142</v>
      </c>
      <c r="AV1233" s="14" t="s">
        <v>142</v>
      </c>
      <c r="AW1233" s="14" t="s">
        <v>31</v>
      </c>
      <c r="AX1233" s="14" t="s">
        <v>69</v>
      </c>
      <c r="AY1233" s="245" t="s">
        <v>134</v>
      </c>
    </row>
    <row r="1234" s="14" customFormat="1">
      <c r="A1234" s="14"/>
      <c r="B1234" s="235"/>
      <c r="C1234" s="236"/>
      <c r="D1234" s="226" t="s">
        <v>146</v>
      </c>
      <c r="E1234" s="237" t="s">
        <v>19</v>
      </c>
      <c r="F1234" s="238" t="s">
        <v>1201</v>
      </c>
      <c r="G1234" s="236"/>
      <c r="H1234" s="239">
        <v>6.2400000000000002</v>
      </c>
      <c r="I1234" s="240"/>
      <c r="J1234" s="236"/>
      <c r="K1234" s="236"/>
      <c r="L1234" s="241"/>
      <c r="M1234" s="242"/>
      <c r="N1234" s="243"/>
      <c r="O1234" s="243"/>
      <c r="P1234" s="243"/>
      <c r="Q1234" s="243"/>
      <c r="R1234" s="243"/>
      <c r="S1234" s="243"/>
      <c r="T1234" s="244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45" t="s">
        <v>146</v>
      </c>
      <c r="AU1234" s="245" t="s">
        <v>142</v>
      </c>
      <c r="AV1234" s="14" t="s">
        <v>142</v>
      </c>
      <c r="AW1234" s="14" t="s">
        <v>31</v>
      </c>
      <c r="AX1234" s="14" t="s">
        <v>69</v>
      </c>
      <c r="AY1234" s="245" t="s">
        <v>134</v>
      </c>
    </row>
    <row r="1235" s="15" customFormat="1">
      <c r="A1235" s="15"/>
      <c r="B1235" s="246"/>
      <c r="C1235" s="247"/>
      <c r="D1235" s="226" t="s">
        <v>146</v>
      </c>
      <c r="E1235" s="248" t="s">
        <v>19</v>
      </c>
      <c r="F1235" s="249" t="s">
        <v>163</v>
      </c>
      <c r="G1235" s="247"/>
      <c r="H1235" s="250">
        <v>227.02000000000001</v>
      </c>
      <c r="I1235" s="251"/>
      <c r="J1235" s="247"/>
      <c r="K1235" s="247"/>
      <c r="L1235" s="252"/>
      <c r="M1235" s="253"/>
      <c r="N1235" s="254"/>
      <c r="O1235" s="254"/>
      <c r="P1235" s="254"/>
      <c r="Q1235" s="254"/>
      <c r="R1235" s="254"/>
      <c r="S1235" s="254"/>
      <c r="T1235" s="255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56" t="s">
        <v>146</v>
      </c>
      <c r="AU1235" s="256" t="s">
        <v>142</v>
      </c>
      <c r="AV1235" s="15" t="s">
        <v>141</v>
      </c>
      <c r="AW1235" s="15" t="s">
        <v>31</v>
      </c>
      <c r="AX1235" s="15" t="s">
        <v>77</v>
      </c>
      <c r="AY1235" s="256" t="s">
        <v>134</v>
      </c>
    </row>
    <row r="1236" s="2" customFormat="1" ht="44.25" customHeight="1">
      <c r="A1236" s="40"/>
      <c r="B1236" s="41"/>
      <c r="C1236" s="206" t="s">
        <v>729</v>
      </c>
      <c r="D1236" s="206" t="s">
        <v>136</v>
      </c>
      <c r="E1236" s="207" t="s">
        <v>1331</v>
      </c>
      <c r="F1236" s="208" t="s">
        <v>1332</v>
      </c>
      <c r="G1236" s="209" t="s">
        <v>206</v>
      </c>
      <c r="H1236" s="210">
        <v>89.653999999999996</v>
      </c>
      <c r="I1236" s="211"/>
      <c r="J1236" s="212">
        <f>ROUND(I1236*H1236,2)</f>
        <v>0</v>
      </c>
      <c r="K1236" s="208" t="s">
        <v>140</v>
      </c>
      <c r="L1236" s="46"/>
      <c r="M1236" s="213" t="s">
        <v>19</v>
      </c>
      <c r="N1236" s="214" t="s">
        <v>41</v>
      </c>
      <c r="O1236" s="86"/>
      <c r="P1236" s="215">
        <f>O1236*H1236</f>
        <v>0</v>
      </c>
      <c r="Q1236" s="215">
        <v>0.00028499999999999999</v>
      </c>
      <c r="R1236" s="215">
        <f>Q1236*H1236</f>
        <v>0.025551389999999997</v>
      </c>
      <c r="S1236" s="215">
        <v>0</v>
      </c>
      <c r="T1236" s="216">
        <f>S1236*H1236</f>
        <v>0</v>
      </c>
      <c r="U1236" s="40"/>
      <c r="V1236" s="40"/>
      <c r="W1236" s="40"/>
      <c r="X1236" s="40"/>
      <c r="Y1236" s="40"/>
      <c r="Z1236" s="40"/>
      <c r="AA1236" s="40"/>
      <c r="AB1236" s="40"/>
      <c r="AC1236" s="40"/>
      <c r="AD1236" s="40"/>
      <c r="AE1236" s="40"/>
      <c r="AR1236" s="217" t="s">
        <v>176</v>
      </c>
      <c r="AT1236" s="217" t="s">
        <v>136</v>
      </c>
      <c r="AU1236" s="217" t="s">
        <v>142</v>
      </c>
      <c r="AY1236" s="19" t="s">
        <v>134</v>
      </c>
      <c r="BE1236" s="218">
        <f>IF(N1236="základní",J1236,0)</f>
        <v>0</v>
      </c>
      <c r="BF1236" s="218">
        <f>IF(N1236="snížená",J1236,0)</f>
        <v>0</v>
      </c>
      <c r="BG1236" s="218">
        <f>IF(N1236="zákl. přenesená",J1236,0)</f>
        <v>0</v>
      </c>
      <c r="BH1236" s="218">
        <f>IF(N1236="sníž. přenesená",J1236,0)</f>
        <v>0</v>
      </c>
      <c r="BI1236" s="218">
        <f>IF(N1236="nulová",J1236,0)</f>
        <v>0</v>
      </c>
      <c r="BJ1236" s="19" t="s">
        <v>142</v>
      </c>
      <c r="BK1236" s="218">
        <f>ROUND(I1236*H1236,2)</f>
        <v>0</v>
      </c>
      <c r="BL1236" s="19" t="s">
        <v>176</v>
      </c>
      <c r="BM1236" s="217" t="s">
        <v>1333</v>
      </c>
    </row>
    <row r="1237" s="2" customFormat="1">
      <c r="A1237" s="40"/>
      <c r="B1237" s="41"/>
      <c r="C1237" s="42"/>
      <c r="D1237" s="219" t="s">
        <v>144</v>
      </c>
      <c r="E1237" s="42"/>
      <c r="F1237" s="220" t="s">
        <v>1334</v>
      </c>
      <c r="G1237" s="42"/>
      <c r="H1237" s="42"/>
      <c r="I1237" s="221"/>
      <c r="J1237" s="42"/>
      <c r="K1237" s="42"/>
      <c r="L1237" s="46"/>
      <c r="M1237" s="222"/>
      <c r="N1237" s="223"/>
      <c r="O1237" s="86"/>
      <c r="P1237" s="86"/>
      <c r="Q1237" s="86"/>
      <c r="R1237" s="86"/>
      <c r="S1237" s="86"/>
      <c r="T1237" s="87"/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T1237" s="19" t="s">
        <v>144</v>
      </c>
      <c r="AU1237" s="19" t="s">
        <v>142</v>
      </c>
    </row>
    <row r="1238" s="13" customFormat="1">
      <c r="A1238" s="13"/>
      <c r="B1238" s="224"/>
      <c r="C1238" s="225"/>
      <c r="D1238" s="226" t="s">
        <v>146</v>
      </c>
      <c r="E1238" s="227" t="s">
        <v>19</v>
      </c>
      <c r="F1238" s="228" t="s">
        <v>234</v>
      </c>
      <c r="G1238" s="225"/>
      <c r="H1238" s="227" t="s">
        <v>19</v>
      </c>
      <c r="I1238" s="229"/>
      <c r="J1238" s="225"/>
      <c r="K1238" s="225"/>
      <c r="L1238" s="230"/>
      <c r="M1238" s="231"/>
      <c r="N1238" s="232"/>
      <c r="O1238" s="232"/>
      <c r="P1238" s="232"/>
      <c r="Q1238" s="232"/>
      <c r="R1238" s="232"/>
      <c r="S1238" s="232"/>
      <c r="T1238" s="233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4" t="s">
        <v>146</v>
      </c>
      <c r="AU1238" s="234" t="s">
        <v>142</v>
      </c>
      <c r="AV1238" s="13" t="s">
        <v>77</v>
      </c>
      <c r="AW1238" s="13" t="s">
        <v>31</v>
      </c>
      <c r="AX1238" s="13" t="s">
        <v>69</v>
      </c>
      <c r="AY1238" s="234" t="s">
        <v>134</v>
      </c>
    </row>
    <row r="1239" s="14" customFormat="1">
      <c r="A1239" s="14"/>
      <c r="B1239" s="235"/>
      <c r="C1239" s="236"/>
      <c r="D1239" s="226" t="s">
        <v>146</v>
      </c>
      <c r="E1239" s="237" t="s">
        <v>19</v>
      </c>
      <c r="F1239" s="238" t="s">
        <v>1206</v>
      </c>
      <c r="G1239" s="236"/>
      <c r="H1239" s="239">
        <v>59.520000000000003</v>
      </c>
      <c r="I1239" s="240"/>
      <c r="J1239" s="236"/>
      <c r="K1239" s="236"/>
      <c r="L1239" s="241"/>
      <c r="M1239" s="242"/>
      <c r="N1239" s="243"/>
      <c r="O1239" s="243"/>
      <c r="P1239" s="243"/>
      <c r="Q1239" s="243"/>
      <c r="R1239" s="243"/>
      <c r="S1239" s="243"/>
      <c r="T1239" s="244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45" t="s">
        <v>146</v>
      </c>
      <c r="AU1239" s="245" t="s">
        <v>142</v>
      </c>
      <c r="AV1239" s="14" t="s">
        <v>142</v>
      </c>
      <c r="AW1239" s="14" t="s">
        <v>31</v>
      </c>
      <c r="AX1239" s="14" t="s">
        <v>69</v>
      </c>
      <c r="AY1239" s="245" t="s">
        <v>134</v>
      </c>
    </row>
    <row r="1240" s="14" customFormat="1">
      <c r="A1240" s="14"/>
      <c r="B1240" s="235"/>
      <c r="C1240" s="236"/>
      <c r="D1240" s="226" t="s">
        <v>146</v>
      </c>
      <c r="E1240" s="237" t="s">
        <v>19</v>
      </c>
      <c r="F1240" s="238" t="s">
        <v>1207</v>
      </c>
      <c r="G1240" s="236"/>
      <c r="H1240" s="239">
        <v>-1.5760000000000001</v>
      </c>
      <c r="I1240" s="240"/>
      <c r="J1240" s="236"/>
      <c r="K1240" s="236"/>
      <c r="L1240" s="241"/>
      <c r="M1240" s="242"/>
      <c r="N1240" s="243"/>
      <c r="O1240" s="243"/>
      <c r="P1240" s="243"/>
      <c r="Q1240" s="243"/>
      <c r="R1240" s="243"/>
      <c r="S1240" s="243"/>
      <c r="T1240" s="244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45" t="s">
        <v>146</v>
      </c>
      <c r="AU1240" s="245" t="s">
        <v>142</v>
      </c>
      <c r="AV1240" s="14" t="s">
        <v>142</v>
      </c>
      <c r="AW1240" s="14" t="s">
        <v>31</v>
      </c>
      <c r="AX1240" s="14" t="s">
        <v>69</v>
      </c>
      <c r="AY1240" s="245" t="s">
        <v>134</v>
      </c>
    </row>
    <row r="1241" s="14" customFormat="1">
      <c r="A1241" s="14"/>
      <c r="B1241" s="235"/>
      <c r="C1241" s="236"/>
      <c r="D1241" s="226" t="s">
        <v>146</v>
      </c>
      <c r="E1241" s="237" t="s">
        <v>19</v>
      </c>
      <c r="F1241" s="238" t="s">
        <v>1208</v>
      </c>
      <c r="G1241" s="236"/>
      <c r="H1241" s="239">
        <v>16.800000000000001</v>
      </c>
      <c r="I1241" s="240"/>
      <c r="J1241" s="236"/>
      <c r="K1241" s="236"/>
      <c r="L1241" s="241"/>
      <c r="M1241" s="242"/>
      <c r="N1241" s="243"/>
      <c r="O1241" s="243"/>
      <c r="P1241" s="243"/>
      <c r="Q1241" s="243"/>
      <c r="R1241" s="243"/>
      <c r="S1241" s="243"/>
      <c r="T1241" s="244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45" t="s">
        <v>146</v>
      </c>
      <c r="AU1241" s="245" t="s">
        <v>142</v>
      </c>
      <c r="AV1241" s="14" t="s">
        <v>142</v>
      </c>
      <c r="AW1241" s="14" t="s">
        <v>31</v>
      </c>
      <c r="AX1241" s="14" t="s">
        <v>69</v>
      </c>
      <c r="AY1241" s="245" t="s">
        <v>134</v>
      </c>
    </row>
    <row r="1242" s="14" customFormat="1">
      <c r="A1242" s="14"/>
      <c r="B1242" s="235"/>
      <c r="C1242" s="236"/>
      <c r="D1242" s="226" t="s">
        <v>146</v>
      </c>
      <c r="E1242" s="237" t="s">
        <v>19</v>
      </c>
      <c r="F1242" s="238" t="s">
        <v>1209</v>
      </c>
      <c r="G1242" s="236"/>
      <c r="H1242" s="239">
        <v>14.91</v>
      </c>
      <c r="I1242" s="240"/>
      <c r="J1242" s="236"/>
      <c r="K1242" s="236"/>
      <c r="L1242" s="241"/>
      <c r="M1242" s="242"/>
      <c r="N1242" s="243"/>
      <c r="O1242" s="243"/>
      <c r="P1242" s="243"/>
      <c r="Q1242" s="243"/>
      <c r="R1242" s="243"/>
      <c r="S1242" s="243"/>
      <c r="T1242" s="244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45" t="s">
        <v>146</v>
      </c>
      <c r="AU1242" s="245" t="s">
        <v>142</v>
      </c>
      <c r="AV1242" s="14" t="s">
        <v>142</v>
      </c>
      <c r="AW1242" s="14" t="s">
        <v>31</v>
      </c>
      <c r="AX1242" s="14" t="s">
        <v>69</v>
      </c>
      <c r="AY1242" s="245" t="s">
        <v>134</v>
      </c>
    </row>
    <row r="1243" s="15" customFormat="1">
      <c r="A1243" s="15"/>
      <c r="B1243" s="246"/>
      <c r="C1243" s="247"/>
      <c r="D1243" s="226" t="s">
        <v>146</v>
      </c>
      <c r="E1243" s="248" t="s">
        <v>19</v>
      </c>
      <c r="F1243" s="249" t="s">
        <v>163</v>
      </c>
      <c r="G1243" s="247"/>
      <c r="H1243" s="250">
        <v>89.653999999999996</v>
      </c>
      <c r="I1243" s="251"/>
      <c r="J1243" s="247"/>
      <c r="K1243" s="247"/>
      <c r="L1243" s="252"/>
      <c r="M1243" s="253"/>
      <c r="N1243" s="254"/>
      <c r="O1243" s="254"/>
      <c r="P1243" s="254"/>
      <c r="Q1243" s="254"/>
      <c r="R1243" s="254"/>
      <c r="S1243" s="254"/>
      <c r="T1243" s="255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T1243" s="256" t="s">
        <v>146</v>
      </c>
      <c r="AU1243" s="256" t="s">
        <v>142</v>
      </c>
      <c r="AV1243" s="15" t="s">
        <v>141</v>
      </c>
      <c r="AW1243" s="15" t="s">
        <v>31</v>
      </c>
      <c r="AX1243" s="15" t="s">
        <v>77</v>
      </c>
      <c r="AY1243" s="256" t="s">
        <v>134</v>
      </c>
    </row>
    <row r="1244" s="2" customFormat="1" ht="44.25" customHeight="1">
      <c r="A1244" s="40"/>
      <c r="B1244" s="41"/>
      <c r="C1244" s="206" t="s">
        <v>1335</v>
      </c>
      <c r="D1244" s="206" t="s">
        <v>136</v>
      </c>
      <c r="E1244" s="207" t="s">
        <v>1336</v>
      </c>
      <c r="F1244" s="208" t="s">
        <v>1337</v>
      </c>
      <c r="G1244" s="209" t="s">
        <v>206</v>
      </c>
      <c r="H1244" s="210">
        <v>15.174</v>
      </c>
      <c r="I1244" s="211"/>
      <c r="J1244" s="212">
        <f>ROUND(I1244*H1244,2)</f>
        <v>0</v>
      </c>
      <c r="K1244" s="208" t="s">
        <v>140</v>
      </c>
      <c r="L1244" s="46"/>
      <c r="M1244" s="213" t="s">
        <v>19</v>
      </c>
      <c r="N1244" s="214" t="s">
        <v>41</v>
      </c>
      <c r="O1244" s="86"/>
      <c r="P1244" s="215">
        <f>O1244*H1244</f>
        <v>0</v>
      </c>
      <c r="Q1244" s="215">
        <v>0.00028499999999999999</v>
      </c>
      <c r="R1244" s="215">
        <f>Q1244*H1244</f>
        <v>0.0043245899999999997</v>
      </c>
      <c r="S1244" s="215">
        <v>0</v>
      </c>
      <c r="T1244" s="216">
        <f>S1244*H1244</f>
        <v>0</v>
      </c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R1244" s="217" t="s">
        <v>176</v>
      </c>
      <c r="AT1244" s="217" t="s">
        <v>136</v>
      </c>
      <c r="AU1244" s="217" t="s">
        <v>142</v>
      </c>
      <c r="AY1244" s="19" t="s">
        <v>134</v>
      </c>
      <c r="BE1244" s="218">
        <f>IF(N1244="základní",J1244,0)</f>
        <v>0</v>
      </c>
      <c r="BF1244" s="218">
        <f>IF(N1244="snížená",J1244,0)</f>
        <v>0</v>
      </c>
      <c r="BG1244" s="218">
        <f>IF(N1244="zákl. přenesená",J1244,0)</f>
        <v>0</v>
      </c>
      <c r="BH1244" s="218">
        <f>IF(N1244="sníž. přenesená",J1244,0)</f>
        <v>0</v>
      </c>
      <c r="BI1244" s="218">
        <f>IF(N1244="nulová",J1244,0)</f>
        <v>0</v>
      </c>
      <c r="BJ1244" s="19" t="s">
        <v>142</v>
      </c>
      <c r="BK1244" s="218">
        <f>ROUND(I1244*H1244,2)</f>
        <v>0</v>
      </c>
      <c r="BL1244" s="19" t="s">
        <v>176</v>
      </c>
      <c r="BM1244" s="217" t="s">
        <v>1338</v>
      </c>
    </row>
    <row r="1245" s="2" customFormat="1">
      <c r="A1245" s="40"/>
      <c r="B1245" s="41"/>
      <c r="C1245" s="42"/>
      <c r="D1245" s="219" t="s">
        <v>144</v>
      </c>
      <c r="E1245" s="42"/>
      <c r="F1245" s="220" t="s">
        <v>1339</v>
      </c>
      <c r="G1245" s="42"/>
      <c r="H1245" s="42"/>
      <c r="I1245" s="221"/>
      <c r="J1245" s="42"/>
      <c r="K1245" s="42"/>
      <c r="L1245" s="46"/>
      <c r="M1245" s="222"/>
      <c r="N1245" s="223"/>
      <c r="O1245" s="86"/>
      <c r="P1245" s="86"/>
      <c r="Q1245" s="86"/>
      <c r="R1245" s="86"/>
      <c r="S1245" s="86"/>
      <c r="T1245" s="87"/>
      <c r="U1245" s="40"/>
      <c r="V1245" s="40"/>
      <c r="W1245" s="40"/>
      <c r="X1245" s="40"/>
      <c r="Y1245" s="40"/>
      <c r="Z1245" s="40"/>
      <c r="AA1245" s="40"/>
      <c r="AB1245" s="40"/>
      <c r="AC1245" s="40"/>
      <c r="AD1245" s="40"/>
      <c r="AE1245" s="40"/>
      <c r="AT1245" s="19" t="s">
        <v>144</v>
      </c>
      <c r="AU1245" s="19" t="s">
        <v>142</v>
      </c>
    </row>
    <row r="1246" s="13" customFormat="1">
      <c r="A1246" s="13"/>
      <c r="B1246" s="224"/>
      <c r="C1246" s="225"/>
      <c r="D1246" s="226" t="s">
        <v>146</v>
      </c>
      <c r="E1246" s="227" t="s">
        <v>19</v>
      </c>
      <c r="F1246" s="228" t="s">
        <v>342</v>
      </c>
      <c r="G1246" s="225"/>
      <c r="H1246" s="227" t="s">
        <v>19</v>
      </c>
      <c r="I1246" s="229"/>
      <c r="J1246" s="225"/>
      <c r="K1246" s="225"/>
      <c r="L1246" s="230"/>
      <c r="M1246" s="231"/>
      <c r="N1246" s="232"/>
      <c r="O1246" s="232"/>
      <c r="P1246" s="232"/>
      <c r="Q1246" s="232"/>
      <c r="R1246" s="232"/>
      <c r="S1246" s="232"/>
      <c r="T1246" s="233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34" t="s">
        <v>146</v>
      </c>
      <c r="AU1246" s="234" t="s">
        <v>142</v>
      </c>
      <c r="AV1246" s="13" t="s">
        <v>77</v>
      </c>
      <c r="AW1246" s="13" t="s">
        <v>31</v>
      </c>
      <c r="AX1246" s="13" t="s">
        <v>69</v>
      </c>
      <c r="AY1246" s="234" t="s">
        <v>134</v>
      </c>
    </row>
    <row r="1247" s="14" customFormat="1">
      <c r="A1247" s="14"/>
      <c r="B1247" s="235"/>
      <c r="C1247" s="236"/>
      <c r="D1247" s="226" t="s">
        <v>146</v>
      </c>
      <c r="E1247" s="237" t="s">
        <v>19</v>
      </c>
      <c r="F1247" s="238" t="s">
        <v>343</v>
      </c>
      <c r="G1247" s="236"/>
      <c r="H1247" s="239">
        <v>15.174</v>
      </c>
      <c r="I1247" s="240"/>
      <c r="J1247" s="236"/>
      <c r="K1247" s="236"/>
      <c r="L1247" s="241"/>
      <c r="M1247" s="242"/>
      <c r="N1247" s="243"/>
      <c r="O1247" s="243"/>
      <c r="P1247" s="243"/>
      <c r="Q1247" s="243"/>
      <c r="R1247" s="243"/>
      <c r="S1247" s="243"/>
      <c r="T1247" s="244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45" t="s">
        <v>146</v>
      </c>
      <c r="AU1247" s="245" t="s">
        <v>142</v>
      </c>
      <c r="AV1247" s="14" t="s">
        <v>142</v>
      </c>
      <c r="AW1247" s="14" t="s">
        <v>31</v>
      </c>
      <c r="AX1247" s="14" t="s">
        <v>69</v>
      </c>
      <c r="AY1247" s="245" t="s">
        <v>134</v>
      </c>
    </row>
    <row r="1248" s="15" customFormat="1">
      <c r="A1248" s="15"/>
      <c r="B1248" s="246"/>
      <c r="C1248" s="247"/>
      <c r="D1248" s="226" t="s">
        <v>146</v>
      </c>
      <c r="E1248" s="248" t="s">
        <v>19</v>
      </c>
      <c r="F1248" s="249" t="s">
        <v>163</v>
      </c>
      <c r="G1248" s="247"/>
      <c r="H1248" s="250">
        <v>15.174</v>
      </c>
      <c r="I1248" s="251"/>
      <c r="J1248" s="247"/>
      <c r="K1248" s="247"/>
      <c r="L1248" s="252"/>
      <c r="M1248" s="253"/>
      <c r="N1248" s="254"/>
      <c r="O1248" s="254"/>
      <c r="P1248" s="254"/>
      <c r="Q1248" s="254"/>
      <c r="R1248" s="254"/>
      <c r="S1248" s="254"/>
      <c r="T1248" s="255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T1248" s="256" t="s">
        <v>146</v>
      </c>
      <c r="AU1248" s="256" t="s">
        <v>142</v>
      </c>
      <c r="AV1248" s="15" t="s">
        <v>141</v>
      </c>
      <c r="AW1248" s="15" t="s">
        <v>31</v>
      </c>
      <c r="AX1248" s="15" t="s">
        <v>77</v>
      </c>
      <c r="AY1248" s="256" t="s">
        <v>134</v>
      </c>
    </row>
    <row r="1249" s="2" customFormat="1" ht="44.25" customHeight="1">
      <c r="A1249" s="40"/>
      <c r="B1249" s="41"/>
      <c r="C1249" s="206" t="s">
        <v>733</v>
      </c>
      <c r="D1249" s="206" t="s">
        <v>136</v>
      </c>
      <c r="E1249" s="207" t="s">
        <v>1340</v>
      </c>
      <c r="F1249" s="208" t="s">
        <v>1341</v>
      </c>
      <c r="G1249" s="209" t="s">
        <v>206</v>
      </c>
      <c r="H1249" s="210">
        <v>105.099</v>
      </c>
      <c r="I1249" s="211"/>
      <c r="J1249" s="212">
        <f>ROUND(I1249*H1249,2)</f>
        <v>0</v>
      </c>
      <c r="K1249" s="208" t="s">
        <v>140</v>
      </c>
      <c r="L1249" s="46"/>
      <c r="M1249" s="213" t="s">
        <v>19</v>
      </c>
      <c r="N1249" s="214" t="s">
        <v>41</v>
      </c>
      <c r="O1249" s="86"/>
      <c r="P1249" s="215">
        <f>O1249*H1249</f>
        <v>0</v>
      </c>
      <c r="Q1249" s="215">
        <v>0.00028499999999999999</v>
      </c>
      <c r="R1249" s="215">
        <f>Q1249*H1249</f>
        <v>0.029953214999999998</v>
      </c>
      <c r="S1249" s="215">
        <v>0</v>
      </c>
      <c r="T1249" s="216">
        <f>S1249*H1249</f>
        <v>0</v>
      </c>
      <c r="U1249" s="40"/>
      <c r="V1249" s="40"/>
      <c r="W1249" s="40"/>
      <c r="X1249" s="40"/>
      <c r="Y1249" s="40"/>
      <c r="Z1249" s="40"/>
      <c r="AA1249" s="40"/>
      <c r="AB1249" s="40"/>
      <c r="AC1249" s="40"/>
      <c r="AD1249" s="40"/>
      <c r="AE1249" s="40"/>
      <c r="AR1249" s="217" t="s">
        <v>176</v>
      </c>
      <c r="AT1249" s="217" t="s">
        <v>136</v>
      </c>
      <c r="AU1249" s="217" t="s">
        <v>142</v>
      </c>
      <c r="AY1249" s="19" t="s">
        <v>134</v>
      </c>
      <c r="BE1249" s="218">
        <f>IF(N1249="základní",J1249,0)</f>
        <v>0</v>
      </c>
      <c r="BF1249" s="218">
        <f>IF(N1249="snížená",J1249,0)</f>
        <v>0</v>
      </c>
      <c r="BG1249" s="218">
        <f>IF(N1249="zákl. přenesená",J1249,0)</f>
        <v>0</v>
      </c>
      <c r="BH1249" s="218">
        <f>IF(N1249="sníž. přenesená",J1249,0)</f>
        <v>0</v>
      </c>
      <c r="BI1249" s="218">
        <f>IF(N1249="nulová",J1249,0)</f>
        <v>0</v>
      </c>
      <c r="BJ1249" s="19" t="s">
        <v>142</v>
      </c>
      <c r="BK1249" s="218">
        <f>ROUND(I1249*H1249,2)</f>
        <v>0</v>
      </c>
      <c r="BL1249" s="19" t="s">
        <v>176</v>
      </c>
      <c r="BM1249" s="217" t="s">
        <v>1342</v>
      </c>
    </row>
    <row r="1250" s="2" customFormat="1">
      <c r="A1250" s="40"/>
      <c r="B1250" s="41"/>
      <c r="C1250" s="42"/>
      <c r="D1250" s="219" t="s">
        <v>144</v>
      </c>
      <c r="E1250" s="42"/>
      <c r="F1250" s="220" t="s">
        <v>1343</v>
      </c>
      <c r="G1250" s="42"/>
      <c r="H1250" s="42"/>
      <c r="I1250" s="221"/>
      <c r="J1250" s="42"/>
      <c r="K1250" s="42"/>
      <c r="L1250" s="46"/>
      <c r="M1250" s="222"/>
      <c r="N1250" s="223"/>
      <c r="O1250" s="86"/>
      <c r="P1250" s="86"/>
      <c r="Q1250" s="86"/>
      <c r="R1250" s="86"/>
      <c r="S1250" s="86"/>
      <c r="T1250" s="87"/>
      <c r="U1250" s="40"/>
      <c r="V1250" s="40"/>
      <c r="W1250" s="40"/>
      <c r="X1250" s="40"/>
      <c r="Y1250" s="40"/>
      <c r="Z1250" s="40"/>
      <c r="AA1250" s="40"/>
      <c r="AB1250" s="40"/>
      <c r="AC1250" s="40"/>
      <c r="AD1250" s="40"/>
      <c r="AE1250" s="40"/>
      <c r="AT1250" s="19" t="s">
        <v>144</v>
      </c>
      <c r="AU1250" s="19" t="s">
        <v>142</v>
      </c>
    </row>
    <row r="1251" s="14" customFormat="1">
      <c r="A1251" s="14"/>
      <c r="B1251" s="235"/>
      <c r="C1251" s="236"/>
      <c r="D1251" s="226" t="s">
        <v>146</v>
      </c>
      <c r="E1251" s="237" t="s">
        <v>19</v>
      </c>
      <c r="F1251" s="238" t="s">
        <v>1219</v>
      </c>
      <c r="G1251" s="236"/>
      <c r="H1251" s="239">
        <v>94.560000000000002</v>
      </c>
      <c r="I1251" s="240"/>
      <c r="J1251" s="236"/>
      <c r="K1251" s="236"/>
      <c r="L1251" s="241"/>
      <c r="M1251" s="242"/>
      <c r="N1251" s="243"/>
      <c r="O1251" s="243"/>
      <c r="P1251" s="243"/>
      <c r="Q1251" s="243"/>
      <c r="R1251" s="243"/>
      <c r="S1251" s="243"/>
      <c r="T1251" s="244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45" t="s">
        <v>146</v>
      </c>
      <c r="AU1251" s="245" t="s">
        <v>142</v>
      </c>
      <c r="AV1251" s="14" t="s">
        <v>142</v>
      </c>
      <c r="AW1251" s="14" t="s">
        <v>31</v>
      </c>
      <c r="AX1251" s="14" t="s">
        <v>69</v>
      </c>
      <c r="AY1251" s="245" t="s">
        <v>134</v>
      </c>
    </row>
    <row r="1252" s="14" customFormat="1">
      <c r="A1252" s="14"/>
      <c r="B1252" s="235"/>
      <c r="C1252" s="236"/>
      <c r="D1252" s="226" t="s">
        <v>146</v>
      </c>
      <c r="E1252" s="237" t="s">
        <v>19</v>
      </c>
      <c r="F1252" s="238" t="s">
        <v>1220</v>
      </c>
      <c r="G1252" s="236"/>
      <c r="H1252" s="239">
        <v>-1.7729999999999999</v>
      </c>
      <c r="I1252" s="240"/>
      <c r="J1252" s="236"/>
      <c r="K1252" s="236"/>
      <c r="L1252" s="241"/>
      <c r="M1252" s="242"/>
      <c r="N1252" s="243"/>
      <c r="O1252" s="243"/>
      <c r="P1252" s="243"/>
      <c r="Q1252" s="243"/>
      <c r="R1252" s="243"/>
      <c r="S1252" s="243"/>
      <c r="T1252" s="244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45" t="s">
        <v>146</v>
      </c>
      <c r="AU1252" s="245" t="s">
        <v>142</v>
      </c>
      <c r="AV1252" s="14" t="s">
        <v>142</v>
      </c>
      <c r="AW1252" s="14" t="s">
        <v>31</v>
      </c>
      <c r="AX1252" s="14" t="s">
        <v>69</v>
      </c>
      <c r="AY1252" s="245" t="s">
        <v>134</v>
      </c>
    </row>
    <row r="1253" s="14" customFormat="1">
      <c r="A1253" s="14"/>
      <c r="B1253" s="235"/>
      <c r="C1253" s="236"/>
      <c r="D1253" s="226" t="s">
        <v>146</v>
      </c>
      <c r="E1253" s="237" t="s">
        <v>19</v>
      </c>
      <c r="F1253" s="238" t="s">
        <v>1221</v>
      </c>
      <c r="G1253" s="236"/>
      <c r="H1253" s="239">
        <v>-1.6799999999999999</v>
      </c>
      <c r="I1253" s="240"/>
      <c r="J1253" s="236"/>
      <c r="K1253" s="236"/>
      <c r="L1253" s="241"/>
      <c r="M1253" s="242"/>
      <c r="N1253" s="243"/>
      <c r="O1253" s="243"/>
      <c r="P1253" s="243"/>
      <c r="Q1253" s="243"/>
      <c r="R1253" s="243"/>
      <c r="S1253" s="243"/>
      <c r="T1253" s="244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45" t="s">
        <v>146</v>
      </c>
      <c r="AU1253" s="245" t="s">
        <v>142</v>
      </c>
      <c r="AV1253" s="14" t="s">
        <v>142</v>
      </c>
      <c r="AW1253" s="14" t="s">
        <v>31</v>
      </c>
      <c r="AX1253" s="14" t="s">
        <v>69</v>
      </c>
      <c r="AY1253" s="245" t="s">
        <v>134</v>
      </c>
    </row>
    <row r="1254" s="14" customFormat="1">
      <c r="A1254" s="14"/>
      <c r="B1254" s="235"/>
      <c r="C1254" s="236"/>
      <c r="D1254" s="226" t="s">
        <v>146</v>
      </c>
      <c r="E1254" s="237" t="s">
        <v>19</v>
      </c>
      <c r="F1254" s="238" t="s">
        <v>1222</v>
      </c>
      <c r="G1254" s="236"/>
      <c r="H1254" s="239">
        <v>-1.1819999999999999</v>
      </c>
      <c r="I1254" s="240"/>
      <c r="J1254" s="236"/>
      <c r="K1254" s="236"/>
      <c r="L1254" s="241"/>
      <c r="M1254" s="242"/>
      <c r="N1254" s="243"/>
      <c r="O1254" s="243"/>
      <c r="P1254" s="243"/>
      <c r="Q1254" s="243"/>
      <c r="R1254" s="243"/>
      <c r="S1254" s="243"/>
      <c r="T1254" s="244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45" t="s">
        <v>146</v>
      </c>
      <c r="AU1254" s="245" t="s">
        <v>142</v>
      </c>
      <c r="AV1254" s="14" t="s">
        <v>142</v>
      </c>
      <c r="AW1254" s="14" t="s">
        <v>31</v>
      </c>
      <c r="AX1254" s="14" t="s">
        <v>69</v>
      </c>
      <c r="AY1254" s="245" t="s">
        <v>134</v>
      </c>
    </row>
    <row r="1255" s="14" customFormat="1">
      <c r="A1255" s="14"/>
      <c r="B1255" s="235"/>
      <c r="C1255" s="236"/>
      <c r="D1255" s="226" t="s">
        <v>146</v>
      </c>
      <c r="E1255" s="237" t="s">
        <v>19</v>
      </c>
      <c r="F1255" s="238" t="s">
        <v>343</v>
      </c>
      <c r="G1255" s="236"/>
      <c r="H1255" s="239">
        <v>15.174</v>
      </c>
      <c r="I1255" s="240"/>
      <c r="J1255" s="236"/>
      <c r="K1255" s="236"/>
      <c r="L1255" s="241"/>
      <c r="M1255" s="242"/>
      <c r="N1255" s="243"/>
      <c r="O1255" s="243"/>
      <c r="P1255" s="243"/>
      <c r="Q1255" s="243"/>
      <c r="R1255" s="243"/>
      <c r="S1255" s="243"/>
      <c r="T1255" s="244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45" t="s">
        <v>146</v>
      </c>
      <c r="AU1255" s="245" t="s">
        <v>142</v>
      </c>
      <c r="AV1255" s="14" t="s">
        <v>142</v>
      </c>
      <c r="AW1255" s="14" t="s">
        <v>31</v>
      </c>
      <c r="AX1255" s="14" t="s">
        <v>69</v>
      </c>
      <c r="AY1255" s="245" t="s">
        <v>134</v>
      </c>
    </row>
    <row r="1256" s="15" customFormat="1">
      <c r="A1256" s="15"/>
      <c r="B1256" s="246"/>
      <c r="C1256" s="247"/>
      <c r="D1256" s="226" t="s">
        <v>146</v>
      </c>
      <c r="E1256" s="248" t="s">
        <v>19</v>
      </c>
      <c r="F1256" s="249" t="s">
        <v>163</v>
      </c>
      <c r="G1256" s="247"/>
      <c r="H1256" s="250">
        <v>105.099</v>
      </c>
      <c r="I1256" s="251"/>
      <c r="J1256" s="247"/>
      <c r="K1256" s="247"/>
      <c r="L1256" s="252"/>
      <c r="M1256" s="253"/>
      <c r="N1256" s="254"/>
      <c r="O1256" s="254"/>
      <c r="P1256" s="254"/>
      <c r="Q1256" s="254"/>
      <c r="R1256" s="254"/>
      <c r="S1256" s="254"/>
      <c r="T1256" s="255"/>
      <c r="U1256" s="15"/>
      <c r="V1256" s="15"/>
      <c r="W1256" s="15"/>
      <c r="X1256" s="15"/>
      <c r="Y1256" s="15"/>
      <c r="Z1256" s="15"/>
      <c r="AA1256" s="15"/>
      <c r="AB1256" s="15"/>
      <c r="AC1256" s="15"/>
      <c r="AD1256" s="15"/>
      <c r="AE1256" s="15"/>
      <c r="AT1256" s="256" t="s">
        <v>146</v>
      </c>
      <c r="AU1256" s="256" t="s">
        <v>142</v>
      </c>
      <c r="AV1256" s="15" t="s">
        <v>141</v>
      </c>
      <c r="AW1256" s="15" t="s">
        <v>31</v>
      </c>
      <c r="AX1256" s="15" t="s">
        <v>77</v>
      </c>
      <c r="AY1256" s="256" t="s">
        <v>134</v>
      </c>
    </row>
    <row r="1257" s="12" customFormat="1" ht="22.8" customHeight="1">
      <c r="A1257" s="12"/>
      <c r="B1257" s="190"/>
      <c r="C1257" s="191"/>
      <c r="D1257" s="192" t="s">
        <v>68</v>
      </c>
      <c r="E1257" s="204" t="s">
        <v>1344</v>
      </c>
      <c r="F1257" s="204" t="s">
        <v>1345</v>
      </c>
      <c r="G1257" s="191"/>
      <c r="H1257" s="191"/>
      <c r="I1257" s="194"/>
      <c r="J1257" s="205">
        <f>BK1257</f>
        <v>0</v>
      </c>
      <c r="K1257" s="191"/>
      <c r="L1257" s="196"/>
      <c r="M1257" s="197"/>
      <c r="N1257" s="198"/>
      <c r="O1257" s="198"/>
      <c r="P1257" s="199">
        <f>SUM(P1258:P1260)</f>
        <v>0</v>
      </c>
      <c r="Q1257" s="198"/>
      <c r="R1257" s="199">
        <f>SUM(R1258:R1260)</f>
        <v>0.04956</v>
      </c>
      <c r="S1257" s="198"/>
      <c r="T1257" s="200">
        <f>SUM(T1258:T1260)</f>
        <v>0</v>
      </c>
      <c r="U1257" s="12"/>
      <c r="V1257" s="12"/>
      <c r="W1257" s="12"/>
      <c r="X1257" s="12"/>
      <c r="Y1257" s="12"/>
      <c r="Z1257" s="12"/>
      <c r="AA1257" s="12"/>
      <c r="AB1257" s="12"/>
      <c r="AC1257" s="12"/>
      <c r="AD1257" s="12"/>
      <c r="AE1257" s="12"/>
      <c r="AR1257" s="201" t="s">
        <v>142</v>
      </c>
      <c r="AT1257" s="202" t="s">
        <v>68</v>
      </c>
      <c r="AU1257" s="202" t="s">
        <v>77</v>
      </c>
      <c r="AY1257" s="201" t="s">
        <v>134</v>
      </c>
      <c r="BK1257" s="203">
        <f>SUM(BK1258:BK1260)</f>
        <v>0</v>
      </c>
    </row>
    <row r="1258" s="2" customFormat="1" ht="49.05" customHeight="1">
      <c r="A1258" s="40"/>
      <c r="B1258" s="41"/>
      <c r="C1258" s="206" t="s">
        <v>1346</v>
      </c>
      <c r="D1258" s="206" t="s">
        <v>136</v>
      </c>
      <c r="E1258" s="207" t="s">
        <v>1347</v>
      </c>
      <c r="F1258" s="208" t="s">
        <v>1348</v>
      </c>
      <c r="G1258" s="209" t="s">
        <v>206</v>
      </c>
      <c r="H1258" s="210">
        <v>2.3999999999999999</v>
      </c>
      <c r="I1258" s="211"/>
      <c r="J1258" s="212">
        <f>ROUND(I1258*H1258,2)</f>
        <v>0</v>
      </c>
      <c r="K1258" s="208" t="s">
        <v>140</v>
      </c>
      <c r="L1258" s="46"/>
      <c r="M1258" s="213" t="s">
        <v>19</v>
      </c>
      <c r="N1258" s="214" t="s">
        <v>41</v>
      </c>
      <c r="O1258" s="86"/>
      <c r="P1258" s="215">
        <f>O1258*H1258</f>
        <v>0</v>
      </c>
      <c r="Q1258" s="215">
        <v>0.020650000000000002</v>
      </c>
      <c r="R1258" s="215">
        <f>Q1258*H1258</f>
        <v>0.04956</v>
      </c>
      <c r="S1258" s="215">
        <v>0</v>
      </c>
      <c r="T1258" s="216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17" t="s">
        <v>176</v>
      </c>
      <c r="AT1258" s="217" t="s">
        <v>136</v>
      </c>
      <c r="AU1258" s="217" t="s">
        <v>142</v>
      </c>
      <c r="AY1258" s="19" t="s">
        <v>134</v>
      </c>
      <c r="BE1258" s="218">
        <f>IF(N1258="základní",J1258,0)</f>
        <v>0</v>
      </c>
      <c r="BF1258" s="218">
        <f>IF(N1258="snížená",J1258,0)</f>
        <v>0</v>
      </c>
      <c r="BG1258" s="218">
        <f>IF(N1258="zákl. přenesená",J1258,0)</f>
        <v>0</v>
      </c>
      <c r="BH1258" s="218">
        <f>IF(N1258="sníž. přenesená",J1258,0)</f>
        <v>0</v>
      </c>
      <c r="BI1258" s="218">
        <f>IF(N1258="nulová",J1258,0)</f>
        <v>0</v>
      </c>
      <c r="BJ1258" s="19" t="s">
        <v>142</v>
      </c>
      <c r="BK1258" s="218">
        <f>ROUND(I1258*H1258,2)</f>
        <v>0</v>
      </c>
      <c r="BL1258" s="19" t="s">
        <v>176</v>
      </c>
      <c r="BM1258" s="217" t="s">
        <v>1349</v>
      </c>
    </row>
    <row r="1259" s="2" customFormat="1">
      <c r="A1259" s="40"/>
      <c r="B1259" s="41"/>
      <c r="C1259" s="42"/>
      <c r="D1259" s="219" t="s">
        <v>144</v>
      </c>
      <c r="E1259" s="42"/>
      <c r="F1259" s="220" t="s">
        <v>1350</v>
      </c>
      <c r="G1259" s="42"/>
      <c r="H1259" s="42"/>
      <c r="I1259" s="221"/>
      <c r="J1259" s="42"/>
      <c r="K1259" s="42"/>
      <c r="L1259" s="46"/>
      <c r="M1259" s="222"/>
      <c r="N1259" s="223"/>
      <c r="O1259" s="86"/>
      <c r="P1259" s="86"/>
      <c r="Q1259" s="86"/>
      <c r="R1259" s="86"/>
      <c r="S1259" s="86"/>
      <c r="T1259" s="87"/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T1259" s="19" t="s">
        <v>144</v>
      </c>
      <c r="AU1259" s="19" t="s">
        <v>142</v>
      </c>
    </row>
    <row r="1260" s="14" customFormat="1">
      <c r="A1260" s="14"/>
      <c r="B1260" s="235"/>
      <c r="C1260" s="236"/>
      <c r="D1260" s="226" t="s">
        <v>146</v>
      </c>
      <c r="E1260" s="237" t="s">
        <v>19</v>
      </c>
      <c r="F1260" s="238" t="s">
        <v>1351</v>
      </c>
      <c r="G1260" s="236"/>
      <c r="H1260" s="239">
        <v>2.3999999999999999</v>
      </c>
      <c r="I1260" s="240"/>
      <c r="J1260" s="236"/>
      <c r="K1260" s="236"/>
      <c r="L1260" s="241"/>
      <c r="M1260" s="269"/>
      <c r="N1260" s="270"/>
      <c r="O1260" s="270"/>
      <c r="P1260" s="270"/>
      <c r="Q1260" s="270"/>
      <c r="R1260" s="270"/>
      <c r="S1260" s="270"/>
      <c r="T1260" s="271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45" t="s">
        <v>146</v>
      </c>
      <c r="AU1260" s="245" t="s">
        <v>142</v>
      </c>
      <c r="AV1260" s="14" t="s">
        <v>142</v>
      </c>
      <c r="AW1260" s="14" t="s">
        <v>31</v>
      </c>
      <c r="AX1260" s="14" t="s">
        <v>77</v>
      </c>
      <c r="AY1260" s="245" t="s">
        <v>134</v>
      </c>
    </row>
    <row r="1261" s="2" customFormat="1" ht="6.96" customHeight="1">
      <c r="A1261" s="40"/>
      <c r="B1261" s="61"/>
      <c r="C1261" s="62"/>
      <c r="D1261" s="62"/>
      <c r="E1261" s="62"/>
      <c r="F1261" s="62"/>
      <c r="G1261" s="62"/>
      <c r="H1261" s="62"/>
      <c r="I1261" s="62"/>
      <c r="J1261" s="62"/>
      <c r="K1261" s="62"/>
      <c r="L1261" s="46"/>
      <c r="M1261" s="40"/>
      <c r="O1261" s="40"/>
      <c r="P1261" s="40"/>
      <c r="Q1261" s="40"/>
      <c r="R1261" s="40"/>
      <c r="S1261" s="40"/>
      <c r="T1261" s="40"/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</row>
  </sheetData>
  <sheetProtection sheet="1" autoFilter="0" formatColumns="0" formatRows="0" objects="1" scenarios="1" spinCount="100000" saltValue="Wkn7ps9geNz1+gEyTvQS3wT3PJZfqwIr66ylfAKqoVuVkfHqNXwRMaWDVbx7+P9hQCYvceSDw2QuwFEwWp1xLA==" hashValue="p/QlkP3xfpz/bNq0B3BbgKwxrDP0eHB5Y9LGt/aOOkdzv/pFd8BHDlN5sxVAGKuh9zdlo8bfJPSmOD8gmZ131A==" algorithmName="SHA-512" password="CC35"/>
  <autoFilter ref="C108:K1260"/>
  <mergeCells count="9">
    <mergeCell ref="E7:H7"/>
    <mergeCell ref="E9:H9"/>
    <mergeCell ref="E18:H18"/>
    <mergeCell ref="E27:H27"/>
    <mergeCell ref="E48:H48"/>
    <mergeCell ref="E50:H50"/>
    <mergeCell ref="E99:H99"/>
    <mergeCell ref="E101:H101"/>
    <mergeCell ref="L2:V2"/>
  </mergeCells>
  <hyperlinks>
    <hyperlink ref="F113" r:id="rId1" display="https://podminky.urs.cz/item/CS_URS_2024_02/132251101"/>
    <hyperlink ref="F117" r:id="rId2" display="https://podminky.urs.cz/item/CS_URS_2024_02/162751117"/>
    <hyperlink ref="F120" r:id="rId3" display="https://podminky.urs.cz/item/CS_URS_2024_02/162751119"/>
    <hyperlink ref="F123" r:id="rId4" display="https://podminky.urs.cz/item/CS_URS_2024_02/167111102"/>
    <hyperlink ref="F127" r:id="rId5" display="https://podminky.urs.cz/item/CS_URS_2024_02/171201221"/>
    <hyperlink ref="F134" r:id="rId6" display="https://podminky.urs.cz/item/CS_URS_2024_02/171251201"/>
    <hyperlink ref="F139" r:id="rId7" display="https://podminky.urs.cz/item/CS_URS_2024_02/174151101"/>
    <hyperlink ref="F143" r:id="rId8" display="https://podminky.urs.cz/item/CS_URS_2024_02/175111101"/>
    <hyperlink ref="F149" r:id="rId9" display="https://podminky.urs.cz/item/CS_URS_2024_02/275313711"/>
    <hyperlink ref="F155" r:id="rId10" display="https://podminky.urs.cz/item/CS_URS_2024_02/340239212"/>
    <hyperlink ref="F159" r:id="rId11" display="https://podminky.urs.cz/item/CS_URS_2024_02/612131101"/>
    <hyperlink ref="F167" r:id="rId12" display="https://podminky.urs.cz/item/CS_URS_2024_02/612135101"/>
    <hyperlink ref="F171" r:id="rId13" display="https://podminky.urs.cz/item/CS_URS_2024_02/612315121"/>
    <hyperlink ref="F175" r:id="rId14" display="https://podminky.urs.cz/item/CS_URS_2024_02/612321141"/>
    <hyperlink ref="F183" r:id="rId15" display="https://podminky.urs.cz/item/CS_URS_2024_02/612321191"/>
    <hyperlink ref="F191" r:id="rId16" display="https://podminky.urs.cz/item/CS_URS_2024_02/612325131"/>
    <hyperlink ref="F198" r:id="rId17" display="https://podminky.urs.cz/item/CS_URS_2024_02/612328131"/>
    <hyperlink ref="F205" r:id="rId18" display="https://podminky.urs.cz/item/CS_URS_2024_02/632481213"/>
    <hyperlink ref="F214" r:id="rId19" display="https://podminky.urs.cz/item/CS_URS_2024_02/635211421"/>
    <hyperlink ref="F224" r:id="rId20" display="https://podminky.urs.cz/item/CS_URS_2024_02/830361811"/>
    <hyperlink ref="F226" r:id="rId21" display="https://podminky.urs.cz/item/CS_URS_2024_02/871313122"/>
    <hyperlink ref="F231" r:id="rId22" display="https://podminky.urs.cz/item/CS_URS_2024_02/451572111"/>
    <hyperlink ref="F234" r:id="rId23" display="https://podminky.urs.cz/item/CS_URS_2024_02/879230191"/>
    <hyperlink ref="F238" r:id="rId24" display="https://podminky.urs.cz/item/CS_URS_2024_02/899620131"/>
    <hyperlink ref="F244" r:id="rId25" display="https://podminky.urs.cz/item/CS_URS_2024_02/949101112"/>
    <hyperlink ref="F251" r:id="rId26" display="https://podminky.urs.cz/item/CS_URS_2024_02/949111122"/>
    <hyperlink ref="F255" r:id="rId27" display="https://podminky.urs.cz/item/CS_URS_2024_02/949111222"/>
    <hyperlink ref="F261" r:id="rId28" display="https://podminky.urs.cz/item/CS_URS_2024_02/949111822"/>
    <hyperlink ref="F265" r:id="rId29" display="https://podminky.urs.cz/item/CS_URS_2024_02/952901111"/>
    <hyperlink ref="F276" r:id="rId30" display="https://podminky.urs.cz/item/CS_URS_2024_02/965081213"/>
    <hyperlink ref="F281" r:id="rId31" display="https://podminky.urs.cz/item/CS_URS_2024_02/965082923"/>
    <hyperlink ref="F290" r:id="rId32" display="https://podminky.urs.cz/item/CS_URS_2024_02/968072455"/>
    <hyperlink ref="F295" r:id="rId33" display="https://podminky.urs.cz/item/CS_URS_2024_02/971033631"/>
    <hyperlink ref="F298" r:id="rId34" display="https://podminky.urs.cz/item/CS_URS_2024_02/974031153"/>
    <hyperlink ref="F302" r:id="rId35" display="https://podminky.urs.cz/item/CS_URS_2024_02/977151111"/>
    <hyperlink ref="F307" r:id="rId36" display="https://podminky.urs.cz/item/CS_URS_2024_02/977151211"/>
    <hyperlink ref="F312" r:id="rId37" display="https://podminky.urs.cz/item/CS_URS_2024_02/978013191"/>
    <hyperlink ref="F319" r:id="rId38" display="https://podminky.urs.cz/item/CS_URS_2024_02/978059541"/>
    <hyperlink ref="F328" r:id="rId39" display="https://podminky.urs.cz/item/CS_URS_2024_02/997013212"/>
    <hyperlink ref="F330" r:id="rId40" display="https://podminky.urs.cz/item/CS_URS_2024_02/997013501"/>
    <hyperlink ref="F332" r:id="rId41" display="https://podminky.urs.cz/item/CS_URS_2024_02/997013509"/>
    <hyperlink ref="F336" r:id="rId42" display="https://podminky.urs.cz/item/CS_URS_2024_02/997013631"/>
    <hyperlink ref="F339" r:id="rId43" display="https://podminky.urs.cz/item/CS_URS_2024_02/998018002"/>
    <hyperlink ref="F341" r:id="rId44" display="https://podminky.urs.cz/item/CS_URS_2024_02/998018011"/>
    <hyperlink ref="F345" r:id="rId45" display="https://podminky.urs.cz/item/CS_URS_2024_02/713121121"/>
    <hyperlink ref="F350" r:id="rId46" display="https://podminky.urs.cz/item/CS_URS_2024_02/713121211"/>
    <hyperlink ref="F359" r:id="rId47" display="https://podminky.urs.cz/item/CS_URS_2024_02/998713312"/>
    <hyperlink ref="F362" r:id="rId48" display="https://podminky.urs.cz/item/CS_URS_2024_02/721174025"/>
    <hyperlink ref="F366" r:id="rId49" display="https://podminky.urs.cz/item/CS_URS_2024_02/721174042"/>
    <hyperlink ref="F372" r:id="rId50" display="https://podminky.urs.cz/item/CS_URS_2024_02/721174043"/>
    <hyperlink ref="F376" r:id="rId51" display="https://podminky.urs.cz/item/CS_URS_2024_02/721174045"/>
    <hyperlink ref="F380" r:id="rId52" display="https://podminky.urs.cz/item/CS_URS_2024_02/721194104"/>
    <hyperlink ref="F384" r:id="rId53" display="https://podminky.urs.cz/item/CS_URS_2024_02/721194105"/>
    <hyperlink ref="F388" r:id="rId54" display="https://podminky.urs.cz/item/CS_URS_2024_02/721194109"/>
    <hyperlink ref="F392" r:id="rId55" display="https://podminky.urs.cz/item/CS_URS_2024_02/721290111"/>
    <hyperlink ref="F396" r:id="rId56" display="https://podminky.urs.cz/item/CS_URS_2024_02/998721312"/>
    <hyperlink ref="F399" r:id="rId57" display="https://podminky.urs.cz/item/CS_URS_2024_02/722174002"/>
    <hyperlink ref="F403" r:id="rId58" display="https://podminky.urs.cz/item/CS_URS_2024_02/722179192"/>
    <hyperlink ref="F407" r:id="rId59" display="https://podminky.urs.cz/item/CS_URS_2024_02/722181221"/>
    <hyperlink ref="F411" r:id="rId60" display="https://podminky.urs.cz/item/CS_URS_2024_02/722181241"/>
    <hyperlink ref="F415" r:id="rId61" display="https://podminky.urs.cz/item/CS_URS_2024_02/722190401"/>
    <hyperlink ref="F419" r:id="rId62" display="https://podminky.urs.cz/item/CS_URS_2024_02/722220132"/>
    <hyperlink ref="F423" r:id="rId63" display="https://podminky.urs.cz/item/CS_URS_2024_02/722231144"/>
    <hyperlink ref="F427" r:id="rId64" display="https://podminky.urs.cz/item/CS_URS_2024_02/722240122"/>
    <hyperlink ref="F431" r:id="rId65" display="https://podminky.urs.cz/item/CS_URS_2024_02/722263207"/>
    <hyperlink ref="F435" r:id="rId66" display="https://podminky.urs.cz/item/CS_URS_2024_02/722290226"/>
    <hyperlink ref="F439" r:id="rId67" display="https://podminky.urs.cz/item/CS_URS_2024_02/722290234"/>
    <hyperlink ref="F443" r:id="rId68" display="https://podminky.urs.cz/item/CS_URS_2024_02/998722312"/>
    <hyperlink ref="F446" r:id="rId69" display="https://podminky.urs.cz/item/CS_URS_2024_02/724242224"/>
    <hyperlink ref="F450" r:id="rId70" display="https://podminky.urs.cz/item/CS_URS_2024_02/724311811"/>
    <hyperlink ref="F453" r:id="rId71" display="https://podminky.urs.cz/item/CS_URS_2024_02/998724312"/>
    <hyperlink ref="F456" r:id="rId72" display="https://podminky.urs.cz/item/CS_URS_2024_02/725110811"/>
    <hyperlink ref="F460" r:id="rId73" display="https://podminky.urs.cz/item/CS_URS_2024_02/725112183"/>
    <hyperlink ref="F464" r:id="rId74" display="https://podminky.urs.cz/item/CS_URS_2024_02/725210821"/>
    <hyperlink ref="F468" r:id="rId75" display="https://podminky.urs.cz/item/CS_URS_2024_02/725211603"/>
    <hyperlink ref="F472" r:id="rId76" display="https://podminky.urs.cz/item/CS_URS_2024_02/725211701"/>
    <hyperlink ref="F476" r:id="rId77" display="https://podminky.urs.cz/item/CS_URS_2024_02/725220841"/>
    <hyperlink ref="F480" r:id="rId78" display="https://podminky.urs.cz/item/CS_URS_2024_02/725241142"/>
    <hyperlink ref="F484" r:id="rId79" display="https://podminky.urs.cz/item/CS_URS_2024_02/725244843"/>
    <hyperlink ref="F488" r:id="rId80" display="https://podminky.urs.cz/item/CS_URS_2024_02/725530826"/>
    <hyperlink ref="F492" r:id="rId81" display="https://podminky.urs.cz/item/CS_URS_2024_02/725813112"/>
    <hyperlink ref="F496" r:id="rId82" display="https://podminky.urs.cz/item/CS_URS_2024_02/725819401"/>
    <hyperlink ref="F506" r:id="rId83" display="https://podminky.urs.cz/item/CS_URS_2024_02/725819402"/>
    <hyperlink ref="F513" r:id="rId84" display="https://podminky.urs.cz/item/CS_URS_2024_02/725820801"/>
    <hyperlink ref="F517" r:id="rId85" display="https://podminky.urs.cz/item/CS_URS_2024_02/725822613"/>
    <hyperlink ref="F521" r:id="rId86" display="https://podminky.urs.cz/item/CS_URS_2024_02/725849411"/>
    <hyperlink ref="F528" r:id="rId87" display="https://podminky.urs.cz/item/CS_URS_2024_02/725860811"/>
    <hyperlink ref="F532" r:id="rId88" display="https://podminky.urs.cz/item/CS_URS_2024_02/998725312"/>
    <hyperlink ref="F535" r:id="rId89" display="https://podminky.urs.cz/item/CS_URS_2024_02/731200815"/>
    <hyperlink ref="F538" r:id="rId90" display="https://podminky.urs.cz/item/CS_URS_2024_02/732231001"/>
    <hyperlink ref="F542" r:id="rId91" display="https://podminky.urs.cz/item/CS_URS_2024_02/732331615"/>
    <hyperlink ref="F544" r:id="rId92" display="https://podminky.urs.cz/item/CS_URS_2024_02/732421412"/>
    <hyperlink ref="F546" r:id="rId93" display="https://podminky.urs.cz/item/CS_URS_2024_02/732511413"/>
    <hyperlink ref="F550" r:id="rId94" display="https://podminky.urs.cz/item/CS_URS_2024_02/732511415"/>
    <hyperlink ref="F554" r:id="rId95" display="https://podminky.urs.cz/item/CS_URS_2024_02/732511423"/>
    <hyperlink ref="F558" r:id="rId96" display="https://podminky.urs.cz/item/CS_URS_2024_02/732522004"/>
    <hyperlink ref="F560" r:id="rId97" display="https://podminky.urs.cz/item/CS_URS_2024_02/732522022"/>
    <hyperlink ref="F562" r:id="rId98" display="https://podminky.urs.cz/item/CS_URS_2024_02/732523101"/>
    <hyperlink ref="F569" r:id="rId99" display="https://podminky.urs.cz/item/CS_URS_2024_02/732523102"/>
    <hyperlink ref="F573" r:id="rId100" display="https://podminky.urs.cz/item/CS_URS_2024_02/998732312"/>
    <hyperlink ref="F576" r:id="rId101" display="https://podminky.urs.cz/item/CS_URS_2024_02/733222202"/>
    <hyperlink ref="F580" r:id="rId102" display="https://podminky.urs.cz/item/CS_URS_2024_02/733222203"/>
    <hyperlink ref="F584" r:id="rId103" display="https://podminky.urs.cz/item/CS_URS_2024_02/733222204"/>
    <hyperlink ref="F588" r:id="rId104" display="https://podminky.urs.cz/item/CS_URS_2024_02/733291101"/>
    <hyperlink ref="F592" r:id="rId105" display="https://podminky.urs.cz/item/CS_URS_2024_02/998733312"/>
    <hyperlink ref="F595" r:id="rId106" display="https://podminky.urs.cz/item/CS_URS_2024_02/734211115"/>
    <hyperlink ref="F599" r:id="rId107" display="https://podminky.urs.cz/item/CS_URS_2024_02/734221552"/>
    <hyperlink ref="F603" r:id="rId108" display="https://podminky.urs.cz/item/CS_URS_2024_02/734221681"/>
    <hyperlink ref="F607" r:id="rId109" display="https://podminky.urs.cz/item/CS_URS_2024_02/734261717"/>
    <hyperlink ref="F611" r:id="rId110" display="https://podminky.urs.cz/item/CS_URS_2024_02/998734312"/>
    <hyperlink ref="F614" r:id="rId111" display="https://podminky.urs.cz/item/CS_URS_2024_02/735151483"/>
    <hyperlink ref="F616" r:id="rId112" display="https://podminky.urs.cz/item/CS_URS_2024_02/735151821"/>
    <hyperlink ref="F618" r:id="rId113" display="https://podminky.urs.cz/item/CS_URS_2024_02/735160123"/>
    <hyperlink ref="F622" r:id="rId114" display="https://podminky.urs.cz/item/CS_URS_2024_02/998735312"/>
    <hyperlink ref="F629" r:id="rId115" display="https://podminky.urs.cz/item/CS_URS_2024_02/741810002"/>
    <hyperlink ref="F635" r:id="rId116" display="https://podminky.urs.cz/item/CS_URS_2024_02/998741312"/>
    <hyperlink ref="F638" r:id="rId117" display="https://podminky.urs.cz/item/CS_URS_2024_02/762511284"/>
    <hyperlink ref="F647" r:id="rId118" display="https://podminky.urs.cz/item/CS_URS_2024_02/762522811"/>
    <hyperlink ref="F656" r:id="rId119" display="https://podminky.urs.cz/item/CS_URS_2024_02/762526110"/>
    <hyperlink ref="F659" r:id="rId120" display="https://podminky.urs.cz/item/CS_URS_2024_02/762595001"/>
    <hyperlink ref="F664" r:id="rId121" display="https://podminky.urs.cz/item/CS_URS_2024_02/998762312"/>
    <hyperlink ref="F667" r:id="rId122" display="https://podminky.urs.cz/item/CS_URS_2024_02/763131412"/>
    <hyperlink ref="F676" r:id="rId123" display="https://podminky.urs.cz/item/CS_URS_2024_02/763164521"/>
    <hyperlink ref="F684" r:id="rId124" display="https://podminky.urs.cz/item/CS_URS_2024_02/998763512"/>
    <hyperlink ref="F687" r:id="rId125" display="https://podminky.urs.cz/item/CS_URS_2024_02/766660729"/>
    <hyperlink ref="F700" r:id="rId126" display="https://podminky.urs.cz/item/CS_URS_2024_02/766661912"/>
    <hyperlink ref="F707" r:id="rId127" display="https://podminky.urs.cz/item/CS_URS_2024_02/766691914"/>
    <hyperlink ref="F711" r:id="rId128" display="https://podminky.urs.cz/item/CS_URS_2024_02/766812840"/>
    <hyperlink ref="F713" r:id="rId129" display="https://podminky.urs.cz/item/CS_URS_2024_02/998766312"/>
    <hyperlink ref="F716" r:id="rId130" display="https://podminky.urs.cz/item/CS_URS_2024_02/771111011"/>
    <hyperlink ref="F723" r:id="rId131" display="https://podminky.urs.cz/item/CS_URS_2024_02/771121011"/>
    <hyperlink ref="F730" r:id="rId132" display="https://podminky.urs.cz/item/CS_URS_2024_02/771121025"/>
    <hyperlink ref="F735" r:id="rId133" display="https://podminky.urs.cz/item/CS_URS_2024_02/771151012"/>
    <hyperlink ref="F742" r:id="rId134" display="https://podminky.urs.cz/item/CS_URS_2024_02/771574433"/>
    <hyperlink ref="F757" r:id="rId135" display="https://podminky.urs.cz/item/CS_URS_2024_02/771577211"/>
    <hyperlink ref="F764" r:id="rId136" display="https://podminky.urs.cz/item/CS_URS_2024_02/771591112"/>
    <hyperlink ref="F769" r:id="rId137" display="https://podminky.urs.cz/item/CS_URS_2024_02/771591115"/>
    <hyperlink ref="F776" r:id="rId138" display="https://podminky.urs.cz/item/CS_URS_2024_02/771591184"/>
    <hyperlink ref="F783" r:id="rId139" display="https://podminky.urs.cz/item/CS_URS_2024_02/771591241"/>
    <hyperlink ref="F790" r:id="rId140" display="https://podminky.urs.cz/item/CS_URS_2024_02/771591242"/>
    <hyperlink ref="F795" r:id="rId141" display="https://podminky.urs.cz/item/CS_URS_2024_02/771591251"/>
    <hyperlink ref="F802" r:id="rId142" display="https://podminky.urs.cz/item/CS_URS_2024_02/771591264"/>
    <hyperlink ref="F809" r:id="rId143" display="https://podminky.urs.cz/item/CS_URS_2024_02/771592011"/>
    <hyperlink ref="F816" r:id="rId144" display="https://podminky.urs.cz/item/CS_URS_2024_02/998771312"/>
    <hyperlink ref="F819" r:id="rId145" display="https://podminky.urs.cz/item/CS_URS_2024_02/776111311"/>
    <hyperlink ref="F826" r:id="rId146" display="https://podminky.urs.cz/item/CS_URS_2024_02/776121321"/>
    <hyperlink ref="F831" r:id="rId147" display="https://podminky.urs.cz/item/CS_URS_2024_02/776121411"/>
    <hyperlink ref="F836" r:id="rId148" display="https://podminky.urs.cz/item/CS_URS_2024_02/776201811"/>
    <hyperlink ref="F843" r:id="rId149" display="https://podminky.urs.cz/item/CS_URS_2024_02/776221111"/>
    <hyperlink ref="F858" r:id="rId150" display="https://podminky.urs.cz/item/CS_URS_2024_02/776421111"/>
    <hyperlink ref="F873" r:id="rId151" display="https://podminky.urs.cz/item/CS_URS_2024_02/776421312"/>
    <hyperlink ref="F888" r:id="rId152" display="https://podminky.urs.cz/item/CS_URS_2024_02/998776312"/>
    <hyperlink ref="F891" r:id="rId153" display="https://podminky.urs.cz/item/CS_URS_2024_02/781111011"/>
    <hyperlink ref="F898" r:id="rId154" display="https://podminky.urs.cz/item/CS_URS_2024_02/781121011"/>
    <hyperlink ref="F905" r:id="rId155" display="https://podminky.urs.cz/item/CS_URS_2024_02/781131112"/>
    <hyperlink ref="F910" r:id="rId156" display="https://podminky.urs.cz/item/CS_URS_2024_02/781151031"/>
    <hyperlink ref="F917" r:id="rId157" display="https://podminky.urs.cz/item/CS_URS_2024_02/781472214"/>
    <hyperlink ref="F932" r:id="rId158" display="https://podminky.urs.cz/item/CS_URS_2024_02/781492211"/>
    <hyperlink ref="F943" r:id="rId159" display="https://podminky.urs.cz/item/CS_URS_2024_02/781492251"/>
    <hyperlink ref="F950" r:id="rId160" display="https://podminky.urs.cz/item/CS_URS_2024_02/781495115"/>
    <hyperlink ref="F957" r:id="rId161" display="https://podminky.urs.cz/item/CS_URS_2024_02/781495141"/>
    <hyperlink ref="F964" r:id="rId162" display="https://podminky.urs.cz/item/CS_URS_2024_02/781495142"/>
    <hyperlink ref="F971" r:id="rId163" display="https://podminky.urs.cz/item/CS_URS_2024_02/781495184"/>
    <hyperlink ref="F978" r:id="rId164" display="https://podminky.urs.cz/item/CS_URS_2024_02/781495211"/>
    <hyperlink ref="F985" r:id="rId165" display="https://podminky.urs.cz/item/CS_URS_2024_02/998781312"/>
    <hyperlink ref="F988" r:id="rId166" display="https://podminky.urs.cz/item/CS_URS_2024_02/783101203"/>
    <hyperlink ref="F993" r:id="rId167" display="https://podminky.urs.cz/item/CS_URS_2024_02/783106805"/>
    <hyperlink ref="F995" r:id="rId168" display="https://podminky.urs.cz/item/CS_URS_2024_02/783114101"/>
    <hyperlink ref="F997" r:id="rId169" display="https://podminky.urs.cz/item/CS_URS_2024_02/783117101"/>
    <hyperlink ref="F999" r:id="rId170" display="https://podminky.urs.cz/item/CS_URS_2024_02/783152114"/>
    <hyperlink ref="F1001" r:id="rId171" display="https://podminky.urs.cz/item/CS_URS_2024_02/783301311"/>
    <hyperlink ref="F1011" r:id="rId172" display="https://podminky.urs.cz/item/CS_URS_2024_02/783301401"/>
    <hyperlink ref="F1021" r:id="rId173" display="https://podminky.urs.cz/item/CS_URS_2024_02/783324101"/>
    <hyperlink ref="F1031" r:id="rId174" display="https://podminky.urs.cz/item/CS_URS_2024_02/783325101"/>
    <hyperlink ref="F1041" r:id="rId175" display="https://podminky.urs.cz/item/CS_URS_2024_02/783327101"/>
    <hyperlink ref="F1052" r:id="rId176" display="https://podminky.urs.cz/item/CS_URS_2024_02/784111001"/>
    <hyperlink ref="F1059" r:id="rId177" display="https://podminky.urs.cz/item/CS_URS_2024_02/784111003"/>
    <hyperlink ref="F1067" r:id="rId178" display="https://podminky.urs.cz/item/CS_URS_2024_02/784111007"/>
    <hyperlink ref="F1072" r:id="rId179" display="https://podminky.urs.cz/item/CS_URS_2024_02/784111009"/>
    <hyperlink ref="F1080" r:id="rId180" display="https://podminky.urs.cz/item/CS_URS_2024_02/784111013"/>
    <hyperlink ref="F1091" r:id="rId181" display="https://podminky.urs.cz/item/CS_URS_2024_02/784121001"/>
    <hyperlink ref="F1098" r:id="rId182" display="https://podminky.urs.cz/item/CS_URS_2024_02/784121003"/>
    <hyperlink ref="F1106" r:id="rId183" display="https://podminky.urs.cz/item/CS_URS_2024_02/784121007"/>
    <hyperlink ref="F1111" r:id="rId184" display="https://podminky.urs.cz/item/CS_URS_2024_02/784121009"/>
    <hyperlink ref="F1119" r:id="rId185" display="https://podminky.urs.cz/item/CS_URS_2024_02/784121011"/>
    <hyperlink ref="F1126" r:id="rId186" display="https://podminky.urs.cz/item/CS_URS_2024_02/784121013"/>
    <hyperlink ref="F1134" r:id="rId187" display="https://podminky.urs.cz/item/CS_URS_2024_02/784121017"/>
    <hyperlink ref="F1139" r:id="rId188" display="https://podminky.urs.cz/item/CS_URS_2024_02/784121019"/>
    <hyperlink ref="F1147" r:id="rId189" display="https://podminky.urs.cz/item/CS_URS_2024_02/784121031"/>
    <hyperlink ref="F1154" r:id="rId190" display="https://podminky.urs.cz/item/CS_URS_2024_02/784121033"/>
    <hyperlink ref="F1162" r:id="rId191" display="https://podminky.urs.cz/item/CS_URS_2024_02/784121037"/>
    <hyperlink ref="F1167" r:id="rId192" display="https://podminky.urs.cz/item/CS_URS_2024_02/784121039"/>
    <hyperlink ref="F1175" r:id="rId193" display="https://podminky.urs.cz/item/CS_URS_2024_02/784161211"/>
    <hyperlink ref="F1179" r:id="rId194" display="https://podminky.urs.cz/item/CS_URS_2024_02/784161213"/>
    <hyperlink ref="F1183" r:id="rId195" display="https://podminky.urs.cz/item/CS_URS_2024_02/784161219"/>
    <hyperlink ref="F1187" r:id="rId196" display="https://podminky.urs.cz/item/CS_URS_2024_02/784171101"/>
    <hyperlink ref="F1202" r:id="rId197" display="https://podminky.urs.cz/item/CS_URS_2024_02/784181121"/>
    <hyperlink ref="F1209" r:id="rId198" display="https://podminky.urs.cz/item/CS_URS_2024_02/784181123"/>
    <hyperlink ref="F1217" r:id="rId199" display="https://podminky.urs.cz/item/CS_URS_2024_02/784181127"/>
    <hyperlink ref="F1222" r:id="rId200" display="https://podminky.urs.cz/item/CS_URS_2024_02/784181129"/>
    <hyperlink ref="F1230" r:id="rId201" display="https://podminky.urs.cz/item/CS_URS_2024_02/784211101"/>
    <hyperlink ref="F1237" r:id="rId202" display="https://podminky.urs.cz/item/CS_URS_2024_02/784211103"/>
    <hyperlink ref="F1245" r:id="rId203" display="https://podminky.urs.cz/item/CS_URS_2024_02/784211107"/>
    <hyperlink ref="F1250" r:id="rId204" display="https://podminky.urs.cz/item/CS_URS_2024_02/784211109"/>
    <hyperlink ref="F1259" r:id="rId205" display="https://podminky.urs.cz/item/CS_URS_2024_02/78761636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77</v>
      </c>
    </row>
    <row r="4" s="1" customFormat="1" ht="24.96" customHeight="1">
      <c r="B4" s="22"/>
      <c r="D4" s="132" t="s">
        <v>82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zakázky'!K6</f>
        <v>Velká Kraš VB - oprava bytu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83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1352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zakázky'!AN8</f>
        <v>5. 11. 2024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zakázky'!AN10="","",'Rekapitulace zakázky'!AN10)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zakázky'!E11="","",'Rekapitulace zakázky'!E11)</f>
        <v xml:space="preserve"> </v>
      </c>
      <c r="F15" s="40"/>
      <c r="G15" s="40"/>
      <c r="H15" s="40"/>
      <c r="I15" s="134" t="s">
        <v>27</v>
      </c>
      <c r="J15" s="138" t="str">
        <f>IF('Rekapitulace zakázky'!AN11="","",'Rekapitulace zakázky'!AN11)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zakázky'!AN13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zakázky'!E14</f>
        <v>Vyplň údaj</v>
      </c>
      <c r="F18" s="138"/>
      <c r="G18" s="138"/>
      <c r="H18" s="138"/>
      <c r="I18" s="134" t="s">
        <v>27</v>
      </c>
      <c r="J18" s="35" t="str">
        <f>'Rekapitulace zakázky'!AN14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zakázky'!AN16="","",'Rekapitulace zakázky'!AN16)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zakázky'!E17="","",'Rekapitulace zakázky'!E17)</f>
        <v xml:space="preserve"> </v>
      </c>
      <c r="F21" s="40"/>
      <c r="G21" s="40"/>
      <c r="H21" s="40"/>
      <c r="I21" s="134" t="s">
        <v>27</v>
      </c>
      <c r="J21" s="138" t="str">
        <f>IF('Rekapitulace zakázky'!AN17="","",'Rekapitulace zakázky'!AN17)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zakázky'!AN19="","",'Rekapitulace zakázky'!AN19)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zakázky'!E20="","",'Rekapitulace zakázky'!E20)</f>
        <v xml:space="preserve"> </v>
      </c>
      <c r="F24" s="40"/>
      <c r="G24" s="40"/>
      <c r="H24" s="40"/>
      <c r="I24" s="134" t="s">
        <v>27</v>
      </c>
      <c r="J24" s="138" t="str">
        <f>IF('Rekapitulace zakázky'!AN20="","",'Rekapitulace zakázky'!AN20)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ROUND((SUM(BE84:BE114)),  2)</f>
        <v>0</v>
      </c>
      <c r="G33" s="40"/>
      <c r="H33" s="40"/>
      <c r="I33" s="150">
        <v>0.20999999999999999</v>
      </c>
      <c r="J33" s="149">
        <f>ROUND(((SUM(BE84:BE114))*I33),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ROUND((SUM(BF84:BF114)),  2)</f>
        <v>0</v>
      </c>
      <c r="G34" s="40"/>
      <c r="H34" s="40"/>
      <c r="I34" s="150">
        <v>0.12</v>
      </c>
      <c r="J34" s="149">
        <f>ROUND(((SUM(BF84:BF114))*I34),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ROUND((SUM(BG84:BG114)),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ROUND((SUM(BH84:BH114)),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ROUND((SUM(BI84:BI114)),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Velká Kraš VB - oprava bytu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83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5. 11. 2024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86</v>
      </c>
      <c r="D57" s="164"/>
      <c r="E57" s="164"/>
      <c r="F57" s="164"/>
      <c r="G57" s="164"/>
      <c r="H57" s="164"/>
      <c r="I57" s="164"/>
      <c r="J57" s="165" t="s">
        <v>87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88</v>
      </c>
    </row>
    <row r="60" s="9" customFormat="1" ht="24.96" customHeight="1">
      <c r="A60" s="9"/>
      <c r="B60" s="167"/>
      <c r="C60" s="168"/>
      <c r="D60" s="169" t="s">
        <v>1353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1354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1355</v>
      </c>
      <c r="E62" s="176"/>
      <c r="F62" s="176"/>
      <c r="G62" s="176"/>
      <c r="H62" s="176"/>
      <c r="I62" s="176"/>
      <c r="J62" s="177">
        <f>J94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1356</v>
      </c>
      <c r="E63" s="176"/>
      <c r="F63" s="176"/>
      <c r="G63" s="176"/>
      <c r="H63" s="176"/>
      <c r="I63" s="176"/>
      <c r="J63" s="177">
        <f>J99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1357</v>
      </c>
      <c r="E64" s="176"/>
      <c r="F64" s="176"/>
      <c r="G64" s="176"/>
      <c r="H64" s="176"/>
      <c r="I64" s="176"/>
      <c r="J64" s="177">
        <f>J103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119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Velká Kraš VB - oprava bytu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83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VRN - Vedlejší náklady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 xml:space="preserve"> </v>
      </c>
      <c r="G78" s="42"/>
      <c r="H78" s="42"/>
      <c r="I78" s="34" t="s">
        <v>23</v>
      </c>
      <c r="J78" s="74" t="str">
        <f>IF(J12="","",J12)</f>
        <v>5. 11. 2024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30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28</v>
      </c>
      <c r="D81" s="42"/>
      <c r="E81" s="42"/>
      <c r="F81" s="29" t="str">
        <f>IF(E18="","",E18)</f>
        <v>Vyplň údaj</v>
      </c>
      <c r="G81" s="42"/>
      <c r="H81" s="42"/>
      <c r="I81" s="34" t="s">
        <v>32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120</v>
      </c>
      <c r="D83" s="182" t="s">
        <v>54</v>
      </c>
      <c r="E83" s="182" t="s">
        <v>50</v>
      </c>
      <c r="F83" s="182" t="s">
        <v>51</v>
      </c>
      <c r="G83" s="182" t="s">
        <v>121</v>
      </c>
      <c r="H83" s="182" t="s">
        <v>122</v>
      </c>
      <c r="I83" s="182" t="s">
        <v>123</v>
      </c>
      <c r="J83" s="182" t="s">
        <v>87</v>
      </c>
      <c r="K83" s="183" t="s">
        <v>124</v>
      </c>
      <c r="L83" s="184"/>
      <c r="M83" s="94" t="s">
        <v>19</v>
      </c>
      <c r="N83" s="95" t="s">
        <v>39</v>
      </c>
      <c r="O83" s="95" t="s">
        <v>125</v>
      </c>
      <c r="P83" s="95" t="s">
        <v>126</v>
      </c>
      <c r="Q83" s="95" t="s">
        <v>127</v>
      </c>
      <c r="R83" s="95" t="s">
        <v>128</v>
      </c>
      <c r="S83" s="95" t="s">
        <v>129</v>
      </c>
      <c r="T83" s="96" t="s">
        <v>130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131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</f>
        <v>0</v>
      </c>
      <c r="Q84" s="98"/>
      <c r="R84" s="187">
        <f>R85</f>
        <v>0</v>
      </c>
      <c r="S84" s="98"/>
      <c r="T84" s="188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68</v>
      </c>
      <c r="AU84" s="19" t="s">
        <v>88</v>
      </c>
      <c r="BK84" s="189">
        <f>BK85</f>
        <v>0</v>
      </c>
    </row>
    <row r="85" s="12" customFormat="1" ht="25.92" customHeight="1">
      <c r="A85" s="12"/>
      <c r="B85" s="190"/>
      <c r="C85" s="191"/>
      <c r="D85" s="192" t="s">
        <v>68</v>
      </c>
      <c r="E85" s="193" t="s">
        <v>79</v>
      </c>
      <c r="F85" s="193" t="s">
        <v>1358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P86+P94+P99+P103</f>
        <v>0</v>
      </c>
      <c r="Q85" s="198"/>
      <c r="R85" s="199">
        <f>R86+R94+R99+R103</f>
        <v>0</v>
      </c>
      <c r="S85" s="198"/>
      <c r="T85" s="200">
        <f>T86+T94+T99+T103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164</v>
      </c>
      <c r="AT85" s="202" t="s">
        <v>68</v>
      </c>
      <c r="AU85" s="202" t="s">
        <v>69</v>
      </c>
      <c r="AY85" s="201" t="s">
        <v>134</v>
      </c>
      <c r="BK85" s="203">
        <f>BK86+BK94+BK99+BK103</f>
        <v>0</v>
      </c>
    </row>
    <row r="86" s="12" customFormat="1" ht="22.8" customHeight="1">
      <c r="A86" s="12"/>
      <c r="B86" s="190"/>
      <c r="C86" s="191"/>
      <c r="D86" s="192" t="s">
        <v>68</v>
      </c>
      <c r="E86" s="204" t="s">
        <v>1359</v>
      </c>
      <c r="F86" s="204" t="s">
        <v>1360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SUM(P87:P93)</f>
        <v>0</v>
      </c>
      <c r="Q86" s="198"/>
      <c r="R86" s="199">
        <f>SUM(R87:R93)</f>
        <v>0</v>
      </c>
      <c r="S86" s="198"/>
      <c r="T86" s="200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164</v>
      </c>
      <c r="AT86" s="202" t="s">
        <v>68</v>
      </c>
      <c r="AU86" s="202" t="s">
        <v>77</v>
      </c>
      <c r="AY86" s="201" t="s">
        <v>134</v>
      </c>
      <c r="BK86" s="203">
        <f>SUM(BK87:BK93)</f>
        <v>0</v>
      </c>
    </row>
    <row r="87" s="2" customFormat="1" ht="24.15" customHeight="1">
      <c r="A87" s="40"/>
      <c r="B87" s="41"/>
      <c r="C87" s="206" t="s">
        <v>77</v>
      </c>
      <c r="D87" s="206" t="s">
        <v>136</v>
      </c>
      <c r="E87" s="207" t="s">
        <v>1361</v>
      </c>
      <c r="F87" s="208" t="s">
        <v>1362</v>
      </c>
      <c r="G87" s="209" t="s">
        <v>1363</v>
      </c>
      <c r="H87" s="210">
        <v>1</v>
      </c>
      <c r="I87" s="211"/>
      <c r="J87" s="212">
        <f>ROUND(I87*H87,2)</f>
        <v>0</v>
      </c>
      <c r="K87" s="208" t="s">
        <v>140</v>
      </c>
      <c r="L87" s="46"/>
      <c r="M87" s="213" t="s">
        <v>19</v>
      </c>
      <c r="N87" s="214" t="s">
        <v>41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1364</v>
      </c>
      <c r="AT87" s="217" t="s">
        <v>136</v>
      </c>
      <c r="AU87" s="217" t="s">
        <v>142</v>
      </c>
      <c r="AY87" s="19" t="s">
        <v>134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142</v>
      </c>
      <c r="BK87" s="218">
        <f>ROUND(I87*H87,2)</f>
        <v>0</v>
      </c>
      <c r="BL87" s="19" t="s">
        <v>1364</v>
      </c>
      <c r="BM87" s="217" t="s">
        <v>1365</v>
      </c>
    </row>
    <row r="88" s="2" customFormat="1">
      <c r="A88" s="40"/>
      <c r="B88" s="41"/>
      <c r="C88" s="42"/>
      <c r="D88" s="219" t="s">
        <v>144</v>
      </c>
      <c r="E88" s="42"/>
      <c r="F88" s="220" t="s">
        <v>1366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144</v>
      </c>
      <c r="AU88" s="19" t="s">
        <v>142</v>
      </c>
    </row>
    <row r="89" s="2" customFormat="1" ht="16.5" customHeight="1">
      <c r="A89" s="40"/>
      <c r="B89" s="41"/>
      <c r="C89" s="206" t="s">
        <v>142</v>
      </c>
      <c r="D89" s="206" t="s">
        <v>136</v>
      </c>
      <c r="E89" s="207" t="s">
        <v>1367</v>
      </c>
      <c r="F89" s="208" t="s">
        <v>1368</v>
      </c>
      <c r="G89" s="209" t="s">
        <v>1363</v>
      </c>
      <c r="H89" s="210">
        <v>1</v>
      </c>
      <c r="I89" s="211"/>
      <c r="J89" s="212">
        <f>ROUND(I89*H89,2)</f>
        <v>0</v>
      </c>
      <c r="K89" s="208" t="s">
        <v>140</v>
      </c>
      <c r="L89" s="46"/>
      <c r="M89" s="213" t="s">
        <v>19</v>
      </c>
      <c r="N89" s="214" t="s">
        <v>41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1364</v>
      </c>
      <c r="AT89" s="217" t="s">
        <v>136</v>
      </c>
      <c r="AU89" s="217" t="s">
        <v>142</v>
      </c>
      <c r="AY89" s="19" t="s">
        <v>134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142</v>
      </c>
      <c r="BK89" s="218">
        <f>ROUND(I89*H89,2)</f>
        <v>0</v>
      </c>
      <c r="BL89" s="19" t="s">
        <v>1364</v>
      </c>
      <c r="BM89" s="217" t="s">
        <v>1369</v>
      </c>
    </row>
    <row r="90" s="2" customFormat="1">
      <c r="A90" s="40"/>
      <c r="B90" s="41"/>
      <c r="C90" s="42"/>
      <c r="D90" s="219" t="s">
        <v>144</v>
      </c>
      <c r="E90" s="42"/>
      <c r="F90" s="220" t="s">
        <v>1370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144</v>
      </c>
      <c r="AU90" s="19" t="s">
        <v>142</v>
      </c>
    </row>
    <row r="91" s="2" customFormat="1" ht="16.5" customHeight="1">
      <c r="A91" s="40"/>
      <c r="B91" s="41"/>
      <c r="C91" s="206" t="s">
        <v>154</v>
      </c>
      <c r="D91" s="206" t="s">
        <v>136</v>
      </c>
      <c r="E91" s="207" t="s">
        <v>1371</v>
      </c>
      <c r="F91" s="208" t="s">
        <v>1372</v>
      </c>
      <c r="G91" s="209" t="s">
        <v>1373</v>
      </c>
      <c r="H91" s="210">
        <v>1</v>
      </c>
      <c r="I91" s="211"/>
      <c r="J91" s="212">
        <f>ROUND(I91*H91,2)</f>
        <v>0</v>
      </c>
      <c r="K91" s="208" t="s">
        <v>140</v>
      </c>
      <c r="L91" s="46"/>
      <c r="M91" s="213" t="s">
        <v>19</v>
      </c>
      <c r="N91" s="214" t="s">
        <v>41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1364</v>
      </c>
      <c r="AT91" s="217" t="s">
        <v>136</v>
      </c>
      <c r="AU91" s="217" t="s">
        <v>142</v>
      </c>
      <c r="AY91" s="19" t="s">
        <v>134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142</v>
      </c>
      <c r="BK91" s="218">
        <f>ROUND(I91*H91,2)</f>
        <v>0</v>
      </c>
      <c r="BL91" s="19" t="s">
        <v>1364</v>
      </c>
      <c r="BM91" s="217" t="s">
        <v>1374</v>
      </c>
    </row>
    <row r="92" s="2" customFormat="1">
      <c r="A92" s="40"/>
      <c r="B92" s="41"/>
      <c r="C92" s="42"/>
      <c r="D92" s="219" t="s">
        <v>144</v>
      </c>
      <c r="E92" s="42"/>
      <c r="F92" s="220" t="s">
        <v>1375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144</v>
      </c>
      <c r="AU92" s="19" t="s">
        <v>142</v>
      </c>
    </row>
    <row r="93" s="14" customFormat="1">
      <c r="A93" s="14"/>
      <c r="B93" s="235"/>
      <c r="C93" s="236"/>
      <c r="D93" s="226" t="s">
        <v>146</v>
      </c>
      <c r="E93" s="237" t="s">
        <v>19</v>
      </c>
      <c r="F93" s="238" t="s">
        <v>1376</v>
      </c>
      <c r="G93" s="236"/>
      <c r="H93" s="239">
        <v>1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146</v>
      </c>
      <c r="AU93" s="245" t="s">
        <v>142</v>
      </c>
      <c r="AV93" s="14" t="s">
        <v>142</v>
      </c>
      <c r="AW93" s="14" t="s">
        <v>31</v>
      </c>
      <c r="AX93" s="14" t="s">
        <v>77</v>
      </c>
      <c r="AY93" s="245" t="s">
        <v>134</v>
      </c>
    </row>
    <row r="94" s="12" customFormat="1" ht="22.8" customHeight="1">
      <c r="A94" s="12"/>
      <c r="B94" s="190"/>
      <c r="C94" s="191"/>
      <c r="D94" s="192" t="s">
        <v>68</v>
      </c>
      <c r="E94" s="204" t="s">
        <v>1377</v>
      </c>
      <c r="F94" s="204" t="s">
        <v>1378</v>
      </c>
      <c r="G94" s="191"/>
      <c r="H94" s="191"/>
      <c r="I94" s="194"/>
      <c r="J94" s="205">
        <f>BK94</f>
        <v>0</v>
      </c>
      <c r="K94" s="191"/>
      <c r="L94" s="196"/>
      <c r="M94" s="197"/>
      <c r="N94" s="198"/>
      <c r="O94" s="198"/>
      <c r="P94" s="199">
        <f>SUM(P95:P98)</f>
        <v>0</v>
      </c>
      <c r="Q94" s="198"/>
      <c r="R94" s="199">
        <f>SUM(R95:R98)</f>
        <v>0</v>
      </c>
      <c r="S94" s="198"/>
      <c r="T94" s="200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164</v>
      </c>
      <c r="AT94" s="202" t="s">
        <v>68</v>
      </c>
      <c r="AU94" s="202" t="s">
        <v>77</v>
      </c>
      <c r="AY94" s="201" t="s">
        <v>134</v>
      </c>
      <c r="BK94" s="203">
        <f>SUM(BK95:BK98)</f>
        <v>0</v>
      </c>
    </row>
    <row r="95" s="2" customFormat="1" ht="16.5" customHeight="1">
      <c r="A95" s="40"/>
      <c r="B95" s="41"/>
      <c r="C95" s="206" t="s">
        <v>141</v>
      </c>
      <c r="D95" s="206" t="s">
        <v>136</v>
      </c>
      <c r="E95" s="207" t="s">
        <v>1379</v>
      </c>
      <c r="F95" s="208" t="s">
        <v>1378</v>
      </c>
      <c r="G95" s="209" t="s">
        <v>817</v>
      </c>
      <c r="H95" s="210">
        <v>1</v>
      </c>
      <c r="I95" s="211"/>
      <c r="J95" s="212">
        <f>ROUND(I95*H95,2)</f>
        <v>0</v>
      </c>
      <c r="K95" s="208" t="s">
        <v>19</v>
      </c>
      <c r="L95" s="46"/>
      <c r="M95" s="213" t="s">
        <v>19</v>
      </c>
      <c r="N95" s="214" t="s">
        <v>41</v>
      </c>
      <c r="O95" s="86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141</v>
      </c>
      <c r="AT95" s="217" t="s">
        <v>136</v>
      </c>
      <c r="AU95" s="217" t="s">
        <v>142</v>
      </c>
      <c r="AY95" s="19" t="s">
        <v>134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142</v>
      </c>
      <c r="BK95" s="218">
        <f>ROUND(I95*H95,2)</f>
        <v>0</v>
      </c>
      <c r="BL95" s="19" t="s">
        <v>141</v>
      </c>
      <c r="BM95" s="217" t="s">
        <v>1380</v>
      </c>
    </row>
    <row r="96" s="2" customFormat="1">
      <c r="A96" s="40"/>
      <c r="B96" s="41"/>
      <c r="C96" s="42"/>
      <c r="D96" s="226" t="s">
        <v>819</v>
      </c>
      <c r="E96" s="42"/>
      <c r="F96" s="268" t="s">
        <v>1381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819</v>
      </c>
      <c r="AU96" s="19" t="s">
        <v>142</v>
      </c>
    </row>
    <row r="97" s="14" customFormat="1">
      <c r="A97" s="14"/>
      <c r="B97" s="235"/>
      <c r="C97" s="236"/>
      <c r="D97" s="226" t="s">
        <v>146</v>
      </c>
      <c r="E97" s="237" t="s">
        <v>19</v>
      </c>
      <c r="F97" s="238" t="s">
        <v>77</v>
      </c>
      <c r="G97" s="236"/>
      <c r="H97" s="239">
        <v>1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146</v>
      </c>
      <c r="AU97" s="245" t="s">
        <v>142</v>
      </c>
      <c r="AV97" s="14" t="s">
        <v>142</v>
      </c>
      <c r="AW97" s="14" t="s">
        <v>31</v>
      </c>
      <c r="AX97" s="14" t="s">
        <v>69</v>
      </c>
      <c r="AY97" s="245" t="s">
        <v>134</v>
      </c>
    </row>
    <row r="98" s="15" customFormat="1">
      <c r="A98" s="15"/>
      <c r="B98" s="246"/>
      <c r="C98" s="247"/>
      <c r="D98" s="226" t="s">
        <v>146</v>
      </c>
      <c r="E98" s="248" t="s">
        <v>19</v>
      </c>
      <c r="F98" s="249" t="s">
        <v>163</v>
      </c>
      <c r="G98" s="247"/>
      <c r="H98" s="250">
        <v>1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146</v>
      </c>
      <c r="AU98" s="256" t="s">
        <v>142</v>
      </c>
      <c r="AV98" s="15" t="s">
        <v>141</v>
      </c>
      <c r="AW98" s="15" t="s">
        <v>31</v>
      </c>
      <c r="AX98" s="15" t="s">
        <v>77</v>
      </c>
      <c r="AY98" s="256" t="s">
        <v>134</v>
      </c>
    </row>
    <row r="99" s="12" customFormat="1" ht="22.8" customHeight="1">
      <c r="A99" s="12"/>
      <c r="B99" s="190"/>
      <c r="C99" s="191"/>
      <c r="D99" s="192" t="s">
        <v>68</v>
      </c>
      <c r="E99" s="204" t="s">
        <v>1382</v>
      </c>
      <c r="F99" s="204" t="s">
        <v>1383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SUM(P100:P102)</f>
        <v>0</v>
      </c>
      <c r="Q99" s="198"/>
      <c r="R99" s="199">
        <f>SUM(R100:R102)</f>
        <v>0</v>
      </c>
      <c r="S99" s="198"/>
      <c r="T99" s="20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164</v>
      </c>
      <c r="AT99" s="202" t="s">
        <v>68</v>
      </c>
      <c r="AU99" s="202" t="s">
        <v>77</v>
      </c>
      <c r="AY99" s="201" t="s">
        <v>134</v>
      </c>
      <c r="BK99" s="203">
        <f>SUM(BK100:BK102)</f>
        <v>0</v>
      </c>
    </row>
    <row r="100" s="2" customFormat="1" ht="16.5" customHeight="1">
      <c r="A100" s="40"/>
      <c r="B100" s="41"/>
      <c r="C100" s="206" t="s">
        <v>164</v>
      </c>
      <c r="D100" s="206" t="s">
        <v>136</v>
      </c>
      <c r="E100" s="207" t="s">
        <v>1384</v>
      </c>
      <c r="F100" s="208" t="s">
        <v>1383</v>
      </c>
      <c r="G100" s="209" t="s">
        <v>1373</v>
      </c>
      <c r="H100" s="210">
        <v>1</v>
      </c>
      <c r="I100" s="211"/>
      <c r="J100" s="212">
        <f>ROUND(I100*H100,2)</f>
        <v>0</v>
      </c>
      <c r="K100" s="208" t="s">
        <v>140</v>
      </c>
      <c r="L100" s="46"/>
      <c r="M100" s="213" t="s">
        <v>19</v>
      </c>
      <c r="N100" s="214" t="s">
        <v>41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1364</v>
      </c>
      <c r="AT100" s="217" t="s">
        <v>136</v>
      </c>
      <c r="AU100" s="217" t="s">
        <v>142</v>
      </c>
      <c r="AY100" s="19" t="s">
        <v>134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142</v>
      </c>
      <c r="BK100" s="218">
        <f>ROUND(I100*H100,2)</f>
        <v>0</v>
      </c>
      <c r="BL100" s="19" t="s">
        <v>1364</v>
      </c>
      <c r="BM100" s="217" t="s">
        <v>1385</v>
      </c>
    </row>
    <row r="101" s="2" customFormat="1">
      <c r="A101" s="40"/>
      <c r="B101" s="41"/>
      <c r="C101" s="42"/>
      <c r="D101" s="219" t="s">
        <v>144</v>
      </c>
      <c r="E101" s="42"/>
      <c r="F101" s="220" t="s">
        <v>1386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144</v>
      </c>
      <c r="AU101" s="19" t="s">
        <v>142</v>
      </c>
    </row>
    <row r="102" s="2" customFormat="1">
      <c r="A102" s="40"/>
      <c r="B102" s="41"/>
      <c r="C102" s="42"/>
      <c r="D102" s="226" t="s">
        <v>819</v>
      </c>
      <c r="E102" s="42"/>
      <c r="F102" s="268" t="s">
        <v>1387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819</v>
      </c>
      <c r="AU102" s="19" t="s">
        <v>142</v>
      </c>
    </row>
    <row r="103" s="12" customFormat="1" ht="22.8" customHeight="1">
      <c r="A103" s="12"/>
      <c r="B103" s="190"/>
      <c r="C103" s="191"/>
      <c r="D103" s="192" t="s">
        <v>68</v>
      </c>
      <c r="E103" s="204" t="s">
        <v>1388</v>
      </c>
      <c r="F103" s="204" t="s">
        <v>1389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SUM(P104:P114)</f>
        <v>0</v>
      </c>
      <c r="Q103" s="198"/>
      <c r="R103" s="199">
        <f>SUM(R104:R114)</f>
        <v>0</v>
      </c>
      <c r="S103" s="198"/>
      <c r="T103" s="200">
        <f>SUM(T104:T114)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164</v>
      </c>
      <c r="AT103" s="202" t="s">
        <v>68</v>
      </c>
      <c r="AU103" s="202" t="s">
        <v>77</v>
      </c>
      <c r="AY103" s="201" t="s">
        <v>134</v>
      </c>
      <c r="BK103" s="203">
        <f>SUM(BK104:BK114)</f>
        <v>0</v>
      </c>
    </row>
    <row r="104" s="2" customFormat="1" ht="16.5" customHeight="1">
      <c r="A104" s="40"/>
      <c r="B104" s="41"/>
      <c r="C104" s="206" t="s">
        <v>173</v>
      </c>
      <c r="D104" s="206" t="s">
        <v>136</v>
      </c>
      <c r="E104" s="207" t="s">
        <v>1390</v>
      </c>
      <c r="F104" s="208" t="s">
        <v>1391</v>
      </c>
      <c r="G104" s="209" t="s">
        <v>1373</v>
      </c>
      <c r="H104" s="210">
        <v>1</v>
      </c>
      <c r="I104" s="211"/>
      <c r="J104" s="212">
        <f>ROUND(I104*H104,2)</f>
        <v>0</v>
      </c>
      <c r="K104" s="208" t="s">
        <v>140</v>
      </c>
      <c r="L104" s="46"/>
      <c r="M104" s="213" t="s">
        <v>19</v>
      </c>
      <c r="N104" s="214" t="s">
        <v>41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1364</v>
      </c>
      <c r="AT104" s="217" t="s">
        <v>136</v>
      </c>
      <c r="AU104" s="217" t="s">
        <v>142</v>
      </c>
      <c r="AY104" s="19" t="s">
        <v>134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142</v>
      </c>
      <c r="BK104" s="218">
        <f>ROUND(I104*H104,2)</f>
        <v>0</v>
      </c>
      <c r="BL104" s="19" t="s">
        <v>1364</v>
      </c>
      <c r="BM104" s="217" t="s">
        <v>1392</v>
      </c>
    </row>
    <row r="105" s="2" customFormat="1">
      <c r="A105" s="40"/>
      <c r="B105" s="41"/>
      <c r="C105" s="42"/>
      <c r="D105" s="219" t="s">
        <v>144</v>
      </c>
      <c r="E105" s="42"/>
      <c r="F105" s="220" t="s">
        <v>1393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144</v>
      </c>
      <c r="AU105" s="19" t="s">
        <v>142</v>
      </c>
    </row>
    <row r="106" s="2" customFormat="1" ht="24.15" customHeight="1">
      <c r="A106" s="40"/>
      <c r="B106" s="41"/>
      <c r="C106" s="206" t="s">
        <v>178</v>
      </c>
      <c r="D106" s="206" t="s">
        <v>136</v>
      </c>
      <c r="E106" s="207" t="s">
        <v>1394</v>
      </c>
      <c r="F106" s="208" t="s">
        <v>1395</v>
      </c>
      <c r="G106" s="209" t="s">
        <v>1373</v>
      </c>
      <c r="H106" s="210">
        <v>4</v>
      </c>
      <c r="I106" s="211"/>
      <c r="J106" s="212">
        <f>ROUND(I106*H106,2)</f>
        <v>0</v>
      </c>
      <c r="K106" s="208" t="s">
        <v>140</v>
      </c>
      <c r="L106" s="46"/>
      <c r="M106" s="213" t="s">
        <v>19</v>
      </c>
      <c r="N106" s="214" t="s">
        <v>41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1364</v>
      </c>
      <c r="AT106" s="217" t="s">
        <v>136</v>
      </c>
      <c r="AU106" s="217" t="s">
        <v>142</v>
      </c>
      <c r="AY106" s="19" t="s">
        <v>134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142</v>
      </c>
      <c r="BK106" s="218">
        <f>ROUND(I106*H106,2)</f>
        <v>0</v>
      </c>
      <c r="BL106" s="19" t="s">
        <v>1364</v>
      </c>
      <c r="BM106" s="217" t="s">
        <v>1396</v>
      </c>
    </row>
    <row r="107" s="2" customFormat="1">
      <c r="A107" s="40"/>
      <c r="B107" s="41"/>
      <c r="C107" s="42"/>
      <c r="D107" s="219" t="s">
        <v>144</v>
      </c>
      <c r="E107" s="42"/>
      <c r="F107" s="220" t="s">
        <v>1397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144</v>
      </c>
      <c r="AU107" s="19" t="s">
        <v>142</v>
      </c>
    </row>
    <row r="108" s="14" customFormat="1">
      <c r="A108" s="14"/>
      <c r="B108" s="235"/>
      <c r="C108" s="236"/>
      <c r="D108" s="226" t="s">
        <v>146</v>
      </c>
      <c r="E108" s="237" t="s">
        <v>19</v>
      </c>
      <c r="F108" s="238" t="s">
        <v>1398</v>
      </c>
      <c r="G108" s="236"/>
      <c r="H108" s="239">
        <v>1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146</v>
      </c>
      <c r="AU108" s="245" t="s">
        <v>142</v>
      </c>
      <c r="AV108" s="14" t="s">
        <v>142</v>
      </c>
      <c r="AW108" s="14" t="s">
        <v>31</v>
      </c>
      <c r="AX108" s="14" t="s">
        <v>69</v>
      </c>
      <c r="AY108" s="245" t="s">
        <v>134</v>
      </c>
    </row>
    <row r="109" s="14" customFormat="1">
      <c r="A109" s="14"/>
      <c r="B109" s="235"/>
      <c r="C109" s="236"/>
      <c r="D109" s="226" t="s">
        <v>146</v>
      </c>
      <c r="E109" s="237" t="s">
        <v>19</v>
      </c>
      <c r="F109" s="238" t="s">
        <v>1399</v>
      </c>
      <c r="G109" s="236"/>
      <c r="H109" s="239">
        <v>1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146</v>
      </c>
      <c r="AU109" s="245" t="s">
        <v>142</v>
      </c>
      <c r="AV109" s="14" t="s">
        <v>142</v>
      </c>
      <c r="AW109" s="14" t="s">
        <v>31</v>
      </c>
      <c r="AX109" s="14" t="s">
        <v>69</v>
      </c>
      <c r="AY109" s="245" t="s">
        <v>134</v>
      </c>
    </row>
    <row r="110" s="14" customFormat="1">
      <c r="A110" s="14"/>
      <c r="B110" s="235"/>
      <c r="C110" s="236"/>
      <c r="D110" s="226" t="s">
        <v>146</v>
      </c>
      <c r="E110" s="237" t="s">
        <v>19</v>
      </c>
      <c r="F110" s="238" t="s">
        <v>1400</v>
      </c>
      <c r="G110" s="236"/>
      <c r="H110" s="239">
        <v>1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146</v>
      </c>
      <c r="AU110" s="245" t="s">
        <v>142</v>
      </c>
      <c r="AV110" s="14" t="s">
        <v>142</v>
      </c>
      <c r="AW110" s="14" t="s">
        <v>31</v>
      </c>
      <c r="AX110" s="14" t="s">
        <v>69</v>
      </c>
      <c r="AY110" s="245" t="s">
        <v>134</v>
      </c>
    </row>
    <row r="111" s="14" customFormat="1">
      <c r="A111" s="14"/>
      <c r="B111" s="235"/>
      <c r="C111" s="236"/>
      <c r="D111" s="226" t="s">
        <v>146</v>
      </c>
      <c r="E111" s="237" t="s">
        <v>19</v>
      </c>
      <c r="F111" s="238" t="s">
        <v>1401</v>
      </c>
      <c r="G111" s="236"/>
      <c r="H111" s="239">
        <v>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146</v>
      </c>
      <c r="AU111" s="245" t="s">
        <v>142</v>
      </c>
      <c r="AV111" s="14" t="s">
        <v>142</v>
      </c>
      <c r="AW111" s="14" t="s">
        <v>31</v>
      </c>
      <c r="AX111" s="14" t="s">
        <v>69</v>
      </c>
      <c r="AY111" s="245" t="s">
        <v>134</v>
      </c>
    </row>
    <row r="112" s="15" customFormat="1">
      <c r="A112" s="15"/>
      <c r="B112" s="246"/>
      <c r="C112" s="247"/>
      <c r="D112" s="226" t="s">
        <v>146</v>
      </c>
      <c r="E112" s="248" t="s">
        <v>19</v>
      </c>
      <c r="F112" s="249" t="s">
        <v>163</v>
      </c>
      <c r="G112" s="247"/>
      <c r="H112" s="250">
        <v>4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146</v>
      </c>
      <c r="AU112" s="256" t="s">
        <v>142</v>
      </c>
      <c r="AV112" s="15" t="s">
        <v>141</v>
      </c>
      <c r="AW112" s="15" t="s">
        <v>31</v>
      </c>
      <c r="AX112" s="15" t="s">
        <v>77</v>
      </c>
      <c r="AY112" s="256" t="s">
        <v>134</v>
      </c>
    </row>
    <row r="113" s="2" customFormat="1" ht="16.5" customHeight="1">
      <c r="A113" s="40"/>
      <c r="B113" s="41"/>
      <c r="C113" s="206" t="s">
        <v>184</v>
      </c>
      <c r="D113" s="206" t="s">
        <v>136</v>
      </c>
      <c r="E113" s="207" t="s">
        <v>1402</v>
      </c>
      <c r="F113" s="208" t="s">
        <v>1403</v>
      </c>
      <c r="G113" s="209" t="s">
        <v>1373</v>
      </c>
      <c r="H113" s="210">
        <v>1</v>
      </c>
      <c r="I113" s="211"/>
      <c r="J113" s="212">
        <f>ROUND(I113*H113,2)</f>
        <v>0</v>
      </c>
      <c r="K113" s="208" t="s">
        <v>140</v>
      </c>
      <c r="L113" s="46"/>
      <c r="M113" s="213" t="s">
        <v>19</v>
      </c>
      <c r="N113" s="214" t="s">
        <v>41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1364</v>
      </c>
      <c r="AT113" s="217" t="s">
        <v>136</v>
      </c>
      <c r="AU113" s="217" t="s">
        <v>142</v>
      </c>
      <c r="AY113" s="19" t="s">
        <v>134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142</v>
      </c>
      <c r="BK113" s="218">
        <f>ROUND(I113*H113,2)</f>
        <v>0</v>
      </c>
      <c r="BL113" s="19" t="s">
        <v>1364</v>
      </c>
      <c r="BM113" s="217" t="s">
        <v>1404</v>
      </c>
    </row>
    <row r="114" s="2" customFormat="1">
      <c r="A114" s="40"/>
      <c r="B114" s="41"/>
      <c r="C114" s="42"/>
      <c r="D114" s="219" t="s">
        <v>144</v>
      </c>
      <c r="E114" s="42"/>
      <c r="F114" s="220" t="s">
        <v>1405</v>
      </c>
      <c r="G114" s="42"/>
      <c r="H114" s="42"/>
      <c r="I114" s="221"/>
      <c r="J114" s="42"/>
      <c r="K114" s="42"/>
      <c r="L114" s="46"/>
      <c r="M114" s="272"/>
      <c r="N114" s="273"/>
      <c r="O114" s="274"/>
      <c r="P114" s="274"/>
      <c r="Q114" s="274"/>
      <c r="R114" s="274"/>
      <c r="S114" s="274"/>
      <c r="T114" s="275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144</v>
      </c>
      <c r="AU114" s="19" t="s">
        <v>142</v>
      </c>
    </row>
    <row r="115" s="2" customFormat="1" ht="6.96" customHeight="1">
      <c r="A115" s="40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6"/>
      <c r="M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</sheetData>
  <sheetProtection sheet="1" autoFilter="0" formatColumns="0" formatRows="0" objects="1" scenarios="1" spinCount="100000" saltValue="ncj90uM5DmV/juEr6t8LWxFwZc9cF0miXjZJbsc0baVHDslB9dCGLf9KkyS69UCNW60qdYhy+9PJkB+0XUQkbg==" hashValue="1vZcS5mVmgTet9vB+1HJhoWDSIwNO7dlYSmueuJ9Gt8wnLoRfqmJRKacHzS39oz+smg4RUYaWnZ5FZPlVOH7Lw==" algorithmName="SHA-512" password="CC35"/>
  <autoFilter ref="C83:K11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011002000"/>
    <hyperlink ref="F90" r:id="rId2" display="https://podminky.urs.cz/item/CS_URS_2024_02/012164000"/>
    <hyperlink ref="F92" r:id="rId3" display="https://podminky.urs.cz/item/CS_URS_2024_02/013244000"/>
    <hyperlink ref="F101" r:id="rId4" display="https://podminky.urs.cz/item/CS_URS_2024_02/030001000"/>
    <hyperlink ref="F105" r:id="rId5" display="https://podminky.urs.cz/item/CS_URS_2024_02/042103000"/>
    <hyperlink ref="F107" r:id="rId6" display="https://podminky.urs.cz/item/CS_URS_2024_02/043103000"/>
    <hyperlink ref="F114" r:id="rId7" display="https://podminky.urs.cz/item/CS_URS_2024_02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1406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1407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1408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1409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1410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1411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1412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1413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1414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1415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1416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1417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1418</v>
      </c>
      <c r="F19" s="287" t="s">
        <v>1419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1420</v>
      </c>
      <c r="F20" s="287" t="s">
        <v>1421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1422</v>
      </c>
      <c r="F21" s="287" t="s">
        <v>1423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1424</v>
      </c>
      <c r="F22" s="287" t="s">
        <v>1425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1426</v>
      </c>
      <c r="F23" s="287" t="s">
        <v>1427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1428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1429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1430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1431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1432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1433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1434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1435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1436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120</v>
      </c>
      <c r="F36" s="287"/>
      <c r="G36" s="287" t="s">
        <v>1437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1438</v>
      </c>
      <c r="F37" s="287"/>
      <c r="G37" s="287" t="s">
        <v>1439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50</v>
      </c>
      <c r="F38" s="287"/>
      <c r="G38" s="287" t="s">
        <v>1440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51</v>
      </c>
      <c r="F39" s="287"/>
      <c r="G39" s="287" t="s">
        <v>1441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121</v>
      </c>
      <c r="F40" s="287"/>
      <c r="G40" s="287" t="s">
        <v>1442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122</v>
      </c>
      <c r="F41" s="287"/>
      <c r="G41" s="287" t="s">
        <v>1443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1444</v>
      </c>
      <c r="F42" s="287"/>
      <c r="G42" s="287" t="s">
        <v>1445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1446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1447</v>
      </c>
      <c r="F44" s="287"/>
      <c r="G44" s="287" t="s">
        <v>1448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124</v>
      </c>
      <c r="F45" s="287"/>
      <c r="G45" s="287" t="s">
        <v>1449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1450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1451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1452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1453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1454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1455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1456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1457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1458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1459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1460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1461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1462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1463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1464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1465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1466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1467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1468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1469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1470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1471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1472</v>
      </c>
      <c r="D76" s="305"/>
      <c r="E76" s="305"/>
      <c r="F76" s="305" t="s">
        <v>1473</v>
      </c>
      <c r="G76" s="306"/>
      <c r="H76" s="305" t="s">
        <v>51</v>
      </c>
      <c r="I76" s="305" t="s">
        <v>54</v>
      </c>
      <c r="J76" s="305" t="s">
        <v>1474</v>
      </c>
      <c r="K76" s="304"/>
    </row>
    <row r="77" s="1" customFormat="1" ht="17.25" customHeight="1">
      <c r="B77" s="302"/>
      <c r="C77" s="307" t="s">
        <v>1475</v>
      </c>
      <c r="D77" s="307"/>
      <c r="E77" s="307"/>
      <c r="F77" s="308" t="s">
        <v>1476</v>
      </c>
      <c r="G77" s="309"/>
      <c r="H77" s="307"/>
      <c r="I77" s="307"/>
      <c r="J77" s="307" t="s">
        <v>1477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50</v>
      </c>
      <c r="D79" s="312"/>
      <c r="E79" s="312"/>
      <c r="F79" s="313" t="s">
        <v>1478</v>
      </c>
      <c r="G79" s="314"/>
      <c r="H79" s="290" t="s">
        <v>1479</v>
      </c>
      <c r="I79" s="290" t="s">
        <v>1480</v>
      </c>
      <c r="J79" s="290">
        <v>20</v>
      </c>
      <c r="K79" s="304"/>
    </row>
    <row r="80" s="1" customFormat="1" ht="15" customHeight="1">
      <c r="B80" s="302"/>
      <c r="C80" s="290" t="s">
        <v>1481</v>
      </c>
      <c r="D80" s="290"/>
      <c r="E80" s="290"/>
      <c r="F80" s="313" t="s">
        <v>1478</v>
      </c>
      <c r="G80" s="314"/>
      <c r="H80" s="290" t="s">
        <v>1482</v>
      </c>
      <c r="I80" s="290" t="s">
        <v>1480</v>
      </c>
      <c r="J80" s="290">
        <v>120</v>
      </c>
      <c r="K80" s="304"/>
    </row>
    <row r="81" s="1" customFormat="1" ht="15" customHeight="1">
      <c r="B81" s="315"/>
      <c r="C81" s="290" t="s">
        <v>1483</v>
      </c>
      <c r="D81" s="290"/>
      <c r="E81" s="290"/>
      <c r="F81" s="313" t="s">
        <v>1484</v>
      </c>
      <c r="G81" s="314"/>
      <c r="H81" s="290" t="s">
        <v>1485</v>
      </c>
      <c r="I81" s="290" t="s">
        <v>1480</v>
      </c>
      <c r="J81" s="290">
        <v>50</v>
      </c>
      <c r="K81" s="304"/>
    </row>
    <row r="82" s="1" customFormat="1" ht="15" customHeight="1">
      <c r="B82" s="315"/>
      <c r="C82" s="290" t="s">
        <v>1486</v>
      </c>
      <c r="D82" s="290"/>
      <c r="E82" s="290"/>
      <c r="F82" s="313" t="s">
        <v>1478</v>
      </c>
      <c r="G82" s="314"/>
      <c r="H82" s="290" t="s">
        <v>1487</v>
      </c>
      <c r="I82" s="290" t="s">
        <v>1488</v>
      </c>
      <c r="J82" s="290"/>
      <c r="K82" s="304"/>
    </row>
    <row r="83" s="1" customFormat="1" ht="15" customHeight="1">
      <c r="B83" s="315"/>
      <c r="C83" s="316" t="s">
        <v>1489</v>
      </c>
      <c r="D83" s="316"/>
      <c r="E83" s="316"/>
      <c r="F83" s="317" t="s">
        <v>1484</v>
      </c>
      <c r="G83" s="316"/>
      <c r="H83" s="316" t="s">
        <v>1490</v>
      </c>
      <c r="I83" s="316" t="s">
        <v>1480</v>
      </c>
      <c r="J83" s="316">
        <v>15</v>
      </c>
      <c r="K83" s="304"/>
    </row>
    <row r="84" s="1" customFormat="1" ht="15" customHeight="1">
      <c r="B84" s="315"/>
      <c r="C84" s="316" t="s">
        <v>1491</v>
      </c>
      <c r="D84" s="316"/>
      <c r="E84" s="316"/>
      <c r="F84" s="317" t="s">
        <v>1484</v>
      </c>
      <c r="G84" s="316"/>
      <c r="H84" s="316" t="s">
        <v>1492</v>
      </c>
      <c r="I84" s="316" t="s">
        <v>1480</v>
      </c>
      <c r="J84" s="316">
        <v>15</v>
      </c>
      <c r="K84" s="304"/>
    </row>
    <row r="85" s="1" customFormat="1" ht="15" customHeight="1">
      <c r="B85" s="315"/>
      <c r="C85" s="316" t="s">
        <v>1493</v>
      </c>
      <c r="D85" s="316"/>
      <c r="E85" s="316"/>
      <c r="F85" s="317" t="s">
        <v>1484</v>
      </c>
      <c r="G85" s="316"/>
      <c r="H85" s="316" t="s">
        <v>1494</v>
      </c>
      <c r="I85" s="316" t="s">
        <v>1480</v>
      </c>
      <c r="J85" s="316">
        <v>20</v>
      </c>
      <c r="K85" s="304"/>
    </row>
    <row r="86" s="1" customFormat="1" ht="15" customHeight="1">
      <c r="B86" s="315"/>
      <c r="C86" s="316" t="s">
        <v>1495</v>
      </c>
      <c r="D86" s="316"/>
      <c r="E86" s="316"/>
      <c r="F86" s="317" t="s">
        <v>1484</v>
      </c>
      <c r="G86" s="316"/>
      <c r="H86" s="316" t="s">
        <v>1496</v>
      </c>
      <c r="I86" s="316" t="s">
        <v>1480</v>
      </c>
      <c r="J86" s="316">
        <v>20</v>
      </c>
      <c r="K86" s="304"/>
    </row>
    <row r="87" s="1" customFormat="1" ht="15" customHeight="1">
      <c r="B87" s="315"/>
      <c r="C87" s="290" t="s">
        <v>1497</v>
      </c>
      <c r="D87" s="290"/>
      <c r="E87" s="290"/>
      <c r="F87" s="313" t="s">
        <v>1484</v>
      </c>
      <c r="G87" s="314"/>
      <c r="H87" s="290" t="s">
        <v>1498</v>
      </c>
      <c r="I87" s="290" t="s">
        <v>1480</v>
      </c>
      <c r="J87" s="290">
        <v>50</v>
      </c>
      <c r="K87" s="304"/>
    </row>
    <row r="88" s="1" customFormat="1" ht="15" customHeight="1">
      <c r="B88" s="315"/>
      <c r="C88" s="290" t="s">
        <v>1499</v>
      </c>
      <c r="D88" s="290"/>
      <c r="E88" s="290"/>
      <c r="F88" s="313" t="s">
        <v>1484</v>
      </c>
      <c r="G88" s="314"/>
      <c r="H88" s="290" t="s">
        <v>1500</v>
      </c>
      <c r="I88" s="290" t="s">
        <v>1480</v>
      </c>
      <c r="J88" s="290">
        <v>20</v>
      </c>
      <c r="K88" s="304"/>
    </row>
    <row r="89" s="1" customFormat="1" ht="15" customHeight="1">
      <c r="B89" s="315"/>
      <c r="C89" s="290" t="s">
        <v>1501</v>
      </c>
      <c r="D89" s="290"/>
      <c r="E89" s="290"/>
      <c r="F89" s="313" t="s">
        <v>1484</v>
      </c>
      <c r="G89" s="314"/>
      <c r="H89" s="290" t="s">
        <v>1502</v>
      </c>
      <c r="I89" s="290" t="s">
        <v>1480</v>
      </c>
      <c r="J89" s="290">
        <v>20</v>
      </c>
      <c r="K89" s="304"/>
    </row>
    <row r="90" s="1" customFormat="1" ht="15" customHeight="1">
      <c r="B90" s="315"/>
      <c r="C90" s="290" t="s">
        <v>1503</v>
      </c>
      <c r="D90" s="290"/>
      <c r="E90" s="290"/>
      <c r="F90" s="313" t="s">
        <v>1484</v>
      </c>
      <c r="G90" s="314"/>
      <c r="H90" s="290" t="s">
        <v>1504</v>
      </c>
      <c r="I90" s="290" t="s">
        <v>1480</v>
      </c>
      <c r="J90" s="290">
        <v>50</v>
      </c>
      <c r="K90" s="304"/>
    </row>
    <row r="91" s="1" customFormat="1" ht="15" customHeight="1">
      <c r="B91" s="315"/>
      <c r="C91" s="290" t="s">
        <v>1505</v>
      </c>
      <c r="D91" s="290"/>
      <c r="E91" s="290"/>
      <c r="F91" s="313" t="s">
        <v>1484</v>
      </c>
      <c r="G91" s="314"/>
      <c r="H91" s="290" t="s">
        <v>1505</v>
      </c>
      <c r="I91" s="290" t="s">
        <v>1480</v>
      </c>
      <c r="J91" s="290">
        <v>50</v>
      </c>
      <c r="K91" s="304"/>
    </row>
    <row r="92" s="1" customFormat="1" ht="15" customHeight="1">
      <c r="B92" s="315"/>
      <c r="C92" s="290" t="s">
        <v>1506</v>
      </c>
      <c r="D92" s="290"/>
      <c r="E92" s="290"/>
      <c r="F92" s="313" t="s">
        <v>1484</v>
      </c>
      <c r="G92" s="314"/>
      <c r="H92" s="290" t="s">
        <v>1507</v>
      </c>
      <c r="I92" s="290" t="s">
        <v>1480</v>
      </c>
      <c r="J92" s="290">
        <v>255</v>
      </c>
      <c r="K92" s="304"/>
    </row>
    <row r="93" s="1" customFormat="1" ht="15" customHeight="1">
      <c r="B93" s="315"/>
      <c r="C93" s="290" t="s">
        <v>1508</v>
      </c>
      <c r="D93" s="290"/>
      <c r="E93" s="290"/>
      <c r="F93" s="313" t="s">
        <v>1478</v>
      </c>
      <c r="G93" s="314"/>
      <c r="H93" s="290" t="s">
        <v>1509</v>
      </c>
      <c r="I93" s="290" t="s">
        <v>1510</v>
      </c>
      <c r="J93" s="290"/>
      <c r="K93" s="304"/>
    </row>
    <row r="94" s="1" customFormat="1" ht="15" customHeight="1">
      <c r="B94" s="315"/>
      <c r="C94" s="290" t="s">
        <v>1511</v>
      </c>
      <c r="D94" s="290"/>
      <c r="E94" s="290"/>
      <c r="F94" s="313" t="s">
        <v>1478</v>
      </c>
      <c r="G94" s="314"/>
      <c r="H94" s="290" t="s">
        <v>1512</v>
      </c>
      <c r="I94" s="290" t="s">
        <v>1513</v>
      </c>
      <c r="J94" s="290"/>
      <c r="K94" s="304"/>
    </row>
    <row r="95" s="1" customFormat="1" ht="15" customHeight="1">
      <c r="B95" s="315"/>
      <c r="C95" s="290" t="s">
        <v>1514</v>
      </c>
      <c r="D95" s="290"/>
      <c r="E95" s="290"/>
      <c r="F95" s="313" t="s">
        <v>1478</v>
      </c>
      <c r="G95" s="314"/>
      <c r="H95" s="290" t="s">
        <v>1514</v>
      </c>
      <c r="I95" s="290" t="s">
        <v>1513</v>
      </c>
      <c r="J95" s="290"/>
      <c r="K95" s="304"/>
    </row>
    <row r="96" s="1" customFormat="1" ht="15" customHeight="1">
      <c r="B96" s="315"/>
      <c r="C96" s="290" t="s">
        <v>35</v>
      </c>
      <c r="D96" s="290"/>
      <c r="E96" s="290"/>
      <c r="F96" s="313" t="s">
        <v>1478</v>
      </c>
      <c r="G96" s="314"/>
      <c r="H96" s="290" t="s">
        <v>1515</v>
      </c>
      <c r="I96" s="290" t="s">
        <v>1513</v>
      </c>
      <c r="J96" s="290"/>
      <c r="K96" s="304"/>
    </row>
    <row r="97" s="1" customFormat="1" ht="15" customHeight="1">
      <c r="B97" s="315"/>
      <c r="C97" s="290" t="s">
        <v>45</v>
      </c>
      <c r="D97" s="290"/>
      <c r="E97" s="290"/>
      <c r="F97" s="313" t="s">
        <v>1478</v>
      </c>
      <c r="G97" s="314"/>
      <c r="H97" s="290" t="s">
        <v>1516</v>
      </c>
      <c r="I97" s="290" t="s">
        <v>1513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1517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1472</v>
      </c>
      <c r="D103" s="305"/>
      <c r="E103" s="305"/>
      <c r="F103" s="305" t="s">
        <v>1473</v>
      </c>
      <c r="G103" s="306"/>
      <c r="H103" s="305" t="s">
        <v>51</v>
      </c>
      <c r="I103" s="305" t="s">
        <v>54</v>
      </c>
      <c r="J103" s="305" t="s">
        <v>1474</v>
      </c>
      <c r="K103" s="304"/>
    </row>
    <row r="104" s="1" customFormat="1" ht="17.25" customHeight="1">
      <c r="B104" s="302"/>
      <c r="C104" s="307" t="s">
        <v>1475</v>
      </c>
      <c r="D104" s="307"/>
      <c r="E104" s="307"/>
      <c r="F104" s="308" t="s">
        <v>1476</v>
      </c>
      <c r="G104" s="309"/>
      <c r="H104" s="307"/>
      <c r="I104" s="307"/>
      <c r="J104" s="307" t="s">
        <v>1477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50</v>
      </c>
      <c r="D106" s="312"/>
      <c r="E106" s="312"/>
      <c r="F106" s="313" t="s">
        <v>1478</v>
      </c>
      <c r="G106" s="290"/>
      <c r="H106" s="290" t="s">
        <v>1518</v>
      </c>
      <c r="I106" s="290" t="s">
        <v>1480</v>
      </c>
      <c r="J106" s="290">
        <v>20</v>
      </c>
      <c r="K106" s="304"/>
    </row>
    <row r="107" s="1" customFormat="1" ht="15" customHeight="1">
      <c r="B107" s="302"/>
      <c r="C107" s="290" t="s">
        <v>1481</v>
      </c>
      <c r="D107" s="290"/>
      <c r="E107" s="290"/>
      <c r="F107" s="313" t="s">
        <v>1478</v>
      </c>
      <c r="G107" s="290"/>
      <c r="H107" s="290" t="s">
        <v>1518</v>
      </c>
      <c r="I107" s="290" t="s">
        <v>1480</v>
      </c>
      <c r="J107" s="290">
        <v>120</v>
      </c>
      <c r="K107" s="304"/>
    </row>
    <row r="108" s="1" customFormat="1" ht="15" customHeight="1">
      <c r="B108" s="315"/>
      <c r="C108" s="290" t="s">
        <v>1483</v>
      </c>
      <c r="D108" s="290"/>
      <c r="E108" s="290"/>
      <c r="F108" s="313" t="s">
        <v>1484</v>
      </c>
      <c r="G108" s="290"/>
      <c r="H108" s="290" t="s">
        <v>1518</v>
      </c>
      <c r="I108" s="290" t="s">
        <v>1480</v>
      </c>
      <c r="J108" s="290">
        <v>50</v>
      </c>
      <c r="K108" s="304"/>
    </row>
    <row r="109" s="1" customFormat="1" ht="15" customHeight="1">
      <c r="B109" s="315"/>
      <c r="C109" s="290" t="s">
        <v>1486</v>
      </c>
      <c r="D109" s="290"/>
      <c r="E109" s="290"/>
      <c r="F109" s="313" t="s">
        <v>1478</v>
      </c>
      <c r="G109" s="290"/>
      <c r="H109" s="290" t="s">
        <v>1518</v>
      </c>
      <c r="I109" s="290" t="s">
        <v>1488</v>
      </c>
      <c r="J109" s="290"/>
      <c r="K109" s="304"/>
    </row>
    <row r="110" s="1" customFormat="1" ht="15" customHeight="1">
      <c r="B110" s="315"/>
      <c r="C110" s="290" t="s">
        <v>1497</v>
      </c>
      <c r="D110" s="290"/>
      <c r="E110" s="290"/>
      <c r="F110" s="313" t="s">
        <v>1484</v>
      </c>
      <c r="G110" s="290"/>
      <c r="H110" s="290" t="s">
        <v>1518</v>
      </c>
      <c r="I110" s="290" t="s">
        <v>1480</v>
      </c>
      <c r="J110" s="290">
        <v>50</v>
      </c>
      <c r="K110" s="304"/>
    </row>
    <row r="111" s="1" customFormat="1" ht="15" customHeight="1">
      <c r="B111" s="315"/>
      <c r="C111" s="290" t="s">
        <v>1505</v>
      </c>
      <c r="D111" s="290"/>
      <c r="E111" s="290"/>
      <c r="F111" s="313" t="s">
        <v>1484</v>
      </c>
      <c r="G111" s="290"/>
      <c r="H111" s="290" t="s">
        <v>1518</v>
      </c>
      <c r="I111" s="290" t="s">
        <v>1480</v>
      </c>
      <c r="J111" s="290">
        <v>50</v>
      </c>
      <c r="K111" s="304"/>
    </row>
    <row r="112" s="1" customFormat="1" ht="15" customHeight="1">
      <c r="B112" s="315"/>
      <c r="C112" s="290" t="s">
        <v>1503</v>
      </c>
      <c r="D112" s="290"/>
      <c r="E112" s="290"/>
      <c r="F112" s="313" t="s">
        <v>1484</v>
      </c>
      <c r="G112" s="290"/>
      <c r="H112" s="290" t="s">
        <v>1518</v>
      </c>
      <c r="I112" s="290" t="s">
        <v>1480</v>
      </c>
      <c r="J112" s="290">
        <v>50</v>
      </c>
      <c r="K112" s="304"/>
    </row>
    <row r="113" s="1" customFormat="1" ht="15" customHeight="1">
      <c r="B113" s="315"/>
      <c r="C113" s="290" t="s">
        <v>50</v>
      </c>
      <c r="D113" s="290"/>
      <c r="E113" s="290"/>
      <c r="F113" s="313" t="s">
        <v>1478</v>
      </c>
      <c r="G113" s="290"/>
      <c r="H113" s="290" t="s">
        <v>1519</v>
      </c>
      <c r="I113" s="290" t="s">
        <v>1480</v>
      </c>
      <c r="J113" s="290">
        <v>20</v>
      </c>
      <c r="K113" s="304"/>
    </row>
    <row r="114" s="1" customFormat="1" ht="15" customHeight="1">
      <c r="B114" s="315"/>
      <c r="C114" s="290" t="s">
        <v>1520</v>
      </c>
      <c r="D114" s="290"/>
      <c r="E114" s="290"/>
      <c r="F114" s="313" t="s">
        <v>1478</v>
      </c>
      <c r="G114" s="290"/>
      <c r="H114" s="290" t="s">
        <v>1521</v>
      </c>
      <c r="I114" s="290" t="s">
        <v>1480</v>
      </c>
      <c r="J114" s="290">
        <v>120</v>
      </c>
      <c r="K114" s="304"/>
    </row>
    <row r="115" s="1" customFormat="1" ht="15" customHeight="1">
      <c r="B115" s="315"/>
      <c r="C115" s="290" t="s">
        <v>35</v>
      </c>
      <c r="D115" s="290"/>
      <c r="E115" s="290"/>
      <c r="F115" s="313" t="s">
        <v>1478</v>
      </c>
      <c r="G115" s="290"/>
      <c r="H115" s="290" t="s">
        <v>1522</v>
      </c>
      <c r="I115" s="290" t="s">
        <v>1513</v>
      </c>
      <c r="J115" s="290"/>
      <c r="K115" s="304"/>
    </row>
    <row r="116" s="1" customFormat="1" ht="15" customHeight="1">
      <c r="B116" s="315"/>
      <c r="C116" s="290" t="s">
        <v>45</v>
      </c>
      <c r="D116" s="290"/>
      <c r="E116" s="290"/>
      <c r="F116" s="313" t="s">
        <v>1478</v>
      </c>
      <c r="G116" s="290"/>
      <c r="H116" s="290" t="s">
        <v>1523</v>
      </c>
      <c r="I116" s="290" t="s">
        <v>1513</v>
      </c>
      <c r="J116" s="290"/>
      <c r="K116" s="304"/>
    </row>
    <row r="117" s="1" customFormat="1" ht="15" customHeight="1">
      <c r="B117" s="315"/>
      <c r="C117" s="290" t="s">
        <v>54</v>
      </c>
      <c r="D117" s="290"/>
      <c r="E117" s="290"/>
      <c r="F117" s="313" t="s">
        <v>1478</v>
      </c>
      <c r="G117" s="290"/>
      <c r="H117" s="290" t="s">
        <v>1524</v>
      </c>
      <c r="I117" s="290" t="s">
        <v>1525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1526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1472</v>
      </c>
      <c r="D123" s="305"/>
      <c r="E123" s="305"/>
      <c r="F123" s="305" t="s">
        <v>1473</v>
      </c>
      <c r="G123" s="306"/>
      <c r="H123" s="305" t="s">
        <v>51</v>
      </c>
      <c r="I123" s="305" t="s">
        <v>54</v>
      </c>
      <c r="J123" s="305" t="s">
        <v>1474</v>
      </c>
      <c r="K123" s="334"/>
    </row>
    <row r="124" s="1" customFormat="1" ht="17.25" customHeight="1">
      <c r="B124" s="333"/>
      <c r="C124" s="307" t="s">
        <v>1475</v>
      </c>
      <c r="D124" s="307"/>
      <c r="E124" s="307"/>
      <c r="F124" s="308" t="s">
        <v>1476</v>
      </c>
      <c r="G124" s="309"/>
      <c r="H124" s="307"/>
      <c r="I124" s="307"/>
      <c r="J124" s="307" t="s">
        <v>1477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1481</v>
      </c>
      <c r="D126" s="312"/>
      <c r="E126" s="312"/>
      <c r="F126" s="313" t="s">
        <v>1478</v>
      </c>
      <c r="G126" s="290"/>
      <c r="H126" s="290" t="s">
        <v>1518</v>
      </c>
      <c r="I126" s="290" t="s">
        <v>1480</v>
      </c>
      <c r="J126" s="290">
        <v>120</v>
      </c>
      <c r="K126" s="338"/>
    </row>
    <row r="127" s="1" customFormat="1" ht="15" customHeight="1">
      <c r="B127" s="335"/>
      <c r="C127" s="290" t="s">
        <v>1527</v>
      </c>
      <c r="D127" s="290"/>
      <c r="E127" s="290"/>
      <c r="F127" s="313" t="s">
        <v>1478</v>
      </c>
      <c r="G127" s="290"/>
      <c r="H127" s="290" t="s">
        <v>1528</v>
      </c>
      <c r="I127" s="290" t="s">
        <v>1480</v>
      </c>
      <c r="J127" s="290" t="s">
        <v>1529</v>
      </c>
      <c r="K127" s="338"/>
    </row>
    <row r="128" s="1" customFormat="1" ht="15" customHeight="1">
      <c r="B128" s="335"/>
      <c r="C128" s="290" t="s">
        <v>1426</v>
      </c>
      <c r="D128" s="290"/>
      <c r="E128" s="290"/>
      <c r="F128" s="313" t="s">
        <v>1478</v>
      </c>
      <c r="G128" s="290"/>
      <c r="H128" s="290" t="s">
        <v>1530</v>
      </c>
      <c r="I128" s="290" t="s">
        <v>1480</v>
      </c>
      <c r="J128" s="290" t="s">
        <v>1529</v>
      </c>
      <c r="K128" s="338"/>
    </row>
    <row r="129" s="1" customFormat="1" ht="15" customHeight="1">
      <c r="B129" s="335"/>
      <c r="C129" s="290" t="s">
        <v>1489</v>
      </c>
      <c r="D129" s="290"/>
      <c r="E129" s="290"/>
      <c r="F129" s="313" t="s">
        <v>1484</v>
      </c>
      <c r="G129" s="290"/>
      <c r="H129" s="290" t="s">
        <v>1490</v>
      </c>
      <c r="I129" s="290" t="s">
        <v>1480</v>
      </c>
      <c r="J129" s="290">
        <v>15</v>
      </c>
      <c r="K129" s="338"/>
    </row>
    <row r="130" s="1" customFormat="1" ht="15" customHeight="1">
      <c r="B130" s="335"/>
      <c r="C130" s="316" t="s">
        <v>1491</v>
      </c>
      <c r="D130" s="316"/>
      <c r="E130" s="316"/>
      <c r="F130" s="317" t="s">
        <v>1484</v>
      </c>
      <c r="G130" s="316"/>
      <c r="H130" s="316" t="s">
        <v>1492</v>
      </c>
      <c r="I130" s="316" t="s">
        <v>1480</v>
      </c>
      <c r="J130" s="316">
        <v>15</v>
      </c>
      <c r="K130" s="338"/>
    </row>
    <row r="131" s="1" customFormat="1" ht="15" customHeight="1">
      <c r="B131" s="335"/>
      <c r="C131" s="316" t="s">
        <v>1493</v>
      </c>
      <c r="D131" s="316"/>
      <c r="E131" s="316"/>
      <c r="F131" s="317" t="s">
        <v>1484</v>
      </c>
      <c r="G131" s="316"/>
      <c r="H131" s="316" t="s">
        <v>1494</v>
      </c>
      <c r="I131" s="316" t="s">
        <v>1480</v>
      </c>
      <c r="J131" s="316">
        <v>20</v>
      </c>
      <c r="K131" s="338"/>
    </row>
    <row r="132" s="1" customFormat="1" ht="15" customHeight="1">
      <c r="B132" s="335"/>
      <c r="C132" s="316" t="s">
        <v>1495</v>
      </c>
      <c r="D132" s="316"/>
      <c r="E132" s="316"/>
      <c r="F132" s="317" t="s">
        <v>1484</v>
      </c>
      <c r="G132" s="316"/>
      <c r="H132" s="316" t="s">
        <v>1496</v>
      </c>
      <c r="I132" s="316" t="s">
        <v>1480</v>
      </c>
      <c r="J132" s="316">
        <v>20</v>
      </c>
      <c r="K132" s="338"/>
    </row>
    <row r="133" s="1" customFormat="1" ht="15" customHeight="1">
      <c r="B133" s="335"/>
      <c r="C133" s="290" t="s">
        <v>1483</v>
      </c>
      <c r="D133" s="290"/>
      <c r="E133" s="290"/>
      <c r="F133" s="313" t="s">
        <v>1484</v>
      </c>
      <c r="G133" s="290"/>
      <c r="H133" s="290" t="s">
        <v>1518</v>
      </c>
      <c r="I133" s="290" t="s">
        <v>1480</v>
      </c>
      <c r="J133" s="290">
        <v>50</v>
      </c>
      <c r="K133" s="338"/>
    </row>
    <row r="134" s="1" customFormat="1" ht="15" customHeight="1">
      <c r="B134" s="335"/>
      <c r="C134" s="290" t="s">
        <v>1497</v>
      </c>
      <c r="D134" s="290"/>
      <c r="E134" s="290"/>
      <c r="F134" s="313" t="s">
        <v>1484</v>
      </c>
      <c r="G134" s="290"/>
      <c r="H134" s="290" t="s">
        <v>1518</v>
      </c>
      <c r="I134" s="290" t="s">
        <v>1480</v>
      </c>
      <c r="J134" s="290">
        <v>50</v>
      </c>
      <c r="K134" s="338"/>
    </row>
    <row r="135" s="1" customFormat="1" ht="15" customHeight="1">
      <c r="B135" s="335"/>
      <c r="C135" s="290" t="s">
        <v>1503</v>
      </c>
      <c r="D135" s="290"/>
      <c r="E135" s="290"/>
      <c r="F135" s="313" t="s">
        <v>1484</v>
      </c>
      <c r="G135" s="290"/>
      <c r="H135" s="290" t="s">
        <v>1518</v>
      </c>
      <c r="I135" s="290" t="s">
        <v>1480</v>
      </c>
      <c r="J135" s="290">
        <v>50</v>
      </c>
      <c r="K135" s="338"/>
    </row>
    <row r="136" s="1" customFormat="1" ht="15" customHeight="1">
      <c r="B136" s="335"/>
      <c r="C136" s="290" t="s">
        <v>1505</v>
      </c>
      <c r="D136" s="290"/>
      <c r="E136" s="290"/>
      <c r="F136" s="313" t="s">
        <v>1484</v>
      </c>
      <c r="G136" s="290"/>
      <c r="H136" s="290" t="s">
        <v>1518</v>
      </c>
      <c r="I136" s="290" t="s">
        <v>1480</v>
      </c>
      <c r="J136" s="290">
        <v>50</v>
      </c>
      <c r="K136" s="338"/>
    </row>
    <row r="137" s="1" customFormat="1" ht="15" customHeight="1">
      <c r="B137" s="335"/>
      <c r="C137" s="290" t="s">
        <v>1506</v>
      </c>
      <c r="D137" s="290"/>
      <c r="E137" s="290"/>
      <c r="F137" s="313" t="s">
        <v>1484</v>
      </c>
      <c r="G137" s="290"/>
      <c r="H137" s="290" t="s">
        <v>1531</v>
      </c>
      <c r="I137" s="290" t="s">
        <v>1480</v>
      </c>
      <c r="J137" s="290">
        <v>255</v>
      </c>
      <c r="K137" s="338"/>
    </row>
    <row r="138" s="1" customFormat="1" ht="15" customHeight="1">
      <c r="B138" s="335"/>
      <c r="C138" s="290" t="s">
        <v>1508</v>
      </c>
      <c r="D138" s="290"/>
      <c r="E138" s="290"/>
      <c r="F138" s="313" t="s">
        <v>1478</v>
      </c>
      <c r="G138" s="290"/>
      <c r="H138" s="290" t="s">
        <v>1532</v>
      </c>
      <c r="I138" s="290" t="s">
        <v>1510</v>
      </c>
      <c r="J138" s="290"/>
      <c r="K138" s="338"/>
    </row>
    <row r="139" s="1" customFormat="1" ht="15" customHeight="1">
      <c r="B139" s="335"/>
      <c r="C139" s="290" t="s">
        <v>1511</v>
      </c>
      <c r="D139" s="290"/>
      <c r="E139" s="290"/>
      <c r="F139" s="313" t="s">
        <v>1478</v>
      </c>
      <c r="G139" s="290"/>
      <c r="H139" s="290" t="s">
        <v>1533</v>
      </c>
      <c r="I139" s="290" t="s">
        <v>1513</v>
      </c>
      <c r="J139" s="290"/>
      <c r="K139" s="338"/>
    </row>
    <row r="140" s="1" customFormat="1" ht="15" customHeight="1">
      <c r="B140" s="335"/>
      <c r="C140" s="290" t="s">
        <v>1514</v>
      </c>
      <c r="D140" s="290"/>
      <c r="E140" s="290"/>
      <c r="F140" s="313" t="s">
        <v>1478</v>
      </c>
      <c r="G140" s="290"/>
      <c r="H140" s="290" t="s">
        <v>1514</v>
      </c>
      <c r="I140" s="290" t="s">
        <v>1513</v>
      </c>
      <c r="J140" s="290"/>
      <c r="K140" s="338"/>
    </row>
    <row r="141" s="1" customFormat="1" ht="15" customHeight="1">
      <c r="B141" s="335"/>
      <c r="C141" s="290" t="s">
        <v>35</v>
      </c>
      <c r="D141" s="290"/>
      <c r="E141" s="290"/>
      <c r="F141" s="313" t="s">
        <v>1478</v>
      </c>
      <c r="G141" s="290"/>
      <c r="H141" s="290" t="s">
        <v>1534</v>
      </c>
      <c r="I141" s="290" t="s">
        <v>1513</v>
      </c>
      <c r="J141" s="290"/>
      <c r="K141" s="338"/>
    </row>
    <row r="142" s="1" customFormat="1" ht="15" customHeight="1">
      <c r="B142" s="335"/>
      <c r="C142" s="290" t="s">
        <v>1535</v>
      </c>
      <c r="D142" s="290"/>
      <c r="E142" s="290"/>
      <c r="F142" s="313" t="s">
        <v>1478</v>
      </c>
      <c r="G142" s="290"/>
      <c r="H142" s="290" t="s">
        <v>1536</v>
      </c>
      <c r="I142" s="290" t="s">
        <v>1513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1537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1472</v>
      </c>
      <c r="D148" s="305"/>
      <c r="E148" s="305"/>
      <c r="F148" s="305" t="s">
        <v>1473</v>
      </c>
      <c r="G148" s="306"/>
      <c r="H148" s="305" t="s">
        <v>51</v>
      </c>
      <c r="I148" s="305" t="s">
        <v>54</v>
      </c>
      <c r="J148" s="305" t="s">
        <v>1474</v>
      </c>
      <c r="K148" s="304"/>
    </row>
    <row r="149" s="1" customFormat="1" ht="17.25" customHeight="1">
      <c r="B149" s="302"/>
      <c r="C149" s="307" t="s">
        <v>1475</v>
      </c>
      <c r="D149" s="307"/>
      <c r="E149" s="307"/>
      <c r="F149" s="308" t="s">
        <v>1476</v>
      </c>
      <c r="G149" s="309"/>
      <c r="H149" s="307"/>
      <c r="I149" s="307"/>
      <c r="J149" s="307" t="s">
        <v>1477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1481</v>
      </c>
      <c r="D151" s="290"/>
      <c r="E151" s="290"/>
      <c r="F151" s="343" t="s">
        <v>1478</v>
      </c>
      <c r="G151" s="290"/>
      <c r="H151" s="342" t="s">
        <v>1518</v>
      </c>
      <c r="I151" s="342" t="s">
        <v>1480</v>
      </c>
      <c r="J151" s="342">
        <v>120</v>
      </c>
      <c r="K151" s="338"/>
    </row>
    <row r="152" s="1" customFormat="1" ht="15" customHeight="1">
      <c r="B152" s="315"/>
      <c r="C152" s="342" t="s">
        <v>1527</v>
      </c>
      <c r="D152" s="290"/>
      <c r="E152" s="290"/>
      <c r="F152" s="343" t="s">
        <v>1478</v>
      </c>
      <c r="G152" s="290"/>
      <c r="H152" s="342" t="s">
        <v>1538</v>
      </c>
      <c r="I152" s="342" t="s">
        <v>1480</v>
      </c>
      <c r="J152" s="342" t="s">
        <v>1529</v>
      </c>
      <c r="K152" s="338"/>
    </row>
    <row r="153" s="1" customFormat="1" ht="15" customHeight="1">
      <c r="B153" s="315"/>
      <c r="C153" s="342" t="s">
        <v>1426</v>
      </c>
      <c r="D153" s="290"/>
      <c r="E153" s="290"/>
      <c r="F153" s="343" t="s">
        <v>1478</v>
      </c>
      <c r="G153" s="290"/>
      <c r="H153" s="342" t="s">
        <v>1539</v>
      </c>
      <c r="I153" s="342" t="s">
        <v>1480</v>
      </c>
      <c r="J153" s="342" t="s">
        <v>1529</v>
      </c>
      <c r="K153" s="338"/>
    </row>
    <row r="154" s="1" customFormat="1" ht="15" customHeight="1">
      <c r="B154" s="315"/>
      <c r="C154" s="342" t="s">
        <v>1483</v>
      </c>
      <c r="D154" s="290"/>
      <c r="E154" s="290"/>
      <c r="F154" s="343" t="s">
        <v>1484</v>
      </c>
      <c r="G154" s="290"/>
      <c r="H154" s="342" t="s">
        <v>1518</v>
      </c>
      <c r="I154" s="342" t="s">
        <v>1480</v>
      </c>
      <c r="J154" s="342">
        <v>50</v>
      </c>
      <c r="K154" s="338"/>
    </row>
    <row r="155" s="1" customFormat="1" ht="15" customHeight="1">
      <c r="B155" s="315"/>
      <c r="C155" s="342" t="s">
        <v>1486</v>
      </c>
      <c r="D155" s="290"/>
      <c r="E155" s="290"/>
      <c r="F155" s="343" t="s">
        <v>1478</v>
      </c>
      <c r="G155" s="290"/>
      <c r="H155" s="342" t="s">
        <v>1518</v>
      </c>
      <c r="I155" s="342" t="s">
        <v>1488</v>
      </c>
      <c r="J155" s="342"/>
      <c r="K155" s="338"/>
    </row>
    <row r="156" s="1" customFormat="1" ht="15" customHeight="1">
      <c r="B156" s="315"/>
      <c r="C156" s="342" t="s">
        <v>1497</v>
      </c>
      <c r="D156" s="290"/>
      <c r="E156" s="290"/>
      <c r="F156" s="343" t="s">
        <v>1484</v>
      </c>
      <c r="G156" s="290"/>
      <c r="H156" s="342" t="s">
        <v>1518</v>
      </c>
      <c r="I156" s="342" t="s">
        <v>1480</v>
      </c>
      <c r="J156" s="342">
        <v>50</v>
      </c>
      <c r="K156" s="338"/>
    </row>
    <row r="157" s="1" customFormat="1" ht="15" customHeight="1">
      <c r="B157" s="315"/>
      <c r="C157" s="342" t="s">
        <v>1505</v>
      </c>
      <c r="D157" s="290"/>
      <c r="E157" s="290"/>
      <c r="F157" s="343" t="s">
        <v>1484</v>
      </c>
      <c r="G157" s="290"/>
      <c r="H157" s="342" t="s">
        <v>1518</v>
      </c>
      <c r="I157" s="342" t="s">
        <v>1480</v>
      </c>
      <c r="J157" s="342">
        <v>50</v>
      </c>
      <c r="K157" s="338"/>
    </row>
    <row r="158" s="1" customFormat="1" ht="15" customHeight="1">
      <c r="B158" s="315"/>
      <c r="C158" s="342" t="s">
        <v>1503</v>
      </c>
      <c r="D158" s="290"/>
      <c r="E158" s="290"/>
      <c r="F158" s="343" t="s">
        <v>1484</v>
      </c>
      <c r="G158" s="290"/>
      <c r="H158" s="342" t="s">
        <v>1518</v>
      </c>
      <c r="I158" s="342" t="s">
        <v>1480</v>
      </c>
      <c r="J158" s="342">
        <v>50</v>
      </c>
      <c r="K158" s="338"/>
    </row>
    <row r="159" s="1" customFormat="1" ht="15" customHeight="1">
      <c r="B159" s="315"/>
      <c r="C159" s="342" t="s">
        <v>86</v>
      </c>
      <c r="D159" s="290"/>
      <c r="E159" s="290"/>
      <c r="F159" s="343" t="s">
        <v>1478</v>
      </c>
      <c r="G159" s="290"/>
      <c r="H159" s="342" t="s">
        <v>1540</v>
      </c>
      <c r="I159" s="342" t="s">
        <v>1480</v>
      </c>
      <c r="J159" s="342" t="s">
        <v>1541</v>
      </c>
      <c r="K159" s="338"/>
    </row>
    <row r="160" s="1" customFormat="1" ht="15" customHeight="1">
      <c r="B160" s="315"/>
      <c r="C160" s="342" t="s">
        <v>1542</v>
      </c>
      <c r="D160" s="290"/>
      <c r="E160" s="290"/>
      <c r="F160" s="343" t="s">
        <v>1478</v>
      </c>
      <c r="G160" s="290"/>
      <c r="H160" s="342" t="s">
        <v>1543</v>
      </c>
      <c r="I160" s="342" t="s">
        <v>1513</v>
      </c>
      <c r="J160" s="342"/>
      <c r="K160" s="338"/>
    </row>
    <row r="161" s="1" customFormat="1" ht="15" customHeight="1">
      <c r="B161" s="344"/>
      <c r="C161" s="345"/>
      <c r="D161" s="345"/>
      <c r="E161" s="345"/>
      <c r="F161" s="345"/>
      <c r="G161" s="345"/>
      <c r="H161" s="345"/>
      <c r="I161" s="345"/>
      <c r="J161" s="345"/>
      <c r="K161" s="346"/>
    </row>
    <row r="162" s="1" customFormat="1" ht="18.75" customHeight="1">
      <c r="B162" s="326"/>
      <c r="C162" s="336"/>
      <c r="D162" s="336"/>
      <c r="E162" s="336"/>
      <c r="F162" s="347"/>
      <c r="G162" s="336"/>
      <c r="H162" s="336"/>
      <c r="I162" s="336"/>
      <c r="J162" s="336"/>
      <c r="K162" s="326"/>
    </row>
    <row r="163" s="1" customFormat="1" ht="18.75" customHeight="1">
      <c r="B163" s="326"/>
      <c r="C163" s="336"/>
      <c r="D163" s="336"/>
      <c r="E163" s="336"/>
      <c r="F163" s="347"/>
      <c r="G163" s="336"/>
      <c r="H163" s="336"/>
      <c r="I163" s="336"/>
      <c r="J163" s="336"/>
      <c r="K163" s="326"/>
    </row>
    <row r="164" s="1" customFormat="1" ht="18.75" customHeight="1">
      <c r="B164" s="326"/>
      <c r="C164" s="336"/>
      <c r="D164" s="336"/>
      <c r="E164" s="336"/>
      <c r="F164" s="347"/>
      <c r="G164" s="336"/>
      <c r="H164" s="336"/>
      <c r="I164" s="336"/>
      <c r="J164" s="336"/>
      <c r="K164" s="326"/>
    </row>
    <row r="165" s="1" customFormat="1" ht="18.75" customHeight="1">
      <c r="B165" s="326"/>
      <c r="C165" s="336"/>
      <c r="D165" s="336"/>
      <c r="E165" s="336"/>
      <c r="F165" s="347"/>
      <c r="G165" s="336"/>
      <c r="H165" s="336"/>
      <c r="I165" s="336"/>
      <c r="J165" s="336"/>
      <c r="K165" s="326"/>
    </row>
    <row r="166" s="1" customFormat="1" ht="18.75" customHeight="1">
      <c r="B166" s="326"/>
      <c r="C166" s="336"/>
      <c r="D166" s="336"/>
      <c r="E166" s="336"/>
      <c r="F166" s="347"/>
      <c r="G166" s="336"/>
      <c r="H166" s="336"/>
      <c r="I166" s="336"/>
      <c r="J166" s="336"/>
      <c r="K166" s="326"/>
    </row>
    <row r="167" s="1" customFormat="1" ht="18.75" customHeight="1">
      <c r="B167" s="326"/>
      <c r="C167" s="336"/>
      <c r="D167" s="336"/>
      <c r="E167" s="336"/>
      <c r="F167" s="347"/>
      <c r="G167" s="336"/>
      <c r="H167" s="336"/>
      <c r="I167" s="336"/>
      <c r="J167" s="336"/>
      <c r="K167" s="326"/>
    </row>
    <row r="168" s="1" customFormat="1" ht="18.75" customHeight="1">
      <c r="B168" s="326"/>
      <c r="C168" s="336"/>
      <c r="D168" s="336"/>
      <c r="E168" s="336"/>
      <c r="F168" s="347"/>
      <c r="G168" s="336"/>
      <c r="H168" s="336"/>
      <c r="I168" s="336"/>
      <c r="J168" s="336"/>
      <c r="K168" s="326"/>
    </row>
    <row r="169" s="1" customFormat="1" ht="18.75" customHeight="1">
      <c r="B169" s="298"/>
      <c r="C169" s="298"/>
      <c r="D169" s="298"/>
      <c r="E169" s="298"/>
      <c r="F169" s="298"/>
      <c r="G169" s="298"/>
      <c r="H169" s="298"/>
      <c r="I169" s="298"/>
      <c r="J169" s="298"/>
      <c r="K169" s="298"/>
    </row>
    <row r="170" s="1" customFormat="1" ht="7.5" customHeight="1">
      <c r="B170" s="277"/>
      <c r="C170" s="278"/>
      <c r="D170" s="278"/>
      <c r="E170" s="278"/>
      <c r="F170" s="278"/>
      <c r="G170" s="278"/>
      <c r="H170" s="278"/>
      <c r="I170" s="278"/>
      <c r="J170" s="278"/>
      <c r="K170" s="279"/>
    </row>
    <row r="171" s="1" customFormat="1" ht="45" customHeight="1">
      <c r="B171" s="280"/>
      <c r="C171" s="281" t="s">
        <v>1544</v>
      </c>
      <c r="D171" s="281"/>
      <c r="E171" s="281"/>
      <c r="F171" s="281"/>
      <c r="G171" s="281"/>
      <c r="H171" s="281"/>
      <c r="I171" s="281"/>
      <c r="J171" s="281"/>
      <c r="K171" s="282"/>
    </row>
    <row r="172" s="1" customFormat="1" ht="17.25" customHeight="1">
      <c r="B172" s="280"/>
      <c r="C172" s="305" t="s">
        <v>1472</v>
      </c>
      <c r="D172" s="305"/>
      <c r="E172" s="305"/>
      <c r="F172" s="305" t="s">
        <v>1473</v>
      </c>
      <c r="G172" s="348"/>
      <c r="H172" s="349" t="s">
        <v>51</v>
      </c>
      <c r="I172" s="349" t="s">
        <v>54</v>
      </c>
      <c r="J172" s="305" t="s">
        <v>1474</v>
      </c>
      <c r="K172" s="282"/>
    </row>
    <row r="173" s="1" customFormat="1" ht="17.25" customHeight="1">
      <c r="B173" s="283"/>
      <c r="C173" s="307" t="s">
        <v>1475</v>
      </c>
      <c r="D173" s="307"/>
      <c r="E173" s="307"/>
      <c r="F173" s="308" t="s">
        <v>1476</v>
      </c>
      <c r="G173" s="350"/>
      <c r="H173" s="351"/>
      <c r="I173" s="351"/>
      <c r="J173" s="307" t="s">
        <v>1477</v>
      </c>
      <c r="K173" s="285"/>
    </row>
    <row r="174" s="1" customFormat="1" ht="5.25" customHeight="1">
      <c r="B174" s="315"/>
      <c r="C174" s="310"/>
      <c r="D174" s="310"/>
      <c r="E174" s="310"/>
      <c r="F174" s="310"/>
      <c r="G174" s="311"/>
      <c r="H174" s="310"/>
      <c r="I174" s="310"/>
      <c r="J174" s="310"/>
      <c r="K174" s="338"/>
    </row>
    <row r="175" s="1" customFormat="1" ht="15" customHeight="1">
      <c r="B175" s="315"/>
      <c r="C175" s="290" t="s">
        <v>1481</v>
      </c>
      <c r="D175" s="290"/>
      <c r="E175" s="290"/>
      <c r="F175" s="313" t="s">
        <v>1478</v>
      </c>
      <c r="G175" s="290"/>
      <c r="H175" s="290" t="s">
        <v>1518</v>
      </c>
      <c r="I175" s="290" t="s">
        <v>1480</v>
      </c>
      <c r="J175" s="290">
        <v>120</v>
      </c>
      <c r="K175" s="338"/>
    </row>
    <row r="176" s="1" customFormat="1" ht="15" customHeight="1">
      <c r="B176" s="315"/>
      <c r="C176" s="290" t="s">
        <v>1527</v>
      </c>
      <c r="D176" s="290"/>
      <c r="E176" s="290"/>
      <c r="F176" s="313" t="s">
        <v>1478</v>
      </c>
      <c r="G176" s="290"/>
      <c r="H176" s="290" t="s">
        <v>1528</v>
      </c>
      <c r="I176" s="290" t="s">
        <v>1480</v>
      </c>
      <c r="J176" s="290" t="s">
        <v>1529</v>
      </c>
      <c r="K176" s="338"/>
    </row>
    <row r="177" s="1" customFormat="1" ht="15" customHeight="1">
      <c r="B177" s="315"/>
      <c r="C177" s="290" t="s">
        <v>1426</v>
      </c>
      <c r="D177" s="290"/>
      <c r="E177" s="290"/>
      <c r="F177" s="313" t="s">
        <v>1478</v>
      </c>
      <c r="G177" s="290"/>
      <c r="H177" s="290" t="s">
        <v>1545</v>
      </c>
      <c r="I177" s="290" t="s">
        <v>1480</v>
      </c>
      <c r="J177" s="290" t="s">
        <v>1529</v>
      </c>
      <c r="K177" s="338"/>
    </row>
    <row r="178" s="1" customFormat="1" ht="15" customHeight="1">
      <c r="B178" s="315"/>
      <c r="C178" s="290" t="s">
        <v>1483</v>
      </c>
      <c r="D178" s="290"/>
      <c r="E178" s="290"/>
      <c r="F178" s="313" t="s">
        <v>1484</v>
      </c>
      <c r="G178" s="290"/>
      <c r="H178" s="290" t="s">
        <v>1545</v>
      </c>
      <c r="I178" s="290" t="s">
        <v>1480</v>
      </c>
      <c r="J178" s="290">
        <v>50</v>
      </c>
      <c r="K178" s="338"/>
    </row>
    <row r="179" s="1" customFormat="1" ht="15" customHeight="1">
      <c r="B179" s="315"/>
      <c r="C179" s="290" t="s">
        <v>1486</v>
      </c>
      <c r="D179" s="290"/>
      <c r="E179" s="290"/>
      <c r="F179" s="313" t="s">
        <v>1478</v>
      </c>
      <c r="G179" s="290"/>
      <c r="H179" s="290" t="s">
        <v>1545</v>
      </c>
      <c r="I179" s="290" t="s">
        <v>1488</v>
      </c>
      <c r="J179" s="290"/>
      <c r="K179" s="338"/>
    </row>
    <row r="180" s="1" customFormat="1" ht="15" customHeight="1">
      <c r="B180" s="315"/>
      <c r="C180" s="290" t="s">
        <v>1497</v>
      </c>
      <c r="D180" s="290"/>
      <c r="E180" s="290"/>
      <c r="F180" s="313" t="s">
        <v>1484</v>
      </c>
      <c r="G180" s="290"/>
      <c r="H180" s="290" t="s">
        <v>1545</v>
      </c>
      <c r="I180" s="290" t="s">
        <v>1480</v>
      </c>
      <c r="J180" s="290">
        <v>50</v>
      </c>
      <c r="K180" s="338"/>
    </row>
    <row r="181" s="1" customFormat="1" ht="15" customHeight="1">
      <c r="B181" s="315"/>
      <c r="C181" s="290" t="s">
        <v>1505</v>
      </c>
      <c r="D181" s="290"/>
      <c r="E181" s="290"/>
      <c r="F181" s="313" t="s">
        <v>1484</v>
      </c>
      <c r="G181" s="290"/>
      <c r="H181" s="290" t="s">
        <v>1545</v>
      </c>
      <c r="I181" s="290" t="s">
        <v>1480</v>
      </c>
      <c r="J181" s="290">
        <v>50</v>
      </c>
      <c r="K181" s="338"/>
    </row>
    <row r="182" s="1" customFormat="1" ht="15" customHeight="1">
      <c r="B182" s="315"/>
      <c r="C182" s="290" t="s">
        <v>1503</v>
      </c>
      <c r="D182" s="290"/>
      <c r="E182" s="290"/>
      <c r="F182" s="313" t="s">
        <v>1484</v>
      </c>
      <c r="G182" s="290"/>
      <c r="H182" s="290" t="s">
        <v>1545</v>
      </c>
      <c r="I182" s="290" t="s">
        <v>1480</v>
      </c>
      <c r="J182" s="290">
        <v>50</v>
      </c>
      <c r="K182" s="338"/>
    </row>
    <row r="183" s="1" customFormat="1" ht="15" customHeight="1">
      <c r="B183" s="315"/>
      <c r="C183" s="290" t="s">
        <v>120</v>
      </c>
      <c r="D183" s="290"/>
      <c r="E183" s="290"/>
      <c r="F183" s="313" t="s">
        <v>1478</v>
      </c>
      <c r="G183" s="290"/>
      <c r="H183" s="290" t="s">
        <v>1546</v>
      </c>
      <c r="I183" s="290" t="s">
        <v>1547</v>
      </c>
      <c r="J183" s="290"/>
      <c r="K183" s="338"/>
    </row>
    <row r="184" s="1" customFormat="1" ht="15" customHeight="1">
      <c r="B184" s="315"/>
      <c r="C184" s="290" t="s">
        <v>54</v>
      </c>
      <c r="D184" s="290"/>
      <c r="E184" s="290"/>
      <c r="F184" s="313" t="s">
        <v>1478</v>
      </c>
      <c r="G184" s="290"/>
      <c r="H184" s="290" t="s">
        <v>1548</v>
      </c>
      <c r="I184" s="290" t="s">
        <v>1549</v>
      </c>
      <c r="J184" s="290">
        <v>1</v>
      </c>
      <c r="K184" s="338"/>
    </row>
    <row r="185" s="1" customFormat="1" ht="15" customHeight="1">
      <c r="B185" s="315"/>
      <c r="C185" s="290" t="s">
        <v>50</v>
      </c>
      <c r="D185" s="290"/>
      <c r="E185" s="290"/>
      <c r="F185" s="313" t="s">
        <v>1478</v>
      </c>
      <c r="G185" s="290"/>
      <c r="H185" s="290" t="s">
        <v>1550</v>
      </c>
      <c r="I185" s="290" t="s">
        <v>1480</v>
      </c>
      <c r="J185" s="290">
        <v>20</v>
      </c>
      <c r="K185" s="338"/>
    </row>
    <row r="186" s="1" customFormat="1" ht="15" customHeight="1">
      <c r="B186" s="315"/>
      <c r="C186" s="290" t="s">
        <v>51</v>
      </c>
      <c r="D186" s="290"/>
      <c r="E186" s="290"/>
      <c r="F186" s="313" t="s">
        <v>1478</v>
      </c>
      <c r="G186" s="290"/>
      <c r="H186" s="290" t="s">
        <v>1551</v>
      </c>
      <c r="I186" s="290" t="s">
        <v>1480</v>
      </c>
      <c r="J186" s="290">
        <v>255</v>
      </c>
      <c r="K186" s="338"/>
    </row>
    <row r="187" s="1" customFormat="1" ht="15" customHeight="1">
      <c r="B187" s="315"/>
      <c r="C187" s="290" t="s">
        <v>121</v>
      </c>
      <c r="D187" s="290"/>
      <c r="E187" s="290"/>
      <c r="F187" s="313" t="s">
        <v>1478</v>
      </c>
      <c r="G187" s="290"/>
      <c r="H187" s="290" t="s">
        <v>1442</v>
      </c>
      <c r="I187" s="290" t="s">
        <v>1480</v>
      </c>
      <c r="J187" s="290">
        <v>10</v>
      </c>
      <c r="K187" s="338"/>
    </row>
    <row r="188" s="1" customFormat="1" ht="15" customHeight="1">
      <c r="B188" s="315"/>
      <c r="C188" s="290" t="s">
        <v>122</v>
      </c>
      <c r="D188" s="290"/>
      <c r="E188" s="290"/>
      <c r="F188" s="313" t="s">
        <v>1478</v>
      </c>
      <c r="G188" s="290"/>
      <c r="H188" s="290" t="s">
        <v>1552</v>
      </c>
      <c r="I188" s="290" t="s">
        <v>1513</v>
      </c>
      <c r="J188" s="290"/>
      <c r="K188" s="338"/>
    </row>
    <row r="189" s="1" customFormat="1" ht="15" customHeight="1">
      <c r="B189" s="315"/>
      <c r="C189" s="290" t="s">
        <v>1553</v>
      </c>
      <c r="D189" s="290"/>
      <c r="E189" s="290"/>
      <c r="F189" s="313" t="s">
        <v>1478</v>
      </c>
      <c r="G189" s="290"/>
      <c r="H189" s="290" t="s">
        <v>1554</v>
      </c>
      <c r="I189" s="290" t="s">
        <v>1513</v>
      </c>
      <c r="J189" s="290"/>
      <c r="K189" s="338"/>
    </row>
    <row r="190" s="1" customFormat="1" ht="15" customHeight="1">
      <c r="B190" s="315"/>
      <c r="C190" s="290" t="s">
        <v>1542</v>
      </c>
      <c r="D190" s="290"/>
      <c r="E190" s="290"/>
      <c r="F190" s="313" t="s">
        <v>1478</v>
      </c>
      <c r="G190" s="290"/>
      <c r="H190" s="290" t="s">
        <v>1555</v>
      </c>
      <c r="I190" s="290" t="s">
        <v>1513</v>
      </c>
      <c r="J190" s="290"/>
      <c r="K190" s="338"/>
    </row>
    <row r="191" s="1" customFormat="1" ht="15" customHeight="1">
      <c r="B191" s="315"/>
      <c r="C191" s="290" t="s">
        <v>124</v>
      </c>
      <c r="D191" s="290"/>
      <c r="E191" s="290"/>
      <c r="F191" s="313" t="s">
        <v>1484</v>
      </c>
      <c r="G191" s="290"/>
      <c r="H191" s="290" t="s">
        <v>1556</v>
      </c>
      <c r="I191" s="290" t="s">
        <v>1480</v>
      </c>
      <c r="J191" s="290">
        <v>50</v>
      </c>
      <c r="K191" s="338"/>
    </row>
    <row r="192" s="1" customFormat="1" ht="15" customHeight="1">
      <c r="B192" s="315"/>
      <c r="C192" s="290" t="s">
        <v>1557</v>
      </c>
      <c r="D192" s="290"/>
      <c r="E192" s="290"/>
      <c r="F192" s="313" t="s">
        <v>1484</v>
      </c>
      <c r="G192" s="290"/>
      <c r="H192" s="290" t="s">
        <v>1558</v>
      </c>
      <c r="I192" s="290" t="s">
        <v>1559</v>
      </c>
      <c r="J192" s="290"/>
      <c r="K192" s="338"/>
    </row>
    <row r="193" s="1" customFormat="1" ht="15" customHeight="1">
      <c r="B193" s="315"/>
      <c r="C193" s="290" t="s">
        <v>1560</v>
      </c>
      <c r="D193" s="290"/>
      <c r="E193" s="290"/>
      <c r="F193" s="313" t="s">
        <v>1484</v>
      </c>
      <c r="G193" s="290"/>
      <c r="H193" s="290" t="s">
        <v>1561</v>
      </c>
      <c r="I193" s="290" t="s">
        <v>1559</v>
      </c>
      <c r="J193" s="290"/>
      <c r="K193" s="338"/>
    </row>
    <row r="194" s="1" customFormat="1" ht="15" customHeight="1">
      <c r="B194" s="315"/>
      <c r="C194" s="290" t="s">
        <v>1562</v>
      </c>
      <c r="D194" s="290"/>
      <c r="E194" s="290"/>
      <c r="F194" s="313" t="s">
        <v>1484</v>
      </c>
      <c r="G194" s="290"/>
      <c r="H194" s="290" t="s">
        <v>1563</v>
      </c>
      <c r="I194" s="290" t="s">
        <v>1559</v>
      </c>
      <c r="J194" s="290"/>
      <c r="K194" s="338"/>
    </row>
    <row r="195" s="1" customFormat="1" ht="15" customHeight="1">
      <c r="B195" s="315"/>
      <c r="C195" s="352" t="s">
        <v>1564</v>
      </c>
      <c r="D195" s="290"/>
      <c r="E195" s="290"/>
      <c r="F195" s="313" t="s">
        <v>1484</v>
      </c>
      <c r="G195" s="290"/>
      <c r="H195" s="290" t="s">
        <v>1565</v>
      </c>
      <c r="I195" s="290" t="s">
        <v>1566</v>
      </c>
      <c r="J195" s="353" t="s">
        <v>1567</v>
      </c>
      <c r="K195" s="338"/>
    </row>
    <row r="196" s="17" customFormat="1" ht="15" customHeight="1">
      <c r="B196" s="354"/>
      <c r="C196" s="355" t="s">
        <v>1568</v>
      </c>
      <c r="D196" s="356"/>
      <c r="E196" s="356"/>
      <c r="F196" s="357" t="s">
        <v>1484</v>
      </c>
      <c r="G196" s="356"/>
      <c r="H196" s="356" t="s">
        <v>1569</v>
      </c>
      <c r="I196" s="356" t="s">
        <v>1566</v>
      </c>
      <c r="J196" s="358" t="s">
        <v>1567</v>
      </c>
      <c r="K196" s="359"/>
    </row>
    <row r="197" s="1" customFormat="1" ht="15" customHeight="1">
      <c r="B197" s="315"/>
      <c r="C197" s="352" t="s">
        <v>39</v>
      </c>
      <c r="D197" s="290"/>
      <c r="E197" s="290"/>
      <c r="F197" s="313" t="s">
        <v>1478</v>
      </c>
      <c r="G197" s="290"/>
      <c r="H197" s="287" t="s">
        <v>1570</v>
      </c>
      <c r="I197" s="290" t="s">
        <v>1571</v>
      </c>
      <c r="J197" s="290"/>
      <c r="K197" s="338"/>
    </row>
    <row r="198" s="1" customFormat="1" ht="15" customHeight="1">
      <c r="B198" s="315"/>
      <c r="C198" s="352" t="s">
        <v>1572</v>
      </c>
      <c r="D198" s="290"/>
      <c r="E198" s="290"/>
      <c r="F198" s="313" t="s">
        <v>1478</v>
      </c>
      <c r="G198" s="290"/>
      <c r="H198" s="290" t="s">
        <v>1573</v>
      </c>
      <c r="I198" s="290" t="s">
        <v>1513</v>
      </c>
      <c r="J198" s="290"/>
      <c r="K198" s="338"/>
    </row>
    <row r="199" s="1" customFormat="1" ht="15" customHeight="1">
      <c r="B199" s="315"/>
      <c r="C199" s="352" t="s">
        <v>1574</v>
      </c>
      <c r="D199" s="290"/>
      <c r="E199" s="290"/>
      <c r="F199" s="313" t="s">
        <v>1478</v>
      </c>
      <c r="G199" s="290"/>
      <c r="H199" s="290" t="s">
        <v>1575</v>
      </c>
      <c r="I199" s="290" t="s">
        <v>1513</v>
      </c>
      <c r="J199" s="290"/>
      <c r="K199" s="338"/>
    </row>
    <row r="200" s="1" customFormat="1" ht="15" customHeight="1">
      <c r="B200" s="315"/>
      <c r="C200" s="352" t="s">
        <v>1576</v>
      </c>
      <c r="D200" s="290"/>
      <c r="E200" s="290"/>
      <c r="F200" s="313" t="s">
        <v>1484</v>
      </c>
      <c r="G200" s="290"/>
      <c r="H200" s="290" t="s">
        <v>1577</v>
      </c>
      <c r="I200" s="290" t="s">
        <v>1513</v>
      </c>
      <c r="J200" s="290"/>
      <c r="K200" s="338"/>
    </row>
    <row r="201" s="1" customFormat="1" ht="15" customHeight="1">
      <c r="B201" s="344"/>
      <c r="C201" s="360"/>
      <c r="D201" s="345"/>
      <c r="E201" s="345"/>
      <c r="F201" s="345"/>
      <c r="G201" s="345"/>
      <c r="H201" s="345"/>
      <c r="I201" s="345"/>
      <c r="J201" s="345"/>
      <c r="K201" s="346"/>
    </row>
    <row r="202" s="1" customFormat="1" ht="18.75" customHeight="1">
      <c r="B202" s="326"/>
      <c r="C202" s="336"/>
      <c r="D202" s="336"/>
      <c r="E202" s="336"/>
      <c r="F202" s="347"/>
      <c r="G202" s="336"/>
      <c r="H202" s="336"/>
      <c r="I202" s="336"/>
      <c r="J202" s="336"/>
      <c r="K202" s="326"/>
    </row>
    <row r="203" s="1" customFormat="1" ht="18.75" customHeight="1">
      <c r="B203" s="298"/>
      <c r="C203" s="298"/>
      <c r="D203" s="298"/>
      <c r="E203" s="298"/>
      <c r="F203" s="298"/>
      <c r="G203" s="298"/>
      <c r="H203" s="298"/>
      <c r="I203" s="298"/>
      <c r="J203" s="298"/>
      <c r="K203" s="298"/>
    </row>
    <row r="204" s="1" customFormat="1" ht="13.5">
      <c r="B204" s="277"/>
      <c r="C204" s="278"/>
      <c r="D204" s="278"/>
      <c r="E204" s="278"/>
      <c r="F204" s="278"/>
      <c r="G204" s="278"/>
      <c r="H204" s="278"/>
      <c r="I204" s="278"/>
      <c r="J204" s="278"/>
      <c r="K204" s="279"/>
    </row>
    <row r="205" s="1" customFormat="1" ht="21" customHeight="1">
      <c r="B205" s="280"/>
      <c r="C205" s="281" t="s">
        <v>1578</v>
      </c>
      <c r="D205" s="281"/>
      <c r="E205" s="281"/>
      <c r="F205" s="281"/>
      <c r="G205" s="281"/>
      <c r="H205" s="281"/>
      <c r="I205" s="281"/>
      <c r="J205" s="281"/>
      <c r="K205" s="282"/>
    </row>
    <row r="206" s="1" customFormat="1" ht="25.5" customHeight="1">
      <c r="B206" s="280"/>
      <c r="C206" s="361" t="s">
        <v>1579</v>
      </c>
      <c r="D206" s="361"/>
      <c r="E206" s="361"/>
      <c r="F206" s="361" t="s">
        <v>1580</v>
      </c>
      <c r="G206" s="362"/>
      <c r="H206" s="361" t="s">
        <v>1581</v>
      </c>
      <c r="I206" s="361"/>
      <c r="J206" s="361"/>
      <c r="K206" s="282"/>
    </row>
    <row r="207" s="1" customFormat="1" ht="5.25" customHeight="1">
      <c r="B207" s="315"/>
      <c r="C207" s="310"/>
      <c r="D207" s="310"/>
      <c r="E207" s="310"/>
      <c r="F207" s="310"/>
      <c r="G207" s="336"/>
      <c r="H207" s="310"/>
      <c r="I207" s="310"/>
      <c r="J207" s="310"/>
      <c r="K207" s="338"/>
    </row>
    <row r="208" s="1" customFormat="1" ht="15" customHeight="1">
      <c r="B208" s="315"/>
      <c r="C208" s="290" t="s">
        <v>1571</v>
      </c>
      <c r="D208" s="290"/>
      <c r="E208" s="290"/>
      <c r="F208" s="313" t="s">
        <v>40</v>
      </c>
      <c r="G208" s="290"/>
      <c r="H208" s="290" t="s">
        <v>1582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41</v>
      </c>
      <c r="G209" s="290"/>
      <c r="H209" s="290" t="s">
        <v>1583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44</v>
      </c>
      <c r="G210" s="290"/>
      <c r="H210" s="290" t="s">
        <v>1584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42</v>
      </c>
      <c r="G211" s="290"/>
      <c r="H211" s="290" t="s">
        <v>1585</v>
      </c>
      <c r="I211" s="290"/>
      <c r="J211" s="290"/>
      <c r="K211" s="338"/>
    </row>
    <row r="212" s="1" customFormat="1" ht="15" customHeight="1">
      <c r="B212" s="315"/>
      <c r="C212" s="290"/>
      <c r="D212" s="290"/>
      <c r="E212" s="290"/>
      <c r="F212" s="313" t="s">
        <v>43</v>
      </c>
      <c r="G212" s="290"/>
      <c r="H212" s="290" t="s">
        <v>1586</v>
      </c>
      <c r="I212" s="290"/>
      <c r="J212" s="290"/>
      <c r="K212" s="338"/>
    </row>
    <row r="213" s="1" customFormat="1" ht="15" customHeight="1">
      <c r="B213" s="315"/>
      <c r="C213" s="290"/>
      <c r="D213" s="290"/>
      <c r="E213" s="290"/>
      <c r="F213" s="313"/>
      <c r="G213" s="290"/>
      <c r="H213" s="290"/>
      <c r="I213" s="290"/>
      <c r="J213" s="290"/>
      <c r="K213" s="338"/>
    </row>
    <row r="214" s="1" customFormat="1" ht="15" customHeight="1">
      <c r="B214" s="315"/>
      <c r="C214" s="290" t="s">
        <v>1525</v>
      </c>
      <c r="D214" s="290"/>
      <c r="E214" s="290"/>
      <c r="F214" s="313" t="s">
        <v>76</v>
      </c>
      <c r="G214" s="290"/>
      <c r="H214" s="290" t="s">
        <v>1587</v>
      </c>
      <c r="I214" s="290"/>
      <c r="J214" s="290"/>
      <c r="K214" s="338"/>
    </row>
    <row r="215" s="1" customFormat="1" ht="15" customHeight="1">
      <c r="B215" s="315"/>
      <c r="C215" s="290"/>
      <c r="D215" s="290"/>
      <c r="E215" s="290"/>
      <c r="F215" s="313" t="s">
        <v>1420</v>
      </c>
      <c r="G215" s="290"/>
      <c r="H215" s="290" t="s">
        <v>1421</v>
      </c>
      <c r="I215" s="290"/>
      <c r="J215" s="290"/>
      <c r="K215" s="338"/>
    </row>
    <row r="216" s="1" customFormat="1" ht="15" customHeight="1">
      <c r="B216" s="315"/>
      <c r="C216" s="290"/>
      <c r="D216" s="290"/>
      <c r="E216" s="290"/>
      <c r="F216" s="313" t="s">
        <v>1418</v>
      </c>
      <c r="G216" s="290"/>
      <c r="H216" s="290" t="s">
        <v>1588</v>
      </c>
      <c r="I216" s="290"/>
      <c r="J216" s="290"/>
      <c r="K216" s="338"/>
    </row>
    <row r="217" s="1" customFormat="1" ht="15" customHeight="1">
      <c r="B217" s="363"/>
      <c r="C217" s="290"/>
      <c r="D217" s="290"/>
      <c r="E217" s="290"/>
      <c r="F217" s="313" t="s">
        <v>1422</v>
      </c>
      <c r="G217" s="352"/>
      <c r="H217" s="342" t="s">
        <v>1423</v>
      </c>
      <c r="I217" s="342"/>
      <c r="J217" s="342"/>
      <c r="K217" s="364"/>
    </row>
    <row r="218" s="1" customFormat="1" ht="15" customHeight="1">
      <c r="B218" s="363"/>
      <c r="C218" s="290"/>
      <c r="D218" s="290"/>
      <c r="E218" s="290"/>
      <c r="F218" s="313" t="s">
        <v>1424</v>
      </c>
      <c r="G218" s="352"/>
      <c r="H218" s="342" t="s">
        <v>1589</v>
      </c>
      <c r="I218" s="342"/>
      <c r="J218" s="342"/>
      <c r="K218" s="364"/>
    </row>
    <row r="219" s="1" customFormat="1" ht="15" customHeight="1">
      <c r="B219" s="363"/>
      <c r="C219" s="290"/>
      <c r="D219" s="290"/>
      <c r="E219" s="290"/>
      <c r="F219" s="313"/>
      <c r="G219" s="352"/>
      <c r="H219" s="342"/>
      <c r="I219" s="342"/>
      <c r="J219" s="342"/>
      <c r="K219" s="364"/>
    </row>
    <row r="220" s="1" customFormat="1" ht="15" customHeight="1">
      <c r="B220" s="363"/>
      <c r="C220" s="290" t="s">
        <v>1549</v>
      </c>
      <c r="D220" s="290"/>
      <c r="E220" s="290"/>
      <c r="F220" s="313">
        <v>1</v>
      </c>
      <c r="G220" s="352"/>
      <c r="H220" s="342" t="s">
        <v>1590</v>
      </c>
      <c r="I220" s="342"/>
      <c r="J220" s="342"/>
      <c r="K220" s="364"/>
    </row>
    <row r="221" s="1" customFormat="1" ht="15" customHeight="1">
      <c r="B221" s="363"/>
      <c r="C221" s="290"/>
      <c r="D221" s="290"/>
      <c r="E221" s="290"/>
      <c r="F221" s="313">
        <v>2</v>
      </c>
      <c r="G221" s="352"/>
      <c r="H221" s="342" t="s">
        <v>1591</v>
      </c>
      <c r="I221" s="342"/>
      <c r="J221" s="342"/>
      <c r="K221" s="364"/>
    </row>
    <row r="222" s="1" customFormat="1" ht="15" customHeight="1">
      <c r="B222" s="363"/>
      <c r="C222" s="290"/>
      <c r="D222" s="290"/>
      <c r="E222" s="290"/>
      <c r="F222" s="313">
        <v>3</v>
      </c>
      <c r="G222" s="352"/>
      <c r="H222" s="342" t="s">
        <v>1592</v>
      </c>
      <c r="I222" s="342"/>
      <c r="J222" s="342"/>
      <c r="K222" s="364"/>
    </row>
    <row r="223" s="1" customFormat="1" ht="15" customHeight="1">
      <c r="B223" s="363"/>
      <c r="C223" s="290"/>
      <c r="D223" s="290"/>
      <c r="E223" s="290"/>
      <c r="F223" s="313">
        <v>4</v>
      </c>
      <c r="G223" s="352"/>
      <c r="H223" s="342" t="s">
        <v>1593</v>
      </c>
      <c r="I223" s="342"/>
      <c r="J223" s="342"/>
      <c r="K223" s="364"/>
    </row>
    <row r="224" s="1" customFormat="1" ht="12.75" customHeight="1">
      <c r="B224" s="365"/>
      <c r="C224" s="366"/>
      <c r="D224" s="366"/>
      <c r="E224" s="366"/>
      <c r="F224" s="366"/>
      <c r="G224" s="366"/>
      <c r="H224" s="366"/>
      <c r="I224" s="366"/>
      <c r="J224" s="366"/>
      <c r="K224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2024-11-13T10:23:35Z</dcterms:created>
  <dcterms:modified xsi:type="dcterms:W3CDTF">2024-11-13T10:23:39Z</dcterms:modified>
</cp:coreProperties>
</file>