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cedule 2024\zadání 2025\"/>
    </mc:Choice>
  </mc:AlternateContent>
  <xr:revisionPtr revIDLastSave="0" documentId="13_ncr:1_{C73BC78E-ADB0-47A4-8533-9C04EDCC5B20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Dodávka a osazov..." sheetId="2" r:id="rId2"/>
  </sheets>
  <definedNames>
    <definedName name="_xlnm._FilterDatabase" localSheetId="1" hidden="1">'OR_PHA - Dodávka a osazov...'!$C$119:$I$286</definedName>
    <definedName name="_xlnm.Print_Titles" localSheetId="1">'OR_PHA - Dodávka a osazov...'!$119:$119</definedName>
    <definedName name="_xlnm.Print_Titles" localSheetId="0">'Rekapitulace zakázky'!$92:$92</definedName>
    <definedName name="_xlnm.Print_Area" localSheetId="1">'OR_PHA - Dodávka a osazov...'!$C$109:$I$286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285" i="2"/>
  <c r="BF285" i="2"/>
  <c r="BE285" i="2"/>
  <c r="BD285" i="2"/>
  <c r="R285" i="2"/>
  <c r="R284" i="2"/>
  <c r="P285" i="2"/>
  <c r="P284" i="2" s="1"/>
  <c r="N285" i="2"/>
  <c r="N284" i="2" s="1"/>
  <c r="BG282" i="2"/>
  <c r="BF282" i="2"/>
  <c r="BE282" i="2"/>
  <c r="BD282" i="2"/>
  <c r="R282" i="2"/>
  <c r="R281" i="2" s="1"/>
  <c r="P282" i="2"/>
  <c r="P281" i="2" s="1"/>
  <c r="N282" i="2"/>
  <c r="N281" i="2" s="1"/>
  <c r="BG280" i="2"/>
  <c r="BF280" i="2"/>
  <c r="BE280" i="2"/>
  <c r="BD280" i="2"/>
  <c r="R280" i="2"/>
  <c r="P280" i="2"/>
  <c r="N280" i="2"/>
  <c r="BG278" i="2"/>
  <c r="BF278" i="2"/>
  <c r="BE278" i="2"/>
  <c r="BD278" i="2"/>
  <c r="R278" i="2"/>
  <c r="P278" i="2"/>
  <c r="N278" i="2"/>
  <c r="BG276" i="2"/>
  <c r="BF276" i="2"/>
  <c r="BE276" i="2"/>
  <c r="BD276" i="2"/>
  <c r="R276" i="2"/>
  <c r="P276" i="2"/>
  <c r="N276" i="2"/>
  <c r="BG274" i="2"/>
  <c r="BF274" i="2"/>
  <c r="BE274" i="2"/>
  <c r="BD274" i="2"/>
  <c r="R274" i="2"/>
  <c r="P274" i="2"/>
  <c r="N274" i="2"/>
  <c r="BG273" i="2"/>
  <c r="BF273" i="2"/>
  <c r="BE273" i="2"/>
  <c r="BD273" i="2"/>
  <c r="R273" i="2"/>
  <c r="P273" i="2"/>
  <c r="N273" i="2"/>
  <c r="BG272" i="2"/>
  <c r="BF272" i="2"/>
  <c r="BE272" i="2"/>
  <c r="BD272" i="2"/>
  <c r="R272" i="2"/>
  <c r="P272" i="2"/>
  <c r="N272" i="2"/>
  <c r="BG271" i="2"/>
  <c r="BF271" i="2"/>
  <c r="BE271" i="2"/>
  <c r="BD271" i="2"/>
  <c r="R271" i="2"/>
  <c r="P271" i="2"/>
  <c r="N271" i="2"/>
  <c r="BG270" i="2"/>
  <c r="BF270" i="2"/>
  <c r="BE270" i="2"/>
  <c r="BD270" i="2"/>
  <c r="R270" i="2"/>
  <c r="P270" i="2"/>
  <c r="N270" i="2"/>
  <c r="BG267" i="2"/>
  <c r="BF267" i="2"/>
  <c r="BE267" i="2"/>
  <c r="BD267" i="2"/>
  <c r="R267" i="2"/>
  <c r="P267" i="2"/>
  <c r="N267" i="2"/>
  <c r="BG265" i="2"/>
  <c r="BF265" i="2"/>
  <c r="BE265" i="2"/>
  <c r="BD265" i="2"/>
  <c r="R265" i="2"/>
  <c r="P265" i="2"/>
  <c r="N265" i="2"/>
  <c r="BG263" i="2"/>
  <c r="BF263" i="2"/>
  <c r="BE263" i="2"/>
  <c r="BD263" i="2"/>
  <c r="R263" i="2"/>
  <c r="P263" i="2"/>
  <c r="N263" i="2"/>
  <c r="BG261" i="2"/>
  <c r="BF261" i="2"/>
  <c r="BE261" i="2"/>
  <c r="BD261" i="2"/>
  <c r="R261" i="2"/>
  <c r="P261" i="2"/>
  <c r="N261" i="2"/>
  <c r="BG259" i="2"/>
  <c r="BF259" i="2"/>
  <c r="BE259" i="2"/>
  <c r="BD259" i="2"/>
  <c r="R259" i="2"/>
  <c r="P259" i="2"/>
  <c r="N259" i="2"/>
  <c r="BG257" i="2"/>
  <c r="BF257" i="2"/>
  <c r="BE257" i="2"/>
  <c r="BD257" i="2"/>
  <c r="R257" i="2"/>
  <c r="P257" i="2"/>
  <c r="N257" i="2"/>
  <c r="BG255" i="2"/>
  <c r="BF255" i="2"/>
  <c r="BE255" i="2"/>
  <c r="BD255" i="2"/>
  <c r="R255" i="2"/>
  <c r="P255" i="2"/>
  <c r="N255" i="2"/>
  <c r="BG253" i="2"/>
  <c r="BF253" i="2"/>
  <c r="BE253" i="2"/>
  <c r="BD253" i="2"/>
  <c r="R253" i="2"/>
  <c r="P253" i="2"/>
  <c r="N253" i="2"/>
  <c r="BG251" i="2"/>
  <c r="BF251" i="2"/>
  <c r="BE251" i="2"/>
  <c r="BD251" i="2"/>
  <c r="R251" i="2"/>
  <c r="P251" i="2"/>
  <c r="N251" i="2"/>
  <c r="BG249" i="2"/>
  <c r="BF249" i="2"/>
  <c r="BE249" i="2"/>
  <c r="BD249" i="2"/>
  <c r="R249" i="2"/>
  <c r="P249" i="2"/>
  <c r="N249" i="2"/>
  <c r="BG247" i="2"/>
  <c r="BF247" i="2"/>
  <c r="BE247" i="2"/>
  <c r="BD247" i="2"/>
  <c r="R247" i="2"/>
  <c r="P247" i="2"/>
  <c r="N247" i="2"/>
  <c r="BG245" i="2"/>
  <c r="BF245" i="2"/>
  <c r="BE245" i="2"/>
  <c r="BD245" i="2"/>
  <c r="R245" i="2"/>
  <c r="P245" i="2"/>
  <c r="N245" i="2"/>
  <c r="BG242" i="2"/>
  <c r="BF242" i="2"/>
  <c r="BE242" i="2"/>
  <c r="BD242" i="2"/>
  <c r="R242" i="2"/>
  <c r="P242" i="2"/>
  <c r="N242" i="2"/>
  <c r="BG240" i="2"/>
  <c r="BF240" i="2"/>
  <c r="BE240" i="2"/>
  <c r="BD240" i="2"/>
  <c r="R240" i="2"/>
  <c r="P240" i="2"/>
  <c r="N240" i="2"/>
  <c r="BG238" i="2"/>
  <c r="BF238" i="2"/>
  <c r="BE238" i="2"/>
  <c r="BD238" i="2"/>
  <c r="R238" i="2"/>
  <c r="P238" i="2"/>
  <c r="N238" i="2"/>
  <c r="BG236" i="2"/>
  <c r="BF236" i="2"/>
  <c r="BE236" i="2"/>
  <c r="BD236" i="2"/>
  <c r="R236" i="2"/>
  <c r="P236" i="2"/>
  <c r="N236" i="2"/>
  <c r="BG234" i="2"/>
  <c r="BF234" i="2"/>
  <c r="BE234" i="2"/>
  <c r="BD234" i="2"/>
  <c r="R234" i="2"/>
  <c r="P234" i="2"/>
  <c r="N234" i="2"/>
  <c r="BG232" i="2"/>
  <c r="BF232" i="2"/>
  <c r="BE232" i="2"/>
  <c r="BD232" i="2"/>
  <c r="R232" i="2"/>
  <c r="P232" i="2"/>
  <c r="N232" i="2"/>
  <c r="BG230" i="2"/>
  <c r="BF230" i="2"/>
  <c r="BE230" i="2"/>
  <c r="BD230" i="2"/>
  <c r="R230" i="2"/>
  <c r="P230" i="2"/>
  <c r="N230" i="2"/>
  <c r="BG228" i="2"/>
  <c r="BF228" i="2"/>
  <c r="BE228" i="2"/>
  <c r="BD228" i="2"/>
  <c r="R228" i="2"/>
  <c r="P228" i="2"/>
  <c r="N228" i="2"/>
  <c r="BG226" i="2"/>
  <c r="BF226" i="2"/>
  <c r="BE226" i="2"/>
  <c r="BD226" i="2"/>
  <c r="R226" i="2"/>
  <c r="P226" i="2"/>
  <c r="N226" i="2"/>
  <c r="BG224" i="2"/>
  <c r="BF224" i="2"/>
  <c r="BE224" i="2"/>
  <c r="BD224" i="2"/>
  <c r="R224" i="2"/>
  <c r="P224" i="2"/>
  <c r="N224" i="2"/>
  <c r="BG222" i="2"/>
  <c r="BF222" i="2"/>
  <c r="BE222" i="2"/>
  <c r="BD222" i="2"/>
  <c r="R222" i="2"/>
  <c r="P222" i="2"/>
  <c r="N222" i="2"/>
  <c r="BG220" i="2"/>
  <c r="BF220" i="2"/>
  <c r="BE220" i="2"/>
  <c r="BD220" i="2"/>
  <c r="R220" i="2"/>
  <c r="P220" i="2"/>
  <c r="N220" i="2"/>
  <c r="BG217" i="2"/>
  <c r="BF217" i="2"/>
  <c r="BE217" i="2"/>
  <c r="BD217" i="2"/>
  <c r="R217" i="2"/>
  <c r="P217" i="2"/>
  <c r="N217" i="2"/>
  <c r="BG215" i="2"/>
  <c r="BF215" i="2"/>
  <c r="BE215" i="2"/>
  <c r="BD215" i="2"/>
  <c r="R215" i="2"/>
  <c r="P215" i="2"/>
  <c r="N215" i="2"/>
  <c r="BG213" i="2"/>
  <c r="BF213" i="2"/>
  <c r="BE213" i="2"/>
  <c r="BD213" i="2"/>
  <c r="R213" i="2"/>
  <c r="P213" i="2"/>
  <c r="N213" i="2"/>
  <c r="BG211" i="2"/>
  <c r="BF211" i="2"/>
  <c r="BE211" i="2"/>
  <c r="BD211" i="2"/>
  <c r="R211" i="2"/>
  <c r="P211" i="2"/>
  <c r="N211" i="2"/>
  <c r="BG209" i="2"/>
  <c r="BF209" i="2"/>
  <c r="BE209" i="2"/>
  <c r="BD209" i="2"/>
  <c r="R209" i="2"/>
  <c r="P209" i="2"/>
  <c r="N209" i="2"/>
  <c r="BG207" i="2"/>
  <c r="BF207" i="2"/>
  <c r="BE207" i="2"/>
  <c r="BD207" i="2"/>
  <c r="R207" i="2"/>
  <c r="P207" i="2"/>
  <c r="N207" i="2"/>
  <c r="BG205" i="2"/>
  <c r="BF205" i="2"/>
  <c r="BE205" i="2"/>
  <c r="BD205" i="2"/>
  <c r="R205" i="2"/>
  <c r="P205" i="2"/>
  <c r="N205" i="2"/>
  <c r="BG203" i="2"/>
  <c r="BF203" i="2"/>
  <c r="BE203" i="2"/>
  <c r="BD203" i="2"/>
  <c r="R203" i="2"/>
  <c r="P203" i="2"/>
  <c r="N203" i="2"/>
  <c r="BG201" i="2"/>
  <c r="BF201" i="2"/>
  <c r="BE201" i="2"/>
  <c r="BD201" i="2"/>
  <c r="R201" i="2"/>
  <c r="P201" i="2"/>
  <c r="N201" i="2"/>
  <c r="BG199" i="2"/>
  <c r="BF199" i="2"/>
  <c r="BE199" i="2"/>
  <c r="BD199" i="2"/>
  <c r="R199" i="2"/>
  <c r="P199" i="2"/>
  <c r="N199" i="2"/>
  <c r="BG197" i="2"/>
  <c r="BF197" i="2"/>
  <c r="BE197" i="2"/>
  <c r="BD197" i="2"/>
  <c r="R197" i="2"/>
  <c r="P197" i="2"/>
  <c r="N197" i="2"/>
  <c r="BG195" i="2"/>
  <c r="BF195" i="2"/>
  <c r="BE195" i="2"/>
  <c r="BD195" i="2"/>
  <c r="R195" i="2"/>
  <c r="P195" i="2"/>
  <c r="N195" i="2"/>
  <c r="BG193" i="2"/>
  <c r="BF193" i="2"/>
  <c r="BE193" i="2"/>
  <c r="BD193" i="2"/>
  <c r="R193" i="2"/>
  <c r="P193" i="2"/>
  <c r="N193" i="2"/>
  <c r="BG191" i="2"/>
  <c r="BF191" i="2"/>
  <c r="BE191" i="2"/>
  <c r="BD191" i="2"/>
  <c r="R191" i="2"/>
  <c r="P191" i="2"/>
  <c r="N191" i="2"/>
  <c r="BG189" i="2"/>
  <c r="BF189" i="2"/>
  <c r="BE189" i="2"/>
  <c r="BD189" i="2"/>
  <c r="R189" i="2"/>
  <c r="P189" i="2"/>
  <c r="N189" i="2"/>
  <c r="BG187" i="2"/>
  <c r="BF187" i="2"/>
  <c r="BE187" i="2"/>
  <c r="BD187" i="2"/>
  <c r="R187" i="2"/>
  <c r="P187" i="2"/>
  <c r="N187" i="2"/>
  <c r="BG185" i="2"/>
  <c r="BF185" i="2"/>
  <c r="BE185" i="2"/>
  <c r="BD185" i="2"/>
  <c r="R185" i="2"/>
  <c r="P185" i="2"/>
  <c r="N185" i="2"/>
  <c r="BG183" i="2"/>
  <c r="BF183" i="2"/>
  <c r="BE183" i="2"/>
  <c r="BD183" i="2"/>
  <c r="R183" i="2"/>
  <c r="P183" i="2"/>
  <c r="N183" i="2"/>
  <c r="BG181" i="2"/>
  <c r="BF181" i="2"/>
  <c r="BE181" i="2"/>
  <c r="BD181" i="2"/>
  <c r="R181" i="2"/>
  <c r="P181" i="2"/>
  <c r="N181" i="2"/>
  <c r="BG179" i="2"/>
  <c r="BF179" i="2"/>
  <c r="BE179" i="2"/>
  <c r="BD179" i="2"/>
  <c r="R179" i="2"/>
  <c r="P179" i="2"/>
  <c r="N179" i="2"/>
  <c r="BG177" i="2"/>
  <c r="BF177" i="2"/>
  <c r="BE177" i="2"/>
  <c r="BD177" i="2"/>
  <c r="R177" i="2"/>
  <c r="P177" i="2"/>
  <c r="N177" i="2"/>
  <c r="BG175" i="2"/>
  <c r="BF175" i="2"/>
  <c r="BE175" i="2"/>
  <c r="BD175" i="2"/>
  <c r="R175" i="2"/>
  <c r="P175" i="2"/>
  <c r="N175" i="2"/>
  <c r="BG173" i="2"/>
  <c r="BF173" i="2"/>
  <c r="BE173" i="2"/>
  <c r="BD173" i="2"/>
  <c r="R173" i="2"/>
  <c r="P173" i="2"/>
  <c r="N173" i="2"/>
  <c r="BG171" i="2"/>
  <c r="BF171" i="2"/>
  <c r="BE171" i="2"/>
  <c r="BD171" i="2"/>
  <c r="R171" i="2"/>
  <c r="P171" i="2"/>
  <c r="N171" i="2"/>
  <c r="BG169" i="2"/>
  <c r="BF169" i="2"/>
  <c r="BE169" i="2"/>
  <c r="BD169" i="2"/>
  <c r="R169" i="2"/>
  <c r="P169" i="2"/>
  <c r="N169" i="2"/>
  <c r="BG166" i="2"/>
  <c r="BF166" i="2"/>
  <c r="BE166" i="2"/>
  <c r="BD166" i="2"/>
  <c r="R166" i="2"/>
  <c r="P166" i="2"/>
  <c r="N166" i="2"/>
  <c r="BG164" i="2"/>
  <c r="BF164" i="2"/>
  <c r="BE164" i="2"/>
  <c r="BD164" i="2"/>
  <c r="R164" i="2"/>
  <c r="P164" i="2"/>
  <c r="N164" i="2"/>
  <c r="BG162" i="2"/>
  <c r="BF162" i="2"/>
  <c r="BE162" i="2"/>
  <c r="BD162" i="2"/>
  <c r="R162" i="2"/>
  <c r="P162" i="2"/>
  <c r="N162" i="2"/>
  <c r="BG160" i="2"/>
  <c r="BF160" i="2"/>
  <c r="BE160" i="2"/>
  <c r="BD160" i="2"/>
  <c r="R160" i="2"/>
  <c r="P160" i="2"/>
  <c r="N160" i="2"/>
  <c r="BG158" i="2"/>
  <c r="BF158" i="2"/>
  <c r="BE158" i="2"/>
  <c r="BD158" i="2"/>
  <c r="R158" i="2"/>
  <c r="P158" i="2"/>
  <c r="N158" i="2"/>
  <c r="BG156" i="2"/>
  <c r="BF156" i="2"/>
  <c r="BE156" i="2"/>
  <c r="BD156" i="2"/>
  <c r="R156" i="2"/>
  <c r="P156" i="2"/>
  <c r="N156" i="2"/>
  <c r="BG154" i="2"/>
  <c r="BF154" i="2"/>
  <c r="BE154" i="2"/>
  <c r="BD154" i="2"/>
  <c r="R154" i="2"/>
  <c r="P154" i="2"/>
  <c r="N154" i="2"/>
  <c r="BG152" i="2"/>
  <c r="BF152" i="2"/>
  <c r="BE152" i="2"/>
  <c r="BD152" i="2"/>
  <c r="R152" i="2"/>
  <c r="P152" i="2"/>
  <c r="N152" i="2"/>
  <c r="BG150" i="2"/>
  <c r="BF150" i="2"/>
  <c r="BE150" i="2"/>
  <c r="BD150" i="2"/>
  <c r="R150" i="2"/>
  <c r="P150" i="2"/>
  <c r="N150" i="2"/>
  <c r="BG148" i="2"/>
  <c r="BF148" i="2"/>
  <c r="BE148" i="2"/>
  <c r="BD148" i="2"/>
  <c r="R148" i="2"/>
  <c r="P148" i="2"/>
  <c r="N148" i="2"/>
  <c r="BG146" i="2"/>
  <c r="BF146" i="2"/>
  <c r="BE146" i="2"/>
  <c r="BD146" i="2"/>
  <c r="R146" i="2"/>
  <c r="P146" i="2"/>
  <c r="N146" i="2"/>
  <c r="BG144" i="2"/>
  <c r="BF144" i="2"/>
  <c r="BE144" i="2"/>
  <c r="BD144" i="2"/>
  <c r="R144" i="2"/>
  <c r="P144" i="2"/>
  <c r="N144" i="2"/>
  <c r="BG142" i="2"/>
  <c r="BF142" i="2"/>
  <c r="BE142" i="2"/>
  <c r="BD142" i="2"/>
  <c r="R142" i="2"/>
  <c r="P142" i="2"/>
  <c r="N142" i="2"/>
  <c r="BG140" i="2"/>
  <c r="BF140" i="2"/>
  <c r="BE140" i="2"/>
  <c r="BD140" i="2"/>
  <c r="R140" i="2"/>
  <c r="P140" i="2"/>
  <c r="N140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4" i="2"/>
  <c r="BF134" i="2"/>
  <c r="BE134" i="2"/>
  <c r="BD134" i="2"/>
  <c r="R134" i="2"/>
  <c r="P134" i="2"/>
  <c r="N134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BG124" i="2"/>
  <c r="BF124" i="2"/>
  <c r="BE124" i="2"/>
  <c r="BD124" i="2"/>
  <c r="R124" i="2"/>
  <c r="P124" i="2"/>
  <c r="N124" i="2"/>
  <c r="BG122" i="2"/>
  <c r="BF122" i="2"/>
  <c r="BE122" i="2"/>
  <c r="BD122" i="2"/>
  <c r="R122" i="2"/>
  <c r="P122" i="2"/>
  <c r="N122" i="2"/>
  <c r="F116" i="2"/>
  <c r="F114" i="2"/>
  <c r="E112" i="2"/>
  <c r="F89" i="2"/>
  <c r="F87" i="2"/>
  <c r="E85" i="2"/>
  <c r="E19" i="2"/>
  <c r="E16" i="2"/>
  <c r="F90" i="2" s="1"/>
  <c r="L90" i="1"/>
  <c r="AM90" i="1"/>
  <c r="AM89" i="1"/>
  <c r="L89" i="1"/>
  <c r="AM87" i="1"/>
  <c r="L87" i="1"/>
  <c r="L85" i="1"/>
  <c r="L84" i="1"/>
  <c r="BI278" i="2"/>
  <c r="BI257" i="2"/>
  <c r="BI189" i="2"/>
  <c r="BI160" i="2"/>
  <c r="BI144" i="2"/>
  <c r="BI177" i="2"/>
  <c r="BI261" i="2"/>
  <c r="BI247" i="2"/>
  <c r="BI203" i="2"/>
  <c r="BI181" i="2"/>
  <c r="BI166" i="2"/>
  <c r="BI138" i="2"/>
  <c r="BI211" i="2"/>
  <c r="BI232" i="2"/>
  <c r="BI134" i="2"/>
  <c r="BI236" i="2"/>
  <c r="BI201" i="2"/>
  <c r="BI267" i="2"/>
  <c r="BI253" i="2"/>
  <c r="BI240" i="2"/>
  <c r="BI215" i="2"/>
  <c r="BI199" i="2"/>
  <c r="BI150" i="2"/>
  <c r="BI226" i="2"/>
  <c r="BI124" i="2"/>
  <c r="BI169" i="2"/>
  <c r="BI222" i="2"/>
  <c r="BI207" i="2"/>
  <c r="BI193" i="2"/>
  <c r="BI265" i="2"/>
  <c r="BI142" i="2"/>
  <c r="BI217" i="2"/>
  <c r="BI175" i="2"/>
  <c r="BI154" i="2"/>
  <c r="BI245" i="2"/>
  <c r="BI132" i="2"/>
  <c r="BI282" i="2"/>
  <c r="BI270" i="2"/>
  <c r="BI238" i="2"/>
  <c r="BI185" i="2"/>
  <c r="BI228" i="2"/>
  <c r="BI152" i="2"/>
  <c r="BI280" i="2"/>
  <c r="BI273" i="2"/>
  <c r="BI255" i="2"/>
  <c r="BI220" i="2"/>
  <c r="BI171" i="2"/>
  <c r="BI146" i="2"/>
  <c r="BI183" i="2"/>
  <c r="BI140" i="2"/>
  <c r="BI197" i="2"/>
  <c r="BI122" i="2"/>
  <c r="BI251" i="2"/>
  <c r="BI191" i="2"/>
  <c r="BI164" i="2"/>
  <c r="BI271" i="2"/>
  <c r="BI187" i="2"/>
  <c r="BI130" i="2"/>
  <c r="BI234" i="2"/>
  <c r="BI213" i="2"/>
  <c r="BI173" i="2"/>
  <c r="BI126" i="2"/>
  <c r="BI274" i="2"/>
  <c r="BI259" i="2"/>
  <c r="BI242" i="2"/>
  <c r="BI209" i="2"/>
  <c r="BI179" i="2"/>
  <c r="BI205" i="2"/>
  <c r="AS94" i="1"/>
  <c r="BI272" i="2"/>
  <c r="BI263" i="2"/>
  <c r="BI249" i="2"/>
  <c r="BI224" i="2"/>
  <c r="BI148" i="2"/>
  <c r="BI285" i="2"/>
  <c r="BI158" i="2"/>
  <c r="BI276" i="2"/>
  <c r="BI230" i="2"/>
  <c r="BI195" i="2"/>
  <c r="BI162" i="2"/>
  <c r="BI128" i="2"/>
  <c r="BI156" i="2"/>
  <c r="BI136" i="2"/>
  <c r="F32" i="2" l="1"/>
  <c r="F35" i="2"/>
  <c r="F33" i="2"/>
  <c r="F34" i="2"/>
  <c r="P121" i="2"/>
  <c r="N219" i="2"/>
  <c r="BI121" i="2"/>
  <c r="R121" i="2"/>
  <c r="R168" i="2"/>
  <c r="P219" i="2"/>
  <c r="N244" i="2"/>
  <c r="BI269" i="2"/>
  <c r="R269" i="2"/>
  <c r="P168" i="2"/>
  <c r="P244" i="2"/>
  <c r="BI275" i="2"/>
  <c r="N121" i="2"/>
  <c r="N168" i="2"/>
  <c r="BI219" i="2"/>
  <c r="R219" i="2"/>
  <c r="R244" i="2"/>
  <c r="P269" i="2"/>
  <c r="N275" i="2"/>
  <c r="R275" i="2"/>
  <c r="BI168" i="2"/>
  <c r="BI244" i="2"/>
  <c r="N269" i="2"/>
  <c r="P275" i="2"/>
  <c r="BI281" i="2"/>
  <c r="BI284" i="2"/>
  <c r="F117" i="2"/>
  <c r="BC126" i="2"/>
  <c r="BC128" i="2"/>
  <c r="BC138" i="2"/>
  <c r="BC146" i="2"/>
  <c r="BC148" i="2"/>
  <c r="BC152" i="2"/>
  <c r="BC158" i="2"/>
  <c r="BC160" i="2"/>
  <c r="BC171" i="2"/>
  <c r="BC173" i="2"/>
  <c r="BC177" i="2"/>
  <c r="BC187" i="2"/>
  <c r="BC189" i="2"/>
  <c r="BC191" i="2"/>
  <c r="BC201" i="2"/>
  <c r="BC205" i="2"/>
  <c r="BC215" i="2"/>
  <c r="BC228" i="2"/>
  <c r="BC232" i="2"/>
  <c r="BC238" i="2"/>
  <c r="BC240" i="2"/>
  <c r="BC247" i="2"/>
  <c r="BC251" i="2"/>
  <c r="BC95" i="1"/>
  <c r="BC94" i="1" s="1"/>
  <c r="W32" i="1" s="1"/>
  <c r="BC122" i="2"/>
  <c r="BC130" i="2"/>
  <c r="BC134" i="2"/>
  <c r="BC142" i="2"/>
  <c r="BC185" i="2"/>
  <c r="BC224" i="2"/>
  <c r="BC230" i="2"/>
  <c r="BC242" i="2"/>
  <c r="BC245" i="2"/>
  <c r="BC249" i="2"/>
  <c r="BC257" i="2"/>
  <c r="AW95" i="1"/>
  <c r="BC273" i="2"/>
  <c r="BC278" i="2"/>
  <c r="BA95" i="1"/>
  <c r="BC132" i="2"/>
  <c r="BC136" i="2"/>
  <c r="BC140" i="2"/>
  <c r="BC144" i="2"/>
  <c r="BC162" i="2"/>
  <c r="BC164" i="2"/>
  <c r="BC166" i="2"/>
  <c r="BC169" i="2"/>
  <c r="BC179" i="2"/>
  <c r="BC181" i="2"/>
  <c r="BC183" i="2"/>
  <c r="BC195" i="2"/>
  <c r="BC217" i="2"/>
  <c r="BC220" i="2"/>
  <c r="BC236" i="2"/>
  <c r="BB95" i="1"/>
  <c r="BB94" i="1" s="1"/>
  <c r="W31" i="1" s="1"/>
  <c r="BC124" i="2"/>
  <c r="BC150" i="2"/>
  <c r="BC154" i="2"/>
  <c r="BC156" i="2"/>
  <c r="BC175" i="2"/>
  <c r="BC193" i="2"/>
  <c r="BC197" i="2"/>
  <c r="BC199" i="2"/>
  <c r="BC203" i="2"/>
  <c r="BC207" i="2"/>
  <c r="BC209" i="2"/>
  <c r="BC211" i="2"/>
  <c r="BC213" i="2"/>
  <c r="BC222" i="2"/>
  <c r="BC226" i="2"/>
  <c r="BC234" i="2"/>
  <c r="BC253" i="2"/>
  <c r="BC255" i="2"/>
  <c r="BC259" i="2"/>
  <c r="BC261" i="2"/>
  <c r="BC263" i="2"/>
  <c r="BC265" i="2"/>
  <c r="BC267" i="2"/>
  <c r="BC270" i="2"/>
  <c r="BC271" i="2"/>
  <c r="BC272" i="2"/>
  <c r="BC274" i="2"/>
  <c r="BC276" i="2"/>
  <c r="BC280" i="2"/>
  <c r="BC282" i="2"/>
  <c r="BC285" i="2"/>
  <c r="BD95" i="1"/>
  <c r="BD94" i="1" s="1"/>
  <c r="W33" i="1" s="1"/>
  <c r="BA94" i="1"/>
  <c r="W30" i="1" s="1"/>
  <c r="R120" i="2" l="1"/>
  <c r="BI120" i="2"/>
  <c r="N120" i="2"/>
  <c r="AU95" i="1"/>
  <c r="AU94" i="1" s="1"/>
  <c r="P120" i="2"/>
  <c r="F31" i="2"/>
  <c r="AZ95" i="1" s="1"/>
  <c r="AZ94" i="1" s="1"/>
  <c r="W29" i="1" s="1"/>
  <c r="AY94" i="1"/>
  <c r="AV95" i="1"/>
  <c r="AT95" i="1" s="1"/>
  <c r="AW94" i="1"/>
  <c r="AK30" i="1" s="1"/>
  <c r="AX94" i="1"/>
  <c r="AG95" i="1" l="1"/>
  <c r="AG94" i="1" s="1"/>
  <c r="AK26" i="1" s="1"/>
  <c r="AV94" i="1"/>
  <c r="AK29" i="1" s="1"/>
  <c r="AK35" i="1" l="1"/>
  <c r="AN95" i="1"/>
  <c r="AT94" i="1"/>
  <c r="AN94" i="1" l="1"/>
</calcChain>
</file>

<file path=xl/sharedStrings.xml><?xml version="1.0" encoding="utf-8"?>
<sst xmlns="http://schemas.openxmlformats.org/spreadsheetml/2006/main" count="1822" uniqueCount="489">
  <si>
    <t>Export Komplet</t>
  </si>
  <si>
    <t/>
  </si>
  <si>
    <t>2.0</t>
  </si>
  <si>
    <t>ZAMOK</t>
  </si>
  <si>
    <t>False</t>
  </si>
  <si>
    <t>{45656f71-8116-4647-a722-c09fb6cb6a69}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</si>
  <si>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</si>
  <si>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</si>
  <si>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</si>
  <si>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</si>
  <si>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</si>
  <si>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</si>
  <si>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</si>
  <si>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</si>
  <si>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</si>
  <si>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</si>
  <si>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</si>
  <si>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a osazování tabulí na označení stanic a zastávek včetně orientačních tabulí v obvodu OŘ PHA 2025</t>
  </si>
  <si>
    <t>KSO:</t>
  </si>
  <si>
    <t>CC-CZ:</t>
  </si>
  <si>
    <t>Místo:</t>
  </si>
  <si>
    <t>obvod OŘ Praha</t>
  </si>
  <si>
    <t>Datum:</t>
  </si>
  <si>
    <t>9. 11. 2023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</si>
  <si>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</si>
  <si>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</si>
  <si>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</si>
  <si>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</si>
  <si>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</si>
  <si>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</si>
  <si>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</si>
  <si>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</si>
  <si>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</si>
  <si>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</si>
  <si>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</si>
  <si>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</si>
  <si>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</si>
  <si>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</si>
  <si>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</si>
  <si>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</si>
  <si>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</si>
  <si>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</si>
  <si>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</si>
  <si>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</si>
  <si>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</si>
  <si>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</si>
  <si>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</si>
  <si>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</si>
  <si>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</si>
  <si>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</si>
  <si>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</si>
  <si>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</si>
  <si>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</si>
  <si>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</si>
  <si>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</si>
  <si>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</si>
  <si>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</si>
  <si>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</si>
  <si>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</si>
  <si>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</si>
  <si>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</si>
  <si>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</si>
  <si>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</si>
  <si>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</si>
  <si>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</si>
  <si>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</si>
  <si>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</si>
  <si>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</si>
  <si>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</si>
  <si>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</si>
  <si>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</si>
  <si>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</si>
  <si>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</si>
  <si>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</si>
  <si>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</si>
  <si>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</si>
  <si>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</si>
  <si>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</si>
  <si>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</si>
  <si>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</si>
  <si>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</si>
  <si>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</si>
  <si>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</si>
  <si>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</si>
  <si>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</si>
  <si>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</si>
  <si>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</si>
  <si>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</si>
  <si>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</si>
  <si>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</si>
  <si>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</si>
  <si>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001 - Nápisy železničních stanic a zastávek dle TNŽ 73 6390</t>
  </si>
  <si>
    <t>002 - Orientační tabule</t>
  </si>
  <si>
    <t>003 - Tabule sektorů a číslování kolejí</t>
  </si>
  <si>
    <t>004 - Hmatové orientační prvky</t>
  </si>
  <si>
    <t>005 - Úchytné a pomocné prvky</t>
  </si>
  <si>
    <t>006 - Samolepící značení</t>
  </si>
  <si>
    <t>007 - Přípravné a projekční práce</t>
  </si>
  <si>
    <t>008 - Výškové práce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</si>
  <si>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</si>
  <si>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</si>
  <si>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</si>
  <si>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</si>
  <si>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</si>
  <si>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</si>
  <si>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</si>
  <si>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</si>
  <si>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</si>
  <si>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</si>
  <si>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</si>
  <si>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</si>
  <si>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Nápisy železničních stanic a zastávek dle TNŽ 73 6390</t>
  </si>
  <si>
    <t>ROZPOCET</t>
  </si>
  <si>
    <t>K</t>
  </si>
  <si>
    <t>N1-D</t>
  </si>
  <si>
    <t>Demontáž tabule s nápisem v základním provedení včetně odvozu a likvidace odpadu</t>
  </si>
  <si>
    <t>kus</t>
  </si>
  <si>
    <t>4</t>
  </si>
  <si>
    <t>921286444</t>
  </si>
  <si>
    <t>P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</si>
  <si>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</si>
  <si>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N1-M1</t>
  </si>
  <si>
    <t>Montáž tabule s nápisem v základním provedení na pozemní objekt</t>
  </si>
  <si>
    <t>1712604374</t>
  </si>
  <si>
    <t>Poznámka k položce:_x000D_
Jedná se o kompletní montáž na jakoukoliv konstrukci či umístění na pozemní objekt,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</si>
  <si>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3</t>
  </si>
  <si>
    <t>N1-M2</t>
  </si>
  <si>
    <t>Montáž tabule s nápisem v základním provedení mimo pozemní objekt (samostatně stojící)</t>
  </si>
  <si>
    <t>-1010208335</t>
  </si>
  <si>
    <t>Poznámka k položce:_x000D_
Jedná se o kompletní montáž na jakoukoliv konstrukci či umístění mimo pozemní objekt,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</si>
  <si>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M</t>
  </si>
  <si>
    <t>N1</t>
  </si>
  <si>
    <t>Tabule s nápisem v základním provedení jednostranná vč. dopravy na místo určení v obvodu OŘ Praha</t>
  </si>
  <si>
    <t>m</t>
  </si>
  <si>
    <t>8</t>
  </si>
  <si>
    <t>-1306738721</t>
  </si>
  <si>
    <t>Poznámka k položce:_x000D_
tabule v nereflexivní úpravě z ocelového nebo hliníkového plechu nebo jiných materiálů vykazujících požadované vlastnosti dle TNŽ 73 6390, směrnice SŽ č. 118  a grafického manuálu_x000D_
_x000D_
jedná se o kompletní provedení,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</si>
  <si>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5</t>
  </si>
  <si>
    <t>N1.1</t>
  </si>
  <si>
    <t>Tabule s nápisem v základním provedení oboustranná vč. dopravy na místo určení v obvodu OŘ Praha</t>
  </si>
  <si>
    <t>-560598382</t>
  </si>
  <si>
    <t>6</t>
  </si>
  <si>
    <t>N2-D</t>
  </si>
  <si>
    <t>Demontáž tabule s prosvětleným nápisem včetně odpojení od sítě, odvozu a likvidace odpadu</t>
  </si>
  <si>
    <t>-576875185</t>
  </si>
  <si>
    <t>7</t>
  </si>
  <si>
    <t>N2-M</t>
  </si>
  <si>
    <t>Montáž tabule s prosvětleným nápisem</t>
  </si>
  <si>
    <t>-488928031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</si>
  <si>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elektroinstalační práce pro připojení napájení světelných zdrojů vč. revize,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</si>
  <si>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N2</t>
  </si>
  <si>
    <t>Tabule s prosvětleným nápisem jednostranná vč. dopravy na místo určení v obvodu OŘ Praha</t>
  </si>
  <si>
    <t>1517736441</t>
  </si>
  <si>
    <t>Poznámka k položce:_x000D_
Tabule s nápisem s vnitřním světelným zdrojem prosvětlujícím činnou plochu tabule dle TNŽ 73 6390, směrnice SŽ č. 118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</si>
  <si>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9</t>
  </si>
  <si>
    <t>N2.1</t>
  </si>
  <si>
    <t>Tabule s prosvětleným nápisem oboustranná vč. dopravy na místo určení v obvodu OŘ Praha</t>
  </si>
  <si>
    <t>1282802616</t>
  </si>
  <si>
    <t>10</t>
  </si>
  <si>
    <t>N2.2-D</t>
  </si>
  <si>
    <t>Demontáž krytu (plexiskla) prosvětlené tabule včetně odvozu a likvidace odpadu</t>
  </si>
  <si>
    <t>907338930</t>
  </si>
  <si>
    <t>11</t>
  </si>
  <si>
    <t>N2.2-M</t>
  </si>
  <si>
    <t>Montáž krytu (plexiskla) prosvětlené tabule</t>
  </si>
  <si>
    <t>-1180438713</t>
  </si>
  <si>
    <t>Poznámka k položce:_x000D_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</si>
  <si>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N2.2</t>
  </si>
  <si>
    <t>Náhradní kryt (plexisklo) prosvětlené tabule vč. dopravy na místo určení v obvodu OŘ Praha</t>
  </si>
  <si>
    <t>m2</t>
  </si>
  <si>
    <t>1772823729</t>
  </si>
  <si>
    <t xml:space="preserve">Poznámka k položce:_x000D_
Náhradní kryt (plexisklo) plochy prosvětlené tabule dle TNŽ 73 6390, směrnice SŽ č. 118 a grafického manuálu_x000D_
</t>
  </si>
  <si>
    <t>13</t>
  </si>
  <si>
    <t>N3-D</t>
  </si>
  <si>
    <t>Demontáž osvětleného nápisu včetně odpojení od sítě, odvozu a likvidace odpadu</t>
  </si>
  <si>
    <t>1244349788</t>
  </si>
  <si>
    <t>14</t>
  </si>
  <si>
    <t>N3-M</t>
  </si>
  <si>
    <t>Montáž osvětleného nápisu</t>
  </si>
  <si>
    <t>-283739942</t>
  </si>
  <si>
    <t>15</t>
  </si>
  <si>
    <t>N3</t>
  </si>
  <si>
    <t>Osvětlený nápis jednostranný vč. dopravy na místo určení v obvodu OŘ Praha</t>
  </si>
  <si>
    <t>-2020932134</t>
  </si>
  <si>
    <t>Poznámka k položce:_x000D_
nápis osvětlený světlem určeným pro osvětlení venkovních prostor SŽ (předpis SŽDC E11) dle TNŽ 73 6390, směrnice SŽ č. 118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</si>
  <si>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16</t>
  </si>
  <si>
    <t>N3.1</t>
  </si>
  <si>
    <t>Osvětlený nápis oboustranný vč. dopravy na místo určení v obvodu OŘ Praha</t>
  </si>
  <si>
    <t>-770199693</t>
  </si>
  <si>
    <t>17</t>
  </si>
  <si>
    <t>N4-D</t>
  </si>
  <si>
    <t>Demontáž samostatného prosvětleného piktogramu „Železniční stanice-zastávka“ včetně odpojení od sítě, odvozu a likvidace odpadu</t>
  </si>
  <si>
    <t>1404109773</t>
  </si>
  <si>
    <t>18</t>
  </si>
  <si>
    <t>N4-M</t>
  </si>
  <si>
    <t>Montáž samostatného prosvětleného piktogramu „Železniční stanice-zastávka“</t>
  </si>
  <si>
    <t>377526180</t>
  </si>
  <si>
    <t>19</t>
  </si>
  <si>
    <t>N4</t>
  </si>
  <si>
    <t>Samostatný prosvětlený piktogram „Železniční stanice-zastávka“ jednostranný vč. dopravy na místo určení v obvodu OŘ Praha</t>
  </si>
  <si>
    <t>546988582</t>
  </si>
  <si>
    <t>Poznámka k položce:_x000D_
Piktogram Železniční stanice-zastávka“ - jeho vzor je umístěn v Příloze B TNŽ 73 6390, vychází ze směrnice SŽ č. 118 Grafického manuálu jednotného orientačního systému SŽ. dle TNŽ 73 6390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</si>
  <si>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20</t>
  </si>
  <si>
    <t>N4.1</t>
  </si>
  <si>
    <t>Samostatný prosvětlený piktogram „Železniční stanice-zastávka“ oboustranný vč. dopravy na místo určení v obvodu OŘ Praha</t>
  </si>
  <si>
    <t>-524719680</t>
  </si>
  <si>
    <t>Poznámka k položce:_x000D_
Piktogram Železniční stanice-zastávka“ - jeho vzor je umístěn v Příloze B TNŽ 73 6390, vychází ze směrnice SŽ č. 118 Grafického manuálu jednotného orientačního systému SŽ. dle TNŽ 73 6390 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</si>
  <si>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N4.4-D</t>
  </si>
  <si>
    <t>Demontáž krytu (plexiskla) piktogramu „Železniční stanice-zastávka“ včetně odvozu a likvidace odpadu</t>
  </si>
  <si>
    <t>-1479877537</t>
  </si>
  <si>
    <t>22</t>
  </si>
  <si>
    <t>N4.4-M</t>
  </si>
  <si>
    <t>Montáž krytu (plexiskla) piktogramu „Železniční stanice-zastávka“</t>
  </si>
  <si>
    <t>-1104268093</t>
  </si>
  <si>
    <t>23</t>
  </si>
  <si>
    <t>N4.4</t>
  </si>
  <si>
    <t>Náhradní kryt (plexisklo) piktogramu „Železniční stanice-zastávka“ vč. dopravy na místo určení v obvodu OŘ Praha</t>
  </si>
  <si>
    <t>378344829</t>
  </si>
  <si>
    <t xml:space="preserve">Poznámka k položce:_x000D_
Náhradní kryt (plexisklo) piktogramu "Železniční stanice-zastávka“ - jeho vzor je umístěn v Příloze B TNŽ 73 6390, vychází ze směrnice SŽ č. 118 Grafického manuálu jednotného orientačního systému SŽ. dle TNŽ 73 6390  a grafického manuálu_x000D_
</t>
  </si>
  <si>
    <t>002</t>
  </si>
  <si>
    <t>Orientační tabule</t>
  </si>
  <si>
    <t>24</t>
  </si>
  <si>
    <t>O1-D</t>
  </si>
  <si>
    <t>Demontáž směrové tabule jízdy vlaků včetně odvozu a likvidace odpadu</t>
  </si>
  <si>
    <t>-1010000593</t>
  </si>
  <si>
    <t>25</t>
  </si>
  <si>
    <t>O1-M1</t>
  </si>
  <si>
    <t>Montáž směrové tabule jízdy vlaků na pozemní objekt</t>
  </si>
  <si>
    <t>902929552</t>
  </si>
  <si>
    <t>26</t>
  </si>
  <si>
    <t>O1-M2</t>
  </si>
  <si>
    <t>Montáž směrové tabule jízdy vlaků mimo pozemní objekt (samostatně stojící)</t>
  </si>
  <si>
    <t>-1671768342</t>
  </si>
  <si>
    <t>27</t>
  </si>
  <si>
    <t>O1</t>
  </si>
  <si>
    <t>Směrová tabule jízdy vlaků jednostranná vč. dopravy na místo určení v obvodu OŘ Praha</t>
  </si>
  <si>
    <t>309114655</t>
  </si>
  <si>
    <t>Poznámka k položce:_x000D_
provedeny budou dle směrnice SŽ č. 118, grafického manuálu ke směrnici č. 118 a dle TNŽ 73 6390_x000D_
_x000D_
jedná se o kompletní provedení,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</si>
  <si>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28</t>
  </si>
  <si>
    <t>O1.1</t>
  </si>
  <si>
    <t>Směrová tabule jízdy vlaků oboustranná vč. dopravy na místo určení v obvodu OŘ Praha</t>
  </si>
  <si>
    <t>636515961</t>
  </si>
  <si>
    <t>29</t>
  </si>
  <si>
    <t>O2-D</t>
  </si>
  <si>
    <t>Demontáž piktogramu včetně odvozu a likvidace odpadu</t>
  </si>
  <si>
    <t>544929412</t>
  </si>
  <si>
    <t>30</t>
  </si>
  <si>
    <t>O2-M1</t>
  </si>
  <si>
    <t>Montáž piktogramu na pozemní objekt</t>
  </si>
  <si>
    <t>-1880823460</t>
  </si>
  <si>
    <t>31</t>
  </si>
  <si>
    <t>O2-M2</t>
  </si>
  <si>
    <t>Montáž piktogramu mimo pozemní objekt (samostatně stojící)</t>
  </si>
  <si>
    <t>669313470</t>
  </si>
  <si>
    <t>Poznámka k položce:_x000D_
Jedná se o kompletní montáž na jakoukoliv konstrukci či umístění mimo pozemní objekt,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</si>
  <si>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32</t>
  </si>
  <si>
    <t>O2</t>
  </si>
  <si>
    <t>Piktogram jednostranný vč. dopravy na místo určení v obvodu OŘ Praha</t>
  </si>
  <si>
    <t>895428100</t>
  </si>
  <si>
    <t>Poznámka k položce:_x000D_
provedeny budou dle směrnice SŽ č. 118, grafického manuálu ke směrnici č. 118 a dle TNŽ 73 6390_x000D_
_x000D_
jedná se o kompletní provedení, jde o samostatný piktogram se samostatným rámečkem. V případě prvku s více piktogramy v řadě se jedná o  jednostrannou jednořádkovou tabuli,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</si>
  <si>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33</t>
  </si>
  <si>
    <t>O2.1</t>
  </si>
  <si>
    <t>Piktogram oboustranný vč. dopravy na místo určení v obvodu OŘ Praha</t>
  </si>
  <si>
    <t>-626805344</t>
  </si>
  <si>
    <t>Poznámka k položce:_x000D_
provedeny budou dle směrnice SŽ č. 118, grafického manuálu ke směrnici č. 118 a dle TNŽ 73 6390_x000D_
_x000D_
jedná se o kompletní provedení, jde o samostatný piktogram se samostatným rámečkem. V případě prvku s více piktogramy v řadě se jedná o  oboustrannou jednořádkovou tabuli,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</si>
  <si>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34</t>
  </si>
  <si>
    <t>O3-D</t>
  </si>
  <si>
    <t>Demontáž jednořádkové orientační tabule včetně odvozu a likvidace odpadu</t>
  </si>
  <si>
    <t>1563193639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</si>
  <si>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</si>
  <si>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35</t>
  </si>
  <si>
    <t>O3-M1</t>
  </si>
  <si>
    <t>Montáž jednořádkové orientační tabule na pozemní objekt</t>
  </si>
  <si>
    <t>1326255671</t>
  </si>
  <si>
    <t>36</t>
  </si>
  <si>
    <t>O3-M2</t>
  </si>
  <si>
    <t>Montáž jednořádkové orientační tabule mimo pozemní objekt (samostatně stojící)</t>
  </si>
  <si>
    <t>162189353</t>
  </si>
  <si>
    <t>37</t>
  </si>
  <si>
    <t>O3</t>
  </si>
  <si>
    <t>Jednořádková orientační tabule jednostranná vč. dopravy na místo určení v obvodu OŘ Praha</t>
  </si>
  <si>
    <t>112186248</t>
  </si>
  <si>
    <t>38</t>
  </si>
  <si>
    <t>O3.1</t>
  </si>
  <si>
    <t>Jednořádková orientační tabule oboustranná vč. dopravy na místo určení v obvodu OŘ Praha</t>
  </si>
  <si>
    <t>-1245573298</t>
  </si>
  <si>
    <t>39</t>
  </si>
  <si>
    <t>O4-D</t>
  </si>
  <si>
    <t>Demontáž dvouřádkové orientační tabule včetně odvozu a likvidace odpadu</t>
  </si>
  <si>
    <t>-1481890184</t>
  </si>
  <si>
    <t>40</t>
  </si>
  <si>
    <t>O4-M1</t>
  </si>
  <si>
    <t>Montáž dvouřádkové orientační tabule na pozemní objekt</t>
  </si>
  <si>
    <t>248078332</t>
  </si>
  <si>
    <t>41</t>
  </si>
  <si>
    <t>O4-M2</t>
  </si>
  <si>
    <t>Montáž dvouřádkové orientační tabule mimo pozemní objekt (samostatně stojící)</t>
  </si>
  <si>
    <t>998334816</t>
  </si>
  <si>
    <t>42</t>
  </si>
  <si>
    <t>O4</t>
  </si>
  <si>
    <t>Dvouřádková orientační tabule jednostranná vč. dopravy na místo určení v obvodu OŘ Praha</t>
  </si>
  <si>
    <t>-351462021</t>
  </si>
  <si>
    <t>43</t>
  </si>
  <si>
    <t>O4.1</t>
  </si>
  <si>
    <t>Dvouřádková orientační tabule oboustranná vč. dopravy na místo určení v obvodu OŘ Praha</t>
  </si>
  <si>
    <t>2136462755</t>
  </si>
  <si>
    <t>44</t>
  </si>
  <si>
    <t>O5-D</t>
  </si>
  <si>
    <t>Demontáž víceřádkové textové tabule včetně odvozu a likvidace odpadu</t>
  </si>
  <si>
    <t>1247172470</t>
  </si>
  <si>
    <t>45</t>
  </si>
  <si>
    <t>O5-M1</t>
  </si>
  <si>
    <t>Montáž víceřádkové textové tabule na pozemní objekt</t>
  </si>
  <si>
    <t>87956110</t>
  </si>
  <si>
    <t>Poznámka k položce:_x000D_
Jedná se o kompletní montáž na jakoukoliv konstrukci či umístění na pozemní objekt,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</si>
  <si>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46</t>
  </si>
  <si>
    <t>O5-M2</t>
  </si>
  <si>
    <t>Montáž víceřádkové textové tabule mimo pozemní objekt (samostatně stojící)</t>
  </si>
  <si>
    <t>1176847767</t>
  </si>
  <si>
    <t>47</t>
  </si>
  <si>
    <t>O5</t>
  </si>
  <si>
    <t>Víceřádková textová tabule jednostranná vč. dopravy na místo určení v obvodu OŘ Praha</t>
  </si>
  <si>
    <t>-1016086691</t>
  </si>
  <si>
    <t>48</t>
  </si>
  <si>
    <t>O5.1</t>
  </si>
  <si>
    <t>Víceřádková textová tabule oboustranná vč. dopravy na místo určení v obvodu OŘ Praha</t>
  </si>
  <si>
    <t>1468452846</t>
  </si>
  <si>
    <t>003</t>
  </si>
  <si>
    <t>Tabule sektorů a číslování kolejí</t>
  </si>
  <si>
    <t>49</t>
  </si>
  <si>
    <t>S1-D</t>
  </si>
  <si>
    <t>Demontáž tabule pro číslování kolejí včetně odvozu a likvidace odpadu</t>
  </si>
  <si>
    <t>-1422983647</t>
  </si>
  <si>
    <t>50</t>
  </si>
  <si>
    <t>S1-M</t>
  </si>
  <si>
    <t>Montáž tabule pro číslování kolejí</t>
  </si>
  <si>
    <t>-1167151686</t>
  </si>
  <si>
    <t xml:space="preserve"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aj._x000D_
</t>
  </si>
  <si>
    <t>51</t>
  </si>
  <si>
    <t>S1</t>
  </si>
  <si>
    <t>Tabule pro číslování kolejí jednostranná vč. dopravy na místo určení v obvodu OŘ Praha</t>
  </si>
  <si>
    <t>-455018102</t>
  </si>
  <si>
    <t>52</t>
  </si>
  <si>
    <t>S1.1</t>
  </si>
  <si>
    <t>Tabule pro číslování kolejí oboustranná vč. dopravy na místo určení v obvodu OŘ Praha</t>
  </si>
  <si>
    <t>645133429</t>
  </si>
  <si>
    <t>53</t>
  </si>
  <si>
    <t>S2-D</t>
  </si>
  <si>
    <t>Demontáž tabule pro značení sektorů včetně odvozu a likvidace odpadu</t>
  </si>
  <si>
    <t>1890427086</t>
  </si>
  <si>
    <t>54</t>
  </si>
  <si>
    <t>S2-M</t>
  </si>
  <si>
    <t>Montáž tabule pro značení sektorů</t>
  </si>
  <si>
    <t>272733622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</si>
  <si>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</si>
  <si>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55</t>
  </si>
  <si>
    <t>S2</t>
  </si>
  <si>
    <t>Tabule pro značení sektorů jednostranná vč. dopravy na místo určení v obvodu OŘ Praha</t>
  </si>
  <si>
    <t>1026264842</t>
  </si>
  <si>
    <t>56</t>
  </si>
  <si>
    <t>S2.1</t>
  </si>
  <si>
    <t>Tabule pro značení sektorů oboustranná vč. dopravy na místo určení v obvodu OŘ Praha</t>
  </si>
  <si>
    <t>-1596994276</t>
  </si>
  <si>
    <t>57</t>
  </si>
  <si>
    <t>S3-D</t>
  </si>
  <si>
    <t>Demontáž tabule pro značení sektorů a kolejí v podchodech a nadchodech včetně odvozu a likvidace odpadu</t>
  </si>
  <si>
    <t>1887709605</t>
  </si>
  <si>
    <t>58</t>
  </si>
  <si>
    <t>S3-M</t>
  </si>
  <si>
    <t>Montáž tabule pro značení sektorů a kolejí v podchodech a nadchodech</t>
  </si>
  <si>
    <t>1276877167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</si>
  <si>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</si>
  <si>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59</t>
  </si>
  <si>
    <t>S3</t>
  </si>
  <si>
    <t>Tabule pro značení sektorů a kolejí v podchodech a nadchodech jednostranná vč. dopravy na místo určení v obvodu OŘ Praha</t>
  </si>
  <si>
    <t>-749105374</t>
  </si>
  <si>
    <t>60</t>
  </si>
  <si>
    <t>S3.1</t>
  </si>
  <si>
    <t>Tabule pro značení sektorů a kolejí v podchodech a nadchodech oboustranná vč. dopravy na místo určení v obvodu OŘ Praha</t>
  </si>
  <si>
    <t>-438251746</t>
  </si>
  <si>
    <t>004</t>
  </si>
  <si>
    <t>Hmatové orientační prvky</t>
  </si>
  <si>
    <t>61</t>
  </si>
  <si>
    <t>H1-D</t>
  </si>
  <si>
    <t>Demontáž hmatného štítku v Braillově písmu s číslem nástupiště včetně odvozu a likvidace odpadu</t>
  </si>
  <si>
    <t>-718602122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</si>
  <si>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</si>
  <si>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62</t>
  </si>
  <si>
    <t>H1-M</t>
  </si>
  <si>
    <t>Montáž hmatného štítku v Braillově písmu s číslem nástupiště</t>
  </si>
  <si>
    <t>-1831049836</t>
  </si>
  <si>
    <t>Poznámka k položce:_x000D_
Jedná se o kompletní montáž na jakoukoliv konstrukci či umístění_x000D_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</si>
  <si>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63</t>
  </si>
  <si>
    <t>H1</t>
  </si>
  <si>
    <t>Hmatné štítky v Braillově písmu s číslem nástupiště vč. dopravy na místo určení v obvodu OŘ Praha</t>
  </si>
  <si>
    <t>-1155168348</t>
  </si>
  <si>
    <t>Poznámka k položce:_x000D_
provedeny budou dle směrnice SŽ č. 118, grafického manuálu ke směrnici č. 118 a dle TNŽ 73 6390_x000D_
_x000D_
jedná se o kompletní provedení včetně samolepící plochy</t>
  </si>
  <si>
    <t>64</t>
  </si>
  <si>
    <t>H2-D</t>
  </si>
  <si>
    <t>Demontáž hmatných štítků s prismatickým písmem a zároveň s Braillovým písmem s informací o rozvržení sektorů na nástupišti včetně odvozu a likvidace odpadu</t>
  </si>
  <si>
    <t>1183620622</t>
  </si>
  <si>
    <t>65</t>
  </si>
  <si>
    <t>H2-M</t>
  </si>
  <si>
    <t>Montáž hmatných štítků s prismatickým písmem a zároveň s Braillovým písmem s informací o rozvržení sektorů na nástupišti</t>
  </si>
  <si>
    <t>-1347009010</t>
  </si>
  <si>
    <t>Poznámka k položce:_x000D_
Jedná se o kompletní montáž na jakoukoliv konstrukci či umístění._x000D_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</si>
  <si>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66</t>
  </si>
  <si>
    <t>H2</t>
  </si>
  <si>
    <t>Hmatné štítky s prismatickým písmem a zároveň s Braillovým písmem s informací o rozvržení sektorů na nástupišti vč. dopravy na místo určení v obvodu OŘ Praha</t>
  </si>
  <si>
    <t>1995686821</t>
  </si>
  <si>
    <t>67</t>
  </si>
  <si>
    <t>H3-D</t>
  </si>
  <si>
    <t>Demontáž hmatného štítku s informací o druhu WC včetně odvozu a likvidace odpadu</t>
  </si>
  <si>
    <t>-1655945577</t>
  </si>
  <si>
    <t>68</t>
  </si>
  <si>
    <t>H3-M</t>
  </si>
  <si>
    <t>Montáž hmatného štítku s informací o druhu WC</t>
  </si>
  <si>
    <t>455115679</t>
  </si>
  <si>
    <t>69</t>
  </si>
  <si>
    <t>H3</t>
  </si>
  <si>
    <t>Hmatné štítky s informací o druhu WC vč. dopravy na místo určení v obvodu OŘ Praha</t>
  </si>
  <si>
    <t>952692520</t>
  </si>
  <si>
    <t>70</t>
  </si>
  <si>
    <t>H4-D</t>
  </si>
  <si>
    <t>Demontáž hmatného štítku označující samostatnou místnost s přebalovacím pultem včetně odvozu a likvidace odpadu</t>
  </si>
  <si>
    <t>-845176384</t>
  </si>
  <si>
    <t>71</t>
  </si>
  <si>
    <t>H4-M</t>
  </si>
  <si>
    <t>Montáž hmatného štítku označující samostatnou místnost s přebalovacím pultem</t>
  </si>
  <si>
    <t>-170619736</t>
  </si>
  <si>
    <t>72</t>
  </si>
  <si>
    <t>H4</t>
  </si>
  <si>
    <t>Hmatný štítek označující samostatnou místnost s přebalovacím pultem vč. dopravy na místo určení v obvodu OŘ Praha</t>
  </si>
  <si>
    <t>925626715</t>
  </si>
  <si>
    <t>005</t>
  </si>
  <si>
    <t>Úchytné a pomocné prvky</t>
  </si>
  <si>
    <t>73</t>
  </si>
  <si>
    <t>U1</t>
  </si>
  <si>
    <t>Objímka kompletní do 80mm vč. dopravy na místo určení v obvodu OŘ Praha</t>
  </si>
  <si>
    <t>883150129</t>
  </si>
  <si>
    <t>74</t>
  </si>
  <si>
    <t>U11</t>
  </si>
  <si>
    <t>Objímka kompletní nad 80mm do 200mm vč. dopravy na místo určení v obvodu OŘ Praha</t>
  </si>
  <si>
    <t>1985691692</t>
  </si>
  <si>
    <t>75</t>
  </si>
  <si>
    <t>U2</t>
  </si>
  <si>
    <t>Tyč ke kotvení Pz průměr do 70mm, tl. do 3,2mm, bezešvá hladká vč. dopravy na místo určení v obvodu OŘ Praha</t>
  </si>
  <si>
    <t>12447612</t>
  </si>
  <si>
    <t>76</t>
  </si>
  <si>
    <t>U5</t>
  </si>
  <si>
    <t>Tyč ke kotvení Pz průměr 108mm, tl. 5mm, bezešvá hladká vč. dopravy na místo určení v obvodu OŘ Praha</t>
  </si>
  <si>
    <t>200717110</t>
  </si>
  <si>
    <t>77</t>
  </si>
  <si>
    <t>U4</t>
  </si>
  <si>
    <t>Ostatní atypické Pz úchytné, kotevní a pomocné prvky vč. dopravy na místo určení v obvodu OŘ Praha</t>
  </si>
  <si>
    <t>kg</t>
  </si>
  <si>
    <t>537067339</t>
  </si>
  <si>
    <t>006</t>
  </si>
  <si>
    <t>Samolepící značení</t>
  </si>
  <si>
    <t>78</t>
  </si>
  <si>
    <t>Z1-D</t>
  </si>
  <si>
    <t>Demontáž samolepícího značení včetně možného piktogramu či jiné grafiky, jakékoliv barevnosti a případných reflexních prvků včetně odvozu a likvidace odpadu</t>
  </si>
  <si>
    <t>908219971</t>
  </si>
  <si>
    <t>79</t>
  </si>
  <si>
    <t>Z1-M</t>
  </si>
  <si>
    <t>Montáž samolepícího značení včetně možného piktogramu či jiné grafiky, označení prostor a zařízení jakékoliv barevnosti a případných reflexních prvků</t>
  </si>
  <si>
    <t>-1998271254</t>
  </si>
  <si>
    <t>Poznámka k položce:_x000D_
Jedná se o kompletní montáž na jakoukoliv konstrukci či umístění včetně přípravy podkladu pro nalepení, odmaštění aj._x000D_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</si>
  <si>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80</t>
  </si>
  <si>
    <t>Z1</t>
  </si>
  <si>
    <t>Samolepící značení, označení prostor a zařízení včetně možného piktogramu či jiné grafiky, jakékoliv barevnosti a případných reflexních prvků vč. dopravy na místo určení v obvodu OŘ Praha</t>
  </si>
  <si>
    <t>-1277735345</t>
  </si>
  <si>
    <t>007</t>
  </si>
  <si>
    <t>Přípravné a projekční práce</t>
  </si>
  <si>
    <t>81</t>
  </si>
  <si>
    <t>P1</t>
  </si>
  <si>
    <t>Vypracování návrhu orientačního a informačního systému ve stanici včetně dopravy na místo určení v obvodu OŘ Praha</t>
  </si>
  <si>
    <t>žst</t>
  </si>
  <si>
    <t>-444251815</t>
  </si>
  <si>
    <t>Poznámka k položce:_x000D_
Jedná se o vypracování detailního návrhu umístění jednotlivých prvků orientačního a informačního systému ve stanici tak, aby odpovídalo podmínkám daných zejména směrnicí SM118. Zpracování bude provedeno pouze při výslovné žádosti a potřeby objednatele.</t>
  </si>
  <si>
    <t>008</t>
  </si>
  <si>
    <t>Výškové práce</t>
  </si>
  <si>
    <t>82</t>
  </si>
  <si>
    <t>D2</t>
  </si>
  <si>
    <t>Příplatek za výškové práce nad 4m - použití plošiny nebo lešení</t>
  </si>
  <si>
    <t>-657052259</t>
  </si>
  <si>
    <t>Poznámka k položce:_x000D_
Jedná se o příplatek za výškové práce nad 4m - použití žebříku, plošiny, jeřábu nebo lešení či jiného zařízení pro práci ve výškách nad 4m včetně jejich příslušenství a zabezpečení</t>
  </si>
  <si>
    <t>SOUPIS JEDNOTKOVÝCH CEN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</si>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</sst>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473075</xdr:colOff>
      <xdr:row>107</xdr:row>
      <xdr:rowOff>38100</xdr:rowOff>
    </xdr:from>
    <xdr:to>
      <xdr:col>8</xdr:col>
      <xdr:colOff>73025</xdr:colOff>
      <xdr:row>111</xdr:row>
      <xdr:rowOff>333375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35850" y="647700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62" t="s">
        <v>14</v>
      </c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R5" s="15"/>
      <c r="BE5" s="159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63" t="s">
        <v>17</v>
      </c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R6" s="15"/>
      <c r="BE6" s="160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60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60"/>
      <c r="BS8" s="12" t="s">
        <v>6</v>
      </c>
    </row>
    <row r="9" spans="1:74" ht="14.45" customHeight="1">
      <c r="B9" s="15"/>
      <c r="AR9" s="15"/>
      <c r="BE9" s="160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60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60"/>
      <c r="BS11" s="12" t="s">
        <v>6</v>
      </c>
    </row>
    <row r="12" spans="1:74" ht="6.95" customHeight="1">
      <c r="B12" s="15"/>
      <c r="AR12" s="15"/>
      <c r="BE12" s="160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60"/>
      <c r="BS13" s="12" t="s">
        <v>6</v>
      </c>
    </row>
    <row r="14" spans="1:74" ht="12.75">
      <c r="B14" s="15"/>
      <c r="E14" s="164" t="s">
        <v>31</v>
      </c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22" t="s">
        <v>28</v>
      </c>
      <c r="AN14" s="24" t="s">
        <v>31</v>
      </c>
      <c r="AR14" s="15"/>
      <c r="BE14" s="160"/>
      <c r="BS14" s="12" t="s">
        <v>6</v>
      </c>
    </row>
    <row r="15" spans="1:74" ht="6.95" customHeight="1">
      <c r="B15" s="15"/>
      <c r="AR15" s="15"/>
      <c r="BE15" s="160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60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60"/>
      <c r="BS17" s="12" t="s">
        <v>34</v>
      </c>
    </row>
    <row r="18" spans="2:71" ht="6.95" customHeight="1">
      <c r="B18" s="15"/>
      <c r="AR18" s="15"/>
      <c r="BE18" s="160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60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60"/>
      <c r="BS20" s="12" t="s">
        <v>34</v>
      </c>
    </row>
    <row r="21" spans="2:71" ht="6.95" customHeight="1">
      <c r="B21" s="15"/>
      <c r="AR21" s="15"/>
      <c r="BE21" s="160"/>
    </row>
    <row r="22" spans="2:71" ht="12" customHeight="1">
      <c r="B22" s="15"/>
      <c r="D22" s="22" t="s">
        <v>37</v>
      </c>
      <c r="AR22" s="15"/>
      <c r="BE22" s="160"/>
    </row>
    <row r="23" spans="2:71" ht="16.5" customHeight="1">
      <c r="B23" s="15"/>
      <c r="E23" s="166" t="s">
        <v>1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5"/>
      <c r="BE23" s="160"/>
    </row>
    <row r="24" spans="2:71" ht="6.95" customHeight="1">
      <c r="B24" s="15"/>
      <c r="AR24" s="15"/>
      <c r="BE24" s="160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60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7" t="e">
        <f>ROUND(AG94,2)</f>
        <v>#REF!</v>
      </c>
      <c r="AL26" s="168"/>
      <c r="AM26" s="168"/>
      <c r="AN26" s="168"/>
      <c r="AO26" s="168"/>
      <c r="AR26" s="26"/>
      <c r="BE26" s="160"/>
    </row>
    <row r="27" spans="2:71" s="1" customFormat="1" ht="6.95" customHeight="1">
      <c r="B27" s="26"/>
      <c r="AR27" s="26"/>
      <c r="BE27" s="160"/>
    </row>
    <row r="28" spans="2:71" s="1" customFormat="1" ht="12.75">
      <c r="B28" s="26"/>
      <c r="L28" s="169" t="s">
        <v>39</v>
      </c>
      <c r="M28" s="169"/>
      <c r="N28" s="169"/>
      <c r="O28" s="169"/>
      <c r="P28" s="169"/>
      <c r="W28" s="169" t="s">
        <v>40</v>
      </c>
      <c r="X28" s="169"/>
      <c r="Y28" s="169"/>
      <c r="Z28" s="169"/>
      <c r="AA28" s="169"/>
      <c r="AB28" s="169"/>
      <c r="AC28" s="169"/>
      <c r="AD28" s="169"/>
      <c r="AE28" s="169"/>
      <c r="AK28" s="169" t="s">
        <v>41</v>
      </c>
      <c r="AL28" s="169"/>
      <c r="AM28" s="169"/>
      <c r="AN28" s="169"/>
      <c r="AO28" s="169"/>
      <c r="AR28" s="26"/>
      <c r="BE28" s="160"/>
    </row>
    <row r="29" spans="2:71" s="2" customFormat="1" ht="14.45" customHeight="1">
      <c r="B29" s="30"/>
      <c r="D29" s="22" t="s">
        <v>42</v>
      </c>
      <c r="F29" s="22" t="s">
        <v>43</v>
      </c>
      <c r="L29" s="154">
        <v>0.21</v>
      </c>
      <c r="M29" s="153"/>
      <c r="N29" s="153"/>
      <c r="O29" s="153"/>
      <c r="P29" s="153"/>
      <c r="W29" s="152" t="e">
        <f>ROUND(AZ94, 2)</f>
        <v>#REF!</v>
      </c>
      <c r="X29" s="153"/>
      <c r="Y29" s="153"/>
      <c r="Z29" s="153"/>
      <c r="AA29" s="153"/>
      <c r="AB29" s="153"/>
      <c r="AC29" s="153"/>
      <c r="AD29" s="153"/>
      <c r="AE29" s="153"/>
      <c r="AK29" s="152" t="e">
        <f>ROUND(AV94, 2)</f>
        <v>#REF!</v>
      </c>
      <c r="AL29" s="153"/>
      <c r="AM29" s="153"/>
      <c r="AN29" s="153"/>
      <c r="AO29" s="153"/>
      <c r="AR29" s="30"/>
      <c r="BE29" s="161"/>
    </row>
    <row r="30" spans="2:71" s="2" customFormat="1" ht="14.45" customHeight="1">
      <c r="B30" s="30"/>
      <c r="F30" s="22" t="s">
        <v>44</v>
      </c>
      <c r="L30" s="154">
        <v>0.12</v>
      </c>
      <c r="M30" s="153"/>
      <c r="N30" s="153"/>
      <c r="O30" s="153"/>
      <c r="P30" s="153"/>
      <c r="W30" s="152">
        <f>ROUND(BA94, 2)</f>
        <v>0</v>
      </c>
      <c r="X30" s="153"/>
      <c r="Y30" s="153"/>
      <c r="Z30" s="153"/>
      <c r="AA30" s="153"/>
      <c r="AB30" s="153"/>
      <c r="AC30" s="153"/>
      <c r="AD30" s="153"/>
      <c r="AE30" s="153"/>
      <c r="AK30" s="152">
        <f>ROUND(AW94, 2)</f>
        <v>0</v>
      </c>
      <c r="AL30" s="153"/>
      <c r="AM30" s="153"/>
      <c r="AN30" s="153"/>
      <c r="AO30" s="153"/>
      <c r="AR30" s="30"/>
      <c r="BE30" s="161"/>
    </row>
    <row r="31" spans="2:71" s="2" customFormat="1" ht="14.45" hidden="1" customHeight="1">
      <c r="B31" s="30"/>
      <c r="F31" s="22" t="s">
        <v>45</v>
      </c>
      <c r="L31" s="154">
        <v>0.21</v>
      </c>
      <c r="M31" s="153"/>
      <c r="N31" s="153"/>
      <c r="O31" s="153"/>
      <c r="P31" s="153"/>
      <c r="W31" s="152">
        <f>ROUND(BB94, 2)</f>
        <v>0</v>
      </c>
      <c r="X31" s="153"/>
      <c r="Y31" s="153"/>
      <c r="Z31" s="153"/>
      <c r="AA31" s="153"/>
      <c r="AB31" s="153"/>
      <c r="AC31" s="153"/>
      <c r="AD31" s="153"/>
      <c r="AE31" s="153"/>
      <c r="AK31" s="152">
        <v>0</v>
      </c>
      <c r="AL31" s="153"/>
      <c r="AM31" s="153"/>
      <c r="AN31" s="153"/>
      <c r="AO31" s="153"/>
      <c r="AR31" s="30"/>
      <c r="BE31" s="161"/>
    </row>
    <row r="32" spans="2:71" s="2" customFormat="1" ht="14.45" hidden="1" customHeight="1">
      <c r="B32" s="30"/>
      <c r="F32" s="22" t="s">
        <v>46</v>
      </c>
      <c r="L32" s="154">
        <v>0.12</v>
      </c>
      <c r="M32" s="153"/>
      <c r="N32" s="153"/>
      <c r="O32" s="153"/>
      <c r="P32" s="153"/>
      <c r="W32" s="152">
        <f>ROUND(BC94, 2)</f>
        <v>0</v>
      </c>
      <c r="X32" s="153"/>
      <c r="Y32" s="153"/>
      <c r="Z32" s="153"/>
      <c r="AA32" s="153"/>
      <c r="AB32" s="153"/>
      <c r="AC32" s="153"/>
      <c r="AD32" s="153"/>
      <c r="AE32" s="153"/>
      <c r="AK32" s="152">
        <v>0</v>
      </c>
      <c r="AL32" s="153"/>
      <c r="AM32" s="153"/>
      <c r="AN32" s="153"/>
      <c r="AO32" s="153"/>
      <c r="AR32" s="30"/>
      <c r="BE32" s="161"/>
    </row>
    <row r="33" spans="2:57" s="2" customFormat="1" ht="14.45" hidden="1" customHeight="1">
      <c r="B33" s="30"/>
      <c r="F33" s="22" t="s">
        <v>47</v>
      </c>
      <c r="L33" s="154">
        <v>0</v>
      </c>
      <c r="M33" s="153"/>
      <c r="N33" s="153"/>
      <c r="O33" s="153"/>
      <c r="P33" s="153"/>
      <c r="W33" s="152">
        <f>ROUND(BD94, 2)</f>
        <v>0</v>
      </c>
      <c r="X33" s="153"/>
      <c r="Y33" s="153"/>
      <c r="Z33" s="153"/>
      <c r="AA33" s="153"/>
      <c r="AB33" s="153"/>
      <c r="AC33" s="153"/>
      <c r="AD33" s="153"/>
      <c r="AE33" s="153"/>
      <c r="AK33" s="152">
        <v>0</v>
      </c>
      <c r="AL33" s="153"/>
      <c r="AM33" s="153"/>
      <c r="AN33" s="153"/>
      <c r="AO33" s="153"/>
      <c r="AR33" s="30"/>
      <c r="BE33" s="161"/>
    </row>
    <row r="34" spans="2:57" s="1" customFormat="1" ht="6.95" customHeight="1">
      <c r="B34" s="26"/>
      <c r="AR34" s="26"/>
      <c r="BE34" s="160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55" t="s">
        <v>50</v>
      </c>
      <c r="Y35" s="156"/>
      <c r="Z35" s="156"/>
      <c r="AA35" s="156"/>
      <c r="AB35" s="156"/>
      <c r="AC35" s="33"/>
      <c r="AD35" s="33"/>
      <c r="AE35" s="33"/>
      <c r="AF35" s="33"/>
      <c r="AG35" s="33"/>
      <c r="AH35" s="33"/>
      <c r="AI35" s="33"/>
      <c r="AJ35" s="33"/>
      <c r="AK35" s="157" t="e">
        <f>SUM(AK26:AK33)</f>
        <v>#REF!</v>
      </c>
      <c r="AL35" s="156"/>
      <c r="AM35" s="156"/>
      <c r="AN35" s="156"/>
      <c r="AO35" s="158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43" t="str">
        <f>K6</f>
        <v>Dodávka a osazování tabulí na označení stanic a zastávek včetně orientačních tabulí v obvodu OŘ PHA 2025</v>
      </c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45" t="str">
        <f>IF(AN8= "","",AN8)</f>
        <v>9. 11. 2023</v>
      </c>
      <c r="AN87" s="145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46" t="str">
        <f>IF(E17="","",E17)</f>
        <v xml:space="preserve"> </v>
      </c>
      <c r="AN89" s="147"/>
      <c r="AO89" s="147"/>
      <c r="AP89" s="147"/>
      <c r="AR89" s="26"/>
      <c r="AS89" s="148" t="s">
        <v>58</v>
      </c>
      <c r="AT89" s="149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46" t="str">
        <f>IF(E20="","",E20)</f>
        <v>L. Ulrich, DiS.</v>
      </c>
      <c r="AN90" s="147"/>
      <c r="AO90" s="147"/>
      <c r="AP90" s="147"/>
      <c r="AR90" s="26"/>
      <c r="AS90" s="150"/>
      <c r="AT90" s="151"/>
      <c r="BD90" s="49"/>
    </row>
    <row r="91" spans="1:90" s="1" customFormat="1" ht="10.9" customHeight="1">
      <c r="B91" s="26"/>
      <c r="AR91" s="26"/>
      <c r="AS91" s="150"/>
      <c r="AT91" s="151"/>
      <c r="BD91" s="49"/>
    </row>
    <row r="92" spans="1:90" s="1" customFormat="1" ht="29.25" customHeight="1">
      <c r="B92" s="26"/>
      <c r="C92" s="133" t="s">
        <v>59</v>
      </c>
      <c r="D92" s="134"/>
      <c r="E92" s="134"/>
      <c r="F92" s="134"/>
      <c r="G92" s="134"/>
      <c r="H92" s="50"/>
      <c r="I92" s="135" t="s">
        <v>60</v>
      </c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6" t="s">
        <v>61</v>
      </c>
      <c r="AH92" s="134"/>
      <c r="AI92" s="134"/>
      <c r="AJ92" s="134"/>
      <c r="AK92" s="134"/>
      <c r="AL92" s="134"/>
      <c r="AM92" s="134"/>
      <c r="AN92" s="135" t="s">
        <v>62</v>
      </c>
      <c r="AO92" s="134"/>
      <c r="AP92" s="137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41" t="e">
        <f>ROUND(AG95,2)</f>
        <v>#REF!</v>
      </c>
      <c r="AH94" s="141"/>
      <c r="AI94" s="141"/>
      <c r="AJ94" s="141"/>
      <c r="AK94" s="141"/>
      <c r="AL94" s="141"/>
      <c r="AM94" s="141"/>
      <c r="AN94" s="142" t="e">
        <f>SUM(AG94,AT94)</f>
        <v>#REF!</v>
      </c>
      <c r="AO94" s="142"/>
      <c r="AP94" s="142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50.25" customHeight="1">
      <c r="A95" s="65" t="s">
        <v>81</v>
      </c>
      <c r="B95" s="66"/>
      <c r="C95" s="67"/>
      <c r="D95" s="140" t="s">
        <v>14</v>
      </c>
      <c r="E95" s="140"/>
      <c r="F95" s="140"/>
      <c r="G95" s="140"/>
      <c r="H95" s="140"/>
      <c r="I95" s="68"/>
      <c r="J95" s="140" t="s">
        <v>17</v>
      </c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38" t="e">
        <f>'OR_PHA - Dodávka a osazov...'!#REF!</f>
        <v>#REF!</v>
      </c>
      <c r="AH95" s="139"/>
      <c r="AI95" s="139"/>
      <c r="AJ95" s="139"/>
      <c r="AK95" s="139"/>
      <c r="AL95" s="139"/>
      <c r="AM95" s="139"/>
      <c r="AN95" s="138" t="e">
        <f>SUM(AG95,AT95)</f>
        <v>#REF!</v>
      </c>
      <c r="AO95" s="139"/>
      <c r="AP95" s="139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Dodávka a osazov...'!N120</f>
        <v>#REF!</v>
      </c>
      <c r="AV95" s="71" t="e">
        <f>'OR_PHA - Dodávka a osazov...'!#REF!</f>
        <v>#REF!</v>
      </c>
      <c r="AW95" s="71" t="e">
        <f>'OR_PHA - Dodávka a osazov...'!#REF!</f>
        <v>#REF!</v>
      </c>
      <c r="AX95" s="71" t="e">
        <f>'OR_PHA - Dodávka a osazov...'!#REF!</f>
        <v>#REF!</v>
      </c>
      <c r="AY95" s="71" t="e">
        <f>'OR_PHA - Dodávka a osazov...'!#REF!</f>
        <v>#REF!</v>
      </c>
      <c r="AZ95" s="71" t="e">
        <f>'OR_PHA - Dodávka a osazov...'!F31</f>
        <v>#REF!</v>
      </c>
      <c r="BA95" s="71">
        <f>'OR_PHA - Dodávka a osazov...'!F32</f>
        <v>0</v>
      </c>
      <c r="BB95" s="71">
        <f>'OR_PHA - Dodávka a osazov...'!F33</f>
        <v>0</v>
      </c>
      <c r="BC95" s="71">
        <f>'OR_PHA - Dodávka a osazov...'!F34</f>
        <v>0</v>
      </c>
      <c r="BD95" s="73">
        <f>'OR_PHA - Dodávka a osazov...'!F35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kG+8oJ++P2TflxUMgdVLNVgjp808PakJZRjpTK4phACgn4KN7NY2FeDvuBLHDxkY/8D+mePOBAdCwU6l3+L2Tw==" saltValue="bBgm9Gp+ajqxlHq++wbZ90rKDbmzhQaxXuRzMtDkj9dn7/GoVqBNn8EaqpEbbTVhKxZWGpeMCEWWOb2a4BLFB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Dodávka a osaz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287"/>
  <sheetViews>
    <sheetView showGridLines="0" tabSelected="1" workbookViewId="0">
      <selection activeCell="I285" sqref="I2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9.1640625" customWidth="1"/>
    <col min="7" max="7" width="7.5" customWidth="1"/>
    <col min="8" max="8" width="21.66406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43" t="s">
        <v>17</v>
      </c>
      <c r="F7" s="170"/>
      <c r="G7" s="170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71" t="str">
        <f>'Rekapitulace zakázky'!E14</f>
        <v>Vyplň údaj</v>
      </c>
      <c r="F16" s="162"/>
      <c r="G16" s="162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zakázky'!E17="","",'Rekapitulace zakázky'!E17)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66" t="s">
        <v>1</v>
      </c>
      <c r="F25" s="166"/>
      <c r="G25" s="166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ROUND((SUM(BC120:BC286)),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ROUND((SUM(BD120:BD286)),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ROUND((SUM(BE120:BE286)),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ROUND((SUM(BF120:BF286)),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ROUND((SUM(BG120:BG286)),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43" t="str">
        <f>E7</f>
        <v>Dodávka a osazování tabulí na označení stanic a zastávek včetně orientačních tabulí v obvodu OŘ PHA 2025</v>
      </c>
      <c r="F85" s="170"/>
      <c r="G85" s="170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8" customFormat="1" ht="24.95" hidden="1" customHeight="1">
      <c r="B96" s="87"/>
      <c r="D96" s="88" t="s">
        <v>92</v>
      </c>
      <c r="E96" s="89"/>
      <c r="F96" s="89"/>
      <c r="G96" s="89"/>
      <c r="H96" s="89"/>
      <c r="J96" s="87"/>
    </row>
    <row r="97" spans="2:10" s="8" customFormat="1" ht="24.95" hidden="1" customHeight="1">
      <c r="B97" s="87"/>
      <c r="D97" s="88" t="s">
        <v>93</v>
      </c>
      <c r="E97" s="89"/>
      <c r="F97" s="89"/>
      <c r="G97" s="89"/>
      <c r="H97" s="89"/>
      <c r="J97" s="87"/>
    </row>
    <row r="98" spans="2:10" s="8" customFormat="1" ht="24.95" hidden="1" customHeight="1">
      <c r="B98" s="87"/>
      <c r="D98" s="88" t="s">
        <v>94</v>
      </c>
      <c r="E98" s="89"/>
      <c r="F98" s="89"/>
      <c r="G98" s="89"/>
      <c r="H98" s="89"/>
      <c r="J98" s="87"/>
    </row>
    <row r="99" spans="2:10" s="8" customFormat="1" ht="24.95" hidden="1" customHeight="1">
      <c r="B99" s="87"/>
      <c r="D99" s="88" t="s">
        <v>95</v>
      </c>
      <c r="E99" s="89"/>
      <c r="F99" s="89"/>
      <c r="G99" s="89"/>
      <c r="H99" s="89"/>
      <c r="J99" s="87"/>
    </row>
    <row r="100" spans="2:10" s="8" customFormat="1" ht="24.95" hidden="1" customHeight="1">
      <c r="B100" s="87"/>
      <c r="D100" s="88" t="s">
        <v>96</v>
      </c>
      <c r="E100" s="89"/>
      <c r="F100" s="89"/>
      <c r="G100" s="89"/>
      <c r="H100" s="89"/>
      <c r="J100" s="87"/>
    </row>
    <row r="101" spans="2:10" s="8" customFormat="1" ht="24.95" hidden="1" customHeight="1">
      <c r="B101" s="87"/>
      <c r="D101" s="88" t="s">
        <v>97</v>
      </c>
      <c r="E101" s="89"/>
      <c r="F101" s="89"/>
      <c r="G101" s="89"/>
      <c r="H101" s="89"/>
      <c r="J101" s="87"/>
    </row>
    <row r="102" spans="2:10" s="8" customFormat="1" ht="24.95" hidden="1" customHeight="1">
      <c r="B102" s="87"/>
      <c r="D102" s="88" t="s">
        <v>98</v>
      </c>
      <c r="E102" s="89"/>
      <c r="F102" s="89"/>
      <c r="G102" s="89"/>
      <c r="H102" s="89"/>
      <c r="J102" s="87"/>
    </row>
    <row r="103" spans="2:10" s="1" customFormat="1" ht="21.75" hidden="1" customHeight="1">
      <c r="B103" s="26"/>
      <c r="J103" s="26"/>
    </row>
    <row r="104" spans="2:10" s="1" customFormat="1" ht="6.95" hidden="1" customHeight="1">
      <c r="B104" s="38"/>
      <c r="C104" s="39"/>
      <c r="D104" s="39"/>
      <c r="E104" s="39"/>
      <c r="F104" s="39"/>
      <c r="G104" s="39"/>
      <c r="H104" s="39"/>
      <c r="I104" s="39"/>
      <c r="J104" s="26"/>
    </row>
    <row r="105" spans="2:10" hidden="1"/>
    <row r="106" spans="2:10" hidden="1"/>
    <row r="107" spans="2:10" hidden="1"/>
    <row r="108" spans="2:10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26"/>
    </row>
    <row r="109" spans="2:10" s="1" customFormat="1" ht="24.95" customHeight="1">
      <c r="B109" s="26"/>
      <c r="C109" s="16" t="s">
        <v>487</v>
      </c>
      <c r="J109" s="26"/>
    </row>
    <row r="110" spans="2:10" s="1" customFormat="1" ht="6.95" customHeight="1">
      <c r="B110" s="26"/>
      <c r="J110" s="26"/>
    </row>
    <row r="111" spans="2:10" s="1" customFormat="1" ht="12" customHeight="1">
      <c r="B111" s="26"/>
      <c r="C111" s="22" t="s">
        <v>16</v>
      </c>
      <c r="J111" s="26"/>
    </row>
    <row r="112" spans="2:10" s="1" customFormat="1" ht="30" customHeight="1">
      <c r="B112" s="26"/>
      <c r="E112" s="143" t="str">
        <f>E7</f>
        <v>Dodávka a osazování tabulí na označení stanic a zastávek včetně orientačních tabulí v obvodu OŘ PHA 2025</v>
      </c>
      <c r="F112" s="170"/>
      <c r="G112" s="170"/>
      <c r="J112" s="26"/>
    </row>
    <row r="113" spans="2:63" s="1" customFormat="1" ht="6.95" customHeight="1">
      <c r="B113" s="26"/>
      <c r="J113" s="26"/>
    </row>
    <row r="114" spans="2:63" s="1" customFormat="1" ht="12" customHeight="1">
      <c r="B114" s="26"/>
      <c r="C114" s="22" t="s">
        <v>20</v>
      </c>
      <c r="F114" s="20" t="str">
        <f>F10</f>
        <v>obvod OŘ Praha</v>
      </c>
      <c r="H114" s="22"/>
      <c r="J114" s="26"/>
    </row>
    <row r="115" spans="2:63" s="1" customFormat="1" ht="6.95" customHeight="1">
      <c r="B115" s="26"/>
      <c r="J115" s="26"/>
    </row>
    <row r="116" spans="2:63" s="1" customFormat="1" ht="15.2" customHeight="1">
      <c r="B116" s="26"/>
      <c r="C116" s="22" t="s">
        <v>24</v>
      </c>
      <c r="F116" s="20" t="str">
        <f>E13</f>
        <v>Správa železnic, státní organizace</v>
      </c>
      <c r="H116" s="22"/>
      <c r="J116" s="26"/>
    </row>
    <row r="117" spans="2:63" s="1" customFormat="1" ht="15.2" customHeight="1">
      <c r="B117" s="26"/>
      <c r="C117" s="22" t="s">
        <v>30</v>
      </c>
      <c r="F117" s="20" t="str">
        <f>IF(E16="","",E16)</f>
        <v>Vyplň údaj</v>
      </c>
      <c r="H117" s="22"/>
      <c r="J117" s="26"/>
    </row>
    <row r="118" spans="2:63" s="1" customFormat="1" ht="10.35" customHeight="1">
      <c r="B118" s="26"/>
      <c r="J118" s="26"/>
    </row>
    <row r="119" spans="2:63" s="9" customFormat="1" ht="29.25" customHeight="1">
      <c r="B119" s="90"/>
      <c r="C119" s="91" t="s">
        <v>99</v>
      </c>
      <c r="D119" s="92" t="s">
        <v>63</v>
      </c>
      <c r="E119" s="92" t="s">
        <v>59</v>
      </c>
      <c r="F119" s="92" t="s">
        <v>60</v>
      </c>
      <c r="G119" s="92" t="s">
        <v>100</v>
      </c>
      <c r="H119" s="92" t="s">
        <v>101</v>
      </c>
      <c r="I119" s="93" t="s">
        <v>102</v>
      </c>
      <c r="J119" s="90"/>
      <c r="K119" s="52" t="s">
        <v>1</v>
      </c>
      <c r="L119" s="53" t="s">
        <v>42</v>
      </c>
      <c r="M119" s="53" t="s">
        <v>103</v>
      </c>
      <c r="N119" s="53" t="s">
        <v>104</v>
      </c>
      <c r="O119" s="53" t="s">
        <v>105</v>
      </c>
      <c r="P119" s="53" t="s">
        <v>106</v>
      </c>
      <c r="Q119" s="53" t="s">
        <v>107</v>
      </c>
      <c r="R119" s="54" t="s">
        <v>108</v>
      </c>
    </row>
    <row r="120" spans="2:63" s="1" customFormat="1" ht="22.9" customHeight="1">
      <c r="B120" s="26"/>
      <c r="C120" s="57" t="s">
        <v>109</v>
      </c>
      <c r="J120" s="26"/>
      <c r="K120" s="55"/>
      <c r="L120" s="46"/>
      <c r="M120" s="46"/>
      <c r="N120" s="94" t="e">
        <f>N121+N168+N219+N244+N269+N275+N281+N284</f>
        <v>#REF!</v>
      </c>
      <c r="O120" s="46"/>
      <c r="P120" s="94" t="e">
        <f>P121+P168+P219+P244+P269+P275+P281+P284</f>
        <v>#REF!</v>
      </c>
      <c r="Q120" s="46"/>
      <c r="R120" s="95" t="e">
        <f>R121+R168+R219+R244+R269+R275+R281+R284</f>
        <v>#REF!</v>
      </c>
      <c r="AR120" s="12" t="s">
        <v>77</v>
      </c>
      <c r="AS120" s="12" t="s">
        <v>90</v>
      </c>
      <c r="BI120" s="96" t="e">
        <f>BI121+BI168+BI219+BI244+BI269+BI275+BI281+BI284</f>
        <v>#REF!</v>
      </c>
    </row>
    <row r="121" spans="2:63" s="10" customFormat="1" ht="25.9" customHeight="1">
      <c r="B121" s="97"/>
      <c r="D121" s="98" t="s">
        <v>77</v>
      </c>
      <c r="E121" s="99" t="s">
        <v>110</v>
      </c>
      <c r="F121" s="99" t="s">
        <v>111</v>
      </c>
      <c r="H121" s="100"/>
      <c r="J121" s="97"/>
      <c r="K121" s="101"/>
      <c r="N121" s="102" t="e">
        <f>SUM(N122:N167)</f>
        <v>#REF!</v>
      </c>
      <c r="P121" s="102" t="e">
        <f>SUM(P122:P167)</f>
        <v>#REF!</v>
      </c>
      <c r="R121" s="103" t="e">
        <f>SUM(R122:R167)</f>
        <v>#REF!</v>
      </c>
      <c r="AP121" s="98" t="s">
        <v>83</v>
      </c>
      <c r="AR121" s="104" t="s">
        <v>77</v>
      </c>
      <c r="AS121" s="104" t="s">
        <v>78</v>
      </c>
      <c r="AW121" s="98" t="s">
        <v>112</v>
      </c>
      <c r="BI121" s="105" t="e">
        <f>SUM(BI122:BI167)</f>
        <v>#REF!</v>
      </c>
    </row>
    <row r="122" spans="2:63" s="1" customFormat="1" ht="24.2" customHeight="1">
      <c r="B122" s="26"/>
      <c r="C122" s="106" t="s">
        <v>83</v>
      </c>
      <c r="D122" s="106" t="s">
        <v>113</v>
      </c>
      <c r="E122" s="107" t="s">
        <v>114</v>
      </c>
      <c r="F122" s="108" t="s">
        <v>115</v>
      </c>
      <c r="G122" s="109" t="s">
        <v>116</v>
      </c>
      <c r="H122" s="110"/>
      <c r="I122" s="108" t="s">
        <v>488</v>
      </c>
      <c r="J122" s="26"/>
      <c r="K122" s="111" t="s">
        <v>1</v>
      </c>
      <c r="L122" s="112" t="s">
        <v>43</v>
      </c>
      <c r="N122" s="113" t="e">
        <f>M122*#REF!</f>
        <v>#REF!</v>
      </c>
      <c r="O122" s="113">
        <v>0</v>
      </c>
      <c r="P122" s="113" t="e">
        <f>O122*#REF!</f>
        <v>#REF!</v>
      </c>
      <c r="Q122" s="113">
        <v>0</v>
      </c>
      <c r="R122" s="114" t="e">
        <f>Q122*#REF!</f>
        <v>#REF!</v>
      </c>
      <c r="AP122" s="115" t="s">
        <v>117</v>
      </c>
      <c r="AR122" s="115" t="s">
        <v>113</v>
      </c>
      <c r="AS122" s="115" t="s">
        <v>83</v>
      </c>
      <c r="AW122" s="12" t="s">
        <v>112</v>
      </c>
      <c r="BC122" s="116" t="e">
        <f>IF(L122="základní",#REF!,0)</f>
        <v>#REF!</v>
      </c>
      <c r="BD122" s="116">
        <f>IF(L122="snížená",#REF!,0)</f>
        <v>0</v>
      </c>
      <c r="BE122" s="116">
        <f>IF(L122="zákl. přenesená",#REF!,0)</f>
        <v>0</v>
      </c>
      <c r="BF122" s="116">
        <f>IF(L122="sníž. přenesená",#REF!,0)</f>
        <v>0</v>
      </c>
      <c r="BG122" s="116">
        <f>IF(L122="nulová",#REF!,0)</f>
        <v>0</v>
      </c>
      <c r="BH122" s="12" t="s">
        <v>83</v>
      </c>
      <c r="BI122" s="116" t="e">
        <f>ROUND(H122*#REF!,2)</f>
        <v>#REF!</v>
      </c>
      <c r="BJ122" s="12" t="s">
        <v>117</v>
      </c>
      <c r="BK122" s="115" t="s">
        <v>118</v>
      </c>
    </row>
    <row r="123" spans="2:63" s="1" customFormat="1" ht="78">
      <c r="B123" s="26"/>
      <c r="D123" s="117" t="s">
        <v>119</v>
      </c>
      <c r="F123" s="118" t="s">
        <v>120</v>
      </c>
      <c r="H123" s="119"/>
      <c r="J123" s="26"/>
      <c r="K123" s="120"/>
      <c r="R123" s="49"/>
      <c r="AR123" s="12" t="s">
        <v>119</v>
      </c>
      <c r="AS123" s="12" t="s">
        <v>83</v>
      </c>
    </row>
    <row r="124" spans="2:63" s="1" customFormat="1" ht="24.2" customHeight="1">
      <c r="B124" s="26"/>
      <c r="C124" s="106" t="s">
        <v>85</v>
      </c>
      <c r="D124" s="106" t="s">
        <v>113</v>
      </c>
      <c r="E124" s="107" t="s">
        <v>121</v>
      </c>
      <c r="F124" s="108" t="s">
        <v>122</v>
      </c>
      <c r="G124" s="109" t="s">
        <v>116</v>
      </c>
      <c r="H124" s="110"/>
      <c r="I124" s="108" t="s">
        <v>488</v>
      </c>
      <c r="J124" s="26"/>
      <c r="K124" s="111" t="s">
        <v>1</v>
      </c>
      <c r="L124" s="112" t="s">
        <v>43</v>
      </c>
      <c r="N124" s="113" t="e">
        <f>M124*#REF!</f>
        <v>#REF!</v>
      </c>
      <c r="O124" s="113">
        <v>0</v>
      </c>
      <c r="P124" s="113" t="e">
        <f>O124*#REF!</f>
        <v>#REF!</v>
      </c>
      <c r="Q124" s="113">
        <v>0</v>
      </c>
      <c r="R124" s="114" t="e">
        <f>Q124*#REF!</f>
        <v>#REF!</v>
      </c>
      <c r="AP124" s="115" t="s">
        <v>117</v>
      </c>
      <c r="AR124" s="115" t="s">
        <v>113</v>
      </c>
      <c r="AS124" s="115" t="s">
        <v>83</v>
      </c>
      <c r="AW124" s="12" t="s">
        <v>112</v>
      </c>
      <c r="BC124" s="116" t="e">
        <f>IF(L124="základní",#REF!,0)</f>
        <v>#REF!</v>
      </c>
      <c r="BD124" s="116">
        <f>IF(L124="snížená",#REF!,0)</f>
        <v>0</v>
      </c>
      <c r="BE124" s="116">
        <f>IF(L124="zákl. přenesená",#REF!,0)</f>
        <v>0</v>
      </c>
      <c r="BF124" s="116">
        <f>IF(L124="sníž. přenesená",#REF!,0)</f>
        <v>0</v>
      </c>
      <c r="BG124" s="116">
        <f>IF(L124="nulová",#REF!,0)</f>
        <v>0</v>
      </c>
      <c r="BH124" s="12" t="s">
        <v>83</v>
      </c>
      <c r="BI124" s="116" t="e">
        <f>ROUND(H124*#REF!,2)</f>
        <v>#REF!</v>
      </c>
      <c r="BJ124" s="12" t="s">
        <v>117</v>
      </c>
      <c r="BK124" s="115" t="s">
        <v>123</v>
      </c>
    </row>
    <row r="125" spans="2:63" s="1" customFormat="1" ht="126.75">
      <c r="B125" s="26"/>
      <c r="D125" s="117" t="s">
        <v>119</v>
      </c>
      <c r="F125" s="118" t="s">
        <v>124</v>
      </c>
      <c r="H125" s="119"/>
      <c r="J125" s="26"/>
      <c r="K125" s="120"/>
      <c r="R125" s="49"/>
      <c r="AR125" s="12" t="s">
        <v>119</v>
      </c>
      <c r="AS125" s="12" t="s">
        <v>83</v>
      </c>
    </row>
    <row r="126" spans="2:63" s="1" customFormat="1" ht="24.2" customHeight="1">
      <c r="B126" s="26"/>
      <c r="C126" s="106" t="s">
        <v>125</v>
      </c>
      <c r="D126" s="106" t="s">
        <v>113</v>
      </c>
      <c r="E126" s="107" t="s">
        <v>126</v>
      </c>
      <c r="F126" s="108" t="s">
        <v>127</v>
      </c>
      <c r="G126" s="109" t="s">
        <v>116</v>
      </c>
      <c r="H126" s="110"/>
      <c r="I126" s="108" t="s">
        <v>488</v>
      </c>
      <c r="J126" s="26"/>
      <c r="K126" s="111" t="s">
        <v>1</v>
      </c>
      <c r="L126" s="112" t="s">
        <v>43</v>
      </c>
      <c r="N126" s="113" t="e">
        <f>M126*#REF!</f>
        <v>#REF!</v>
      </c>
      <c r="O126" s="113">
        <v>0</v>
      </c>
      <c r="P126" s="113" t="e">
        <f>O126*#REF!</f>
        <v>#REF!</v>
      </c>
      <c r="Q126" s="113">
        <v>0</v>
      </c>
      <c r="R126" s="114" t="e">
        <f>Q126*#REF!</f>
        <v>#REF!</v>
      </c>
      <c r="AP126" s="115" t="s">
        <v>117</v>
      </c>
      <c r="AR126" s="115" t="s">
        <v>113</v>
      </c>
      <c r="AS126" s="115" t="s">
        <v>83</v>
      </c>
      <c r="AW126" s="12" t="s">
        <v>112</v>
      </c>
      <c r="BC126" s="116" t="e">
        <f>IF(L126="základní",#REF!,0)</f>
        <v>#REF!</v>
      </c>
      <c r="BD126" s="116">
        <f>IF(L126="snížená",#REF!,0)</f>
        <v>0</v>
      </c>
      <c r="BE126" s="116">
        <f>IF(L126="zákl. přenesená",#REF!,0)</f>
        <v>0</v>
      </c>
      <c r="BF126" s="116">
        <f>IF(L126="sníž. přenesená",#REF!,0)</f>
        <v>0</v>
      </c>
      <c r="BG126" s="116">
        <f>IF(L126="nulová",#REF!,0)</f>
        <v>0</v>
      </c>
      <c r="BH126" s="12" t="s">
        <v>83</v>
      </c>
      <c r="BI126" s="116" t="e">
        <f>ROUND(H126*#REF!,2)</f>
        <v>#REF!</v>
      </c>
      <c r="BJ126" s="12" t="s">
        <v>117</v>
      </c>
      <c r="BK126" s="115" t="s">
        <v>128</v>
      </c>
    </row>
    <row r="127" spans="2:63" s="1" customFormat="1" ht="126.75">
      <c r="B127" s="26"/>
      <c r="D127" s="117" t="s">
        <v>119</v>
      </c>
      <c r="F127" s="118" t="s">
        <v>129</v>
      </c>
      <c r="H127" s="119"/>
      <c r="J127" s="26"/>
      <c r="K127" s="120"/>
      <c r="R127" s="49"/>
      <c r="AR127" s="12" t="s">
        <v>119</v>
      </c>
      <c r="AS127" s="12" t="s">
        <v>83</v>
      </c>
    </row>
    <row r="128" spans="2:63" s="1" customFormat="1" ht="33" customHeight="1">
      <c r="B128" s="26"/>
      <c r="C128" s="121" t="s">
        <v>117</v>
      </c>
      <c r="D128" s="121" t="s">
        <v>130</v>
      </c>
      <c r="E128" s="122" t="s">
        <v>131</v>
      </c>
      <c r="F128" s="123" t="s">
        <v>132</v>
      </c>
      <c r="G128" s="124" t="s">
        <v>133</v>
      </c>
      <c r="H128" s="125"/>
      <c r="I128" s="123" t="s">
        <v>488</v>
      </c>
      <c r="J128" s="126"/>
      <c r="K128" s="127" t="s">
        <v>1</v>
      </c>
      <c r="L128" s="128" t="s">
        <v>43</v>
      </c>
      <c r="N128" s="113" t="e">
        <f>M128*#REF!</f>
        <v>#REF!</v>
      </c>
      <c r="O128" s="113">
        <v>0</v>
      </c>
      <c r="P128" s="113" t="e">
        <f>O128*#REF!</f>
        <v>#REF!</v>
      </c>
      <c r="Q128" s="113">
        <v>0</v>
      </c>
      <c r="R128" s="114" t="e">
        <f>Q128*#REF!</f>
        <v>#REF!</v>
      </c>
      <c r="AP128" s="115" t="s">
        <v>134</v>
      </c>
      <c r="AR128" s="115" t="s">
        <v>130</v>
      </c>
      <c r="AS128" s="115" t="s">
        <v>83</v>
      </c>
      <c r="AW128" s="12" t="s">
        <v>112</v>
      </c>
      <c r="BC128" s="116" t="e">
        <f>IF(L128="základní",#REF!,0)</f>
        <v>#REF!</v>
      </c>
      <c r="BD128" s="116">
        <f>IF(L128="snížená",#REF!,0)</f>
        <v>0</v>
      </c>
      <c r="BE128" s="116">
        <f>IF(L128="zákl. přenesená",#REF!,0)</f>
        <v>0</v>
      </c>
      <c r="BF128" s="116">
        <f>IF(L128="sníž. přenesená",#REF!,0)</f>
        <v>0</v>
      </c>
      <c r="BG128" s="116">
        <f>IF(L128="nulová",#REF!,0)</f>
        <v>0</v>
      </c>
      <c r="BH128" s="12" t="s">
        <v>83</v>
      </c>
      <c r="BI128" s="116" t="e">
        <f>ROUND(H128*#REF!,2)</f>
        <v>#REF!</v>
      </c>
      <c r="BJ128" s="12" t="s">
        <v>117</v>
      </c>
      <c r="BK128" s="115" t="s">
        <v>135</v>
      </c>
    </row>
    <row r="129" spans="2:63" s="1" customFormat="1" ht="68.25">
      <c r="B129" s="26"/>
      <c r="D129" s="117" t="s">
        <v>119</v>
      </c>
      <c r="F129" s="118" t="s">
        <v>136</v>
      </c>
      <c r="H129" s="119"/>
      <c r="J129" s="26"/>
      <c r="K129" s="120"/>
      <c r="R129" s="49"/>
      <c r="AR129" s="12" t="s">
        <v>119</v>
      </c>
      <c r="AS129" s="12" t="s">
        <v>83</v>
      </c>
    </row>
    <row r="130" spans="2:63" s="1" customFormat="1" ht="33" customHeight="1">
      <c r="B130" s="26"/>
      <c r="C130" s="121" t="s">
        <v>137</v>
      </c>
      <c r="D130" s="121" t="s">
        <v>130</v>
      </c>
      <c r="E130" s="122" t="s">
        <v>138</v>
      </c>
      <c r="F130" s="123" t="s">
        <v>139</v>
      </c>
      <c r="G130" s="124" t="s">
        <v>133</v>
      </c>
      <c r="H130" s="125"/>
      <c r="I130" s="123" t="s">
        <v>488</v>
      </c>
      <c r="J130" s="126"/>
      <c r="K130" s="127" t="s">
        <v>1</v>
      </c>
      <c r="L130" s="128" t="s">
        <v>43</v>
      </c>
      <c r="N130" s="113" t="e">
        <f>M130*#REF!</f>
        <v>#REF!</v>
      </c>
      <c r="O130" s="113">
        <v>0</v>
      </c>
      <c r="P130" s="113" t="e">
        <f>O130*#REF!</f>
        <v>#REF!</v>
      </c>
      <c r="Q130" s="113">
        <v>0</v>
      </c>
      <c r="R130" s="114" t="e">
        <f>Q130*#REF!</f>
        <v>#REF!</v>
      </c>
      <c r="AP130" s="115" t="s">
        <v>134</v>
      </c>
      <c r="AR130" s="115" t="s">
        <v>130</v>
      </c>
      <c r="AS130" s="115" t="s">
        <v>83</v>
      </c>
      <c r="AW130" s="12" t="s">
        <v>112</v>
      </c>
      <c r="BC130" s="116" t="e">
        <f>IF(L130="základní",#REF!,0)</f>
        <v>#REF!</v>
      </c>
      <c r="BD130" s="116">
        <f>IF(L130="snížená",#REF!,0)</f>
        <v>0</v>
      </c>
      <c r="BE130" s="116">
        <f>IF(L130="zákl. přenesená",#REF!,0)</f>
        <v>0</v>
      </c>
      <c r="BF130" s="116">
        <f>IF(L130="sníž. přenesená",#REF!,0)</f>
        <v>0</v>
      </c>
      <c r="BG130" s="116">
        <f>IF(L130="nulová",#REF!,0)</f>
        <v>0</v>
      </c>
      <c r="BH130" s="12" t="s">
        <v>83</v>
      </c>
      <c r="BI130" s="116" t="e">
        <f>ROUND(H130*#REF!,2)</f>
        <v>#REF!</v>
      </c>
      <c r="BJ130" s="12" t="s">
        <v>117</v>
      </c>
      <c r="BK130" s="115" t="s">
        <v>140</v>
      </c>
    </row>
    <row r="131" spans="2:63" s="1" customFormat="1" ht="68.25">
      <c r="B131" s="26"/>
      <c r="D131" s="117" t="s">
        <v>119</v>
      </c>
      <c r="F131" s="118" t="s">
        <v>136</v>
      </c>
      <c r="H131" s="119"/>
      <c r="J131" s="26"/>
      <c r="K131" s="120"/>
      <c r="R131" s="49"/>
      <c r="AR131" s="12" t="s">
        <v>119</v>
      </c>
      <c r="AS131" s="12" t="s">
        <v>83</v>
      </c>
    </row>
    <row r="132" spans="2:63" s="1" customFormat="1" ht="24.2" customHeight="1">
      <c r="B132" s="26"/>
      <c r="C132" s="106" t="s">
        <v>141</v>
      </c>
      <c r="D132" s="106" t="s">
        <v>113</v>
      </c>
      <c r="E132" s="107" t="s">
        <v>142</v>
      </c>
      <c r="F132" s="108" t="s">
        <v>143</v>
      </c>
      <c r="G132" s="109" t="s">
        <v>116</v>
      </c>
      <c r="H132" s="110"/>
      <c r="I132" s="108" t="s">
        <v>488</v>
      </c>
      <c r="J132" s="26"/>
      <c r="K132" s="111" t="s">
        <v>1</v>
      </c>
      <c r="L132" s="112" t="s">
        <v>43</v>
      </c>
      <c r="N132" s="113" t="e">
        <f>M132*#REF!</f>
        <v>#REF!</v>
      </c>
      <c r="O132" s="113">
        <v>0</v>
      </c>
      <c r="P132" s="113" t="e">
        <f>O132*#REF!</f>
        <v>#REF!</v>
      </c>
      <c r="Q132" s="113">
        <v>0</v>
      </c>
      <c r="R132" s="114" t="e">
        <f>Q132*#REF!</f>
        <v>#REF!</v>
      </c>
      <c r="AP132" s="115" t="s">
        <v>117</v>
      </c>
      <c r="AR132" s="115" t="s">
        <v>113</v>
      </c>
      <c r="AS132" s="115" t="s">
        <v>83</v>
      </c>
      <c r="AW132" s="12" t="s">
        <v>112</v>
      </c>
      <c r="BC132" s="116" t="e">
        <f>IF(L132="základní",#REF!,0)</f>
        <v>#REF!</v>
      </c>
      <c r="BD132" s="116">
        <f>IF(L132="snížená",#REF!,0)</f>
        <v>0</v>
      </c>
      <c r="BE132" s="116">
        <f>IF(L132="zákl. přenesená",#REF!,0)</f>
        <v>0</v>
      </c>
      <c r="BF132" s="116">
        <f>IF(L132="sníž. přenesená",#REF!,0)</f>
        <v>0</v>
      </c>
      <c r="BG132" s="116">
        <f>IF(L132="nulová",#REF!,0)</f>
        <v>0</v>
      </c>
      <c r="BH132" s="12" t="s">
        <v>83</v>
      </c>
      <c r="BI132" s="116" t="e">
        <f>ROUND(H132*#REF!,2)</f>
        <v>#REF!</v>
      </c>
      <c r="BJ132" s="12" t="s">
        <v>117</v>
      </c>
      <c r="BK132" s="115" t="s">
        <v>144</v>
      </c>
    </row>
    <row r="133" spans="2:63" s="1" customFormat="1" ht="78">
      <c r="B133" s="26"/>
      <c r="D133" s="117" t="s">
        <v>119</v>
      </c>
      <c r="F133" s="118" t="s">
        <v>120</v>
      </c>
      <c r="H133" s="119"/>
      <c r="J133" s="26"/>
      <c r="K133" s="120"/>
      <c r="R133" s="49"/>
      <c r="AR133" s="12" t="s">
        <v>119</v>
      </c>
      <c r="AS133" s="12" t="s">
        <v>83</v>
      </c>
    </row>
    <row r="134" spans="2:63" s="1" customFormat="1" ht="16.5" customHeight="1">
      <c r="B134" s="26"/>
      <c r="C134" s="106" t="s">
        <v>145</v>
      </c>
      <c r="D134" s="106" t="s">
        <v>113</v>
      </c>
      <c r="E134" s="107" t="s">
        <v>146</v>
      </c>
      <c r="F134" s="108" t="s">
        <v>147</v>
      </c>
      <c r="G134" s="109" t="s">
        <v>116</v>
      </c>
      <c r="H134" s="110"/>
      <c r="I134" s="108" t="s">
        <v>488</v>
      </c>
      <c r="J134" s="26"/>
      <c r="K134" s="111" t="s">
        <v>1</v>
      </c>
      <c r="L134" s="112" t="s">
        <v>43</v>
      </c>
      <c r="N134" s="113" t="e">
        <f>M134*#REF!</f>
        <v>#REF!</v>
      </c>
      <c r="O134" s="113">
        <v>0</v>
      </c>
      <c r="P134" s="113" t="e">
        <f>O134*#REF!</f>
        <v>#REF!</v>
      </c>
      <c r="Q134" s="113">
        <v>0</v>
      </c>
      <c r="R134" s="114" t="e">
        <f>Q134*#REF!</f>
        <v>#REF!</v>
      </c>
      <c r="AP134" s="115" t="s">
        <v>117</v>
      </c>
      <c r="AR134" s="115" t="s">
        <v>113</v>
      </c>
      <c r="AS134" s="115" t="s">
        <v>83</v>
      </c>
      <c r="AW134" s="12" t="s">
        <v>112</v>
      </c>
      <c r="BC134" s="116" t="e">
        <f>IF(L134="základní",#REF!,0)</f>
        <v>#REF!</v>
      </c>
      <c r="BD134" s="116">
        <f>IF(L134="snížená",#REF!,0)</f>
        <v>0</v>
      </c>
      <c r="BE134" s="116">
        <f>IF(L134="zákl. přenesená",#REF!,0)</f>
        <v>0</v>
      </c>
      <c r="BF134" s="116">
        <f>IF(L134="sníž. přenesená",#REF!,0)</f>
        <v>0</v>
      </c>
      <c r="BG134" s="116">
        <f>IF(L134="nulová",#REF!,0)</f>
        <v>0</v>
      </c>
      <c r="BH134" s="12" t="s">
        <v>83</v>
      </c>
      <c r="BI134" s="116" t="e">
        <f>ROUND(H134*#REF!,2)</f>
        <v>#REF!</v>
      </c>
      <c r="BJ134" s="12" t="s">
        <v>117</v>
      </c>
      <c r="BK134" s="115" t="s">
        <v>148</v>
      </c>
    </row>
    <row r="135" spans="2:63" s="1" customFormat="1" ht="136.5">
      <c r="B135" s="26"/>
      <c r="D135" s="117" t="s">
        <v>119</v>
      </c>
      <c r="F135" s="118" t="s">
        <v>149</v>
      </c>
      <c r="H135" s="119"/>
      <c r="J135" s="26"/>
      <c r="K135" s="120"/>
      <c r="R135" s="49"/>
      <c r="AR135" s="12" t="s">
        <v>119</v>
      </c>
      <c r="AS135" s="12" t="s">
        <v>83</v>
      </c>
    </row>
    <row r="136" spans="2:63" s="1" customFormat="1" ht="24.2" customHeight="1">
      <c r="B136" s="26"/>
      <c r="C136" s="121" t="s">
        <v>134</v>
      </c>
      <c r="D136" s="121" t="s">
        <v>130</v>
      </c>
      <c r="E136" s="122" t="s">
        <v>150</v>
      </c>
      <c r="F136" s="123" t="s">
        <v>151</v>
      </c>
      <c r="G136" s="124" t="s">
        <v>133</v>
      </c>
      <c r="H136" s="125"/>
      <c r="I136" s="123" t="s">
        <v>488</v>
      </c>
      <c r="J136" s="126"/>
      <c r="K136" s="127" t="s">
        <v>1</v>
      </c>
      <c r="L136" s="128" t="s">
        <v>43</v>
      </c>
      <c r="N136" s="113" t="e">
        <f>M136*#REF!</f>
        <v>#REF!</v>
      </c>
      <c r="O136" s="113">
        <v>0</v>
      </c>
      <c r="P136" s="113" t="e">
        <f>O136*#REF!</f>
        <v>#REF!</v>
      </c>
      <c r="Q136" s="113">
        <v>0</v>
      </c>
      <c r="R136" s="114" t="e">
        <f>Q136*#REF!</f>
        <v>#REF!</v>
      </c>
      <c r="AP136" s="115" t="s">
        <v>134</v>
      </c>
      <c r="AR136" s="115" t="s">
        <v>130</v>
      </c>
      <c r="AS136" s="115" t="s">
        <v>83</v>
      </c>
      <c r="AW136" s="12" t="s">
        <v>112</v>
      </c>
      <c r="BC136" s="116" t="e">
        <f>IF(L136="základní",#REF!,0)</f>
        <v>#REF!</v>
      </c>
      <c r="BD136" s="116">
        <f>IF(L136="snížená",#REF!,0)</f>
        <v>0</v>
      </c>
      <c r="BE136" s="116">
        <f>IF(L136="zákl. přenesená",#REF!,0)</f>
        <v>0</v>
      </c>
      <c r="BF136" s="116">
        <f>IF(L136="sníž. přenesená",#REF!,0)</f>
        <v>0</v>
      </c>
      <c r="BG136" s="116">
        <f>IF(L136="nulová",#REF!,0)</f>
        <v>0</v>
      </c>
      <c r="BH136" s="12" t="s">
        <v>83</v>
      </c>
      <c r="BI136" s="116" t="e">
        <f>ROUND(H136*#REF!,2)</f>
        <v>#REF!</v>
      </c>
      <c r="BJ136" s="12" t="s">
        <v>117</v>
      </c>
      <c r="BK136" s="115" t="s">
        <v>152</v>
      </c>
    </row>
    <row r="137" spans="2:63" s="1" customFormat="1" ht="78">
      <c r="B137" s="26"/>
      <c r="D137" s="117" t="s">
        <v>119</v>
      </c>
      <c r="F137" s="118" t="s">
        <v>153</v>
      </c>
      <c r="H137" s="119"/>
      <c r="J137" s="26"/>
      <c r="K137" s="120"/>
      <c r="R137" s="49"/>
      <c r="AR137" s="12" t="s">
        <v>119</v>
      </c>
      <c r="AS137" s="12" t="s">
        <v>83</v>
      </c>
    </row>
    <row r="138" spans="2:63" s="1" customFormat="1" ht="24.2" customHeight="1">
      <c r="B138" s="26"/>
      <c r="C138" s="121" t="s">
        <v>154</v>
      </c>
      <c r="D138" s="121" t="s">
        <v>130</v>
      </c>
      <c r="E138" s="122" t="s">
        <v>155</v>
      </c>
      <c r="F138" s="123" t="s">
        <v>156</v>
      </c>
      <c r="G138" s="124" t="s">
        <v>133</v>
      </c>
      <c r="H138" s="125"/>
      <c r="I138" s="123" t="s">
        <v>488</v>
      </c>
      <c r="J138" s="126"/>
      <c r="K138" s="127" t="s">
        <v>1</v>
      </c>
      <c r="L138" s="128" t="s">
        <v>43</v>
      </c>
      <c r="N138" s="113" t="e">
        <f>M138*#REF!</f>
        <v>#REF!</v>
      </c>
      <c r="O138" s="113">
        <v>0</v>
      </c>
      <c r="P138" s="113" t="e">
        <f>O138*#REF!</f>
        <v>#REF!</v>
      </c>
      <c r="Q138" s="113">
        <v>0</v>
      </c>
      <c r="R138" s="114" t="e">
        <f>Q138*#REF!</f>
        <v>#REF!</v>
      </c>
      <c r="AP138" s="115" t="s">
        <v>134</v>
      </c>
      <c r="AR138" s="115" t="s">
        <v>130</v>
      </c>
      <c r="AS138" s="115" t="s">
        <v>83</v>
      </c>
      <c r="AW138" s="12" t="s">
        <v>112</v>
      </c>
      <c r="BC138" s="116" t="e">
        <f>IF(L138="základní",#REF!,0)</f>
        <v>#REF!</v>
      </c>
      <c r="BD138" s="116">
        <f>IF(L138="snížená",#REF!,0)</f>
        <v>0</v>
      </c>
      <c r="BE138" s="116">
        <f>IF(L138="zákl. přenesená",#REF!,0)</f>
        <v>0</v>
      </c>
      <c r="BF138" s="116">
        <f>IF(L138="sníž. přenesená",#REF!,0)</f>
        <v>0</v>
      </c>
      <c r="BG138" s="116">
        <f>IF(L138="nulová",#REF!,0)</f>
        <v>0</v>
      </c>
      <c r="BH138" s="12" t="s">
        <v>83</v>
      </c>
      <c r="BI138" s="116" t="e">
        <f>ROUND(H138*#REF!,2)</f>
        <v>#REF!</v>
      </c>
      <c r="BJ138" s="12" t="s">
        <v>117</v>
      </c>
      <c r="BK138" s="115" t="s">
        <v>157</v>
      </c>
    </row>
    <row r="139" spans="2:63" s="1" customFormat="1" ht="78">
      <c r="B139" s="26"/>
      <c r="D139" s="117" t="s">
        <v>119</v>
      </c>
      <c r="F139" s="118" t="s">
        <v>153</v>
      </c>
      <c r="H139" s="119"/>
      <c r="J139" s="26"/>
      <c r="K139" s="120"/>
      <c r="R139" s="49"/>
      <c r="AR139" s="12" t="s">
        <v>119</v>
      </c>
      <c r="AS139" s="12" t="s">
        <v>83</v>
      </c>
    </row>
    <row r="140" spans="2:63" s="1" customFormat="1" ht="24.2" customHeight="1">
      <c r="B140" s="26"/>
      <c r="C140" s="106" t="s">
        <v>158</v>
      </c>
      <c r="D140" s="106" t="s">
        <v>113</v>
      </c>
      <c r="E140" s="107" t="s">
        <v>159</v>
      </c>
      <c r="F140" s="108" t="s">
        <v>160</v>
      </c>
      <c r="G140" s="109" t="s">
        <v>116</v>
      </c>
      <c r="H140" s="110"/>
      <c r="I140" s="108" t="s">
        <v>488</v>
      </c>
      <c r="J140" s="26"/>
      <c r="K140" s="111" t="s">
        <v>1</v>
      </c>
      <c r="L140" s="112" t="s">
        <v>43</v>
      </c>
      <c r="N140" s="113" t="e">
        <f>M140*#REF!</f>
        <v>#REF!</v>
      </c>
      <c r="O140" s="113">
        <v>0</v>
      </c>
      <c r="P140" s="113" t="e">
        <f>O140*#REF!</f>
        <v>#REF!</v>
      </c>
      <c r="Q140" s="113">
        <v>0</v>
      </c>
      <c r="R140" s="114" t="e">
        <f>Q140*#REF!</f>
        <v>#REF!</v>
      </c>
      <c r="AP140" s="115" t="s">
        <v>117</v>
      </c>
      <c r="AR140" s="115" t="s">
        <v>113</v>
      </c>
      <c r="AS140" s="115" t="s">
        <v>83</v>
      </c>
      <c r="AW140" s="12" t="s">
        <v>112</v>
      </c>
      <c r="BC140" s="116" t="e">
        <f>IF(L140="základní",#REF!,0)</f>
        <v>#REF!</v>
      </c>
      <c r="BD140" s="116">
        <f>IF(L140="snížená",#REF!,0)</f>
        <v>0</v>
      </c>
      <c r="BE140" s="116">
        <f>IF(L140="zákl. přenesená",#REF!,0)</f>
        <v>0</v>
      </c>
      <c r="BF140" s="116">
        <f>IF(L140="sníž. přenesená",#REF!,0)</f>
        <v>0</v>
      </c>
      <c r="BG140" s="116">
        <f>IF(L140="nulová",#REF!,0)</f>
        <v>0</v>
      </c>
      <c r="BH140" s="12" t="s">
        <v>83</v>
      </c>
      <c r="BI140" s="116" t="e">
        <f>ROUND(H140*#REF!,2)</f>
        <v>#REF!</v>
      </c>
      <c r="BJ140" s="12" t="s">
        <v>117</v>
      </c>
      <c r="BK140" s="115" t="s">
        <v>161</v>
      </c>
    </row>
    <row r="141" spans="2:63" s="1" customFormat="1" ht="78">
      <c r="B141" s="26"/>
      <c r="D141" s="117" t="s">
        <v>119</v>
      </c>
      <c r="F141" s="118" t="s">
        <v>120</v>
      </c>
      <c r="H141" s="119"/>
      <c r="J141" s="26"/>
      <c r="K141" s="120"/>
      <c r="R141" s="49"/>
      <c r="AR141" s="12" t="s">
        <v>119</v>
      </c>
      <c r="AS141" s="12" t="s">
        <v>83</v>
      </c>
    </row>
    <row r="142" spans="2:63" s="1" customFormat="1" ht="16.5" customHeight="1">
      <c r="B142" s="26"/>
      <c r="C142" s="106" t="s">
        <v>162</v>
      </c>
      <c r="D142" s="106" t="s">
        <v>113</v>
      </c>
      <c r="E142" s="107" t="s">
        <v>163</v>
      </c>
      <c r="F142" s="108" t="s">
        <v>164</v>
      </c>
      <c r="G142" s="109" t="s">
        <v>116</v>
      </c>
      <c r="H142" s="110"/>
      <c r="I142" s="108" t="s">
        <v>488</v>
      </c>
      <c r="J142" s="26"/>
      <c r="K142" s="111" t="s">
        <v>1</v>
      </c>
      <c r="L142" s="112" t="s">
        <v>43</v>
      </c>
      <c r="N142" s="113" t="e">
        <f>M142*#REF!</f>
        <v>#REF!</v>
      </c>
      <c r="O142" s="113">
        <v>0</v>
      </c>
      <c r="P142" s="113" t="e">
        <f>O142*#REF!</f>
        <v>#REF!</v>
      </c>
      <c r="Q142" s="113">
        <v>0</v>
      </c>
      <c r="R142" s="114" t="e">
        <f>Q142*#REF!</f>
        <v>#REF!</v>
      </c>
      <c r="AP142" s="115" t="s">
        <v>117</v>
      </c>
      <c r="AR142" s="115" t="s">
        <v>113</v>
      </c>
      <c r="AS142" s="115" t="s">
        <v>83</v>
      </c>
      <c r="AW142" s="12" t="s">
        <v>112</v>
      </c>
      <c r="BC142" s="116" t="e">
        <f>IF(L142="základní",#REF!,0)</f>
        <v>#REF!</v>
      </c>
      <c r="BD142" s="116">
        <f>IF(L142="snížená",#REF!,0)</f>
        <v>0</v>
      </c>
      <c r="BE142" s="116">
        <f>IF(L142="zákl. přenesená",#REF!,0)</f>
        <v>0</v>
      </c>
      <c r="BF142" s="116">
        <f>IF(L142="sníž. přenesená",#REF!,0)</f>
        <v>0</v>
      </c>
      <c r="BG142" s="116">
        <f>IF(L142="nulová",#REF!,0)</f>
        <v>0</v>
      </c>
      <c r="BH142" s="12" t="s">
        <v>83</v>
      </c>
      <c r="BI142" s="116" t="e">
        <f>ROUND(H142*#REF!,2)</f>
        <v>#REF!</v>
      </c>
      <c r="BJ142" s="12" t="s">
        <v>117</v>
      </c>
      <c r="BK142" s="115" t="s">
        <v>165</v>
      </c>
    </row>
    <row r="143" spans="2:63" s="1" customFormat="1" ht="78">
      <c r="B143" s="26"/>
      <c r="D143" s="117" t="s">
        <v>119</v>
      </c>
      <c r="F143" s="118" t="s">
        <v>166</v>
      </c>
      <c r="H143" s="119"/>
      <c r="J143" s="26"/>
      <c r="K143" s="120"/>
      <c r="R143" s="49"/>
      <c r="AR143" s="12" t="s">
        <v>119</v>
      </c>
      <c r="AS143" s="12" t="s">
        <v>83</v>
      </c>
    </row>
    <row r="144" spans="2:63" s="1" customFormat="1" ht="24.2" customHeight="1">
      <c r="B144" s="26"/>
      <c r="C144" s="121" t="s">
        <v>8</v>
      </c>
      <c r="D144" s="121" t="s">
        <v>130</v>
      </c>
      <c r="E144" s="122" t="s">
        <v>167</v>
      </c>
      <c r="F144" s="123" t="s">
        <v>168</v>
      </c>
      <c r="G144" s="124" t="s">
        <v>169</v>
      </c>
      <c r="H144" s="125"/>
      <c r="I144" s="123" t="s">
        <v>488</v>
      </c>
      <c r="J144" s="126"/>
      <c r="K144" s="127" t="s">
        <v>1</v>
      </c>
      <c r="L144" s="128" t="s">
        <v>43</v>
      </c>
      <c r="N144" s="113" t="e">
        <f>M144*#REF!</f>
        <v>#REF!</v>
      </c>
      <c r="O144" s="113">
        <v>0</v>
      </c>
      <c r="P144" s="113" t="e">
        <f>O144*#REF!</f>
        <v>#REF!</v>
      </c>
      <c r="Q144" s="113">
        <v>0</v>
      </c>
      <c r="R144" s="114" t="e">
        <f>Q144*#REF!</f>
        <v>#REF!</v>
      </c>
      <c r="AP144" s="115" t="s">
        <v>134</v>
      </c>
      <c r="AR144" s="115" t="s">
        <v>130</v>
      </c>
      <c r="AS144" s="115" t="s">
        <v>83</v>
      </c>
      <c r="AW144" s="12" t="s">
        <v>112</v>
      </c>
      <c r="BC144" s="116" t="e">
        <f>IF(L144="základní",#REF!,0)</f>
        <v>#REF!</v>
      </c>
      <c r="BD144" s="116">
        <f>IF(L144="snížená",#REF!,0)</f>
        <v>0</v>
      </c>
      <c r="BE144" s="116">
        <f>IF(L144="zákl. přenesená",#REF!,0)</f>
        <v>0</v>
      </c>
      <c r="BF144" s="116">
        <f>IF(L144="sníž. přenesená",#REF!,0)</f>
        <v>0</v>
      </c>
      <c r="BG144" s="116">
        <f>IF(L144="nulová",#REF!,0)</f>
        <v>0</v>
      </c>
      <c r="BH144" s="12" t="s">
        <v>83</v>
      </c>
      <c r="BI144" s="116" t="e">
        <f>ROUND(H144*#REF!,2)</f>
        <v>#REF!</v>
      </c>
      <c r="BJ144" s="12" t="s">
        <v>117</v>
      </c>
      <c r="BK144" s="115" t="s">
        <v>170</v>
      </c>
    </row>
    <row r="145" spans="2:63" s="1" customFormat="1" ht="39">
      <c r="B145" s="26"/>
      <c r="D145" s="117" t="s">
        <v>119</v>
      </c>
      <c r="F145" s="118" t="s">
        <v>171</v>
      </c>
      <c r="H145" s="119"/>
      <c r="J145" s="26"/>
      <c r="K145" s="120"/>
      <c r="R145" s="49"/>
      <c r="AR145" s="12" t="s">
        <v>119</v>
      </c>
      <c r="AS145" s="12" t="s">
        <v>83</v>
      </c>
    </row>
    <row r="146" spans="2:63" s="1" customFormat="1" ht="24.2" customHeight="1">
      <c r="B146" s="26"/>
      <c r="C146" s="106" t="s">
        <v>172</v>
      </c>
      <c r="D146" s="106" t="s">
        <v>113</v>
      </c>
      <c r="E146" s="107" t="s">
        <v>173</v>
      </c>
      <c r="F146" s="108" t="s">
        <v>174</v>
      </c>
      <c r="G146" s="109" t="s">
        <v>116</v>
      </c>
      <c r="H146" s="110"/>
      <c r="I146" s="108" t="s">
        <v>488</v>
      </c>
      <c r="J146" s="26"/>
      <c r="K146" s="111" t="s">
        <v>1</v>
      </c>
      <c r="L146" s="112" t="s">
        <v>43</v>
      </c>
      <c r="N146" s="113" t="e">
        <f>M146*#REF!</f>
        <v>#REF!</v>
      </c>
      <c r="O146" s="113">
        <v>0</v>
      </c>
      <c r="P146" s="113" t="e">
        <f>O146*#REF!</f>
        <v>#REF!</v>
      </c>
      <c r="Q146" s="113">
        <v>0</v>
      </c>
      <c r="R146" s="114" t="e">
        <f>Q146*#REF!</f>
        <v>#REF!</v>
      </c>
      <c r="AP146" s="115" t="s">
        <v>117</v>
      </c>
      <c r="AR146" s="115" t="s">
        <v>113</v>
      </c>
      <c r="AS146" s="115" t="s">
        <v>83</v>
      </c>
      <c r="AW146" s="12" t="s">
        <v>112</v>
      </c>
      <c r="BC146" s="116" t="e">
        <f>IF(L146="základní",#REF!,0)</f>
        <v>#REF!</v>
      </c>
      <c r="BD146" s="116">
        <f>IF(L146="snížená",#REF!,0)</f>
        <v>0</v>
      </c>
      <c r="BE146" s="116">
        <f>IF(L146="zákl. přenesená",#REF!,0)</f>
        <v>0</v>
      </c>
      <c r="BF146" s="116">
        <f>IF(L146="sníž. přenesená",#REF!,0)</f>
        <v>0</v>
      </c>
      <c r="BG146" s="116">
        <f>IF(L146="nulová",#REF!,0)</f>
        <v>0</v>
      </c>
      <c r="BH146" s="12" t="s">
        <v>83</v>
      </c>
      <c r="BI146" s="116" t="e">
        <f>ROUND(H146*#REF!,2)</f>
        <v>#REF!</v>
      </c>
      <c r="BJ146" s="12" t="s">
        <v>117</v>
      </c>
      <c r="BK146" s="115" t="s">
        <v>175</v>
      </c>
    </row>
    <row r="147" spans="2:63" s="1" customFormat="1" ht="78">
      <c r="B147" s="26"/>
      <c r="D147" s="117" t="s">
        <v>119</v>
      </c>
      <c r="F147" s="118" t="s">
        <v>120</v>
      </c>
      <c r="H147" s="119"/>
      <c r="J147" s="26"/>
      <c r="K147" s="120"/>
      <c r="R147" s="49"/>
      <c r="AR147" s="12" t="s">
        <v>119</v>
      </c>
      <c r="AS147" s="12" t="s">
        <v>83</v>
      </c>
    </row>
    <row r="148" spans="2:63" s="1" customFormat="1" ht="16.5" customHeight="1">
      <c r="B148" s="26"/>
      <c r="C148" s="106" t="s">
        <v>176</v>
      </c>
      <c r="D148" s="106" t="s">
        <v>113</v>
      </c>
      <c r="E148" s="107" t="s">
        <v>177</v>
      </c>
      <c r="F148" s="108" t="s">
        <v>178</v>
      </c>
      <c r="G148" s="109" t="s">
        <v>116</v>
      </c>
      <c r="H148" s="110"/>
      <c r="I148" s="108" t="s">
        <v>488</v>
      </c>
      <c r="J148" s="26"/>
      <c r="K148" s="111" t="s">
        <v>1</v>
      </c>
      <c r="L148" s="112" t="s">
        <v>43</v>
      </c>
      <c r="N148" s="113" t="e">
        <f>M148*#REF!</f>
        <v>#REF!</v>
      </c>
      <c r="O148" s="113">
        <v>0</v>
      </c>
      <c r="P148" s="113" t="e">
        <f>O148*#REF!</f>
        <v>#REF!</v>
      </c>
      <c r="Q148" s="113">
        <v>0</v>
      </c>
      <c r="R148" s="114" t="e">
        <f>Q148*#REF!</f>
        <v>#REF!</v>
      </c>
      <c r="AP148" s="115" t="s">
        <v>117</v>
      </c>
      <c r="AR148" s="115" t="s">
        <v>113</v>
      </c>
      <c r="AS148" s="115" t="s">
        <v>83</v>
      </c>
      <c r="AW148" s="12" t="s">
        <v>112</v>
      </c>
      <c r="BC148" s="116" t="e">
        <f>IF(L148="základní",#REF!,0)</f>
        <v>#REF!</v>
      </c>
      <c r="BD148" s="116">
        <f>IF(L148="snížená",#REF!,0)</f>
        <v>0</v>
      </c>
      <c r="BE148" s="116">
        <f>IF(L148="zákl. přenesená",#REF!,0)</f>
        <v>0</v>
      </c>
      <c r="BF148" s="116">
        <f>IF(L148="sníž. přenesená",#REF!,0)</f>
        <v>0</v>
      </c>
      <c r="BG148" s="116">
        <f>IF(L148="nulová",#REF!,0)</f>
        <v>0</v>
      </c>
      <c r="BH148" s="12" t="s">
        <v>83</v>
      </c>
      <c r="BI148" s="116" t="e">
        <f>ROUND(H148*#REF!,2)</f>
        <v>#REF!</v>
      </c>
      <c r="BJ148" s="12" t="s">
        <v>117</v>
      </c>
      <c r="BK148" s="115" t="s">
        <v>179</v>
      </c>
    </row>
    <row r="149" spans="2:63" s="1" customFormat="1" ht="136.5">
      <c r="B149" s="26"/>
      <c r="D149" s="117" t="s">
        <v>119</v>
      </c>
      <c r="F149" s="118" t="s">
        <v>149</v>
      </c>
      <c r="H149" s="119"/>
      <c r="J149" s="26"/>
      <c r="K149" s="120"/>
      <c r="R149" s="49"/>
      <c r="AR149" s="12" t="s">
        <v>119</v>
      </c>
      <c r="AS149" s="12" t="s">
        <v>83</v>
      </c>
    </row>
    <row r="150" spans="2:63" s="1" customFormat="1" ht="24.2" customHeight="1">
      <c r="B150" s="26"/>
      <c r="C150" s="121" t="s">
        <v>180</v>
      </c>
      <c r="D150" s="121" t="s">
        <v>130</v>
      </c>
      <c r="E150" s="122" t="s">
        <v>181</v>
      </c>
      <c r="F150" s="123" t="s">
        <v>182</v>
      </c>
      <c r="G150" s="124" t="s">
        <v>133</v>
      </c>
      <c r="H150" s="125"/>
      <c r="I150" s="123" t="s">
        <v>488</v>
      </c>
      <c r="J150" s="126"/>
      <c r="K150" s="127" t="s">
        <v>1</v>
      </c>
      <c r="L150" s="128" t="s">
        <v>43</v>
      </c>
      <c r="N150" s="113" t="e">
        <f>M150*#REF!</f>
        <v>#REF!</v>
      </c>
      <c r="O150" s="113">
        <v>0</v>
      </c>
      <c r="P150" s="113" t="e">
        <f>O150*#REF!</f>
        <v>#REF!</v>
      </c>
      <c r="Q150" s="113">
        <v>0</v>
      </c>
      <c r="R150" s="114" t="e">
        <f>Q150*#REF!</f>
        <v>#REF!</v>
      </c>
      <c r="AP150" s="115" t="s">
        <v>134</v>
      </c>
      <c r="AR150" s="115" t="s">
        <v>130</v>
      </c>
      <c r="AS150" s="115" t="s">
        <v>83</v>
      </c>
      <c r="AW150" s="12" t="s">
        <v>112</v>
      </c>
      <c r="BC150" s="116" t="e">
        <f>IF(L150="základní",#REF!,0)</f>
        <v>#REF!</v>
      </c>
      <c r="BD150" s="116">
        <f>IF(L150="snížená",#REF!,0)</f>
        <v>0</v>
      </c>
      <c r="BE150" s="116">
        <f>IF(L150="zákl. přenesená",#REF!,0)</f>
        <v>0</v>
      </c>
      <c r="BF150" s="116">
        <f>IF(L150="sníž. přenesená",#REF!,0)</f>
        <v>0</v>
      </c>
      <c r="BG150" s="116">
        <f>IF(L150="nulová",#REF!,0)</f>
        <v>0</v>
      </c>
      <c r="BH150" s="12" t="s">
        <v>83</v>
      </c>
      <c r="BI150" s="116" t="e">
        <f>ROUND(H150*#REF!,2)</f>
        <v>#REF!</v>
      </c>
      <c r="BJ150" s="12" t="s">
        <v>117</v>
      </c>
      <c r="BK150" s="115" t="s">
        <v>183</v>
      </c>
    </row>
    <row r="151" spans="2:63" s="1" customFormat="1" ht="78">
      <c r="B151" s="26"/>
      <c r="D151" s="117" t="s">
        <v>119</v>
      </c>
      <c r="F151" s="118" t="s">
        <v>184</v>
      </c>
      <c r="H151" s="119"/>
      <c r="J151" s="26"/>
      <c r="K151" s="120"/>
      <c r="R151" s="49"/>
      <c r="AR151" s="12" t="s">
        <v>119</v>
      </c>
      <c r="AS151" s="12" t="s">
        <v>83</v>
      </c>
    </row>
    <row r="152" spans="2:63" s="1" customFormat="1" ht="24.2" customHeight="1">
      <c r="B152" s="26"/>
      <c r="C152" s="121" t="s">
        <v>185</v>
      </c>
      <c r="D152" s="121" t="s">
        <v>130</v>
      </c>
      <c r="E152" s="122" t="s">
        <v>186</v>
      </c>
      <c r="F152" s="123" t="s">
        <v>187</v>
      </c>
      <c r="G152" s="124" t="s">
        <v>133</v>
      </c>
      <c r="H152" s="125"/>
      <c r="I152" s="123" t="s">
        <v>488</v>
      </c>
      <c r="J152" s="126"/>
      <c r="K152" s="127" t="s">
        <v>1</v>
      </c>
      <c r="L152" s="128" t="s">
        <v>43</v>
      </c>
      <c r="N152" s="113" t="e">
        <f>M152*#REF!</f>
        <v>#REF!</v>
      </c>
      <c r="O152" s="113">
        <v>0</v>
      </c>
      <c r="P152" s="113" t="e">
        <f>O152*#REF!</f>
        <v>#REF!</v>
      </c>
      <c r="Q152" s="113">
        <v>0</v>
      </c>
      <c r="R152" s="114" t="e">
        <f>Q152*#REF!</f>
        <v>#REF!</v>
      </c>
      <c r="AP152" s="115" t="s">
        <v>134</v>
      </c>
      <c r="AR152" s="115" t="s">
        <v>130</v>
      </c>
      <c r="AS152" s="115" t="s">
        <v>83</v>
      </c>
      <c r="AW152" s="12" t="s">
        <v>112</v>
      </c>
      <c r="BC152" s="116" t="e">
        <f>IF(L152="základní",#REF!,0)</f>
        <v>#REF!</v>
      </c>
      <c r="BD152" s="116">
        <f>IF(L152="snížená",#REF!,0)</f>
        <v>0</v>
      </c>
      <c r="BE152" s="116">
        <f>IF(L152="zákl. přenesená",#REF!,0)</f>
        <v>0</v>
      </c>
      <c r="BF152" s="116">
        <f>IF(L152="sníž. přenesená",#REF!,0)</f>
        <v>0</v>
      </c>
      <c r="BG152" s="116">
        <f>IF(L152="nulová",#REF!,0)</f>
        <v>0</v>
      </c>
      <c r="BH152" s="12" t="s">
        <v>83</v>
      </c>
      <c r="BI152" s="116" t="e">
        <f>ROUND(H152*#REF!,2)</f>
        <v>#REF!</v>
      </c>
      <c r="BJ152" s="12" t="s">
        <v>117</v>
      </c>
      <c r="BK152" s="115" t="s">
        <v>188</v>
      </c>
    </row>
    <row r="153" spans="2:63" s="1" customFormat="1" ht="78">
      <c r="B153" s="26"/>
      <c r="D153" s="117" t="s">
        <v>119</v>
      </c>
      <c r="F153" s="118" t="s">
        <v>184</v>
      </c>
      <c r="H153" s="119"/>
      <c r="J153" s="26"/>
      <c r="K153" s="120"/>
      <c r="R153" s="49"/>
      <c r="AR153" s="12" t="s">
        <v>119</v>
      </c>
      <c r="AS153" s="12" t="s">
        <v>83</v>
      </c>
    </row>
    <row r="154" spans="2:63" s="1" customFormat="1" ht="37.9" customHeight="1">
      <c r="B154" s="26"/>
      <c r="C154" s="106" t="s">
        <v>189</v>
      </c>
      <c r="D154" s="106" t="s">
        <v>113</v>
      </c>
      <c r="E154" s="107" t="s">
        <v>190</v>
      </c>
      <c r="F154" s="108" t="s">
        <v>191</v>
      </c>
      <c r="G154" s="109" t="s">
        <v>116</v>
      </c>
      <c r="H154" s="110"/>
      <c r="I154" s="108" t="s">
        <v>488</v>
      </c>
      <c r="J154" s="26"/>
      <c r="K154" s="111" t="s">
        <v>1</v>
      </c>
      <c r="L154" s="112" t="s">
        <v>43</v>
      </c>
      <c r="N154" s="113" t="e">
        <f>M154*#REF!</f>
        <v>#REF!</v>
      </c>
      <c r="O154" s="113">
        <v>0</v>
      </c>
      <c r="P154" s="113" t="e">
        <f>O154*#REF!</f>
        <v>#REF!</v>
      </c>
      <c r="Q154" s="113">
        <v>0</v>
      </c>
      <c r="R154" s="114" t="e">
        <f>Q154*#REF!</f>
        <v>#REF!</v>
      </c>
      <c r="AP154" s="115" t="s">
        <v>117</v>
      </c>
      <c r="AR154" s="115" t="s">
        <v>113</v>
      </c>
      <c r="AS154" s="115" t="s">
        <v>83</v>
      </c>
      <c r="AW154" s="12" t="s">
        <v>112</v>
      </c>
      <c r="BC154" s="116" t="e">
        <f>IF(L154="základní",#REF!,0)</f>
        <v>#REF!</v>
      </c>
      <c r="BD154" s="116">
        <f>IF(L154="snížená",#REF!,0)</f>
        <v>0</v>
      </c>
      <c r="BE154" s="116">
        <f>IF(L154="zákl. přenesená",#REF!,0)</f>
        <v>0</v>
      </c>
      <c r="BF154" s="116">
        <f>IF(L154="sníž. přenesená",#REF!,0)</f>
        <v>0</v>
      </c>
      <c r="BG154" s="116">
        <f>IF(L154="nulová",#REF!,0)</f>
        <v>0</v>
      </c>
      <c r="BH154" s="12" t="s">
        <v>83</v>
      </c>
      <c r="BI154" s="116" t="e">
        <f>ROUND(H154*#REF!,2)</f>
        <v>#REF!</v>
      </c>
      <c r="BJ154" s="12" t="s">
        <v>117</v>
      </c>
      <c r="BK154" s="115" t="s">
        <v>192</v>
      </c>
    </row>
    <row r="155" spans="2:63" s="1" customFormat="1" ht="78">
      <c r="B155" s="26"/>
      <c r="D155" s="117" t="s">
        <v>119</v>
      </c>
      <c r="F155" s="118" t="s">
        <v>120</v>
      </c>
      <c r="H155" s="119"/>
      <c r="J155" s="26"/>
      <c r="K155" s="120"/>
      <c r="R155" s="49"/>
      <c r="AR155" s="12" t="s">
        <v>119</v>
      </c>
      <c r="AS155" s="12" t="s">
        <v>83</v>
      </c>
    </row>
    <row r="156" spans="2:63" s="1" customFormat="1" ht="24.2" customHeight="1">
      <c r="B156" s="26"/>
      <c r="C156" s="106" t="s">
        <v>193</v>
      </c>
      <c r="D156" s="106" t="s">
        <v>113</v>
      </c>
      <c r="E156" s="107" t="s">
        <v>194</v>
      </c>
      <c r="F156" s="108" t="s">
        <v>195</v>
      </c>
      <c r="G156" s="109" t="s">
        <v>116</v>
      </c>
      <c r="H156" s="110"/>
      <c r="I156" s="108" t="s">
        <v>488</v>
      </c>
      <c r="J156" s="26"/>
      <c r="K156" s="111" t="s">
        <v>1</v>
      </c>
      <c r="L156" s="112" t="s">
        <v>43</v>
      </c>
      <c r="N156" s="113" t="e">
        <f>M156*#REF!</f>
        <v>#REF!</v>
      </c>
      <c r="O156" s="113">
        <v>0</v>
      </c>
      <c r="P156" s="113" t="e">
        <f>O156*#REF!</f>
        <v>#REF!</v>
      </c>
      <c r="Q156" s="113">
        <v>0</v>
      </c>
      <c r="R156" s="114" t="e">
        <f>Q156*#REF!</f>
        <v>#REF!</v>
      </c>
      <c r="AP156" s="115" t="s">
        <v>117</v>
      </c>
      <c r="AR156" s="115" t="s">
        <v>113</v>
      </c>
      <c r="AS156" s="115" t="s">
        <v>83</v>
      </c>
      <c r="AW156" s="12" t="s">
        <v>112</v>
      </c>
      <c r="BC156" s="116" t="e">
        <f>IF(L156="základní",#REF!,0)</f>
        <v>#REF!</v>
      </c>
      <c r="BD156" s="116">
        <f>IF(L156="snížená",#REF!,0)</f>
        <v>0</v>
      </c>
      <c r="BE156" s="116">
        <f>IF(L156="zákl. přenesená",#REF!,0)</f>
        <v>0</v>
      </c>
      <c r="BF156" s="116">
        <f>IF(L156="sníž. přenesená",#REF!,0)</f>
        <v>0</v>
      </c>
      <c r="BG156" s="116">
        <f>IF(L156="nulová",#REF!,0)</f>
        <v>0</v>
      </c>
      <c r="BH156" s="12" t="s">
        <v>83</v>
      </c>
      <c r="BI156" s="116" t="e">
        <f>ROUND(H156*#REF!,2)</f>
        <v>#REF!</v>
      </c>
      <c r="BJ156" s="12" t="s">
        <v>117</v>
      </c>
      <c r="BK156" s="115" t="s">
        <v>196</v>
      </c>
    </row>
    <row r="157" spans="2:63" s="1" customFormat="1" ht="136.5">
      <c r="B157" s="26"/>
      <c r="D157" s="117" t="s">
        <v>119</v>
      </c>
      <c r="F157" s="118" t="s">
        <v>149</v>
      </c>
      <c r="H157" s="119"/>
      <c r="J157" s="26"/>
      <c r="K157" s="120"/>
      <c r="R157" s="49"/>
      <c r="AR157" s="12" t="s">
        <v>119</v>
      </c>
      <c r="AS157" s="12" t="s">
        <v>83</v>
      </c>
    </row>
    <row r="158" spans="2:63" s="1" customFormat="1" ht="37.9" customHeight="1">
      <c r="B158" s="26"/>
      <c r="C158" s="121" t="s">
        <v>197</v>
      </c>
      <c r="D158" s="121" t="s">
        <v>130</v>
      </c>
      <c r="E158" s="122" t="s">
        <v>198</v>
      </c>
      <c r="F158" s="123" t="s">
        <v>199</v>
      </c>
      <c r="G158" s="124" t="s">
        <v>116</v>
      </c>
      <c r="H158" s="125"/>
      <c r="I158" s="123" t="s">
        <v>488</v>
      </c>
      <c r="J158" s="126"/>
      <c r="K158" s="127" t="s">
        <v>1</v>
      </c>
      <c r="L158" s="128" t="s">
        <v>43</v>
      </c>
      <c r="N158" s="113" t="e">
        <f>M158*#REF!</f>
        <v>#REF!</v>
      </c>
      <c r="O158" s="113">
        <v>0</v>
      </c>
      <c r="P158" s="113" t="e">
        <f>O158*#REF!</f>
        <v>#REF!</v>
      </c>
      <c r="Q158" s="113">
        <v>0</v>
      </c>
      <c r="R158" s="114" t="e">
        <f>Q158*#REF!</f>
        <v>#REF!</v>
      </c>
      <c r="AP158" s="115" t="s">
        <v>134</v>
      </c>
      <c r="AR158" s="115" t="s">
        <v>130</v>
      </c>
      <c r="AS158" s="115" t="s">
        <v>83</v>
      </c>
      <c r="AW158" s="12" t="s">
        <v>112</v>
      </c>
      <c r="BC158" s="116" t="e">
        <f>IF(L158="základní",#REF!,0)</f>
        <v>#REF!</v>
      </c>
      <c r="BD158" s="116">
        <f>IF(L158="snížená",#REF!,0)</f>
        <v>0</v>
      </c>
      <c r="BE158" s="116">
        <f>IF(L158="zákl. přenesená",#REF!,0)</f>
        <v>0</v>
      </c>
      <c r="BF158" s="116">
        <f>IF(L158="sníž. přenesená",#REF!,0)</f>
        <v>0</v>
      </c>
      <c r="BG158" s="116">
        <f>IF(L158="nulová",#REF!,0)</f>
        <v>0</v>
      </c>
      <c r="BH158" s="12" t="s">
        <v>83</v>
      </c>
      <c r="BI158" s="116" t="e">
        <f>ROUND(H158*#REF!,2)</f>
        <v>#REF!</v>
      </c>
      <c r="BJ158" s="12" t="s">
        <v>117</v>
      </c>
      <c r="BK158" s="115" t="s">
        <v>200</v>
      </c>
    </row>
    <row r="159" spans="2:63" s="1" customFormat="1" ht="87.75">
      <c r="B159" s="26"/>
      <c r="D159" s="117" t="s">
        <v>119</v>
      </c>
      <c r="F159" s="118" t="s">
        <v>201</v>
      </c>
      <c r="H159" s="119"/>
      <c r="J159" s="26"/>
      <c r="K159" s="120"/>
      <c r="R159" s="49"/>
      <c r="AR159" s="12" t="s">
        <v>119</v>
      </c>
      <c r="AS159" s="12" t="s">
        <v>83</v>
      </c>
    </row>
    <row r="160" spans="2:63" s="1" customFormat="1" ht="37.9" customHeight="1">
      <c r="B160" s="26"/>
      <c r="C160" s="121" t="s">
        <v>202</v>
      </c>
      <c r="D160" s="121" t="s">
        <v>130</v>
      </c>
      <c r="E160" s="122" t="s">
        <v>203</v>
      </c>
      <c r="F160" s="123" t="s">
        <v>204</v>
      </c>
      <c r="G160" s="124" t="s">
        <v>116</v>
      </c>
      <c r="H160" s="125"/>
      <c r="I160" s="123" t="s">
        <v>488</v>
      </c>
      <c r="J160" s="126"/>
      <c r="K160" s="127" t="s">
        <v>1</v>
      </c>
      <c r="L160" s="128" t="s">
        <v>43</v>
      </c>
      <c r="N160" s="113" t="e">
        <f>M160*#REF!</f>
        <v>#REF!</v>
      </c>
      <c r="O160" s="113">
        <v>0</v>
      </c>
      <c r="P160" s="113" t="e">
        <f>O160*#REF!</f>
        <v>#REF!</v>
      </c>
      <c r="Q160" s="113">
        <v>0</v>
      </c>
      <c r="R160" s="114" t="e">
        <f>Q160*#REF!</f>
        <v>#REF!</v>
      </c>
      <c r="AP160" s="115" t="s">
        <v>134</v>
      </c>
      <c r="AR160" s="115" t="s">
        <v>130</v>
      </c>
      <c r="AS160" s="115" t="s">
        <v>83</v>
      </c>
      <c r="AW160" s="12" t="s">
        <v>112</v>
      </c>
      <c r="BC160" s="116" t="e">
        <f>IF(L160="základní",#REF!,0)</f>
        <v>#REF!</v>
      </c>
      <c r="BD160" s="116">
        <f>IF(L160="snížená",#REF!,0)</f>
        <v>0</v>
      </c>
      <c r="BE160" s="116">
        <f>IF(L160="zákl. přenesená",#REF!,0)</f>
        <v>0</v>
      </c>
      <c r="BF160" s="116">
        <f>IF(L160="sníž. přenesená",#REF!,0)</f>
        <v>0</v>
      </c>
      <c r="BG160" s="116">
        <f>IF(L160="nulová",#REF!,0)</f>
        <v>0</v>
      </c>
      <c r="BH160" s="12" t="s">
        <v>83</v>
      </c>
      <c r="BI160" s="116" t="e">
        <f>ROUND(H160*#REF!,2)</f>
        <v>#REF!</v>
      </c>
      <c r="BJ160" s="12" t="s">
        <v>117</v>
      </c>
      <c r="BK160" s="115" t="s">
        <v>205</v>
      </c>
    </row>
    <row r="161" spans="2:63" s="1" customFormat="1" ht="87.75">
      <c r="B161" s="26"/>
      <c r="D161" s="117" t="s">
        <v>119</v>
      </c>
      <c r="F161" s="118" t="s">
        <v>206</v>
      </c>
      <c r="H161" s="119"/>
      <c r="J161" s="26"/>
      <c r="K161" s="120"/>
      <c r="R161" s="49"/>
      <c r="AR161" s="12" t="s">
        <v>119</v>
      </c>
      <c r="AS161" s="12" t="s">
        <v>83</v>
      </c>
    </row>
    <row r="162" spans="2:63" s="1" customFormat="1" ht="33" customHeight="1">
      <c r="B162" s="26"/>
      <c r="C162" s="106" t="s">
        <v>7</v>
      </c>
      <c r="D162" s="106" t="s">
        <v>113</v>
      </c>
      <c r="E162" s="107" t="s">
        <v>207</v>
      </c>
      <c r="F162" s="108" t="s">
        <v>208</v>
      </c>
      <c r="G162" s="109" t="s">
        <v>116</v>
      </c>
      <c r="H162" s="110"/>
      <c r="I162" s="108" t="s">
        <v>488</v>
      </c>
      <c r="J162" s="26"/>
      <c r="K162" s="111" t="s">
        <v>1</v>
      </c>
      <c r="L162" s="112" t="s">
        <v>43</v>
      </c>
      <c r="N162" s="113" t="e">
        <f>M162*#REF!</f>
        <v>#REF!</v>
      </c>
      <c r="O162" s="113">
        <v>0</v>
      </c>
      <c r="P162" s="113" t="e">
        <f>O162*#REF!</f>
        <v>#REF!</v>
      </c>
      <c r="Q162" s="113">
        <v>0</v>
      </c>
      <c r="R162" s="114" t="e">
        <f>Q162*#REF!</f>
        <v>#REF!</v>
      </c>
      <c r="AP162" s="115" t="s">
        <v>117</v>
      </c>
      <c r="AR162" s="115" t="s">
        <v>113</v>
      </c>
      <c r="AS162" s="115" t="s">
        <v>83</v>
      </c>
      <c r="AW162" s="12" t="s">
        <v>112</v>
      </c>
      <c r="BC162" s="116" t="e">
        <f>IF(L162="základní",#REF!,0)</f>
        <v>#REF!</v>
      </c>
      <c r="BD162" s="116">
        <f>IF(L162="snížená",#REF!,0)</f>
        <v>0</v>
      </c>
      <c r="BE162" s="116">
        <f>IF(L162="zákl. přenesená",#REF!,0)</f>
        <v>0</v>
      </c>
      <c r="BF162" s="116">
        <f>IF(L162="sníž. přenesená",#REF!,0)</f>
        <v>0</v>
      </c>
      <c r="BG162" s="116">
        <f>IF(L162="nulová",#REF!,0)</f>
        <v>0</v>
      </c>
      <c r="BH162" s="12" t="s">
        <v>83</v>
      </c>
      <c r="BI162" s="116" t="e">
        <f>ROUND(H162*#REF!,2)</f>
        <v>#REF!</v>
      </c>
      <c r="BJ162" s="12" t="s">
        <v>117</v>
      </c>
      <c r="BK162" s="115" t="s">
        <v>209</v>
      </c>
    </row>
    <row r="163" spans="2:63" s="1" customFormat="1" ht="78">
      <c r="B163" s="26"/>
      <c r="D163" s="117" t="s">
        <v>119</v>
      </c>
      <c r="F163" s="118" t="s">
        <v>120</v>
      </c>
      <c r="H163" s="119"/>
      <c r="J163" s="26"/>
      <c r="K163" s="120"/>
      <c r="R163" s="49"/>
      <c r="AR163" s="12" t="s">
        <v>119</v>
      </c>
      <c r="AS163" s="12" t="s">
        <v>83</v>
      </c>
    </row>
    <row r="164" spans="2:63" s="1" customFormat="1" ht="24.2" customHeight="1">
      <c r="B164" s="26"/>
      <c r="C164" s="106" t="s">
        <v>210</v>
      </c>
      <c r="D164" s="106" t="s">
        <v>113</v>
      </c>
      <c r="E164" s="107" t="s">
        <v>211</v>
      </c>
      <c r="F164" s="108" t="s">
        <v>212</v>
      </c>
      <c r="G164" s="109" t="s">
        <v>116</v>
      </c>
      <c r="H164" s="110"/>
      <c r="I164" s="108" t="s">
        <v>488</v>
      </c>
      <c r="J164" s="26"/>
      <c r="K164" s="111" t="s">
        <v>1</v>
      </c>
      <c r="L164" s="112" t="s">
        <v>43</v>
      </c>
      <c r="N164" s="113" t="e">
        <f>M164*#REF!</f>
        <v>#REF!</v>
      </c>
      <c r="O164" s="113">
        <v>0</v>
      </c>
      <c r="P164" s="113" t="e">
        <f>O164*#REF!</f>
        <v>#REF!</v>
      </c>
      <c r="Q164" s="113">
        <v>0</v>
      </c>
      <c r="R164" s="114" t="e">
        <f>Q164*#REF!</f>
        <v>#REF!</v>
      </c>
      <c r="AP164" s="115" t="s">
        <v>117</v>
      </c>
      <c r="AR164" s="115" t="s">
        <v>113</v>
      </c>
      <c r="AS164" s="115" t="s">
        <v>83</v>
      </c>
      <c r="AW164" s="12" t="s">
        <v>112</v>
      </c>
      <c r="BC164" s="116" t="e">
        <f>IF(L164="základní",#REF!,0)</f>
        <v>#REF!</v>
      </c>
      <c r="BD164" s="116">
        <f>IF(L164="snížená",#REF!,0)</f>
        <v>0</v>
      </c>
      <c r="BE164" s="116">
        <f>IF(L164="zákl. přenesená",#REF!,0)</f>
        <v>0</v>
      </c>
      <c r="BF164" s="116">
        <f>IF(L164="sníž. přenesená",#REF!,0)</f>
        <v>0</v>
      </c>
      <c r="BG164" s="116">
        <f>IF(L164="nulová",#REF!,0)</f>
        <v>0</v>
      </c>
      <c r="BH164" s="12" t="s">
        <v>83</v>
      </c>
      <c r="BI164" s="116" t="e">
        <f>ROUND(H164*#REF!,2)</f>
        <v>#REF!</v>
      </c>
      <c r="BJ164" s="12" t="s">
        <v>117</v>
      </c>
      <c r="BK164" s="115" t="s">
        <v>213</v>
      </c>
    </row>
    <row r="165" spans="2:63" s="1" customFormat="1" ht="78">
      <c r="B165" s="26"/>
      <c r="D165" s="117" t="s">
        <v>119</v>
      </c>
      <c r="F165" s="118" t="s">
        <v>166</v>
      </c>
      <c r="H165" s="119"/>
      <c r="J165" s="26"/>
      <c r="K165" s="120"/>
      <c r="R165" s="49"/>
      <c r="AR165" s="12" t="s">
        <v>119</v>
      </c>
      <c r="AS165" s="12" t="s">
        <v>83</v>
      </c>
    </row>
    <row r="166" spans="2:63" s="1" customFormat="1" ht="37.9" customHeight="1">
      <c r="B166" s="26"/>
      <c r="C166" s="121" t="s">
        <v>214</v>
      </c>
      <c r="D166" s="121" t="s">
        <v>130</v>
      </c>
      <c r="E166" s="122" t="s">
        <v>215</v>
      </c>
      <c r="F166" s="123" t="s">
        <v>216</v>
      </c>
      <c r="G166" s="124" t="s">
        <v>116</v>
      </c>
      <c r="H166" s="125"/>
      <c r="I166" s="123" t="s">
        <v>488</v>
      </c>
      <c r="J166" s="126"/>
      <c r="K166" s="127" t="s">
        <v>1</v>
      </c>
      <c r="L166" s="128" t="s">
        <v>43</v>
      </c>
      <c r="N166" s="113" t="e">
        <f>M166*#REF!</f>
        <v>#REF!</v>
      </c>
      <c r="O166" s="113">
        <v>0</v>
      </c>
      <c r="P166" s="113" t="e">
        <f>O166*#REF!</f>
        <v>#REF!</v>
      </c>
      <c r="Q166" s="113">
        <v>0</v>
      </c>
      <c r="R166" s="114" t="e">
        <f>Q166*#REF!</f>
        <v>#REF!</v>
      </c>
      <c r="AP166" s="115" t="s">
        <v>134</v>
      </c>
      <c r="AR166" s="115" t="s">
        <v>130</v>
      </c>
      <c r="AS166" s="115" t="s">
        <v>83</v>
      </c>
      <c r="AW166" s="12" t="s">
        <v>112</v>
      </c>
      <c r="BC166" s="116" t="e">
        <f>IF(L166="základní",#REF!,0)</f>
        <v>#REF!</v>
      </c>
      <c r="BD166" s="116">
        <f>IF(L166="snížená",#REF!,0)</f>
        <v>0</v>
      </c>
      <c r="BE166" s="116">
        <f>IF(L166="zákl. přenesená",#REF!,0)</f>
        <v>0</v>
      </c>
      <c r="BF166" s="116">
        <f>IF(L166="sníž. přenesená",#REF!,0)</f>
        <v>0</v>
      </c>
      <c r="BG166" s="116">
        <f>IF(L166="nulová",#REF!,0)</f>
        <v>0</v>
      </c>
      <c r="BH166" s="12" t="s">
        <v>83</v>
      </c>
      <c r="BI166" s="116" t="e">
        <f>ROUND(H166*#REF!,2)</f>
        <v>#REF!</v>
      </c>
      <c r="BJ166" s="12" t="s">
        <v>117</v>
      </c>
      <c r="BK166" s="115" t="s">
        <v>217</v>
      </c>
    </row>
    <row r="167" spans="2:63" s="1" customFormat="1" ht="48.75">
      <c r="B167" s="26"/>
      <c r="D167" s="117" t="s">
        <v>119</v>
      </c>
      <c r="F167" s="118" t="s">
        <v>218</v>
      </c>
      <c r="H167" s="119"/>
      <c r="J167" s="26"/>
      <c r="K167" s="120"/>
      <c r="R167" s="49"/>
      <c r="AR167" s="12" t="s">
        <v>119</v>
      </c>
      <c r="AS167" s="12" t="s">
        <v>83</v>
      </c>
    </row>
    <row r="168" spans="2:63" s="10" customFormat="1" ht="25.9" customHeight="1">
      <c r="B168" s="97"/>
      <c r="D168" s="98" t="s">
        <v>77</v>
      </c>
      <c r="E168" s="99" t="s">
        <v>219</v>
      </c>
      <c r="F168" s="99" t="s">
        <v>220</v>
      </c>
      <c r="H168" s="100"/>
      <c r="J168" s="97"/>
      <c r="K168" s="101"/>
      <c r="N168" s="102" t="e">
        <f>SUM(N169:N218)</f>
        <v>#REF!</v>
      </c>
      <c r="P168" s="102" t="e">
        <f>SUM(P169:P218)</f>
        <v>#REF!</v>
      </c>
      <c r="R168" s="103" t="e">
        <f>SUM(R169:R218)</f>
        <v>#REF!</v>
      </c>
      <c r="AP168" s="98" t="s">
        <v>83</v>
      </c>
      <c r="AR168" s="104" t="s">
        <v>77</v>
      </c>
      <c r="AS168" s="104" t="s">
        <v>78</v>
      </c>
      <c r="AW168" s="98" t="s">
        <v>112</v>
      </c>
      <c r="BI168" s="105" t="e">
        <f>SUM(BI169:BI218)</f>
        <v>#REF!</v>
      </c>
    </row>
    <row r="169" spans="2:63" s="1" customFormat="1" ht="24.2" customHeight="1">
      <c r="B169" s="26"/>
      <c r="C169" s="106" t="s">
        <v>221</v>
      </c>
      <c r="D169" s="106" t="s">
        <v>113</v>
      </c>
      <c r="E169" s="107" t="s">
        <v>222</v>
      </c>
      <c r="F169" s="108" t="s">
        <v>223</v>
      </c>
      <c r="G169" s="109" t="s">
        <v>116</v>
      </c>
      <c r="H169" s="110"/>
      <c r="I169" s="108" t="s">
        <v>488</v>
      </c>
      <c r="J169" s="26"/>
      <c r="K169" s="111" t="s">
        <v>1</v>
      </c>
      <c r="L169" s="112" t="s">
        <v>43</v>
      </c>
      <c r="N169" s="113" t="e">
        <f>M169*#REF!</f>
        <v>#REF!</v>
      </c>
      <c r="O169" s="113">
        <v>0</v>
      </c>
      <c r="P169" s="113" t="e">
        <f>O169*#REF!</f>
        <v>#REF!</v>
      </c>
      <c r="Q169" s="113">
        <v>0</v>
      </c>
      <c r="R169" s="114" t="e">
        <f>Q169*#REF!</f>
        <v>#REF!</v>
      </c>
      <c r="AP169" s="115" t="s">
        <v>117</v>
      </c>
      <c r="AR169" s="115" t="s">
        <v>113</v>
      </c>
      <c r="AS169" s="115" t="s">
        <v>83</v>
      </c>
      <c r="AW169" s="12" t="s">
        <v>112</v>
      </c>
      <c r="BC169" s="116" t="e">
        <f>IF(L169="základní",#REF!,0)</f>
        <v>#REF!</v>
      </c>
      <c r="BD169" s="116">
        <f>IF(L169="snížená",#REF!,0)</f>
        <v>0</v>
      </c>
      <c r="BE169" s="116">
        <f>IF(L169="zákl. přenesená",#REF!,0)</f>
        <v>0</v>
      </c>
      <c r="BF169" s="116">
        <f>IF(L169="sníž. přenesená",#REF!,0)</f>
        <v>0</v>
      </c>
      <c r="BG169" s="116">
        <f>IF(L169="nulová",#REF!,0)</f>
        <v>0</v>
      </c>
      <c r="BH169" s="12" t="s">
        <v>83</v>
      </c>
      <c r="BI169" s="116" t="e">
        <f>ROUND(H169*#REF!,2)</f>
        <v>#REF!</v>
      </c>
      <c r="BJ169" s="12" t="s">
        <v>117</v>
      </c>
      <c r="BK169" s="115" t="s">
        <v>224</v>
      </c>
    </row>
    <row r="170" spans="2:63" s="1" customFormat="1" ht="78">
      <c r="B170" s="26"/>
      <c r="D170" s="117" t="s">
        <v>119</v>
      </c>
      <c r="F170" s="118" t="s">
        <v>120</v>
      </c>
      <c r="H170" s="119"/>
      <c r="J170" s="26"/>
      <c r="K170" s="120"/>
      <c r="R170" s="49"/>
      <c r="AR170" s="12" t="s">
        <v>119</v>
      </c>
      <c r="AS170" s="12" t="s">
        <v>83</v>
      </c>
    </row>
    <row r="171" spans="2:63" s="1" customFormat="1" ht="21.75" customHeight="1">
      <c r="B171" s="26"/>
      <c r="C171" s="106" t="s">
        <v>225</v>
      </c>
      <c r="D171" s="106" t="s">
        <v>113</v>
      </c>
      <c r="E171" s="107" t="s">
        <v>226</v>
      </c>
      <c r="F171" s="108" t="s">
        <v>227</v>
      </c>
      <c r="G171" s="109" t="s">
        <v>116</v>
      </c>
      <c r="H171" s="110"/>
      <c r="I171" s="108" t="s">
        <v>488</v>
      </c>
      <c r="J171" s="26"/>
      <c r="K171" s="111" t="s">
        <v>1</v>
      </c>
      <c r="L171" s="112" t="s">
        <v>43</v>
      </c>
      <c r="N171" s="113" t="e">
        <f>M171*#REF!</f>
        <v>#REF!</v>
      </c>
      <c r="O171" s="113">
        <v>0</v>
      </c>
      <c r="P171" s="113" t="e">
        <f>O171*#REF!</f>
        <v>#REF!</v>
      </c>
      <c r="Q171" s="113">
        <v>0</v>
      </c>
      <c r="R171" s="114" t="e">
        <f>Q171*#REF!</f>
        <v>#REF!</v>
      </c>
      <c r="AP171" s="115" t="s">
        <v>117</v>
      </c>
      <c r="AR171" s="115" t="s">
        <v>113</v>
      </c>
      <c r="AS171" s="115" t="s">
        <v>83</v>
      </c>
      <c r="AW171" s="12" t="s">
        <v>112</v>
      </c>
      <c r="BC171" s="116" t="e">
        <f>IF(L171="základní",#REF!,0)</f>
        <v>#REF!</v>
      </c>
      <c r="BD171" s="116">
        <f>IF(L171="snížená",#REF!,0)</f>
        <v>0</v>
      </c>
      <c r="BE171" s="116">
        <f>IF(L171="zákl. přenesená",#REF!,0)</f>
        <v>0</v>
      </c>
      <c r="BF171" s="116">
        <f>IF(L171="sníž. přenesená",#REF!,0)</f>
        <v>0</v>
      </c>
      <c r="BG171" s="116">
        <f>IF(L171="nulová",#REF!,0)</f>
        <v>0</v>
      </c>
      <c r="BH171" s="12" t="s">
        <v>83</v>
      </c>
      <c r="BI171" s="116" t="e">
        <f>ROUND(H171*#REF!,2)</f>
        <v>#REF!</v>
      </c>
      <c r="BJ171" s="12" t="s">
        <v>117</v>
      </c>
      <c r="BK171" s="115" t="s">
        <v>228</v>
      </c>
    </row>
    <row r="172" spans="2:63" s="1" customFormat="1" ht="126.75">
      <c r="B172" s="26"/>
      <c r="D172" s="117" t="s">
        <v>119</v>
      </c>
      <c r="F172" s="118" t="s">
        <v>124</v>
      </c>
      <c r="H172" s="119"/>
      <c r="J172" s="26"/>
      <c r="K172" s="120"/>
      <c r="R172" s="49"/>
      <c r="AR172" s="12" t="s">
        <v>119</v>
      </c>
      <c r="AS172" s="12" t="s">
        <v>83</v>
      </c>
    </row>
    <row r="173" spans="2:63" s="1" customFormat="1" ht="24.2" customHeight="1">
      <c r="B173" s="26"/>
      <c r="C173" s="106" t="s">
        <v>229</v>
      </c>
      <c r="D173" s="106" t="s">
        <v>113</v>
      </c>
      <c r="E173" s="107" t="s">
        <v>230</v>
      </c>
      <c r="F173" s="108" t="s">
        <v>231</v>
      </c>
      <c r="G173" s="109" t="s">
        <v>116</v>
      </c>
      <c r="H173" s="110"/>
      <c r="I173" s="108" t="s">
        <v>488</v>
      </c>
      <c r="J173" s="26"/>
      <c r="K173" s="111" t="s">
        <v>1</v>
      </c>
      <c r="L173" s="112" t="s">
        <v>43</v>
      </c>
      <c r="N173" s="113" t="e">
        <f>M173*#REF!</f>
        <v>#REF!</v>
      </c>
      <c r="O173" s="113">
        <v>0</v>
      </c>
      <c r="P173" s="113" t="e">
        <f>O173*#REF!</f>
        <v>#REF!</v>
      </c>
      <c r="Q173" s="113">
        <v>0</v>
      </c>
      <c r="R173" s="114" t="e">
        <f>Q173*#REF!</f>
        <v>#REF!</v>
      </c>
      <c r="AP173" s="115" t="s">
        <v>117</v>
      </c>
      <c r="AR173" s="115" t="s">
        <v>113</v>
      </c>
      <c r="AS173" s="115" t="s">
        <v>83</v>
      </c>
      <c r="AW173" s="12" t="s">
        <v>112</v>
      </c>
      <c r="BC173" s="116" t="e">
        <f>IF(L173="základní",#REF!,0)</f>
        <v>#REF!</v>
      </c>
      <c r="BD173" s="116">
        <f>IF(L173="snížená",#REF!,0)</f>
        <v>0</v>
      </c>
      <c r="BE173" s="116">
        <f>IF(L173="zákl. přenesená",#REF!,0)</f>
        <v>0</v>
      </c>
      <c r="BF173" s="116">
        <f>IF(L173="sníž. přenesená",#REF!,0)</f>
        <v>0</v>
      </c>
      <c r="BG173" s="116">
        <f>IF(L173="nulová",#REF!,0)</f>
        <v>0</v>
      </c>
      <c r="BH173" s="12" t="s">
        <v>83</v>
      </c>
      <c r="BI173" s="116" t="e">
        <f>ROUND(H173*#REF!,2)</f>
        <v>#REF!</v>
      </c>
      <c r="BJ173" s="12" t="s">
        <v>117</v>
      </c>
      <c r="BK173" s="115" t="s">
        <v>232</v>
      </c>
    </row>
    <row r="174" spans="2:63" s="1" customFormat="1" ht="126.75">
      <c r="B174" s="26"/>
      <c r="D174" s="117" t="s">
        <v>119</v>
      </c>
      <c r="F174" s="118" t="s">
        <v>129</v>
      </c>
      <c r="H174" s="119"/>
      <c r="J174" s="26"/>
      <c r="K174" s="120"/>
      <c r="R174" s="49"/>
      <c r="AR174" s="12" t="s">
        <v>119</v>
      </c>
      <c r="AS174" s="12" t="s">
        <v>83</v>
      </c>
    </row>
    <row r="175" spans="2:63" s="1" customFormat="1" ht="24.2" customHeight="1">
      <c r="B175" s="26"/>
      <c r="C175" s="121" t="s">
        <v>233</v>
      </c>
      <c r="D175" s="121" t="s">
        <v>130</v>
      </c>
      <c r="E175" s="122" t="s">
        <v>234</v>
      </c>
      <c r="F175" s="123" t="s">
        <v>235</v>
      </c>
      <c r="G175" s="124" t="s">
        <v>169</v>
      </c>
      <c r="H175" s="125"/>
      <c r="I175" s="123" t="s">
        <v>488</v>
      </c>
      <c r="J175" s="126"/>
      <c r="K175" s="127" t="s">
        <v>1</v>
      </c>
      <c r="L175" s="128" t="s">
        <v>43</v>
      </c>
      <c r="N175" s="113" t="e">
        <f>M175*#REF!</f>
        <v>#REF!</v>
      </c>
      <c r="O175" s="113">
        <v>0</v>
      </c>
      <c r="P175" s="113" t="e">
        <f>O175*#REF!</f>
        <v>#REF!</v>
      </c>
      <c r="Q175" s="113">
        <v>0</v>
      </c>
      <c r="R175" s="114" t="e">
        <f>Q175*#REF!</f>
        <v>#REF!</v>
      </c>
      <c r="AP175" s="115" t="s">
        <v>134</v>
      </c>
      <c r="AR175" s="115" t="s">
        <v>130</v>
      </c>
      <c r="AS175" s="115" t="s">
        <v>83</v>
      </c>
      <c r="AW175" s="12" t="s">
        <v>112</v>
      </c>
      <c r="BC175" s="116" t="e">
        <f>IF(L175="základní",#REF!,0)</f>
        <v>#REF!</v>
      </c>
      <c r="BD175" s="116">
        <f>IF(L175="snížená",#REF!,0)</f>
        <v>0</v>
      </c>
      <c r="BE175" s="116">
        <f>IF(L175="zákl. přenesená",#REF!,0)</f>
        <v>0</v>
      </c>
      <c r="BF175" s="116">
        <f>IF(L175="sníž. přenesená",#REF!,0)</f>
        <v>0</v>
      </c>
      <c r="BG175" s="116">
        <f>IF(L175="nulová",#REF!,0)</f>
        <v>0</v>
      </c>
      <c r="BH175" s="12" t="s">
        <v>83</v>
      </c>
      <c r="BI175" s="116" t="e">
        <f>ROUND(H175*#REF!,2)</f>
        <v>#REF!</v>
      </c>
      <c r="BJ175" s="12" t="s">
        <v>117</v>
      </c>
      <c r="BK175" s="115" t="s">
        <v>236</v>
      </c>
    </row>
    <row r="176" spans="2:63" s="1" customFormat="1" ht="58.5">
      <c r="B176" s="26"/>
      <c r="D176" s="117" t="s">
        <v>119</v>
      </c>
      <c r="F176" s="118" t="s">
        <v>237</v>
      </c>
      <c r="H176" s="119"/>
      <c r="J176" s="26"/>
      <c r="K176" s="120"/>
      <c r="R176" s="49"/>
      <c r="AR176" s="12" t="s">
        <v>119</v>
      </c>
      <c r="AS176" s="12" t="s">
        <v>83</v>
      </c>
    </row>
    <row r="177" spans="2:63" s="1" customFormat="1" ht="24.2" customHeight="1">
      <c r="B177" s="26"/>
      <c r="C177" s="121" t="s">
        <v>238</v>
      </c>
      <c r="D177" s="121" t="s">
        <v>130</v>
      </c>
      <c r="E177" s="122" t="s">
        <v>239</v>
      </c>
      <c r="F177" s="123" t="s">
        <v>240</v>
      </c>
      <c r="G177" s="124" t="s">
        <v>169</v>
      </c>
      <c r="H177" s="125"/>
      <c r="I177" s="123" t="s">
        <v>488</v>
      </c>
      <c r="J177" s="126"/>
      <c r="K177" s="127" t="s">
        <v>1</v>
      </c>
      <c r="L177" s="128" t="s">
        <v>43</v>
      </c>
      <c r="N177" s="113" t="e">
        <f>M177*#REF!</f>
        <v>#REF!</v>
      </c>
      <c r="O177" s="113">
        <v>0</v>
      </c>
      <c r="P177" s="113" t="e">
        <f>O177*#REF!</f>
        <v>#REF!</v>
      </c>
      <c r="Q177" s="113">
        <v>0</v>
      </c>
      <c r="R177" s="114" t="e">
        <f>Q177*#REF!</f>
        <v>#REF!</v>
      </c>
      <c r="AP177" s="115" t="s">
        <v>134</v>
      </c>
      <c r="AR177" s="115" t="s">
        <v>130</v>
      </c>
      <c r="AS177" s="115" t="s">
        <v>83</v>
      </c>
      <c r="AW177" s="12" t="s">
        <v>112</v>
      </c>
      <c r="BC177" s="116" t="e">
        <f>IF(L177="základní",#REF!,0)</f>
        <v>#REF!</v>
      </c>
      <c r="BD177" s="116">
        <f>IF(L177="snížená",#REF!,0)</f>
        <v>0</v>
      </c>
      <c r="BE177" s="116">
        <f>IF(L177="zákl. přenesená",#REF!,0)</f>
        <v>0</v>
      </c>
      <c r="BF177" s="116">
        <f>IF(L177="sníž. přenesená",#REF!,0)</f>
        <v>0</v>
      </c>
      <c r="BG177" s="116">
        <f>IF(L177="nulová",#REF!,0)</f>
        <v>0</v>
      </c>
      <c r="BH177" s="12" t="s">
        <v>83</v>
      </c>
      <c r="BI177" s="116" t="e">
        <f>ROUND(H177*#REF!,2)</f>
        <v>#REF!</v>
      </c>
      <c r="BJ177" s="12" t="s">
        <v>117</v>
      </c>
      <c r="BK177" s="115" t="s">
        <v>241</v>
      </c>
    </row>
    <row r="178" spans="2:63" s="1" customFormat="1" ht="58.5">
      <c r="B178" s="26"/>
      <c r="D178" s="117" t="s">
        <v>119</v>
      </c>
      <c r="F178" s="118" t="s">
        <v>237</v>
      </c>
      <c r="H178" s="119"/>
      <c r="J178" s="26"/>
      <c r="K178" s="120"/>
      <c r="R178" s="49"/>
      <c r="AR178" s="12" t="s">
        <v>119</v>
      </c>
      <c r="AS178" s="12" t="s">
        <v>83</v>
      </c>
    </row>
    <row r="179" spans="2:63" s="1" customFormat="1" ht="24.2" customHeight="1">
      <c r="B179" s="26"/>
      <c r="C179" s="106" t="s">
        <v>242</v>
      </c>
      <c r="D179" s="106" t="s">
        <v>113</v>
      </c>
      <c r="E179" s="107" t="s">
        <v>243</v>
      </c>
      <c r="F179" s="108" t="s">
        <v>244</v>
      </c>
      <c r="G179" s="109" t="s">
        <v>116</v>
      </c>
      <c r="H179" s="110"/>
      <c r="I179" s="108" t="s">
        <v>488</v>
      </c>
      <c r="J179" s="26"/>
      <c r="K179" s="111" t="s">
        <v>1</v>
      </c>
      <c r="L179" s="112" t="s">
        <v>43</v>
      </c>
      <c r="N179" s="113" t="e">
        <f>M179*#REF!</f>
        <v>#REF!</v>
      </c>
      <c r="O179" s="113">
        <v>0</v>
      </c>
      <c r="P179" s="113" t="e">
        <f>O179*#REF!</f>
        <v>#REF!</v>
      </c>
      <c r="Q179" s="113">
        <v>0</v>
      </c>
      <c r="R179" s="114" t="e">
        <f>Q179*#REF!</f>
        <v>#REF!</v>
      </c>
      <c r="AP179" s="115" t="s">
        <v>117</v>
      </c>
      <c r="AR179" s="115" t="s">
        <v>113</v>
      </c>
      <c r="AS179" s="115" t="s">
        <v>83</v>
      </c>
      <c r="AW179" s="12" t="s">
        <v>112</v>
      </c>
      <c r="BC179" s="116" t="e">
        <f>IF(L179="základní",#REF!,0)</f>
        <v>#REF!</v>
      </c>
      <c r="BD179" s="116">
        <f>IF(L179="snížená",#REF!,0)</f>
        <v>0</v>
      </c>
      <c r="BE179" s="116">
        <f>IF(L179="zákl. přenesená",#REF!,0)</f>
        <v>0</v>
      </c>
      <c r="BF179" s="116">
        <f>IF(L179="sníž. přenesená",#REF!,0)</f>
        <v>0</v>
      </c>
      <c r="BG179" s="116">
        <f>IF(L179="nulová",#REF!,0)</f>
        <v>0</v>
      </c>
      <c r="BH179" s="12" t="s">
        <v>83</v>
      </c>
      <c r="BI179" s="116" t="e">
        <f>ROUND(H179*#REF!,2)</f>
        <v>#REF!</v>
      </c>
      <c r="BJ179" s="12" t="s">
        <v>117</v>
      </c>
      <c r="BK179" s="115" t="s">
        <v>245</v>
      </c>
    </row>
    <row r="180" spans="2:63" s="1" customFormat="1" ht="78">
      <c r="B180" s="26"/>
      <c r="D180" s="117" t="s">
        <v>119</v>
      </c>
      <c r="F180" s="118" t="s">
        <v>120</v>
      </c>
      <c r="H180" s="119"/>
      <c r="J180" s="26"/>
      <c r="K180" s="120"/>
      <c r="R180" s="49"/>
      <c r="AR180" s="12" t="s">
        <v>119</v>
      </c>
      <c r="AS180" s="12" t="s">
        <v>83</v>
      </c>
    </row>
    <row r="181" spans="2:63" s="1" customFormat="1" ht="16.5" customHeight="1">
      <c r="B181" s="26"/>
      <c r="C181" s="106" t="s">
        <v>246</v>
      </c>
      <c r="D181" s="106" t="s">
        <v>113</v>
      </c>
      <c r="E181" s="107" t="s">
        <v>247</v>
      </c>
      <c r="F181" s="108" t="s">
        <v>248</v>
      </c>
      <c r="G181" s="109" t="s">
        <v>116</v>
      </c>
      <c r="H181" s="110"/>
      <c r="I181" s="108" t="s">
        <v>488</v>
      </c>
      <c r="J181" s="26"/>
      <c r="K181" s="111" t="s">
        <v>1</v>
      </c>
      <c r="L181" s="112" t="s">
        <v>43</v>
      </c>
      <c r="N181" s="113" t="e">
        <f>M181*#REF!</f>
        <v>#REF!</v>
      </c>
      <c r="O181" s="113">
        <v>0</v>
      </c>
      <c r="P181" s="113" t="e">
        <f>O181*#REF!</f>
        <v>#REF!</v>
      </c>
      <c r="Q181" s="113">
        <v>0</v>
      </c>
      <c r="R181" s="114" t="e">
        <f>Q181*#REF!</f>
        <v>#REF!</v>
      </c>
      <c r="AP181" s="115" t="s">
        <v>117</v>
      </c>
      <c r="AR181" s="115" t="s">
        <v>113</v>
      </c>
      <c r="AS181" s="115" t="s">
        <v>83</v>
      </c>
      <c r="AW181" s="12" t="s">
        <v>112</v>
      </c>
      <c r="BC181" s="116" t="e">
        <f>IF(L181="základní",#REF!,0)</f>
        <v>#REF!</v>
      </c>
      <c r="BD181" s="116">
        <f>IF(L181="snížená",#REF!,0)</f>
        <v>0</v>
      </c>
      <c r="BE181" s="116">
        <f>IF(L181="zákl. přenesená",#REF!,0)</f>
        <v>0</v>
      </c>
      <c r="BF181" s="116">
        <f>IF(L181="sníž. přenesená",#REF!,0)</f>
        <v>0</v>
      </c>
      <c r="BG181" s="116">
        <f>IF(L181="nulová",#REF!,0)</f>
        <v>0</v>
      </c>
      <c r="BH181" s="12" t="s">
        <v>83</v>
      </c>
      <c r="BI181" s="116" t="e">
        <f>ROUND(H181*#REF!,2)</f>
        <v>#REF!</v>
      </c>
      <c r="BJ181" s="12" t="s">
        <v>117</v>
      </c>
      <c r="BK181" s="115" t="s">
        <v>249</v>
      </c>
    </row>
    <row r="182" spans="2:63" s="1" customFormat="1" ht="126.75">
      <c r="B182" s="26"/>
      <c r="D182" s="117" t="s">
        <v>119</v>
      </c>
      <c r="F182" s="118" t="s">
        <v>124</v>
      </c>
      <c r="H182" s="119"/>
      <c r="J182" s="26"/>
      <c r="K182" s="120"/>
      <c r="R182" s="49"/>
      <c r="AR182" s="12" t="s">
        <v>119</v>
      </c>
      <c r="AS182" s="12" t="s">
        <v>83</v>
      </c>
    </row>
    <row r="183" spans="2:63" s="1" customFormat="1" ht="24.2" customHeight="1">
      <c r="B183" s="26"/>
      <c r="C183" s="106" t="s">
        <v>250</v>
      </c>
      <c r="D183" s="106" t="s">
        <v>113</v>
      </c>
      <c r="E183" s="107" t="s">
        <v>251</v>
      </c>
      <c r="F183" s="108" t="s">
        <v>252</v>
      </c>
      <c r="G183" s="109" t="s">
        <v>116</v>
      </c>
      <c r="H183" s="110"/>
      <c r="I183" s="108" t="s">
        <v>488</v>
      </c>
      <c r="J183" s="26"/>
      <c r="K183" s="111" t="s">
        <v>1</v>
      </c>
      <c r="L183" s="112" t="s">
        <v>43</v>
      </c>
      <c r="N183" s="113" t="e">
        <f>M183*#REF!</f>
        <v>#REF!</v>
      </c>
      <c r="O183" s="113">
        <v>0</v>
      </c>
      <c r="P183" s="113" t="e">
        <f>O183*#REF!</f>
        <v>#REF!</v>
      </c>
      <c r="Q183" s="113">
        <v>0</v>
      </c>
      <c r="R183" s="114" t="e">
        <f>Q183*#REF!</f>
        <v>#REF!</v>
      </c>
      <c r="AP183" s="115" t="s">
        <v>117</v>
      </c>
      <c r="AR183" s="115" t="s">
        <v>113</v>
      </c>
      <c r="AS183" s="115" t="s">
        <v>83</v>
      </c>
      <c r="AW183" s="12" t="s">
        <v>112</v>
      </c>
      <c r="BC183" s="116" t="e">
        <f>IF(L183="základní",#REF!,0)</f>
        <v>#REF!</v>
      </c>
      <c r="BD183" s="116">
        <f>IF(L183="snížená",#REF!,0)</f>
        <v>0</v>
      </c>
      <c r="BE183" s="116">
        <f>IF(L183="zákl. přenesená",#REF!,0)</f>
        <v>0</v>
      </c>
      <c r="BF183" s="116">
        <f>IF(L183="sníž. přenesená",#REF!,0)</f>
        <v>0</v>
      </c>
      <c r="BG183" s="116">
        <f>IF(L183="nulová",#REF!,0)</f>
        <v>0</v>
      </c>
      <c r="BH183" s="12" t="s">
        <v>83</v>
      </c>
      <c r="BI183" s="116" t="e">
        <f>ROUND(H183*#REF!,2)</f>
        <v>#REF!</v>
      </c>
      <c r="BJ183" s="12" t="s">
        <v>117</v>
      </c>
      <c r="BK183" s="115" t="s">
        <v>253</v>
      </c>
    </row>
    <row r="184" spans="2:63" s="1" customFormat="1" ht="126.75">
      <c r="B184" s="26"/>
      <c r="D184" s="117" t="s">
        <v>119</v>
      </c>
      <c r="F184" s="118" t="s">
        <v>254</v>
      </c>
      <c r="H184" s="119"/>
      <c r="J184" s="26"/>
      <c r="K184" s="120"/>
      <c r="R184" s="49"/>
      <c r="AR184" s="12" t="s">
        <v>119</v>
      </c>
      <c r="AS184" s="12" t="s">
        <v>83</v>
      </c>
    </row>
    <row r="185" spans="2:63" s="1" customFormat="1" ht="24.2" customHeight="1">
      <c r="B185" s="26"/>
      <c r="C185" s="121" t="s">
        <v>255</v>
      </c>
      <c r="D185" s="121" t="s">
        <v>130</v>
      </c>
      <c r="E185" s="122" t="s">
        <v>256</v>
      </c>
      <c r="F185" s="123" t="s">
        <v>257</v>
      </c>
      <c r="G185" s="124" t="s">
        <v>116</v>
      </c>
      <c r="H185" s="125"/>
      <c r="I185" s="123" t="s">
        <v>488</v>
      </c>
      <c r="J185" s="126"/>
      <c r="K185" s="127" t="s">
        <v>1</v>
      </c>
      <c r="L185" s="128" t="s">
        <v>43</v>
      </c>
      <c r="N185" s="113" t="e">
        <f>M185*#REF!</f>
        <v>#REF!</v>
      </c>
      <c r="O185" s="113">
        <v>0</v>
      </c>
      <c r="P185" s="113" t="e">
        <f>O185*#REF!</f>
        <v>#REF!</v>
      </c>
      <c r="Q185" s="113">
        <v>0</v>
      </c>
      <c r="R185" s="114" t="e">
        <f>Q185*#REF!</f>
        <v>#REF!</v>
      </c>
      <c r="AP185" s="115" t="s">
        <v>134</v>
      </c>
      <c r="AR185" s="115" t="s">
        <v>130</v>
      </c>
      <c r="AS185" s="115" t="s">
        <v>83</v>
      </c>
      <c r="AW185" s="12" t="s">
        <v>112</v>
      </c>
      <c r="BC185" s="116" t="e">
        <f>IF(L185="základní",#REF!,0)</f>
        <v>#REF!</v>
      </c>
      <c r="BD185" s="116">
        <f>IF(L185="snížená",#REF!,0)</f>
        <v>0</v>
      </c>
      <c r="BE185" s="116">
        <f>IF(L185="zákl. přenesená",#REF!,0)</f>
        <v>0</v>
      </c>
      <c r="BF185" s="116">
        <f>IF(L185="sníž. přenesená",#REF!,0)</f>
        <v>0</v>
      </c>
      <c r="BG185" s="116">
        <f>IF(L185="nulová",#REF!,0)</f>
        <v>0</v>
      </c>
      <c r="BH185" s="12" t="s">
        <v>83</v>
      </c>
      <c r="BI185" s="116" t="e">
        <f>ROUND(H185*#REF!,2)</f>
        <v>#REF!</v>
      </c>
      <c r="BJ185" s="12" t="s">
        <v>117</v>
      </c>
      <c r="BK185" s="115" t="s">
        <v>258</v>
      </c>
    </row>
    <row r="186" spans="2:63" s="1" customFormat="1" ht="78">
      <c r="B186" s="26"/>
      <c r="D186" s="117" t="s">
        <v>119</v>
      </c>
      <c r="F186" s="118" t="s">
        <v>259</v>
      </c>
      <c r="H186" s="119"/>
      <c r="J186" s="26"/>
      <c r="K186" s="120"/>
      <c r="R186" s="49"/>
      <c r="AR186" s="12" t="s">
        <v>119</v>
      </c>
      <c r="AS186" s="12" t="s">
        <v>83</v>
      </c>
    </row>
    <row r="187" spans="2:63" s="1" customFormat="1" ht="24.2" customHeight="1">
      <c r="B187" s="26"/>
      <c r="C187" s="121" t="s">
        <v>260</v>
      </c>
      <c r="D187" s="121" t="s">
        <v>130</v>
      </c>
      <c r="E187" s="122" t="s">
        <v>261</v>
      </c>
      <c r="F187" s="123" t="s">
        <v>262</v>
      </c>
      <c r="G187" s="124" t="s">
        <v>116</v>
      </c>
      <c r="H187" s="125"/>
      <c r="I187" s="123" t="s">
        <v>488</v>
      </c>
      <c r="J187" s="126"/>
      <c r="K187" s="127" t="s">
        <v>1</v>
      </c>
      <c r="L187" s="128" t="s">
        <v>43</v>
      </c>
      <c r="N187" s="113" t="e">
        <f>M187*#REF!</f>
        <v>#REF!</v>
      </c>
      <c r="O187" s="113">
        <v>0</v>
      </c>
      <c r="P187" s="113" t="e">
        <f>O187*#REF!</f>
        <v>#REF!</v>
      </c>
      <c r="Q187" s="113">
        <v>0</v>
      </c>
      <c r="R187" s="114" t="e">
        <f>Q187*#REF!</f>
        <v>#REF!</v>
      </c>
      <c r="AP187" s="115" t="s">
        <v>134</v>
      </c>
      <c r="AR187" s="115" t="s">
        <v>130</v>
      </c>
      <c r="AS187" s="115" t="s">
        <v>83</v>
      </c>
      <c r="AW187" s="12" t="s">
        <v>112</v>
      </c>
      <c r="BC187" s="116" t="e">
        <f>IF(L187="základní",#REF!,0)</f>
        <v>#REF!</v>
      </c>
      <c r="BD187" s="116">
        <f>IF(L187="snížená",#REF!,0)</f>
        <v>0</v>
      </c>
      <c r="BE187" s="116">
        <f>IF(L187="zákl. přenesená",#REF!,0)</f>
        <v>0</v>
      </c>
      <c r="BF187" s="116">
        <f>IF(L187="sníž. přenesená",#REF!,0)</f>
        <v>0</v>
      </c>
      <c r="BG187" s="116">
        <f>IF(L187="nulová",#REF!,0)</f>
        <v>0</v>
      </c>
      <c r="BH187" s="12" t="s">
        <v>83</v>
      </c>
      <c r="BI187" s="116" t="e">
        <f>ROUND(H187*#REF!,2)</f>
        <v>#REF!</v>
      </c>
      <c r="BJ187" s="12" t="s">
        <v>117</v>
      </c>
      <c r="BK187" s="115" t="s">
        <v>263</v>
      </c>
    </row>
    <row r="188" spans="2:63" s="1" customFormat="1" ht="78">
      <c r="B188" s="26"/>
      <c r="D188" s="117" t="s">
        <v>119</v>
      </c>
      <c r="F188" s="118" t="s">
        <v>264</v>
      </c>
      <c r="H188" s="119"/>
      <c r="J188" s="26"/>
      <c r="K188" s="120"/>
      <c r="R188" s="49"/>
      <c r="AR188" s="12" t="s">
        <v>119</v>
      </c>
      <c r="AS188" s="12" t="s">
        <v>83</v>
      </c>
    </row>
    <row r="189" spans="2:63" s="1" customFormat="1" ht="24.2" customHeight="1">
      <c r="B189" s="26"/>
      <c r="C189" s="106" t="s">
        <v>265</v>
      </c>
      <c r="D189" s="106" t="s">
        <v>113</v>
      </c>
      <c r="E189" s="107" t="s">
        <v>266</v>
      </c>
      <c r="F189" s="108" t="s">
        <v>267</v>
      </c>
      <c r="G189" s="109" t="s">
        <v>116</v>
      </c>
      <c r="H189" s="110"/>
      <c r="I189" s="108" t="s">
        <v>488</v>
      </c>
      <c r="J189" s="26"/>
      <c r="K189" s="111" t="s">
        <v>1</v>
      </c>
      <c r="L189" s="112" t="s">
        <v>43</v>
      </c>
      <c r="N189" s="113" t="e">
        <f>M189*#REF!</f>
        <v>#REF!</v>
      </c>
      <c r="O189" s="113">
        <v>0</v>
      </c>
      <c r="P189" s="113" t="e">
        <f>O189*#REF!</f>
        <v>#REF!</v>
      </c>
      <c r="Q189" s="113">
        <v>0</v>
      </c>
      <c r="R189" s="114" t="e">
        <f>Q189*#REF!</f>
        <v>#REF!</v>
      </c>
      <c r="AP189" s="115" t="s">
        <v>117</v>
      </c>
      <c r="AR189" s="115" t="s">
        <v>113</v>
      </c>
      <c r="AS189" s="115" t="s">
        <v>83</v>
      </c>
      <c r="AW189" s="12" t="s">
        <v>112</v>
      </c>
      <c r="BC189" s="116" t="e">
        <f>IF(L189="základní",#REF!,0)</f>
        <v>#REF!</v>
      </c>
      <c r="BD189" s="116">
        <f>IF(L189="snížená",#REF!,0)</f>
        <v>0</v>
      </c>
      <c r="BE189" s="116">
        <f>IF(L189="zákl. přenesená",#REF!,0)</f>
        <v>0</v>
      </c>
      <c r="BF189" s="116">
        <f>IF(L189="sníž. přenesená",#REF!,0)</f>
        <v>0</v>
      </c>
      <c r="BG189" s="116">
        <f>IF(L189="nulová",#REF!,0)</f>
        <v>0</v>
      </c>
      <c r="BH189" s="12" t="s">
        <v>83</v>
      </c>
      <c r="BI189" s="116" t="e">
        <f>ROUND(H189*#REF!,2)</f>
        <v>#REF!</v>
      </c>
      <c r="BJ189" s="12" t="s">
        <v>117</v>
      </c>
      <c r="BK189" s="115" t="s">
        <v>268</v>
      </c>
    </row>
    <row r="190" spans="2:63" s="1" customFormat="1" ht="78">
      <c r="B190" s="26"/>
      <c r="D190" s="117" t="s">
        <v>119</v>
      </c>
      <c r="F190" s="118" t="s">
        <v>269</v>
      </c>
      <c r="H190" s="119"/>
      <c r="J190" s="26"/>
      <c r="K190" s="120"/>
      <c r="R190" s="49"/>
      <c r="AR190" s="12" t="s">
        <v>119</v>
      </c>
      <c r="AS190" s="12" t="s">
        <v>83</v>
      </c>
    </row>
    <row r="191" spans="2:63" s="1" customFormat="1" ht="24.2" customHeight="1">
      <c r="B191" s="26"/>
      <c r="C191" s="106" t="s">
        <v>270</v>
      </c>
      <c r="D191" s="106" t="s">
        <v>113</v>
      </c>
      <c r="E191" s="107" t="s">
        <v>271</v>
      </c>
      <c r="F191" s="108" t="s">
        <v>272</v>
      </c>
      <c r="G191" s="109" t="s">
        <v>116</v>
      </c>
      <c r="H191" s="110"/>
      <c r="I191" s="108" t="s">
        <v>488</v>
      </c>
      <c r="J191" s="26"/>
      <c r="K191" s="111" t="s">
        <v>1</v>
      </c>
      <c r="L191" s="112" t="s">
        <v>43</v>
      </c>
      <c r="N191" s="113" t="e">
        <f>M191*#REF!</f>
        <v>#REF!</v>
      </c>
      <c r="O191" s="113">
        <v>0</v>
      </c>
      <c r="P191" s="113" t="e">
        <f>O191*#REF!</f>
        <v>#REF!</v>
      </c>
      <c r="Q191" s="113">
        <v>0</v>
      </c>
      <c r="R191" s="114" t="e">
        <f>Q191*#REF!</f>
        <v>#REF!</v>
      </c>
      <c r="AP191" s="115" t="s">
        <v>117</v>
      </c>
      <c r="AR191" s="115" t="s">
        <v>113</v>
      </c>
      <c r="AS191" s="115" t="s">
        <v>83</v>
      </c>
      <c r="AW191" s="12" t="s">
        <v>112</v>
      </c>
      <c r="BC191" s="116" t="e">
        <f>IF(L191="základní",#REF!,0)</f>
        <v>#REF!</v>
      </c>
      <c r="BD191" s="116">
        <f>IF(L191="snížená",#REF!,0)</f>
        <v>0</v>
      </c>
      <c r="BE191" s="116">
        <f>IF(L191="zákl. přenesená",#REF!,0)</f>
        <v>0</v>
      </c>
      <c r="BF191" s="116">
        <f>IF(L191="sníž. přenesená",#REF!,0)</f>
        <v>0</v>
      </c>
      <c r="BG191" s="116">
        <f>IF(L191="nulová",#REF!,0)</f>
        <v>0</v>
      </c>
      <c r="BH191" s="12" t="s">
        <v>83</v>
      </c>
      <c r="BI191" s="116" t="e">
        <f>ROUND(H191*#REF!,2)</f>
        <v>#REF!</v>
      </c>
      <c r="BJ191" s="12" t="s">
        <v>117</v>
      </c>
      <c r="BK191" s="115" t="s">
        <v>273</v>
      </c>
    </row>
    <row r="192" spans="2:63" s="1" customFormat="1" ht="126.75">
      <c r="B192" s="26"/>
      <c r="D192" s="117" t="s">
        <v>119</v>
      </c>
      <c r="F192" s="118" t="s">
        <v>124</v>
      </c>
      <c r="H192" s="119"/>
      <c r="J192" s="26"/>
      <c r="K192" s="120"/>
      <c r="R192" s="49"/>
      <c r="AR192" s="12" t="s">
        <v>119</v>
      </c>
      <c r="AS192" s="12" t="s">
        <v>83</v>
      </c>
    </row>
    <row r="193" spans="2:63" s="1" customFormat="1" ht="24.2" customHeight="1">
      <c r="B193" s="26"/>
      <c r="C193" s="106" t="s">
        <v>274</v>
      </c>
      <c r="D193" s="106" t="s">
        <v>113</v>
      </c>
      <c r="E193" s="107" t="s">
        <v>275</v>
      </c>
      <c r="F193" s="108" t="s">
        <v>276</v>
      </c>
      <c r="G193" s="109" t="s">
        <v>116</v>
      </c>
      <c r="H193" s="110"/>
      <c r="I193" s="108" t="s">
        <v>488</v>
      </c>
      <c r="J193" s="26"/>
      <c r="K193" s="111" t="s">
        <v>1</v>
      </c>
      <c r="L193" s="112" t="s">
        <v>43</v>
      </c>
      <c r="N193" s="113" t="e">
        <f>M193*#REF!</f>
        <v>#REF!</v>
      </c>
      <c r="O193" s="113">
        <v>0</v>
      </c>
      <c r="P193" s="113" t="e">
        <f>O193*#REF!</f>
        <v>#REF!</v>
      </c>
      <c r="Q193" s="113">
        <v>0</v>
      </c>
      <c r="R193" s="114" t="e">
        <f>Q193*#REF!</f>
        <v>#REF!</v>
      </c>
      <c r="AP193" s="115" t="s">
        <v>117</v>
      </c>
      <c r="AR193" s="115" t="s">
        <v>113</v>
      </c>
      <c r="AS193" s="115" t="s">
        <v>83</v>
      </c>
      <c r="AW193" s="12" t="s">
        <v>112</v>
      </c>
      <c r="BC193" s="116" t="e">
        <f>IF(L193="základní",#REF!,0)</f>
        <v>#REF!</v>
      </c>
      <c r="BD193" s="116">
        <f>IF(L193="snížená",#REF!,0)</f>
        <v>0</v>
      </c>
      <c r="BE193" s="116">
        <f>IF(L193="zákl. přenesená",#REF!,0)</f>
        <v>0</v>
      </c>
      <c r="BF193" s="116">
        <f>IF(L193="sníž. přenesená",#REF!,0)</f>
        <v>0</v>
      </c>
      <c r="BG193" s="116">
        <f>IF(L193="nulová",#REF!,0)</f>
        <v>0</v>
      </c>
      <c r="BH193" s="12" t="s">
        <v>83</v>
      </c>
      <c r="BI193" s="116" t="e">
        <f>ROUND(H193*#REF!,2)</f>
        <v>#REF!</v>
      </c>
      <c r="BJ193" s="12" t="s">
        <v>117</v>
      </c>
      <c r="BK193" s="115" t="s">
        <v>277</v>
      </c>
    </row>
    <row r="194" spans="2:63" s="1" customFormat="1" ht="126.75">
      <c r="B194" s="26"/>
      <c r="D194" s="117" t="s">
        <v>119</v>
      </c>
      <c r="F194" s="118" t="s">
        <v>129</v>
      </c>
      <c r="H194" s="119"/>
      <c r="J194" s="26"/>
      <c r="K194" s="120"/>
      <c r="R194" s="49"/>
      <c r="AR194" s="12" t="s">
        <v>119</v>
      </c>
      <c r="AS194" s="12" t="s">
        <v>83</v>
      </c>
    </row>
    <row r="195" spans="2:63" s="1" customFormat="1" ht="24.2" customHeight="1">
      <c r="B195" s="26"/>
      <c r="C195" s="121" t="s">
        <v>278</v>
      </c>
      <c r="D195" s="121" t="s">
        <v>130</v>
      </c>
      <c r="E195" s="122" t="s">
        <v>279</v>
      </c>
      <c r="F195" s="123" t="s">
        <v>280</v>
      </c>
      <c r="G195" s="124" t="s">
        <v>133</v>
      </c>
      <c r="H195" s="125"/>
      <c r="I195" s="123" t="s">
        <v>488</v>
      </c>
      <c r="J195" s="126"/>
      <c r="K195" s="127" t="s">
        <v>1</v>
      </c>
      <c r="L195" s="128" t="s">
        <v>43</v>
      </c>
      <c r="N195" s="113" t="e">
        <f>M195*#REF!</f>
        <v>#REF!</v>
      </c>
      <c r="O195" s="113">
        <v>0</v>
      </c>
      <c r="P195" s="113" t="e">
        <f>O195*#REF!</f>
        <v>#REF!</v>
      </c>
      <c r="Q195" s="113">
        <v>0</v>
      </c>
      <c r="R195" s="114" t="e">
        <f>Q195*#REF!</f>
        <v>#REF!</v>
      </c>
      <c r="AP195" s="115" t="s">
        <v>134</v>
      </c>
      <c r="AR195" s="115" t="s">
        <v>130</v>
      </c>
      <c r="AS195" s="115" t="s">
        <v>83</v>
      </c>
      <c r="AW195" s="12" t="s">
        <v>112</v>
      </c>
      <c r="BC195" s="116" t="e">
        <f>IF(L195="základní",#REF!,0)</f>
        <v>#REF!</v>
      </c>
      <c r="BD195" s="116">
        <f>IF(L195="snížená",#REF!,0)</f>
        <v>0</v>
      </c>
      <c r="BE195" s="116">
        <f>IF(L195="zákl. přenesená",#REF!,0)</f>
        <v>0</v>
      </c>
      <c r="BF195" s="116">
        <f>IF(L195="sníž. přenesená",#REF!,0)</f>
        <v>0</v>
      </c>
      <c r="BG195" s="116">
        <f>IF(L195="nulová",#REF!,0)</f>
        <v>0</v>
      </c>
      <c r="BH195" s="12" t="s">
        <v>83</v>
      </c>
      <c r="BI195" s="116" t="e">
        <f>ROUND(H195*#REF!,2)</f>
        <v>#REF!</v>
      </c>
      <c r="BJ195" s="12" t="s">
        <v>117</v>
      </c>
      <c r="BK195" s="115" t="s">
        <v>281</v>
      </c>
    </row>
    <row r="196" spans="2:63" s="1" customFormat="1" ht="58.5">
      <c r="B196" s="26"/>
      <c r="D196" s="117" t="s">
        <v>119</v>
      </c>
      <c r="F196" s="118" t="s">
        <v>237</v>
      </c>
      <c r="H196" s="119"/>
      <c r="J196" s="26"/>
      <c r="K196" s="120"/>
      <c r="R196" s="49"/>
      <c r="AR196" s="12" t="s">
        <v>119</v>
      </c>
      <c r="AS196" s="12" t="s">
        <v>83</v>
      </c>
    </row>
    <row r="197" spans="2:63" s="1" customFormat="1" ht="24.2" customHeight="1">
      <c r="B197" s="26"/>
      <c r="C197" s="121" t="s">
        <v>282</v>
      </c>
      <c r="D197" s="121" t="s">
        <v>130</v>
      </c>
      <c r="E197" s="122" t="s">
        <v>283</v>
      </c>
      <c r="F197" s="123" t="s">
        <v>284</v>
      </c>
      <c r="G197" s="124" t="s">
        <v>133</v>
      </c>
      <c r="H197" s="125"/>
      <c r="I197" s="123" t="s">
        <v>488</v>
      </c>
      <c r="J197" s="126"/>
      <c r="K197" s="127" t="s">
        <v>1</v>
      </c>
      <c r="L197" s="128" t="s">
        <v>43</v>
      </c>
      <c r="N197" s="113" t="e">
        <f>M197*#REF!</f>
        <v>#REF!</v>
      </c>
      <c r="O197" s="113">
        <v>0</v>
      </c>
      <c r="P197" s="113" t="e">
        <f>O197*#REF!</f>
        <v>#REF!</v>
      </c>
      <c r="Q197" s="113">
        <v>0</v>
      </c>
      <c r="R197" s="114" t="e">
        <f>Q197*#REF!</f>
        <v>#REF!</v>
      </c>
      <c r="AP197" s="115" t="s">
        <v>134</v>
      </c>
      <c r="AR197" s="115" t="s">
        <v>130</v>
      </c>
      <c r="AS197" s="115" t="s">
        <v>83</v>
      </c>
      <c r="AW197" s="12" t="s">
        <v>112</v>
      </c>
      <c r="BC197" s="116" t="e">
        <f>IF(L197="základní",#REF!,0)</f>
        <v>#REF!</v>
      </c>
      <c r="BD197" s="116">
        <f>IF(L197="snížená",#REF!,0)</f>
        <v>0</v>
      </c>
      <c r="BE197" s="116">
        <f>IF(L197="zákl. přenesená",#REF!,0)</f>
        <v>0</v>
      </c>
      <c r="BF197" s="116">
        <f>IF(L197="sníž. přenesená",#REF!,0)</f>
        <v>0</v>
      </c>
      <c r="BG197" s="116">
        <f>IF(L197="nulová",#REF!,0)</f>
        <v>0</v>
      </c>
      <c r="BH197" s="12" t="s">
        <v>83</v>
      </c>
      <c r="BI197" s="116" t="e">
        <f>ROUND(H197*#REF!,2)</f>
        <v>#REF!</v>
      </c>
      <c r="BJ197" s="12" t="s">
        <v>117</v>
      </c>
      <c r="BK197" s="115" t="s">
        <v>285</v>
      </c>
    </row>
    <row r="198" spans="2:63" s="1" customFormat="1" ht="58.5">
      <c r="B198" s="26"/>
      <c r="D198" s="117" t="s">
        <v>119</v>
      </c>
      <c r="F198" s="118" t="s">
        <v>237</v>
      </c>
      <c r="H198" s="119"/>
      <c r="J198" s="26"/>
      <c r="K198" s="120"/>
      <c r="R198" s="49"/>
      <c r="AR198" s="12" t="s">
        <v>119</v>
      </c>
      <c r="AS198" s="12" t="s">
        <v>83</v>
      </c>
    </row>
    <row r="199" spans="2:63" s="1" customFormat="1" ht="24.2" customHeight="1">
      <c r="B199" s="26"/>
      <c r="C199" s="106" t="s">
        <v>286</v>
      </c>
      <c r="D199" s="106" t="s">
        <v>113</v>
      </c>
      <c r="E199" s="107" t="s">
        <v>287</v>
      </c>
      <c r="F199" s="108" t="s">
        <v>288</v>
      </c>
      <c r="G199" s="109" t="s">
        <v>116</v>
      </c>
      <c r="H199" s="110"/>
      <c r="I199" s="108" t="s">
        <v>488</v>
      </c>
      <c r="J199" s="26"/>
      <c r="K199" s="111" t="s">
        <v>1</v>
      </c>
      <c r="L199" s="112" t="s">
        <v>43</v>
      </c>
      <c r="N199" s="113" t="e">
        <f>M199*#REF!</f>
        <v>#REF!</v>
      </c>
      <c r="O199" s="113">
        <v>0</v>
      </c>
      <c r="P199" s="113" t="e">
        <f>O199*#REF!</f>
        <v>#REF!</v>
      </c>
      <c r="Q199" s="113">
        <v>0</v>
      </c>
      <c r="R199" s="114" t="e">
        <f>Q199*#REF!</f>
        <v>#REF!</v>
      </c>
      <c r="AP199" s="115" t="s">
        <v>117</v>
      </c>
      <c r="AR199" s="115" t="s">
        <v>113</v>
      </c>
      <c r="AS199" s="115" t="s">
        <v>83</v>
      </c>
      <c r="AW199" s="12" t="s">
        <v>112</v>
      </c>
      <c r="BC199" s="116" t="e">
        <f>IF(L199="základní",#REF!,0)</f>
        <v>#REF!</v>
      </c>
      <c r="BD199" s="116">
        <f>IF(L199="snížená",#REF!,0)</f>
        <v>0</v>
      </c>
      <c r="BE199" s="116">
        <f>IF(L199="zákl. přenesená",#REF!,0)</f>
        <v>0</v>
      </c>
      <c r="BF199" s="116">
        <f>IF(L199="sníž. přenesená",#REF!,0)</f>
        <v>0</v>
      </c>
      <c r="BG199" s="116">
        <f>IF(L199="nulová",#REF!,0)</f>
        <v>0</v>
      </c>
      <c r="BH199" s="12" t="s">
        <v>83</v>
      </c>
      <c r="BI199" s="116" t="e">
        <f>ROUND(H199*#REF!,2)</f>
        <v>#REF!</v>
      </c>
      <c r="BJ199" s="12" t="s">
        <v>117</v>
      </c>
      <c r="BK199" s="115" t="s">
        <v>289</v>
      </c>
    </row>
    <row r="200" spans="2:63" s="1" customFormat="1" ht="78">
      <c r="B200" s="26"/>
      <c r="D200" s="117" t="s">
        <v>119</v>
      </c>
      <c r="F200" s="118" t="s">
        <v>120</v>
      </c>
      <c r="H200" s="119"/>
      <c r="J200" s="26"/>
      <c r="K200" s="120"/>
      <c r="R200" s="49"/>
      <c r="AR200" s="12" t="s">
        <v>119</v>
      </c>
      <c r="AS200" s="12" t="s">
        <v>83</v>
      </c>
    </row>
    <row r="201" spans="2:63" s="1" customFormat="1" ht="24.2" customHeight="1">
      <c r="B201" s="26"/>
      <c r="C201" s="106" t="s">
        <v>290</v>
      </c>
      <c r="D201" s="106" t="s">
        <v>113</v>
      </c>
      <c r="E201" s="107" t="s">
        <v>291</v>
      </c>
      <c r="F201" s="108" t="s">
        <v>292</v>
      </c>
      <c r="G201" s="109" t="s">
        <v>116</v>
      </c>
      <c r="H201" s="110"/>
      <c r="I201" s="108" t="s">
        <v>488</v>
      </c>
      <c r="J201" s="26"/>
      <c r="K201" s="111" t="s">
        <v>1</v>
      </c>
      <c r="L201" s="112" t="s">
        <v>43</v>
      </c>
      <c r="N201" s="113" t="e">
        <f>M201*#REF!</f>
        <v>#REF!</v>
      </c>
      <c r="O201" s="113">
        <v>0</v>
      </c>
      <c r="P201" s="113" t="e">
        <f>O201*#REF!</f>
        <v>#REF!</v>
      </c>
      <c r="Q201" s="113">
        <v>0</v>
      </c>
      <c r="R201" s="114" t="e">
        <f>Q201*#REF!</f>
        <v>#REF!</v>
      </c>
      <c r="AP201" s="115" t="s">
        <v>117</v>
      </c>
      <c r="AR201" s="115" t="s">
        <v>113</v>
      </c>
      <c r="AS201" s="115" t="s">
        <v>83</v>
      </c>
      <c r="AW201" s="12" t="s">
        <v>112</v>
      </c>
      <c r="BC201" s="116" t="e">
        <f>IF(L201="základní",#REF!,0)</f>
        <v>#REF!</v>
      </c>
      <c r="BD201" s="116">
        <f>IF(L201="snížená",#REF!,0)</f>
        <v>0</v>
      </c>
      <c r="BE201" s="116">
        <f>IF(L201="zákl. přenesená",#REF!,0)</f>
        <v>0</v>
      </c>
      <c r="BF201" s="116">
        <f>IF(L201="sníž. přenesená",#REF!,0)</f>
        <v>0</v>
      </c>
      <c r="BG201" s="116">
        <f>IF(L201="nulová",#REF!,0)</f>
        <v>0</v>
      </c>
      <c r="BH201" s="12" t="s">
        <v>83</v>
      </c>
      <c r="BI201" s="116" t="e">
        <f>ROUND(H201*#REF!,2)</f>
        <v>#REF!</v>
      </c>
      <c r="BJ201" s="12" t="s">
        <v>117</v>
      </c>
      <c r="BK201" s="115" t="s">
        <v>293</v>
      </c>
    </row>
    <row r="202" spans="2:63" s="1" customFormat="1" ht="126.75">
      <c r="B202" s="26"/>
      <c r="D202" s="117" t="s">
        <v>119</v>
      </c>
      <c r="F202" s="118" t="s">
        <v>124</v>
      </c>
      <c r="H202" s="119"/>
      <c r="J202" s="26"/>
      <c r="K202" s="120"/>
      <c r="R202" s="49"/>
      <c r="AR202" s="12" t="s">
        <v>119</v>
      </c>
      <c r="AS202" s="12" t="s">
        <v>83</v>
      </c>
    </row>
    <row r="203" spans="2:63" s="1" customFormat="1" ht="24.2" customHeight="1">
      <c r="B203" s="26"/>
      <c r="C203" s="106" t="s">
        <v>294</v>
      </c>
      <c r="D203" s="106" t="s">
        <v>113</v>
      </c>
      <c r="E203" s="107" t="s">
        <v>295</v>
      </c>
      <c r="F203" s="108" t="s">
        <v>296</v>
      </c>
      <c r="G203" s="109" t="s">
        <v>116</v>
      </c>
      <c r="H203" s="110"/>
      <c r="I203" s="108" t="s">
        <v>488</v>
      </c>
      <c r="J203" s="26"/>
      <c r="K203" s="111" t="s">
        <v>1</v>
      </c>
      <c r="L203" s="112" t="s">
        <v>43</v>
      </c>
      <c r="N203" s="113" t="e">
        <f>M203*#REF!</f>
        <v>#REF!</v>
      </c>
      <c r="O203" s="113">
        <v>0</v>
      </c>
      <c r="P203" s="113" t="e">
        <f>O203*#REF!</f>
        <v>#REF!</v>
      </c>
      <c r="Q203" s="113">
        <v>0</v>
      </c>
      <c r="R203" s="114" t="e">
        <f>Q203*#REF!</f>
        <v>#REF!</v>
      </c>
      <c r="AP203" s="115" t="s">
        <v>117</v>
      </c>
      <c r="AR203" s="115" t="s">
        <v>113</v>
      </c>
      <c r="AS203" s="115" t="s">
        <v>83</v>
      </c>
      <c r="AW203" s="12" t="s">
        <v>112</v>
      </c>
      <c r="BC203" s="116" t="e">
        <f>IF(L203="základní",#REF!,0)</f>
        <v>#REF!</v>
      </c>
      <c r="BD203" s="116">
        <f>IF(L203="snížená",#REF!,0)</f>
        <v>0</v>
      </c>
      <c r="BE203" s="116">
        <f>IF(L203="zákl. přenesená",#REF!,0)</f>
        <v>0</v>
      </c>
      <c r="BF203" s="116">
        <f>IF(L203="sníž. přenesená",#REF!,0)</f>
        <v>0</v>
      </c>
      <c r="BG203" s="116">
        <f>IF(L203="nulová",#REF!,0)</f>
        <v>0</v>
      </c>
      <c r="BH203" s="12" t="s">
        <v>83</v>
      </c>
      <c r="BI203" s="116" t="e">
        <f>ROUND(H203*#REF!,2)</f>
        <v>#REF!</v>
      </c>
      <c r="BJ203" s="12" t="s">
        <v>117</v>
      </c>
      <c r="BK203" s="115" t="s">
        <v>297</v>
      </c>
    </row>
    <row r="204" spans="2:63" s="1" customFormat="1" ht="126.75">
      <c r="B204" s="26"/>
      <c r="D204" s="117" t="s">
        <v>119</v>
      </c>
      <c r="F204" s="118" t="s">
        <v>124</v>
      </c>
      <c r="H204" s="119"/>
      <c r="J204" s="26"/>
      <c r="K204" s="120"/>
      <c r="R204" s="49"/>
      <c r="AR204" s="12" t="s">
        <v>119</v>
      </c>
      <c r="AS204" s="12" t="s">
        <v>83</v>
      </c>
    </row>
    <row r="205" spans="2:63" s="1" customFormat="1" ht="24.2" customHeight="1">
      <c r="B205" s="26"/>
      <c r="C205" s="121" t="s">
        <v>298</v>
      </c>
      <c r="D205" s="121" t="s">
        <v>130</v>
      </c>
      <c r="E205" s="122" t="s">
        <v>299</v>
      </c>
      <c r="F205" s="123" t="s">
        <v>300</v>
      </c>
      <c r="G205" s="124" t="s">
        <v>133</v>
      </c>
      <c r="H205" s="125"/>
      <c r="I205" s="123" t="s">
        <v>488</v>
      </c>
      <c r="J205" s="126"/>
      <c r="K205" s="127" t="s">
        <v>1</v>
      </c>
      <c r="L205" s="128" t="s">
        <v>43</v>
      </c>
      <c r="N205" s="113" t="e">
        <f>M205*#REF!</f>
        <v>#REF!</v>
      </c>
      <c r="O205" s="113">
        <v>0</v>
      </c>
      <c r="P205" s="113" t="e">
        <f>O205*#REF!</f>
        <v>#REF!</v>
      </c>
      <c r="Q205" s="113">
        <v>0</v>
      </c>
      <c r="R205" s="114" t="e">
        <f>Q205*#REF!</f>
        <v>#REF!</v>
      </c>
      <c r="AP205" s="115" t="s">
        <v>134</v>
      </c>
      <c r="AR205" s="115" t="s">
        <v>130</v>
      </c>
      <c r="AS205" s="115" t="s">
        <v>83</v>
      </c>
      <c r="AW205" s="12" t="s">
        <v>112</v>
      </c>
      <c r="BC205" s="116" t="e">
        <f>IF(L205="základní",#REF!,0)</f>
        <v>#REF!</v>
      </c>
      <c r="BD205" s="116">
        <f>IF(L205="snížená",#REF!,0)</f>
        <v>0</v>
      </c>
      <c r="BE205" s="116">
        <f>IF(L205="zákl. přenesená",#REF!,0)</f>
        <v>0</v>
      </c>
      <c r="BF205" s="116">
        <f>IF(L205="sníž. přenesená",#REF!,0)</f>
        <v>0</v>
      </c>
      <c r="BG205" s="116">
        <f>IF(L205="nulová",#REF!,0)</f>
        <v>0</v>
      </c>
      <c r="BH205" s="12" t="s">
        <v>83</v>
      </c>
      <c r="BI205" s="116" t="e">
        <f>ROUND(H205*#REF!,2)</f>
        <v>#REF!</v>
      </c>
      <c r="BJ205" s="12" t="s">
        <v>117</v>
      </c>
      <c r="BK205" s="115" t="s">
        <v>301</v>
      </c>
    </row>
    <row r="206" spans="2:63" s="1" customFormat="1" ht="58.5">
      <c r="B206" s="26"/>
      <c r="D206" s="117" t="s">
        <v>119</v>
      </c>
      <c r="F206" s="118" t="s">
        <v>237</v>
      </c>
      <c r="H206" s="119"/>
      <c r="J206" s="26"/>
      <c r="K206" s="120"/>
      <c r="R206" s="49"/>
      <c r="AR206" s="12" t="s">
        <v>119</v>
      </c>
      <c r="AS206" s="12" t="s">
        <v>83</v>
      </c>
    </row>
    <row r="207" spans="2:63" s="1" customFormat="1" ht="24.2" customHeight="1">
      <c r="B207" s="26"/>
      <c r="C207" s="121" t="s">
        <v>302</v>
      </c>
      <c r="D207" s="121" t="s">
        <v>130</v>
      </c>
      <c r="E207" s="122" t="s">
        <v>303</v>
      </c>
      <c r="F207" s="123" t="s">
        <v>304</v>
      </c>
      <c r="G207" s="124" t="s">
        <v>133</v>
      </c>
      <c r="H207" s="125"/>
      <c r="I207" s="123" t="s">
        <v>488</v>
      </c>
      <c r="J207" s="126"/>
      <c r="K207" s="127" t="s">
        <v>1</v>
      </c>
      <c r="L207" s="128" t="s">
        <v>43</v>
      </c>
      <c r="N207" s="113" t="e">
        <f>M207*#REF!</f>
        <v>#REF!</v>
      </c>
      <c r="O207" s="113">
        <v>0</v>
      </c>
      <c r="P207" s="113" t="e">
        <f>O207*#REF!</f>
        <v>#REF!</v>
      </c>
      <c r="Q207" s="113">
        <v>0</v>
      </c>
      <c r="R207" s="114" t="e">
        <f>Q207*#REF!</f>
        <v>#REF!</v>
      </c>
      <c r="AP207" s="115" t="s">
        <v>134</v>
      </c>
      <c r="AR207" s="115" t="s">
        <v>130</v>
      </c>
      <c r="AS207" s="115" t="s">
        <v>83</v>
      </c>
      <c r="AW207" s="12" t="s">
        <v>112</v>
      </c>
      <c r="BC207" s="116" t="e">
        <f>IF(L207="základní",#REF!,0)</f>
        <v>#REF!</v>
      </c>
      <c r="BD207" s="116">
        <f>IF(L207="snížená",#REF!,0)</f>
        <v>0</v>
      </c>
      <c r="BE207" s="116">
        <f>IF(L207="zákl. přenesená",#REF!,0)</f>
        <v>0</v>
      </c>
      <c r="BF207" s="116">
        <f>IF(L207="sníž. přenesená",#REF!,0)</f>
        <v>0</v>
      </c>
      <c r="BG207" s="116">
        <f>IF(L207="nulová",#REF!,0)</f>
        <v>0</v>
      </c>
      <c r="BH207" s="12" t="s">
        <v>83</v>
      </c>
      <c r="BI207" s="116" t="e">
        <f>ROUND(H207*#REF!,2)</f>
        <v>#REF!</v>
      </c>
      <c r="BJ207" s="12" t="s">
        <v>117</v>
      </c>
      <c r="BK207" s="115" t="s">
        <v>305</v>
      </c>
    </row>
    <row r="208" spans="2:63" s="1" customFormat="1" ht="58.5">
      <c r="B208" s="26"/>
      <c r="D208" s="117" t="s">
        <v>119</v>
      </c>
      <c r="F208" s="118" t="s">
        <v>237</v>
      </c>
      <c r="H208" s="119"/>
      <c r="J208" s="26"/>
      <c r="K208" s="120"/>
      <c r="R208" s="49"/>
      <c r="AR208" s="12" t="s">
        <v>119</v>
      </c>
      <c r="AS208" s="12" t="s">
        <v>83</v>
      </c>
    </row>
    <row r="209" spans="2:63" s="1" customFormat="1" ht="24.2" customHeight="1">
      <c r="B209" s="26"/>
      <c r="C209" s="106" t="s">
        <v>306</v>
      </c>
      <c r="D209" s="106" t="s">
        <v>113</v>
      </c>
      <c r="E209" s="107" t="s">
        <v>307</v>
      </c>
      <c r="F209" s="108" t="s">
        <v>308</v>
      </c>
      <c r="G209" s="109" t="s">
        <v>116</v>
      </c>
      <c r="H209" s="110"/>
      <c r="I209" s="108" t="s">
        <v>488</v>
      </c>
      <c r="J209" s="26"/>
      <c r="K209" s="111" t="s">
        <v>1</v>
      </c>
      <c r="L209" s="112" t="s">
        <v>43</v>
      </c>
      <c r="N209" s="113" t="e">
        <f>M209*#REF!</f>
        <v>#REF!</v>
      </c>
      <c r="O209" s="113">
        <v>0</v>
      </c>
      <c r="P209" s="113" t="e">
        <f>O209*#REF!</f>
        <v>#REF!</v>
      </c>
      <c r="Q209" s="113">
        <v>0</v>
      </c>
      <c r="R209" s="114" t="e">
        <f>Q209*#REF!</f>
        <v>#REF!</v>
      </c>
      <c r="AP209" s="115" t="s">
        <v>117</v>
      </c>
      <c r="AR209" s="115" t="s">
        <v>113</v>
      </c>
      <c r="AS209" s="115" t="s">
        <v>83</v>
      </c>
      <c r="AW209" s="12" t="s">
        <v>112</v>
      </c>
      <c r="BC209" s="116" t="e">
        <f>IF(L209="základní",#REF!,0)</f>
        <v>#REF!</v>
      </c>
      <c r="BD209" s="116">
        <f>IF(L209="snížená",#REF!,0)</f>
        <v>0</v>
      </c>
      <c r="BE209" s="116">
        <f>IF(L209="zákl. přenesená",#REF!,0)</f>
        <v>0</v>
      </c>
      <c r="BF209" s="116">
        <f>IF(L209="sníž. přenesená",#REF!,0)</f>
        <v>0</v>
      </c>
      <c r="BG209" s="116">
        <f>IF(L209="nulová",#REF!,0)</f>
        <v>0</v>
      </c>
      <c r="BH209" s="12" t="s">
        <v>83</v>
      </c>
      <c r="BI209" s="116" t="e">
        <f>ROUND(H209*#REF!,2)</f>
        <v>#REF!</v>
      </c>
      <c r="BJ209" s="12" t="s">
        <v>117</v>
      </c>
      <c r="BK209" s="115" t="s">
        <v>309</v>
      </c>
    </row>
    <row r="210" spans="2:63" s="1" customFormat="1" ht="78">
      <c r="B210" s="26"/>
      <c r="D210" s="117" t="s">
        <v>119</v>
      </c>
      <c r="F210" s="118" t="s">
        <v>120</v>
      </c>
      <c r="H210" s="119"/>
      <c r="J210" s="26"/>
      <c r="K210" s="120"/>
      <c r="R210" s="49"/>
      <c r="AR210" s="12" t="s">
        <v>119</v>
      </c>
      <c r="AS210" s="12" t="s">
        <v>83</v>
      </c>
    </row>
    <row r="211" spans="2:63" s="1" customFormat="1" ht="21.75" customHeight="1">
      <c r="B211" s="26"/>
      <c r="C211" s="106" t="s">
        <v>310</v>
      </c>
      <c r="D211" s="106" t="s">
        <v>113</v>
      </c>
      <c r="E211" s="107" t="s">
        <v>311</v>
      </c>
      <c r="F211" s="108" t="s">
        <v>312</v>
      </c>
      <c r="G211" s="109" t="s">
        <v>116</v>
      </c>
      <c r="H211" s="110"/>
      <c r="I211" s="108" t="s">
        <v>488</v>
      </c>
      <c r="J211" s="26"/>
      <c r="K211" s="111" t="s">
        <v>1</v>
      </c>
      <c r="L211" s="112" t="s">
        <v>43</v>
      </c>
      <c r="N211" s="113" t="e">
        <f>M211*#REF!</f>
        <v>#REF!</v>
      </c>
      <c r="O211" s="113">
        <v>0</v>
      </c>
      <c r="P211" s="113" t="e">
        <f>O211*#REF!</f>
        <v>#REF!</v>
      </c>
      <c r="Q211" s="113">
        <v>0</v>
      </c>
      <c r="R211" s="114" t="e">
        <f>Q211*#REF!</f>
        <v>#REF!</v>
      </c>
      <c r="AP211" s="115" t="s">
        <v>117</v>
      </c>
      <c r="AR211" s="115" t="s">
        <v>113</v>
      </c>
      <c r="AS211" s="115" t="s">
        <v>83</v>
      </c>
      <c r="AW211" s="12" t="s">
        <v>112</v>
      </c>
      <c r="BC211" s="116" t="e">
        <f>IF(L211="základní",#REF!,0)</f>
        <v>#REF!</v>
      </c>
      <c r="BD211" s="116">
        <f>IF(L211="snížená",#REF!,0)</f>
        <v>0</v>
      </c>
      <c r="BE211" s="116">
        <f>IF(L211="zákl. přenesená",#REF!,0)</f>
        <v>0</v>
      </c>
      <c r="BF211" s="116">
        <f>IF(L211="sníž. přenesená",#REF!,0)</f>
        <v>0</v>
      </c>
      <c r="BG211" s="116">
        <f>IF(L211="nulová",#REF!,0)</f>
        <v>0</v>
      </c>
      <c r="BH211" s="12" t="s">
        <v>83</v>
      </c>
      <c r="BI211" s="116" t="e">
        <f>ROUND(H211*#REF!,2)</f>
        <v>#REF!</v>
      </c>
      <c r="BJ211" s="12" t="s">
        <v>117</v>
      </c>
      <c r="BK211" s="115" t="s">
        <v>313</v>
      </c>
    </row>
    <row r="212" spans="2:63" s="1" customFormat="1" ht="126.75">
      <c r="B212" s="26"/>
      <c r="D212" s="117" t="s">
        <v>119</v>
      </c>
      <c r="F212" s="118" t="s">
        <v>314</v>
      </c>
      <c r="H212" s="119"/>
      <c r="J212" s="26"/>
      <c r="K212" s="120"/>
      <c r="R212" s="49"/>
      <c r="AR212" s="12" t="s">
        <v>119</v>
      </c>
      <c r="AS212" s="12" t="s">
        <v>83</v>
      </c>
    </row>
    <row r="213" spans="2:63" s="1" customFormat="1" ht="24.2" customHeight="1">
      <c r="B213" s="26"/>
      <c r="C213" s="106" t="s">
        <v>315</v>
      </c>
      <c r="D213" s="106" t="s">
        <v>113</v>
      </c>
      <c r="E213" s="107" t="s">
        <v>316</v>
      </c>
      <c r="F213" s="108" t="s">
        <v>317</v>
      </c>
      <c r="G213" s="109" t="s">
        <v>116</v>
      </c>
      <c r="H213" s="110"/>
      <c r="I213" s="108" t="s">
        <v>488</v>
      </c>
      <c r="J213" s="26"/>
      <c r="K213" s="111" t="s">
        <v>1</v>
      </c>
      <c r="L213" s="112" t="s">
        <v>43</v>
      </c>
      <c r="N213" s="113" t="e">
        <f>M213*#REF!</f>
        <v>#REF!</v>
      </c>
      <c r="O213" s="113">
        <v>0</v>
      </c>
      <c r="P213" s="113" t="e">
        <f>O213*#REF!</f>
        <v>#REF!</v>
      </c>
      <c r="Q213" s="113">
        <v>0</v>
      </c>
      <c r="R213" s="114" t="e">
        <f>Q213*#REF!</f>
        <v>#REF!</v>
      </c>
      <c r="AP213" s="115" t="s">
        <v>117</v>
      </c>
      <c r="AR213" s="115" t="s">
        <v>113</v>
      </c>
      <c r="AS213" s="115" t="s">
        <v>83</v>
      </c>
      <c r="AW213" s="12" t="s">
        <v>112</v>
      </c>
      <c r="BC213" s="116" t="e">
        <f>IF(L213="základní",#REF!,0)</f>
        <v>#REF!</v>
      </c>
      <c r="BD213" s="116">
        <f>IF(L213="snížená",#REF!,0)</f>
        <v>0</v>
      </c>
      <c r="BE213" s="116">
        <f>IF(L213="zákl. přenesená",#REF!,0)</f>
        <v>0</v>
      </c>
      <c r="BF213" s="116">
        <f>IF(L213="sníž. přenesená",#REF!,0)</f>
        <v>0</v>
      </c>
      <c r="BG213" s="116">
        <f>IF(L213="nulová",#REF!,0)</f>
        <v>0</v>
      </c>
      <c r="BH213" s="12" t="s">
        <v>83</v>
      </c>
      <c r="BI213" s="116" t="e">
        <f>ROUND(H213*#REF!,2)</f>
        <v>#REF!</v>
      </c>
      <c r="BJ213" s="12" t="s">
        <v>117</v>
      </c>
      <c r="BK213" s="115" t="s">
        <v>318</v>
      </c>
    </row>
    <row r="214" spans="2:63" s="1" customFormat="1" ht="126.75">
      <c r="B214" s="26"/>
      <c r="D214" s="117" t="s">
        <v>119</v>
      </c>
      <c r="F214" s="118" t="s">
        <v>254</v>
      </c>
      <c r="H214" s="119"/>
      <c r="J214" s="26"/>
      <c r="K214" s="120"/>
      <c r="R214" s="49"/>
      <c r="AR214" s="12" t="s">
        <v>119</v>
      </c>
      <c r="AS214" s="12" t="s">
        <v>83</v>
      </c>
    </row>
    <row r="215" spans="2:63" s="1" customFormat="1" ht="24.2" customHeight="1">
      <c r="B215" s="26"/>
      <c r="C215" s="121" t="s">
        <v>319</v>
      </c>
      <c r="D215" s="121" t="s">
        <v>130</v>
      </c>
      <c r="E215" s="122" t="s">
        <v>320</v>
      </c>
      <c r="F215" s="123" t="s">
        <v>321</v>
      </c>
      <c r="G215" s="124" t="s">
        <v>169</v>
      </c>
      <c r="H215" s="125"/>
      <c r="I215" s="123" t="s">
        <v>488</v>
      </c>
      <c r="J215" s="126"/>
      <c r="K215" s="127" t="s">
        <v>1</v>
      </c>
      <c r="L215" s="128" t="s">
        <v>43</v>
      </c>
      <c r="N215" s="113" t="e">
        <f>M215*#REF!</f>
        <v>#REF!</v>
      </c>
      <c r="O215" s="113">
        <v>0</v>
      </c>
      <c r="P215" s="113" t="e">
        <f>O215*#REF!</f>
        <v>#REF!</v>
      </c>
      <c r="Q215" s="113">
        <v>0</v>
      </c>
      <c r="R215" s="114" t="e">
        <f>Q215*#REF!</f>
        <v>#REF!</v>
      </c>
      <c r="AP215" s="115" t="s">
        <v>134</v>
      </c>
      <c r="AR215" s="115" t="s">
        <v>130</v>
      </c>
      <c r="AS215" s="115" t="s">
        <v>83</v>
      </c>
      <c r="AW215" s="12" t="s">
        <v>112</v>
      </c>
      <c r="BC215" s="116" t="e">
        <f>IF(L215="základní",#REF!,0)</f>
        <v>#REF!</v>
      </c>
      <c r="BD215" s="116">
        <f>IF(L215="snížená",#REF!,0)</f>
        <v>0</v>
      </c>
      <c r="BE215" s="116">
        <f>IF(L215="zákl. přenesená",#REF!,0)</f>
        <v>0</v>
      </c>
      <c r="BF215" s="116">
        <f>IF(L215="sníž. přenesená",#REF!,0)</f>
        <v>0</v>
      </c>
      <c r="BG215" s="116">
        <f>IF(L215="nulová",#REF!,0)</f>
        <v>0</v>
      </c>
      <c r="BH215" s="12" t="s">
        <v>83</v>
      </c>
      <c r="BI215" s="116" t="e">
        <f>ROUND(H215*#REF!,2)</f>
        <v>#REF!</v>
      </c>
      <c r="BJ215" s="12" t="s">
        <v>117</v>
      </c>
      <c r="BK215" s="115" t="s">
        <v>322</v>
      </c>
    </row>
    <row r="216" spans="2:63" s="1" customFormat="1" ht="58.5">
      <c r="B216" s="26"/>
      <c r="D216" s="117" t="s">
        <v>119</v>
      </c>
      <c r="F216" s="118" t="s">
        <v>237</v>
      </c>
      <c r="H216" s="119"/>
      <c r="J216" s="26"/>
      <c r="K216" s="120"/>
      <c r="R216" s="49"/>
      <c r="AR216" s="12" t="s">
        <v>119</v>
      </c>
      <c r="AS216" s="12" t="s">
        <v>83</v>
      </c>
    </row>
    <row r="217" spans="2:63" s="1" customFormat="1" ht="24.2" customHeight="1">
      <c r="B217" s="26"/>
      <c r="C217" s="121" t="s">
        <v>323</v>
      </c>
      <c r="D217" s="121" t="s">
        <v>130</v>
      </c>
      <c r="E217" s="122" t="s">
        <v>324</v>
      </c>
      <c r="F217" s="123" t="s">
        <v>325</v>
      </c>
      <c r="G217" s="124" t="s">
        <v>169</v>
      </c>
      <c r="H217" s="125"/>
      <c r="I217" s="123" t="s">
        <v>488</v>
      </c>
      <c r="J217" s="126"/>
      <c r="K217" s="127" t="s">
        <v>1</v>
      </c>
      <c r="L217" s="128" t="s">
        <v>43</v>
      </c>
      <c r="N217" s="113" t="e">
        <f>M217*#REF!</f>
        <v>#REF!</v>
      </c>
      <c r="O217" s="113">
        <v>0</v>
      </c>
      <c r="P217" s="113" t="e">
        <f>O217*#REF!</f>
        <v>#REF!</v>
      </c>
      <c r="Q217" s="113">
        <v>0</v>
      </c>
      <c r="R217" s="114" t="e">
        <f>Q217*#REF!</f>
        <v>#REF!</v>
      </c>
      <c r="AP217" s="115" t="s">
        <v>134</v>
      </c>
      <c r="AR217" s="115" t="s">
        <v>130</v>
      </c>
      <c r="AS217" s="115" t="s">
        <v>83</v>
      </c>
      <c r="AW217" s="12" t="s">
        <v>112</v>
      </c>
      <c r="BC217" s="116" t="e">
        <f>IF(L217="základní",#REF!,0)</f>
        <v>#REF!</v>
      </c>
      <c r="BD217" s="116">
        <f>IF(L217="snížená",#REF!,0)</f>
        <v>0</v>
      </c>
      <c r="BE217" s="116">
        <f>IF(L217="zákl. přenesená",#REF!,0)</f>
        <v>0</v>
      </c>
      <c r="BF217" s="116">
        <f>IF(L217="sníž. přenesená",#REF!,0)</f>
        <v>0</v>
      </c>
      <c r="BG217" s="116">
        <f>IF(L217="nulová",#REF!,0)</f>
        <v>0</v>
      </c>
      <c r="BH217" s="12" t="s">
        <v>83</v>
      </c>
      <c r="BI217" s="116" t="e">
        <f>ROUND(H217*#REF!,2)</f>
        <v>#REF!</v>
      </c>
      <c r="BJ217" s="12" t="s">
        <v>117</v>
      </c>
      <c r="BK217" s="115" t="s">
        <v>326</v>
      </c>
    </row>
    <row r="218" spans="2:63" s="1" customFormat="1" ht="58.5">
      <c r="B218" s="26"/>
      <c r="D218" s="117" t="s">
        <v>119</v>
      </c>
      <c r="F218" s="118" t="s">
        <v>237</v>
      </c>
      <c r="H218" s="119"/>
      <c r="J218" s="26"/>
      <c r="K218" s="120"/>
      <c r="R218" s="49"/>
      <c r="AR218" s="12" t="s">
        <v>119</v>
      </c>
      <c r="AS218" s="12" t="s">
        <v>83</v>
      </c>
    </row>
    <row r="219" spans="2:63" s="10" customFormat="1" ht="25.9" customHeight="1">
      <c r="B219" s="97"/>
      <c r="D219" s="98" t="s">
        <v>77</v>
      </c>
      <c r="E219" s="99" t="s">
        <v>327</v>
      </c>
      <c r="F219" s="99" t="s">
        <v>328</v>
      </c>
      <c r="H219" s="100"/>
      <c r="J219" s="97"/>
      <c r="K219" s="101"/>
      <c r="N219" s="102" t="e">
        <f>SUM(N220:N243)</f>
        <v>#REF!</v>
      </c>
      <c r="P219" s="102" t="e">
        <f>SUM(P220:P243)</f>
        <v>#REF!</v>
      </c>
      <c r="R219" s="103" t="e">
        <f>SUM(R220:R243)</f>
        <v>#REF!</v>
      </c>
      <c r="AP219" s="98" t="s">
        <v>83</v>
      </c>
      <c r="AR219" s="104" t="s">
        <v>77</v>
      </c>
      <c r="AS219" s="104" t="s">
        <v>78</v>
      </c>
      <c r="AW219" s="98" t="s">
        <v>112</v>
      </c>
      <c r="BI219" s="105" t="e">
        <f>SUM(BI220:BI243)</f>
        <v>#REF!</v>
      </c>
    </row>
    <row r="220" spans="2:63" s="1" customFormat="1" ht="24.2" customHeight="1">
      <c r="B220" s="26"/>
      <c r="C220" s="106" t="s">
        <v>329</v>
      </c>
      <c r="D220" s="106" t="s">
        <v>113</v>
      </c>
      <c r="E220" s="107" t="s">
        <v>330</v>
      </c>
      <c r="F220" s="108" t="s">
        <v>331</v>
      </c>
      <c r="G220" s="109" t="s">
        <v>116</v>
      </c>
      <c r="H220" s="110"/>
      <c r="I220" s="108" t="s">
        <v>488</v>
      </c>
      <c r="J220" s="26"/>
      <c r="K220" s="111" t="s">
        <v>1</v>
      </c>
      <c r="L220" s="112" t="s">
        <v>43</v>
      </c>
      <c r="N220" s="113" t="e">
        <f>M220*#REF!</f>
        <v>#REF!</v>
      </c>
      <c r="O220" s="113">
        <v>0</v>
      </c>
      <c r="P220" s="113" t="e">
        <f>O220*#REF!</f>
        <v>#REF!</v>
      </c>
      <c r="Q220" s="113">
        <v>0</v>
      </c>
      <c r="R220" s="114" t="e">
        <f>Q220*#REF!</f>
        <v>#REF!</v>
      </c>
      <c r="AP220" s="115" t="s">
        <v>117</v>
      </c>
      <c r="AR220" s="115" t="s">
        <v>113</v>
      </c>
      <c r="AS220" s="115" t="s">
        <v>83</v>
      </c>
      <c r="AW220" s="12" t="s">
        <v>112</v>
      </c>
      <c r="BC220" s="116" t="e">
        <f>IF(L220="základní",#REF!,0)</f>
        <v>#REF!</v>
      </c>
      <c r="BD220" s="116">
        <f>IF(L220="snížená",#REF!,0)</f>
        <v>0</v>
      </c>
      <c r="BE220" s="116">
        <f>IF(L220="zákl. přenesená",#REF!,0)</f>
        <v>0</v>
      </c>
      <c r="BF220" s="116">
        <f>IF(L220="sníž. přenesená",#REF!,0)</f>
        <v>0</v>
      </c>
      <c r="BG220" s="116">
        <f>IF(L220="nulová",#REF!,0)</f>
        <v>0</v>
      </c>
      <c r="BH220" s="12" t="s">
        <v>83</v>
      </c>
      <c r="BI220" s="116" t="e">
        <f>ROUND(H220*#REF!,2)</f>
        <v>#REF!</v>
      </c>
      <c r="BJ220" s="12" t="s">
        <v>117</v>
      </c>
      <c r="BK220" s="115" t="s">
        <v>332</v>
      </c>
    </row>
    <row r="221" spans="2:63" s="1" customFormat="1" ht="78">
      <c r="B221" s="26"/>
      <c r="D221" s="117" t="s">
        <v>119</v>
      </c>
      <c r="F221" s="118" t="s">
        <v>120</v>
      </c>
      <c r="H221" s="119"/>
      <c r="J221" s="26"/>
      <c r="K221" s="120"/>
      <c r="R221" s="49"/>
      <c r="AR221" s="12" t="s">
        <v>119</v>
      </c>
      <c r="AS221" s="12" t="s">
        <v>83</v>
      </c>
    </row>
    <row r="222" spans="2:63" s="1" customFormat="1" ht="16.5" customHeight="1">
      <c r="B222" s="26"/>
      <c r="C222" s="106" t="s">
        <v>333</v>
      </c>
      <c r="D222" s="106" t="s">
        <v>113</v>
      </c>
      <c r="E222" s="107" t="s">
        <v>334</v>
      </c>
      <c r="F222" s="108" t="s">
        <v>335</v>
      </c>
      <c r="G222" s="109" t="s">
        <v>116</v>
      </c>
      <c r="H222" s="110"/>
      <c r="I222" s="108" t="s">
        <v>488</v>
      </c>
      <c r="J222" s="26"/>
      <c r="K222" s="111" t="s">
        <v>1</v>
      </c>
      <c r="L222" s="112" t="s">
        <v>43</v>
      </c>
      <c r="N222" s="113" t="e">
        <f>M222*#REF!</f>
        <v>#REF!</v>
      </c>
      <c r="O222" s="113">
        <v>0</v>
      </c>
      <c r="P222" s="113" t="e">
        <f>O222*#REF!</f>
        <v>#REF!</v>
      </c>
      <c r="Q222" s="113">
        <v>0</v>
      </c>
      <c r="R222" s="114" t="e">
        <f>Q222*#REF!</f>
        <v>#REF!</v>
      </c>
      <c r="AP222" s="115" t="s">
        <v>117</v>
      </c>
      <c r="AR222" s="115" t="s">
        <v>113</v>
      </c>
      <c r="AS222" s="115" t="s">
        <v>83</v>
      </c>
      <c r="AW222" s="12" t="s">
        <v>112</v>
      </c>
      <c r="BC222" s="116" t="e">
        <f>IF(L222="základní",#REF!,0)</f>
        <v>#REF!</v>
      </c>
      <c r="BD222" s="116">
        <f>IF(L222="snížená",#REF!,0)</f>
        <v>0</v>
      </c>
      <c r="BE222" s="116">
        <f>IF(L222="zákl. přenesená",#REF!,0)</f>
        <v>0</v>
      </c>
      <c r="BF222" s="116">
        <f>IF(L222="sníž. přenesená",#REF!,0)</f>
        <v>0</v>
      </c>
      <c r="BG222" s="116">
        <f>IF(L222="nulová",#REF!,0)</f>
        <v>0</v>
      </c>
      <c r="BH222" s="12" t="s">
        <v>83</v>
      </c>
      <c r="BI222" s="116" t="e">
        <f>ROUND(H222*#REF!,2)</f>
        <v>#REF!</v>
      </c>
      <c r="BJ222" s="12" t="s">
        <v>117</v>
      </c>
      <c r="BK222" s="115" t="s">
        <v>336</v>
      </c>
    </row>
    <row r="223" spans="2:63" s="1" customFormat="1" ht="136.5">
      <c r="B223" s="26"/>
      <c r="D223" s="117" t="s">
        <v>119</v>
      </c>
      <c r="F223" s="118" t="s">
        <v>337</v>
      </c>
      <c r="H223" s="119"/>
      <c r="J223" s="26"/>
      <c r="K223" s="120"/>
      <c r="R223" s="49"/>
      <c r="AR223" s="12" t="s">
        <v>119</v>
      </c>
      <c r="AS223" s="12" t="s">
        <v>83</v>
      </c>
    </row>
    <row r="224" spans="2:63" s="1" customFormat="1" ht="24.2" customHeight="1">
      <c r="B224" s="26"/>
      <c r="C224" s="121" t="s">
        <v>338</v>
      </c>
      <c r="D224" s="121" t="s">
        <v>130</v>
      </c>
      <c r="E224" s="122" t="s">
        <v>339</v>
      </c>
      <c r="F224" s="123" t="s">
        <v>340</v>
      </c>
      <c r="G224" s="124" t="s">
        <v>116</v>
      </c>
      <c r="H224" s="125"/>
      <c r="I224" s="123" t="s">
        <v>488</v>
      </c>
      <c r="J224" s="126"/>
      <c r="K224" s="127" t="s">
        <v>1</v>
      </c>
      <c r="L224" s="128" t="s">
        <v>43</v>
      </c>
      <c r="N224" s="113" t="e">
        <f>M224*#REF!</f>
        <v>#REF!</v>
      </c>
      <c r="O224" s="113">
        <v>0</v>
      </c>
      <c r="P224" s="113" t="e">
        <f>O224*#REF!</f>
        <v>#REF!</v>
      </c>
      <c r="Q224" s="113">
        <v>0</v>
      </c>
      <c r="R224" s="114" t="e">
        <f>Q224*#REF!</f>
        <v>#REF!</v>
      </c>
      <c r="AP224" s="115" t="s">
        <v>134</v>
      </c>
      <c r="AR224" s="115" t="s">
        <v>130</v>
      </c>
      <c r="AS224" s="115" t="s">
        <v>83</v>
      </c>
      <c r="AW224" s="12" t="s">
        <v>112</v>
      </c>
      <c r="BC224" s="116" t="e">
        <f>IF(L224="základní",#REF!,0)</f>
        <v>#REF!</v>
      </c>
      <c r="BD224" s="116">
        <f>IF(L224="snížená",#REF!,0)</f>
        <v>0</v>
      </c>
      <c r="BE224" s="116">
        <f>IF(L224="zákl. přenesená",#REF!,0)</f>
        <v>0</v>
      </c>
      <c r="BF224" s="116">
        <f>IF(L224="sníž. přenesená",#REF!,0)</f>
        <v>0</v>
      </c>
      <c r="BG224" s="116">
        <f>IF(L224="nulová",#REF!,0)</f>
        <v>0</v>
      </c>
      <c r="BH224" s="12" t="s">
        <v>83</v>
      </c>
      <c r="BI224" s="116" t="e">
        <f>ROUND(H224*#REF!,2)</f>
        <v>#REF!</v>
      </c>
      <c r="BJ224" s="12" t="s">
        <v>117</v>
      </c>
      <c r="BK224" s="115" t="s">
        <v>341</v>
      </c>
    </row>
    <row r="225" spans="2:63" s="1" customFormat="1" ht="58.5">
      <c r="B225" s="26"/>
      <c r="D225" s="117" t="s">
        <v>119</v>
      </c>
      <c r="F225" s="118" t="s">
        <v>237</v>
      </c>
      <c r="H225" s="119"/>
      <c r="J225" s="26"/>
      <c r="K225" s="120"/>
      <c r="R225" s="49"/>
      <c r="AR225" s="12" t="s">
        <v>119</v>
      </c>
      <c r="AS225" s="12" t="s">
        <v>83</v>
      </c>
    </row>
    <row r="226" spans="2:63" s="1" customFormat="1" ht="24.2" customHeight="1">
      <c r="B226" s="26"/>
      <c r="C226" s="121" t="s">
        <v>342</v>
      </c>
      <c r="D226" s="121" t="s">
        <v>130</v>
      </c>
      <c r="E226" s="122" t="s">
        <v>343</v>
      </c>
      <c r="F226" s="123" t="s">
        <v>344</v>
      </c>
      <c r="G226" s="124" t="s">
        <v>116</v>
      </c>
      <c r="H226" s="125"/>
      <c r="I226" s="123" t="s">
        <v>488</v>
      </c>
      <c r="J226" s="126"/>
      <c r="K226" s="127" t="s">
        <v>1</v>
      </c>
      <c r="L226" s="128" t="s">
        <v>43</v>
      </c>
      <c r="N226" s="113" t="e">
        <f>M226*#REF!</f>
        <v>#REF!</v>
      </c>
      <c r="O226" s="113">
        <v>0</v>
      </c>
      <c r="P226" s="113" t="e">
        <f>O226*#REF!</f>
        <v>#REF!</v>
      </c>
      <c r="Q226" s="113">
        <v>0</v>
      </c>
      <c r="R226" s="114" t="e">
        <f>Q226*#REF!</f>
        <v>#REF!</v>
      </c>
      <c r="AP226" s="115" t="s">
        <v>134</v>
      </c>
      <c r="AR226" s="115" t="s">
        <v>130</v>
      </c>
      <c r="AS226" s="115" t="s">
        <v>83</v>
      </c>
      <c r="AW226" s="12" t="s">
        <v>112</v>
      </c>
      <c r="BC226" s="116" t="e">
        <f>IF(L226="základní",#REF!,0)</f>
        <v>#REF!</v>
      </c>
      <c r="BD226" s="116">
        <f>IF(L226="snížená",#REF!,0)</f>
        <v>0</v>
      </c>
      <c r="BE226" s="116">
        <f>IF(L226="zákl. přenesená",#REF!,0)</f>
        <v>0</v>
      </c>
      <c r="BF226" s="116">
        <f>IF(L226="sníž. přenesená",#REF!,0)</f>
        <v>0</v>
      </c>
      <c r="BG226" s="116">
        <f>IF(L226="nulová",#REF!,0)</f>
        <v>0</v>
      </c>
      <c r="BH226" s="12" t="s">
        <v>83</v>
      </c>
      <c r="BI226" s="116" t="e">
        <f>ROUND(H226*#REF!,2)</f>
        <v>#REF!</v>
      </c>
      <c r="BJ226" s="12" t="s">
        <v>117</v>
      </c>
      <c r="BK226" s="115" t="s">
        <v>345</v>
      </c>
    </row>
    <row r="227" spans="2:63" s="1" customFormat="1" ht="58.5">
      <c r="B227" s="26"/>
      <c r="D227" s="117" t="s">
        <v>119</v>
      </c>
      <c r="F227" s="118" t="s">
        <v>237</v>
      </c>
      <c r="H227" s="119"/>
      <c r="J227" s="26"/>
      <c r="K227" s="120"/>
      <c r="R227" s="49"/>
      <c r="AR227" s="12" t="s">
        <v>119</v>
      </c>
      <c r="AS227" s="12" t="s">
        <v>83</v>
      </c>
    </row>
    <row r="228" spans="2:63" s="1" customFormat="1" ht="24.2" customHeight="1">
      <c r="B228" s="26"/>
      <c r="C228" s="106" t="s">
        <v>346</v>
      </c>
      <c r="D228" s="106" t="s">
        <v>113</v>
      </c>
      <c r="E228" s="107" t="s">
        <v>347</v>
      </c>
      <c r="F228" s="108" t="s">
        <v>348</v>
      </c>
      <c r="G228" s="109" t="s">
        <v>116</v>
      </c>
      <c r="H228" s="110"/>
      <c r="I228" s="108" t="s">
        <v>488</v>
      </c>
      <c r="J228" s="26"/>
      <c r="K228" s="111" t="s">
        <v>1</v>
      </c>
      <c r="L228" s="112" t="s">
        <v>43</v>
      </c>
      <c r="N228" s="113" t="e">
        <f>M228*#REF!</f>
        <v>#REF!</v>
      </c>
      <c r="O228" s="113">
        <v>0</v>
      </c>
      <c r="P228" s="113" t="e">
        <f>O228*#REF!</f>
        <v>#REF!</v>
      </c>
      <c r="Q228" s="113">
        <v>0</v>
      </c>
      <c r="R228" s="114" t="e">
        <f>Q228*#REF!</f>
        <v>#REF!</v>
      </c>
      <c r="AP228" s="115" t="s">
        <v>117</v>
      </c>
      <c r="AR228" s="115" t="s">
        <v>113</v>
      </c>
      <c r="AS228" s="115" t="s">
        <v>83</v>
      </c>
      <c r="AW228" s="12" t="s">
        <v>112</v>
      </c>
      <c r="BC228" s="116" t="e">
        <f>IF(L228="základní",#REF!,0)</f>
        <v>#REF!</v>
      </c>
      <c r="BD228" s="116">
        <f>IF(L228="snížená",#REF!,0)</f>
        <v>0</v>
      </c>
      <c r="BE228" s="116">
        <f>IF(L228="zákl. přenesená",#REF!,0)</f>
        <v>0</v>
      </c>
      <c r="BF228" s="116">
        <f>IF(L228="sníž. přenesená",#REF!,0)</f>
        <v>0</v>
      </c>
      <c r="BG228" s="116">
        <f>IF(L228="nulová",#REF!,0)</f>
        <v>0</v>
      </c>
      <c r="BH228" s="12" t="s">
        <v>83</v>
      </c>
      <c r="BI228" s="116" t="e">
        <f>ROUND(H228*#REF!,2)</f>
        <v>#REF!</v>
      </c>
      <c r="BJ228" s="12" t="s">
        <v>117</v>
      </c>
      <c r="BK228" s="115" t="s">
        <v>349</v>
      </c>
    </row>
    <row r="229" spans="2:63" s="1" customFormat="1" ht="78">
      <c r="B229" s="26"/>
      <c r="D229" s="117" t="s">
        <v>119</v>
      </c>
      <c r="F229" s="118" t="s">
        <v>269</v>
      </c>
      <c r="H229" s="119"/>
      <c r="J229" s="26"/>
      <c r="K229" s="120"/>
      <c r="R229" s="49"/>
      <c r="AR229" s="12" t="s">
        <v>119</v>
      </c>
      <c r="AS229" s="12" t="s">
        <v>83</v>
      </c>
    </row>
    <row r="230" spans="2:63" s="1" customFormat="1" ht="16.5" customHeight="1">
      <c r="B230" s="26"/>
      <c r="C230" s="106" t="s">
        <v>350</v>
      </c>
      <c r="D230" s="106" t="s">
        <v>113</v>
      </c>
      <c r="E230" s="107" t="s">
        <v>351</v>
      </c>
      <c r="F230" s="108" t="s">
        <v>352</v>
      </c>
      <c r="G230" s="109" t="s">
        <v>116</v>
      </c>
      <c r="H230" s="110"/>
      <c r="I230" s="108" t="s">
        <v>488</v>
      </c>
      <c r="J230" s="26"/>
      <c r="K230" s="111" t="s">
        <v>1</v>
      </c>
      <c r="L230" s="112" t="s">
        <v>43</v>
      </c>
      <c r="N230" s="113" t="e">
        <f>M230*#REF!</f>
        <v>#REF!</v>
      </c>
      <c r="O230" s="113">
        <v>0</v>
      </c>
      <c r="P230" s="113" t="e">
        <f>O230*#REF!</f>
        <v>#REF!</v>
      </c>
      <c r="Q230" s="113">
        <v>0</v>
      </c>
      <c r="R230" s="114" t="e">
        <f>Q230*#REF!</f>
        <v>#REF!</v>
      </c>
      <c r="AP230" s="115" t="s">
        <v>117</v>
      </c>
      <c r="AR230" s="115" t="s">
        <v>113</v>
      </c>
      <c r="AS230" s="115" t="s">
        <v>83</v>
      </c>
      <c r="AW230" s="12" t="s">
        <v>112</v>
      </c>
      <c r="BC230" s="116" t="e">
        <f>IF(L230="základní",#REF!,0)</f>
        <v>#REF!</v>
      </c>
      <c r="BD230" s="116">
        <f>IF(L230="snížená",#REF!,0)</f>
        <v>0</v>
      </c>
      <c r="BE230" s="116">
        <f>IF(L230="zákl. přenesená",#REF!,0)</f>
        <v>0</v>
      </c>
      <c r="BF230" s="116">
        <f>IF(L230="sníž. přenesená",#REF!,0)</f>
        <v>0</v>
      </c>
      <c r="BG230" s="116">
        <f>IF(L230="nulová",#REF!,0)</f>
        <v>0</v>
      </c>
      <c r="BH230" s="12" t="s">
        <v>83</v>
      </c>
      <c r="BI230" s="116" t="e">
        <f>ROUND(H230*#REF!,2)</f>
        <v>#REF!</v>
      </c>
      <c r="BJ230" s="12" t="s">
        <v>117</v>
      </c>
      <c r="BK230" s="115" t="s">
        <v>353</v>
      </c>
    </row>
    <row r="231" spans="2:63" s="1" customFormat="1" ht="126.75">
      <c r="B231" s="26"/>
      <c r="D231" s="117" t="s">
        <v>119</v>
      </c>
      <c r="F231" s="118" t="s">
        <v>354</v>
      </c>
      <c r="H231" s="119"/>
      <c r="J231" s="26"/>
      <c r="K231" s="120"/>
      <c r="R231" s="49"/>
      <c r="AR231" s="12" t="s">
        <v>119</v>
      </c>
      <c r="AS231" s="12" t="s">
        <v>83</v>
      </c>
    </row>
    <row r="232" spans="2:63" s="1" customFormat="1" ht="24.2" customHeight="1">
      <c r="B232" s="26"/>
      <c r="C232" s="121" t="s">
        <v>355</v>
      </c>
      <c r="D232" s="121" t="s">
        <v>130</v>
      </c>
      <c r="E232" s="122" t="s">
        <v>356</v>
      </c>
      <c r="F232" s="123" t="s">
        <v>357</v>
      </c>
      <c r="G232" s="124" t="s">
        <v>116</v>
      </c>
      <c r="H232" s="125"/>
      <c r="I232" s="123" t="s">
        <v>488</v>
      </c>
      <c r="J232" s="126"/>
      <c r="K232" s="127" t="s">
        <v>1</v>
      </c>
      <c r="L232" s="128" t="s">
        <v>43</v>
      </c>
      <c r="N232" s="113" t="e">
        <f>M232*#REF!</f>
        <v>#REF!</v>
      </c>
      <c r="O232" s="113">
        <v>0</v>
      </c>
      <c r="P232" s="113" t="e">
        <f>O232*#REF!</f>
        <v>#REF!</v>
      </c>
      <c r="Q232" s="113">
        <v>0</v>
      </c>
      <c r="R232" s="114" t="e">
        <f>Q232*#REF!</f>
        <v>#REF!</v>
      </c>
      <c r="AP232" s="115" t="s">
        <v>134</v>
      </c>
      <c r="AR232" s="115" t="s">
        <v>130</v>
      </c>
      <c r="AS232" s="115" t="s">
        <v>83</v>
      </c>
      <c r="AW232" s="12" t="s">
        <v>112</v>
      </c>
      <c r="BC232" s="116" t="e">
        <f>IF(L232="základní",#REF!,0)</f>
        <v>#REF!</v>
      </c>
      <c r="BD232" s="116">
        <f>IF(L232="snížená",#REF!,0)</f>
        <v>0</v>
      </c>
      <c r="BE232" s="116">
        <f>IF(L232="zákl. přenesená",#REF!,0)</f>
        <v>0</v>
      </c>
      <c r="BF232" s="116">
        <f>IF(L232="sníž. přenesená",#REF!,0)</f>
        <v>0</v>
      </c>
      <c r="BG232" s="116">
        <f>IF(L232="nulová",#REF!,0)</f>
        <v>0</v>
      </c>
      <c r="BH232" s="12" t="s">
        <v>83</v>
      </c>
      <c r="BI232" s="116" t="e">
        <f>ROUND(H232*#REF!,2)</f>
        <v>#REF!</v>
      </c>
      <c r="BJ232" s="12" t="s">
        <v>117</v>
      </c>
      <c r="BK232" s="115" t="s">
        <v>358</v>
      </c>
    </row>
    <row r="233" spans="2:63" s="1" customFormat="1" ht="58.5">
      <c r="B233" s="26"/>
      <c r="D233" s="117" t="s">
        <v>119</v>
      </c>
      <c r="F233" s="118" t="s">
        <v>237</v>
      </c>
      <c r="H233" s="119"/>
      <c r="J233" s="26"/>
      <c r="K233" s="120"/>
      <c r="R233" s="49"/>
      <c r="AR233" s="12" t="s">
        <v>119</v>
      </c>
      <c r="AS233" s="12" t="s">
        <v>83</v>
      </c>
    </row>
    <row r="234" spans="2:63" s="1" customFormat="1" ht="24.2" customHeight="1">
      <c r="B234" s="26"/>
      <c r="C234" s="121" t="s">
        <v>359</v>
      </c>
      <c r="D234" s="121" t="s">
        <v>130</v>
      </c>
      <c r="E234" s="122" t="s">
        <v>360</v>
      </c>
      <c r="F234" s="123" t="s">
        <v>361</v>
      </c>
      <c r="G234" s="124" t="s">
        <v>116</v>
      </c>
      <c r="H234" s="125"/>
      <c r="I234" s="123" t="s">
        <v>488</v>
      </c>
      <c r="J234" s="126"/>
      <c r="K234" s="127" t="s">
        <v>1</v>
      </c>
      <c r="L234" s="128" t="s">
        <v>43</v>
      </c>
      <c r="N234" s="113" t="e">
        <f>M234*#REF!</f>
        <v>#REF!</v>
      </c>
      <c r="O234" s="113">
        <v>0</v>
      </c>
      <c r="P234" s="113" t="e">
        <f>O234*#REF!</f>
        <v>#REF!</v>
      </c>
      <c r="Q234" s="113">
        <v>0</v>
      </c>
      <c r="R234" s="114" t="e">
        <f>Q234*#REF!</f>
        <v>#REF!</v>
      </c>
      <c r="AP234" s="115" t="s">
        <v>134</v>
      </c>
      <c r="AR234" s="115" t="s">
        <v>130</v>
      </c>
      <c r="AS234" s="115" t="s">
        <v>83</v>
      </c>
      <c r="AW234" s="12" t="s">
        <v>112</v>
      </c>
      <c r="BC234" s="116" t="e">
        <f>IF(L234="základní",#REF!,0)</f>
        <v>#REF!</v>
      </c>
      <c r="BD234" s="116">
        <f>IF(L234="snížená",#REF!,0)</f>
        <v>0</v>
      </c>
      <c r="BE234" s="116">
        <f>IF(L234="zákl. přenesená",#REF!,0)</f>
        <v>0</v>
      </c>
      <c r="BF234" s="116">
        <f>IF(L234="sníž. přenesená",#REF!,0)</f>
        <v>0</v>
      </c>
      <c r="BG234" s="116">
        <f>IF(L234="nulová",#REF!,0)</f>
        <v>0</v>
      </c>
      <c r="BH234" s="12" t="s">
        <v>83</v>
      </c>
      <c r="BI234" s="116" t="e">
        <f>ROUND(H234*#REF!,2)</f>
        <v>#REF!</v>
      </c>
      <c r="BJ234" s="12" t="s">
        <v>117</v>
      </c>
      <c r="BK234" s="115" t="s">
        <v>362</v>
      </c>
    </row>
    <row r="235" spans="2:63" s="1" customFormat="1" ht="58.5">
      <c r="B235" s="26"/>
      <c r="D235" s="117" t="s">
        <v>119</v>
      </c>
      <c r="F235" s="118" t="s">
        <v>237</v>
      </c>
      <c r="H235" s="119"/>
      <c r="J235" s="26"/>
      <c r="K235" s="120"/>
      <c r="R235" s="49"/>
      <c r="AR235" s="12" t="s">
        <v>119</v>
      </c>
      <c r="AS235" s="12" t="s">
        <v>83</v>
      </c>
    </row>
    <row r="236" spans="2:63" s="1" customFormat="1" ht="37.9" customHeight="1">
      <c r="B236" s="26"/>
      <c r="C236" s="106" t="s">
        <v>363</v>
      </c>
      <c r="D236" s="106" t="s">
        <v>113</v>
      </c>
      <c r="E236" s="107" t="s">
        <v>364</v>
      </c>
      <c r="F236" s="108" t="s">
        <v>365</v>
      </c>
      <c r="G236" s="109" t="s">
        <v>116</v>
      </c>
      <c r="H236" s="110"/>
      <c r="I236" s="108" t="s">
        <v>488</v>
      </c>
      <c r="J236" s="26"/>
      <c r="K236" s="111" t="s">
        <v>1</v>
      </c>
      <c r="L236" s="112" t="s">
        <v>43</v>
      </c>
      <c r="N236" s="113" t="e">
        <f>M236*#REF!</f>
        <v>#REF!</v>
      </c>
      <c r="O236" s="113">
        <v>0</v>
      </c>
      <c r="P236" s="113" t="e">
        <f>O236*#REF!</f>
        <v>#REF!</v>
      </c>
      <c r="Q236" s="113">
        <v>0</v>
      </c>
      <c r="R236" s="114" t="e">
        <f>Q236*#REF!</f>
        <v>#REF!</v>
      </c>
      <c r="AP236" s="115" t="s">
        <v>117</v>
      </c>
      <c r="AR236" s="115" t="s">
        <v>113</v>
      </c>
      <c r="AS236" s="115" t="s">
        <v>83</v>
      </c>
      <c r="AW236" s="12" t="s">
        <v>112</v>
      </c>
      <c r="BC236" s="116" t="e">
        <f>IF(L236="základní",#REF!,0)</f>
        <v>#REF!</v>
      </c>
      <c r="BD236" s="116">
        <f>IF(L236="snížená",#REF!,0)</f>
        <v>0</v>
      </c>
      <c r="BE236" s="116">
        <f>IF(L236="zákl. přenesená",#REF!,0)</f>
        <v>0</v>
      </c>
      <c r="BF236" s="116">
        <f>IF(L236="sníž. přenesená",#REF!,0)</f>
        <v>0</v>
      </c>
      <c r="BG236" s="116">
        <f>IF(L236="nulová",#REF!,0)</f>
        <v>0</v>
      </c>
      <c r="BH236" s="12" t="s">
        <v>83</v>
      </c>
      <c r="BI236" s="116" t="e">
        <f>ROUND(H236*#REF!,2)</f>
        <v>#REF!</v>
      </c>
      <c r="BJ236" s="12" t="s">
        <v>117</v>
      </c>
      <c r="BK236" s="115" t="s">
        <v>366</v>
      </c>
    </row>
    <row r="237" spans="2:63" s="1" customFormat="1" ht="78">
      <c r="B237" s="26"/>
      <c r="D237" s="117" t="s">
        <v>119</v>
      </c>
      <c r="F237" s="118" t="s">
        <v>120</v>
      </c>
      <c r="H237" s="119"/>
      <c r="J237" s="26"/>
      <c r="K237" s="120"/>
      <c r="R237" s="49"/>
      <c r="AR237" s="12" t="s">
        <v>119</v>
      </c>
      <c r="AS237" s="12" t="s">
        <v>83</v>
      </c>
    </row>
    <row r="238" spans="2:63" s="1" customFormat="1" ht="24.2" customHeight="1">
      <c r="B238" s="26"/>
      <c r="C238" s="106" t="s">
        <v>367</v>
      </c>
      <c r="D238" s="106" t="s">
        <v>113</v>
      </c>
      <c r="E238" s="107" t="s">
        <v>368</v>
      </c>
      <c r="F238" s="108" t="s">
        <v>369</v>
      </c>
      <c r="G238" s="109" t="s">
        <v>116</v>
      </c>
      <c r="H238" s="110"/>
      <c r="I238" s="108" t="s">
        <v>488</v>
      </c>
      <c r="J238" s="26"/>
      <c r="K238" s="111" t="s">
        <v>1</v>
      </c>
      <c r="L238" s="112" t="s">
        <v>43</v>
      </c>
      <c r="N238" s="113" t="e">
        <f>M238*#REF!</f>
        <v>#REF!</v>
      </c>
      <c r="O238" s="113">
        <v>0</v>
      </c>
      <c r="P238" s="113" t="e">
        <f>O238*#REF!</f>
        <v>#REF!</v>
      </c>
      <c r="Q238" s="113">
        <v>0</v>
      </c>
      <c r="R238" s="114" t="e">
        <f>Q238*#REF!</f>
        <v>#REF!</v>
      </c>
      <c r="AP238" s="115" t="s">
        <v>117</v>
      </c>
      <c r="AR238" s="115" t="s">
        <v>113</v>
      </c>
      <c r="AS238" s="115" t="s">
        <v>83</v>
      </c>
      <c r="AW238" s="12" t="s">
        <v>112</v>
      </c>
      <c r="BC238" s="116" t="e">
        <f>IF(L238="základní",#REF!,0)</f>
        <v>#REF!</v>
      </c>
      <c r="BD238" s="116">
        <f>IF(L238="snížená",#REF!,0)</f>
        <v>0</v>
      </c>
      <c r="BE238" s="116">
        <f>IF(L238="zákl. přenesená",#REF!,0)</f>
        <v>0</v>
      </c>
      <c r="BF238" s="116">
        <f>IF(L238="sníž. přenesená",#REF!,0)</f>
        <v>0</v>
      </c>
      <c r="BG238" s="116">
        <f>IF(L238="nulová",#REF!,0)</f>
        <v>0</v>
      </c>
      <c r="BH238" s="12" t="s">
        <v>83</v>
      </c>
      <c r="BI238" s="116" t="e">
        <f>ROUND(H238*#REF!,2)</f>
        <v>#REF!</v>
      </c>
      <c r="BJ238" s="12" t="s">
        <v>117</v>
      </c>
      <c r="BK238" s="115" t="s">
        <v>370</v>
      </c>
    </row>
    <row r="239" spans="2:63" s="1" customFormat="1" ht="126.75">
      <c r="B239" s="26"/>
      <c r="D239" s="117" t="s">
        <v>119</v>
      </c>
      <c r="F239" s="118" t="s">
        <v>371</v>
      </c>
      <c r="H239" s="119"/>
      <c r="J239" s="26"/>
      <c r="K239" s="120"/>
      <c r="R239" s="49"/>
      <c r="AR239" s="12" t="s">
        <v>119</v>
      </c>
      <c r="AS239" s="12" t="s">
        <v>83</v>
      </c>
    </row>
    <row r="240" spans="2:63" s="1" customFormat="1" ht="37.9" customHeight="1">
      <c r="B240" s="26"/>
      <c r="C240" s="121" t="s">
        <v>372</v>
      </c>
      <c r="D240" s="121" t="s">
        <v>130</v>
      </c>
      <c r="E240" s="122" t="s">
        <v>373</v>
      </c>
      <c r="F240" s="123" t="s">
        <v>374</v>
      </c>
      <c r="G240" s="124" t="s">
        <v>116</v>
      </c>
      <c r="H240" s="125"/>
      <c r="I240" s="123" t="s">
        <v>488</v>
      </c>
      <c r="J240" s="126"/>
      <c r="K240" s="127" t="s">
        <v>1</v>
      </c>
      <c r="L240" s="128" t="s">
        <v>43</v>
      </c>
      <c r="N240" s="113" t="e">
        <f>M240*#REF!</f>
        <v>#REF!</v>
      </c>
      <c r="O240" s="113">
        <v>0</v>
      </c>
      <c r="P240" s="113" t="e">
        <f>O240*#REF!</f>
        <v>#REF!</v>
      </c>
      <c r="Q240" s="113">
        <v>0</v>
      </c>
      <c r="R240" s="114" t="e">
        <f>Q240*#REF!</f>
        <v>#REF!</v>
      </c>
      <c r="AP240" s="115" t="s">
        <v>134</v>
      </c>
      <c r="AR240" s="115" t="s">
        <v>130</v>
      </c>
      <c r="AS240" s="115" t="s">
        <v>83</v>
      </c>
      <c r="AW240" s="12" t="s">
        <v>112</v>
      </c>
      <c r="BC240" s="116" t="e">
        <f>IF(L240="základní",#REF!,0)</f>
        <v>#REF!</v>
      </c>
      <c r="BD240" s="116">
        <f>IF(L240="snížená",#REF!,0)</f>
        <v>0</v>
      </c>
      <c r="BE240" s="116">
        <f>IF(L240="zákl. přenesená",#REF!,0)</f>
        <v>0</v>
      </c>
      <c r="BF240" s="116">
        <f>IF(L240="sníž. přenesená",#REF!,0)</f>
        <v>0</v>
      </c>
      <c r="BG240" s="116">
        <f>IF(L240="nulová",#REF!,0)</f>
        <v>0</v>
      </c>
      <c r="BH240" s="12" t="s">
        <v>83</v>
      </c>
      <c r="BI240" s="116" t="e">
        <f>ROUND(H240*#REF!,2)</f>
        <v>#REF!</v>
      </c>
      <c r="BJ240" s="12" t="s">
        <v>117</v>
      </c>
      <c r="BK240" s="115" t="s">
        <v>375</v>
      </c>
    </row>
    <row r="241" spans="2:63" s="1" customFormat="1" ht="58.5">
      <c r="B241" s="26"/>
      <c r="D241" s="117" t="s">
        <v>119</v>
      </c>
      <c r="F241" s="118" t="s">
        <v>237</v>
      </c>
      <c r="H241" s="119"/>
      <c r="J241" s="26"/>
      <c r="K241" s="120"/>
      <c r="R241" s="49"/>
      <c r="AR241" s="12" t="s">
        <v>119</v>
      </c>
      <c r="AS241" s="12" t="s">
        <v>83</v>
      </c>
    </row>
    <row r="242" spans="2:63" s="1" customFormat="1" ht="37.9" customHeight="1">
      <c r="B242" s="26"/>
      <c r="C242" s="121" t="s">
        <v>376</v>
      </c>
      <c r="D242" s="121" t="s">
        <v>130</v>
      </c>
      <c r="E242" s="122" t="s">
        <v>377</v>
      </c>
      <c r="F242" s="123" t="s">
        <v>378</v>
      </c>
      <c r="G242" s="124" t="s">
        <v>116</v>
      </c>
      <c r="H242" s="125"/>
      <c r="I242" s="123" t="s">
        <v>488</v>
      </c>
      <c r="J242" s="126"/>
      <c r="K242" s="127" t="s">
        <v>1</v>
      </c>
      <c r="L242" s="128" t="s">
        <v>43</v>
      </c>
      <c r="N242" s="113" t="e">
        <f>M242*#REF!</f>
        <v>#REF!</v>
      </c>
      <c r="O242" s="113">
        <v>0</v>
      </c>
      <c r="P242" s="113" t="e">
        <f>O242*#REF!</f>
        <v>#REF!</v>
      </c>
      <c r="Q242" s="113">
        <v>0</v>
      </c>
      <c r="R242" s="114" t="e">
        <f>Q242*#REF!</f>
        <v>#REF!</v>
      </c>
      <c r="AP242" s="115" t="s">
        <v>134</v>
      </c>
      <c r="AR242" s="115" t="s">
        <v>130</v>
      </c>
      <c r="AS242" s="115" t="s">
        <v>83</v>
      </c>
      <c r="AW242" s="12" t="s">
        <v>112</v>
      </c>
      <c r="BC242" s="116" t="e">
        <f>IF(L242="základní",#REF!,0)</f>
        <v>#REF!</v>
      </c>
      <c r="BD242" s="116">
        <f>IF(L242="snížená",#REF!,0)</f>
        <v>0</v>
      </c>
      <c r="BE242" s="116">
        <f>IF(L242="zákl. přenesená",#REF!,0)</f>
        <v>0</v>
      </c>
      <c r="BF242" s="116">
        <f>IF(L242="sníž. přenesená",#REF!,0)</f>
        <v>0</v>
      </c>
      <c r="BG242" s="116">
        <f>IF(L242="nulová",#REF!,0)</f>
        <v>0</v>
      </c>
      <c r="BH242" s="12" t="s">
        <v>83</v>
      </c>
      <c r="BI242" s="116" t="e">
        <f>ROUND(H242*#REF!,2)</f>
        <v>#REF!</v>
      </c>
      <c r="BJ242" s="12" t="s">
        <v>117</v>
      </c>
      <c r="BK242" s="115" t="s">
        <v>379</v>
      </c>
    </row>
    <row r="243" spans="2:63" s="1" customFormat="1" ht="58.5">
      <c r="B243" s="26"/>
      <c r="D243" s="117" t="s">
        <v>119</v>
      </c>
      <c r="F243" s="118" t="s">
        <v>237</v>
      </c>
      <c r="H243" s="119"/>
      <c r="J243" s="26"/>
      <c r="K243" s="120"/>
      <c r="R243" s="49"/>
      <c r="AR243" s="12" t="s">
        <v>119</v>
      </c>
      <c r="AS243" s="12" t="s">
        <v>83</v>
      </c>
    </row>
    <row r="244" spans="2:63" s="10" customFormat="1" ht="25.9" customHeight="1">
      <c r="B244" s="97"/>
      <c r="D244" s="98" t="s">
        <v>77</v>
      </c>
      <c r="E244" s="99" t="s">
        <v>380</v>
      </c>
      <c r="F244" s="99" t="s">
        <v>381</v>
      </c>
      <c r="H244" s="100"/>
      <c r="J244" s="97"/>
      <c r="K244" s="101"/>
      <c r="N244" s="102" t="e">
        <f>SUM(N245:N268)</f>
        <v>#REF!</v>
      </c>
      <c r="P244" s="102" t="e">
        <f>SUM(P245:P268)</f>
        <v>#REF!</v>
      </c>
      <c r="R244" s="103" t="e">
        <f>SUM(R245:R268)</f>
        <v>#REF!</v>
      </c>
      <c r="AP244" s="98" t="s">
        <v>83</v>
      </c>
      <c r="AR244" s="104" t="s">
        <v>77</v>
      </c>
      <c r="AS244" s="104" t="s">
        <v>78</v>
      </c>
      <c r="AW244" s="98" t="s">
        <v>112</v>
      </c>
      <c r="BI244" s="105" t="e">
        <f>SUM(BI245:BI268)</f>
        <v>#REF!</v>
      </c>
    </row>
    <row r="245" spans="2:63" s="1" customFormat="1" ht="33" customHeight="1">
      <c r="B245" s="26"/>
      <c r="C245" s="106" t="s">
        <v>382</v>
      </c>
      <c r="D245" s="106" t="s">
        <v>113</v>
      </c>
      <c r="E245" s="107" t="s">
        <v>383</v>
      </c>
      <c r="F245" s="108" t="s">
        <v>384</v>
      </c>
      <c r="G245" s="109" t="s">
        <v>116</v>
      </c>
      <c r="H245" s="110"/>
      <c r="I245" s="108" t="s">
        <v>488</v>
      </c>
      <c r="J245" s="26"/>
      <c r="K245" s="111" t="s">
        <v>1</v>
      </c>
      <c r="L245" s="112" t="s">
        <v>43</v>
      </c>
      <c r="N245" s="113" t="e">
        <f>M245*#REF!</f>
        <v>#REF!</v>
      </c>
      <c r="O245" s="113">
        <v>0</v>
      </c>
      <c r="P245" s="113" t="e">
        <f>O245*#REF!</f>
        <v>#REF!</v>
      </c>
      <c r="Q245" s="113">
        <v>0</v>
      </c>
      <c r="R245" s="114" t="e">
        <f>Q245*#REF!</f>
        <v>#REF!</v>
      </c>
      <c r="AP245" s="115" t="s">
        <v>117</v>
      </c>
      <c r="AR245" s="115" t="s">
        <v>113</v>
      </c>
      <c r="AS245" s="115" t="s">
        <v>83</v>
      </c>
      <c r="AW245" s="12" t="s">
        <v>112</v>
      </c>
      <c r="BC245" s="116" t="e">
        <f>IF(L245="základní",#REF!,0)</f>
        <v>#REF!</v>
      </c>
      <c r="BD245" s="116">
        <f>IF(L245="snížená",#REF!,0)</f>
        <v>0</v>
      </c>
      <c r="BE245" s="116">
        <f>IF(L245="zákl. přenesená",#REF!,0)</f>
        <v>0</v>
      </c>
      <c r="BF245" s="116">
        <f>IF(L245="sníž. přenesená",#REF!,0)</f>
        <v>0</v>
      </c>
      <c r="BG245" s="116">
        <f>IF(L245="nulová",#REF!,0)</f>
        <v>0</v>
      </c>
      <c r="BH245" s="12" t="s">
        <v>83</v>
      </c>
      <c r="BI245" s="116" t="e">
        <f>ROUND(H245*#REF!,2)</f>
        <v>#REF!</v>
      </c>
      <c r="BJ245" s="12" t="s">
        <v>117</v>
      </c>
      <c r="BK245" s="115" t="s">
        <v>385</v>
      </c>
    </row>
    <row r="246" spans="2:63" s="1" customFormat="1" ht="68.25">
      <c r="B246" s="26"/>
      <c r="D246" s="117" t="s">
        <v>119</v>
      </c>
      <c r="F246" s="118" t="s">
        <v>386</v>
      </c>
      <c r="H246" s="119"/>
      <c r="J246" s="26"/>
      <c r="K246" s="120"/>
      <c r="R246" s="49"/>
      <c r="AR246" s="12" t="s">
        <v>119</v>
      </c>
      <c r="AS246" s="12" t="s">
        <v>83</v>
      </c>
    </row>
    <row r="247" spans="2:63" s="1" customFormat="1" ht="24.2" customHeight="1">
      <c r="B247" s="26"/>
      <c r="C247" s="106" t="s">
        <v>387</v>
      </c>
      <c r="D247" s="106" t="s">
        <v>113</v>
      </c>
      <c r="E247" s="107" t="s">
        <v>388</v>
      </c>
      <c r="F247" s="108" t="s">
        <v>389</v>
      </c>
      <c r="G247" s="109" t="s">
        <v>116</v>
      </c>
      <c r="H247" s="110"/>
      <c r="I247" s="108" t="s">
        <v>488</v>
      </c>
      <c r="J247" s="26"/>
      <c r="K247" s="111" t="s">
        <v>1</v>
      </c>
      <c r="L247" s="112" t="s">
        <v>43</v>
      </c>
      <c r="N247" s="113" t="e">
        <f>M247*#REF!</f>
        <v>#REF!</v>
      </c>
      <c r="O247" s="113">
        <v>0</v>
      </c>
      <c r="P247" s="113" t="e">
        <f>O247*#REF!</f>
        <v>#REF!</v>
      </c>
      <c r="Q247" s="113">
        <v>0</v>
      </c>
      <c r="R247" s="114" t="e">
        <f>Q247*#REF!</f>
        <v>#REF!</v>
      </c>
      <c r="AP247" s="115" t="s">
        <v>117</v>
      </c>
      <c r="AR247" s="115" t="s">
        <v>113</v>
      </c>
      <c r="AS247" s="115" t="s">
        <v>83</v>
      </c>
      <c r="AW247" s="12" t="s">
        <v>112</v>
      </c>
      <c r="BC247" s="116" t="e">
        <f>IF(L247="základní",#REF!,0)</f>
        <v>#REF!</v>
      </c>
      <c r="BD247" s="116">
        <f>IF(L247="snížená",#REF!,0)</f>
        <v>0</v>
      </c>
      <c r="BE247" s="116">
        <f>IF(L247="zákl. přenesená",#REF!,0)</f>
        <v>0</v>
      </c>
      <c r="BF247" s="116">
        <f>IF(L247="sníž. přenesená",#REF!,0)</f>
        <v>0</v>
      </c>
      <c r="BG247" s="116">
        <f>IF(L247="nulová",#REF!,0)</f>
        <v>0</v>
      </c>
      <c r="BH247" s="12" t="s">
        <v>83</v>
      </c>
      <c r="BI247" s="116" t="e">
        <f>ROUND(H247*#REF!,2)</f>
        <v>#REF!</v>
      </c>
      <c r="BJ247" s="12" t="s">
        <v>117</v>
      </c>
      <c r="BK247" s="115" t="s">
        <v>390</v>
      </c>
    </row>
    <row r="248" spans="2:63" s="1" customFormat="1" ht="87.75">
      <c r="B248" s="26"/>
      <c r="D248" s="117" t="s">
        <v>119</v>
      </c>
      <c r="F248" s="118" t="s">
        <v>391</v>
      </c>
      <c r="H248" s="119"/>
      <c r="J248" s="26"/>
      <c r="K248" s="120"/>
      <c r="R248" s="49"/>
      <c r="AR248" s="12" t="s">
        <v>119</v>
      </c>
      <c r="AS248" s="12" t="s">
        <v>83</v>
      </c>
    </row>
    <row r="249" spans="2:63" s="1" customFormat="1" ht="33" customHeight="1">
      <c r="B249" s="26"/>
      <c r="C249" s="121" t="s">
        <v>392</v>
      </c>
      <c r="D249" s="121" t="s">
        <v>130</v>
      </c>
      <c r="E249" s="122" t="s">
        <v>393</v>
      </c>
      <c r="F249" s="123" t="s">
        <v>394</v>
      </c>
      <c r="G249" s="124" t="s">
        <v>116</v>
      </c>
      <c r="H249" s="125"/>
      <c r="I249" s="123" t="s">
        <v>488</v>
      </c>
      <c r="J249" s="126"/>
      <c r="K249" s="127" t="s">
        <v>1</v>
      </c>
      <c r="L249" s="128" t="s">
        <v>43</v>
      </c>
      <c r="N249" s="113" t="e">
        <f>M249*#REF!</f>
        <v>#REF!</v>
      </c>
      <c r="O249" s="113">
        <v>0</v>
      </c>
      <c r="P249" s="113" t="e">
        <f>O249*#REF!</f>
        <v>#REF!</v>
      </c>
      <c r="Q249" s="113">
        <v>0</v>
      </c>
      <c r="R249" s="114" t="e">
        <f>Q249*#REF!</f>
        <v>#REF!</v>
      </c>
      <c r="AP249" s="115" t="s">
        <v>134</v>
      </c>
      <c r="AR249" s="115" t="s">
        <v>130</v>
      </c>
      <c r="AS249" s="115" t="s">
        <v>83</v>
      </c>
      <c r="AW249" s="12" t="s">
        <v>112</v>
      </c>
      <c r="BC249" s="116" t="e">
        <f>IF(L249="základní",#REF!,0)</f>
        <v>#REF!</v>
      </c>
      <c r="BD249" s="116">
        <f>IF(L249="snížená",#REF!,0)</f>
        <v>0</v>
      </c>
      <c r="BE249" s="116">
        <f>IF(L249="zákl. přenesená",#REF!,0)</f>
        <v>0</v>
      </c>
      <c r="BF249" s="116">
        <f>IF(L249="sníž. přenesená",#REF!,0)</f>
        <v>0</v>
      </c>
      <c r="BG249" s="116">
        <f>IF(L249="nulová",#REF!,0)</f>
        <v>0</v>
      </c>
      <c r="BH249" s="12" t="s">
        <v>83</v>
      </c>
      <c r="BI249" s="116" t="e">
        <f>ROUND(H249*#REF!,2)</f>
        <v>#REF!</v>
      </c>
      <c r="BJ249" s="12" t="s">
        <v>117</v>
      </c>
      <c r="BK249" s="115" t="s">
        <v>395</v>
      </c>
    </row>
    <row r="250" spans="2:63" s="1" customFormat="1" ht="39">
      <c r="B250" s="26"/>
      <c r="D250" s="117" t="s">
        <v>119</v>
      </c>
      <c r="F250" s="118" t="s">
        <v>396</v>
      </c>
      <c r="H250" s="119"/>
      <c r="J250" s="26"/>
      <c r="K250" s="120"/>
      <c r="R250" s="49"/>
      <c r="AR250" s="12" t="s">
        <v>119</v>
      </c>
      <c r="AS250" s="12" t="s">
        <v>83</v>
      </c>
    </row>
    <row r="251" spans="2:63" s="1" customFormat="1" ht="44.25" customHeight="1">
      <c r="B251" s="26"/>
      <c r="C251" s="106" t="s">
        <v>397</v>
      </c>
      <c r="D251" s="106" t="s">
        <v>113</v>
      </c>
      <c r="E251" s="107" t="s">
        <v>398</v>
      </c>
      <c r="F251" s="108" t="s">
        <v>399</v>
      </c>
      <c r="G251" s="109" t="s">
        <v>116</v>
      </c>
      <c r="H251" s="110"/>
      <c r="I251" s="108" t="s">
        <v>488</v>
      </c>
      <c r="J251" s="26"/>
      <c r="K251" s="111" t="s">
        <v>1</v>
      </c>
      <c r="L251" s="112" t="s">
        <v>43</v>
      </c>
      <c r="N251" s="113" t="e">
        <f>M251*#REF!</f>
        <v>#REF!</v>
      </c>
      <c r="O251" s="113">
        <v>0</v>
      </c>
      <c r="P251" s="113" t="e">
        <f>O251*#REF!</f>
        <v>#REF!</v>
      </c>
      <c r="Q251" s="113">
        <v>0</v>
      </c>
      <c r="R251" s="114" t="e">
        <f>Q251*#REF!</f>
        <v>#REF!</v>
      </c>
      <c r="AP251" s="115" t="s">
        <v>117</v>
      </c>
      <c r="AR251" s="115" t="s">
        <v>113</v>
      </c>
      <c r="AS251" s="115" t="s">
        <v>83</v>
      </c>
      <c r="AW251" s="12" t="s">
        <v>112</v>
      </c>
      <c r="BC251" s="116" t="e">
        <f>IF(L251="základní",#REF!,0)</f>
        <v>#REF!</v>
      </c>
      <c r="BD251" s="116">
        <f>IF(L251="snížená",#REF!,0)</f>
        <v>0</v>
      </c>
      <c r="BE251" s="116">
        <f>IF(L251="zákl. přenesená",#REF!,0)</f>
        <v>0</v>
      </c>
      <c r="BF251" s="116">
        <f>IF(L251="sníž. přenesená",#REF!,0)</f>
        <v>0</v>
      </c>
      <c r="BG251" s="116">
        <f>IF(L251="nulová",#REF!,0)</f>
        <v>0</v>
      </c>
      <c r="BH251" s="12" t="s">
        <v>83</v>
      </c>
      <c r="BI251" s="116" t="e">
        <f>ROUND(H251*#REF!,2)</f>
        <v>#REF!</v>
      </c>
      <c r="BJ251" s="12" t="s">
        <v>117</v>
      </c>
      <c r="BK251" s="115" t="s">
        <v>400</v>
      </c>
    </row>
    <row r="252" spans="2:63" s="1" customFormat="1" ht="68.25">
      <c r="B252" s="26"/>
      <c r="D252" s="117" t="s">
        <v>119</v>
      </c>
      <c r="F252" s="118" t="s">
        <v>386</v>
      </c>
      <c r="H252" s="119"/>
      <c r="J252" s="26"/>
      <c r="K252" s="120"/>
      <c r="R252" s="49"/>
      <c r="AR252" s="12" t="s">
        <v>119</v>
      </c>
      <c r="AS252" s="12" t="s">
        <v>83</v>
      </c>
    </row>
    <row r="253" spans="2:63" s="1" customFormat="1" ht="37.9" customHeight="1">
      <c r="B253" s="26"/>
      <c r="C253" s="106" t="s">
        <v>401</v>
      </c>
      <c r="D253" s="106" t="s">
        <v>113</v>
      </c>
      <c r="E253" s="107" t="s">
        <v>402</v>
      </c>
      <c r="F253" s="108" t="s">
        <v>403</v>
      </c>
      <c r="G253" s="109" t="s">
        <v>116</v>
      </c>
      <c r="H253" s="110"/>
      <c r="I253" s="108" t="s">
        <v>488</v>
      </c>
      <c r="J253" s="26"/>
      <c r="K253" s="111" t="s">
        <v>1</v>
      </c>
      <c r="L253" s="112" t="s">
        <v>43</v>
      </c>
      <c r="N253" s="113" t="e">
        <f>M253*#REF!</f>
        <v>#REF!</v>
      </c>
      <c r="O253" s="113">
        <v>0</v>
      </c>
      <c r="P253" s="113" t="e">
        <f>O253*#REF!</f>
        <v>#REF!</v>
      </c>
      <c r="Q253" s="113">
        <v>0</v>
      </c>
      <c r="R253" s="114" t="e">
        <f>Q253*#REF!</f>
        <v>#REF!</v>
      </c>
      <c r="AP253" s="115" t="s">
        <v>117</v>
      </c>
      <c r="AR253" s="115" t="s">
        <v>113</v>
      </c>
      <c r="AS253" s="115" t="s">
        <v>83</v>
      </c>
      <c r="AW253" s="12" t="s">
        <v>112</v>
      </c>
      <c r="BC253" s="116" t="e">
        <f>IF(L253="základní",#REF!,0)</f>
        <v>#REF!</v>
      </c>
      <c r="BD253" s="116">
        <f>IF(L253="snížená",#REF!,0)</f>
        <v>0</v>
      </c>
      <c r="BE253" s="116">
        <f>IF(L253="zákl. přenesená",#REF!,0)</f>
        <v>0</v>
      </c>
      <c r="BF253" s="116">
        <f>IF(L253="sníž. přenesená",#REF!,0)</f>
        <v>0</v>
      </c>
      <c r="BG253" s="116">
        <f>IF(L253="nulová",#REF!,0)</f>
        <v>0</v>
      </c>
      <c r="BH253" s="12" t="s">
        <v>83</v>
      </c>
      <c r="BI253" s="116" t="e">
        <f>ROUND(H253*#REF!,2)</f>
        <v>#REF!</v>
      </c>
      <c r="BJ253" s="12" t="s">
        <v>117</v>
      </c>
      <c r="BK253" s="115" t="s">
        <v>404</v>
      </c>
    </row>
    <row r="254" spans="2:63" s="1" customFormat="1" ht="87.75">
      <c r="B254" s="26"/>
      <c r="D254" s="117" t="s">
        <v>119</v>
      </c>
      <c r="F254" s="118" t="s">
        <v>405</v>
      </c>
      <c r="H254" s="119"/>
      <c r="J254" s="26"/>
      <c r="K254" s="120"/>
      <c r="R254" s="49"/>
      <c r="AR254" s="12" t="s">
        <v>119</v>
      </c>
      <c r="AS254" s="12" t="s">
        <v>83</v>
      </c>
    </row>
    <row r="255" spans="2:63" s="1" customFormat="1" ht="49.15" customHeight="1">
      <c r="B255" s="26"/>
      <c r="C255" s="121" t="s">
        <v>406</v>
      </c>
      <c r="D255" s="121" t="s">
        <v>130</v>
      </c>
      <c r="E255" s="122" t="s">
        <v>407</v>
      </c>
      <c r="F255" s="123" t="s">
        <v>408</v>
      </c>
      <c r="G255" s="124" t="s">
        <v>116</v>
      </c>
      <c r="H255" s="125"/>
      <c r="I255" s="123" t="s">
        <v>488</v>
      </c>
      <c r="J255" s="126"/>
      <c r="K255" s="127" t="s">
        <v>1</v>
      </c>
      <c r="L255" s="128" t="s">
        <v>43</v>
      </c>
      <c r="N255" s="113" t="e">
        <f>M255*#REF!</f>
        <v>#REF!</v>
      </c>
      <c r="O255" s="113">
        <v>0</v>
      </c>
      <c r="P255" s="113" t="e">
        <f>O255*#REF!</f>
        <v>#REF!</v>
      </c>
      <c r="Q255" s="113">
        <v>0</v>
      </c>
      <c r="R255" s="114" t="e">
        <f>Q255*#REF!</f>
        <v>#REF!</v>
      </c>
      <c r="AP255" s="115" t="s">
        <v>134</v>
      </c>
      <c r="AR255" s="115" t="s">
        <v>130</v>
      </c>
      <c r="AS255" s="115" t="s">
        <v>83</v>
      </c>
      <c r="AW255" s="12" t="s">
        <v>112</v>
      </c>
      <c r="BC255" s="116" t="e">
        <f>IF(L255="základní",#REF!,0)</f>
        <v>#REF!</v>
      </c>
      <c r="BD255" s="116">
        <f>IF(L255="snížená",#REF!,0)</f>
        <v>0</v>
      </c>
      <c r="BE255" s="116">
        <f>IF(L255="zákl. přenesená",#REF!,0)</f>
        <v>0</v>
      </c>
      <c r="BF255" s="116">
        <f>IF(L255="sníž. přenesená",#REF!,0)</f>
        <v>0</v>
      </c>
      <c r="BG255" s="116">
        <f>IF(L255="nulová",#REF!,0)</f>
        <v>0</v>
      </c>
      <c r="BH255" s="12" t="s">
        <v>83</v>
      </c>
      <c r="BI255" s="116" t="e">
        <f>ROUND(H255*#REF!,2)</f>
        <v>#REF!</v>
      </c>
      <c r="BJ255" s="12" t="s">
        <v>117</v>
      </c>
      <c r="BK255" s="115" t="s">
        <v>409</v>
      </c>
    </row>
    <row r="256" spans="2:63" s="1" customFormat="1" ht="39">
      <c r="B256" s="26"/>
      <c r="D256" s="117" t="s">
        <v>119</v>
      </c>
      <c r="F256" s="118" t="s">
        <v>396</v>
      </c>
      <c r="H256" s="119"/>
      <c r="J256" s="26"/>
      <c r="K256" s="120"/>
      <c r="R256" s="49"/>
      <c r="AR256" s="12" t="s">
        <v>119</v>
      </c>
      <c r="AS256" s="12" t="s">
        <v>83</v>
      </c>
    </row>
    <row r="257" spans="2:63" s="1" customFormat="1" ht="24.2" customHeight="1">
      <c r="B257" s="26"/>
      <c r="C257" s="106" t="s">
        <v>410</v>
      </c>
      <c r="D257" s="106" t="s">
        <v>113</v>
      </c>
      <c r="E257" s="107" t="s">
        <v>411</v>
      </c>
      <c r="F257" s="108" t="s">
        <v>412</v>
      </c>
      <c r="G257" s="109" t="s">
        <v>116</v>
      </c>
      <c r="H257" s="110"/>
      <c r="I257" s="108" t="s">
        <v>488</v>
      </c>
      <c r="J257" s="26"/>
      <c r="K257" s="111" t="s">
        <v>1</v>
      </c>
      <c r="L257" s="112" t="s">
        <v>43</v>
      </c>
      <c r="N257" s="113" t="e">
        <f>M257*#REF!</f>
        <v>#REF!</v>
      </c>
      <c r="O257" s="113">
        <v>0</v>
      </c>
      <c r="P257" s="113" t="e">
        <f>O257*#REF!</f>
        <v>#REF!</v>
      </c>
      <c r="Q257" s="113">
        <v>0</v>
      </c>
      <c r="R257" s="114" t="e">
        <f>Q257*#REF!</f>
        <v>#REF!</v>
      </c>
      <c r="AP257" s="115" t="s">
        <v>117</v>
      </c>
      <c r="AR257" s="115" t="s">
        <v>113</v>
      </c>
      <c r="AS257" s="115" t="s">
        <v>83</v>
      </c>
      <c r="AW257" s="12" t="s">
        <v>112</v>
      </c>
      <c r="BC257" s="116" t="e">
        <f>IF(L257="základní",#REF!,0)</f>
        <v>#REF!</v>
      </c>
      <c r="BD257" s="116">
        <f>IF(L257="snížená",#REF!,0)</f>
        <v>0</v>
      </c>
      <c r="BE257" s="116">
        <f>IF(L257="zákl. přenesená",#REF!,0)</f>
        <v>0</v>
      </c>
      <c r="BF257" s="116">
        <f>IF(L257="sníž. přenesená",#REF!,0)</f>
        <v>0</v>
      </c>
      <c r="BG257" s="116">
        <f>IF(L257="nulová",#REF!,0)</f>
        <v>0</v>
      </c>
      <c r="BH257" s="12" t="s">
        <v>83</v>
      </c>
      <c r="BI257" s="116" t="e">
        <f>ROUND(H257*#REF!,2)</f>
        <v>#REF!</v>
      </c>
      <c r="BJ257" s="12" t="s">
        <v>117</v>
      </c>
      <c r="BK257" s="115" t="s">
        <v>413</v>
      </c>
    </row>
    <row r="258" spans="2:63" s="1" customFormat="1" ht="68.25">
      <c r="B258" s="26"/>
      <c r="D258" s="117" t="s">
        <v>119</v>
      </c>
      <c r="F258" s="118" t="s">
        <v>386</v>
      </c>
      <c r="H258" s="119"/>
      <c r="J258" s="26"/>
      <c r="K258" s="120"/>
      <c r="R258" s="49"/>
      <c r="AR258" s="12" t="s">
        <v>119</v>
      </c>
      <c r="AS258" s="12" t="s">
        <v>83</v>
      </c>
    </row>
    <row r="259" spans="2:63" s="1" customFormat="1" ht="21.75" customHeight="1">
      <c r="B259" s="26"/>
      <c r="C259" s="106" t="s">
        <v>414</v>
      </c>
      <c r="D259" s="106" t="s">
        <v>113</v>
      </c>
      <c r="E259" s="107" t="s">
        <v>415</v>
      </c>
      <c r="F259" s="108" t="s">
        <v>416</v>
      </c>
      <c r="G259" s="109" t="s">
        <v>116</v>
      </c>
      <c r="H259" s="110"/>
      <c r="I259" s="108" t="s">
        <v>488</v>
      </c>
      <c r="J259" s="26"/>
      <c r="K259" s="111" t="s">
        <v>1</v>
      </c>
      <c r="L259" s="112" t="s">
        <v>43</v>
      </c>
      <c r="N259" s="113" t="e">
        <f>M259*#REF!</f>
        <v>#REF!</v>
      </c>
      <c r="O259" s="113">
        <v>0</v>
      </c>
      <c r="P259" s="113" t="e">
        <f>O259*#REF!</f>
        <v>#REF!</v>
      </c>
      <c r="Q259" s="113">
        <v>0</v>
      </c>
      <c r="R259" s="114" t="e">
        <f>Q259*#REF!</f>
        <v>#REF!</v>
      </c>
      <c r="AP259" s="115" t="s">
        <v>117</v>
      </c>
      <c r="AR259" s="115" t="s">
        <v>113</v>
      </c>
      <c r="AS259" s="115" t="s">
        <v>83</v>
      </c>
      <c r="AW259" s="12" t="s">
        <v>112</v>
      </c>
      <c r="BC259" s="116" t="e">
        <f>IF(L259="základní",#REF!,0)</f>
        <v>#REF!</v>
      </c>
      <c r="BD259" s="116">
        <f>IF(L259="snížená",#REF!,0)</f>
        <v>0</v>
      </c>
      <c r="BE259" s="116">
        <f>IF(L259="zákl. přenesená",#REF!,0)</f>
        <v>0</v>
      </c>
      <c r="BF259" s="116">
        <f>IF(L259="sníž. přenesená",#REF!,0)</f>
        <v>0</v>
      </c>
      <c r="BG259" s="116">
        <f>IF(L259="nulová",#REF!,0)</f>
        <v>0</v>
      </c>
      <c r="BH259" s="12" t="s">
        <v>83</v>
      </c>
      <c r="BI259" s="116" t="e">
        <f>ROUND(H259*#REF!,2)</f>
        <v>#REF!</v>
      </c>
      <c r="BJ259" s="12" t="s">
        <v>117</v>
      </c>
      <c r="BK259" s="115" t="s">
        <v>417</v>
      </c>
    </row>
    <row r="260" spans="2:63" s="1" customFormat="1" ht="87.75">
      <c r="B260" s="26"/>
      <c r="D260" s="117" t="s">
        <v>119</v>
      </c>
      <c r="F260" s="118" t="s">
        <v>405</v>
      </c>
      <c r="H260" s="119"/>
      <c r="J260" s="26"/>
      <c r="K260" s="120"/>
      <c r="R260" s="49"/>
      <c r="AR260" s="12" t="s">
        <v>119</v>
      </c>
      <c r="AS260" s="12" t="s">
        <v>83</v>
      </c>
    </row>
    <row r="261" spans="2:63" s="1" customFormat="1" ht="24.2" customHeight="1">
      <c r="B261" s="26"/>
      <c r="C261" s="121" t="s">
        <v>418</v>
      </c>
      <c r="D261" s="121" t="s">
        <v>130</v>
      </c>
      <c r="E261" s="122" t="s">
        <v>419</v>
      </c>
      <c r="F261" s="123" t="s">
        <v>420</v>
      </c>
      <c r="G261" s="124" t="s">
        <v>116</v>
      </c>
      <c r="H261" s="125"/>
      <c r="I261" s="123" t="s">
        <v>488</v>
      </c>
      <c r="J261" s="126"/>
      <c r="K261" s="127" t="s">
        <v>1</v>
      </c>
      <c r="L261" s="128" t="s">
        <v>43</v>
      </c>
      <c r="N261" s="113" t="e">
        <f>M261*#REF!</f>
        <v>#REF!</v>
      </c>
      <c r="O261" s="113">
        <v>0</v>
      </c>
      <c r="P261" s="113" t="e">
        <f>O261*#REF!</f>
        <v>#REF!</v>
      </c>
      <c r="Q261" s="113">
        <v>0</v>
      </c>
      <c r="R261" s="114" t="e">
        <f>Q261*#REF!</f>
        <v>#REF!</v>
      </c>
      <c r="AP261" s="115" t="s">
        <v>134</v>
      </c>
      <c r="AR261" s="115" t="s">
        <v>130</v>
      </c>
      <c r="AS261" s="115" t="s">
        <v>83</v>
      </c>
      <c r="AW261" s="12" t="s">
        <v>112</v>
      </c>
      <c r="BC261" s="116" t="e">
        <f>IF(L261="základní",#REF!,0)</f>
        <v>#REF!</v>
      </c>
      <c r="BD261" s="116">
        <f>IF(L261="snížená",#REF!,0)</f>
        <v>0</v>
      </c>
      <c r="BE261" s="116">
        <f>IF(L261="zákl. přenesená",#REF!,0)</f>
        <v>0</v>
      </c>
      <c r="BF261" s="116">
        <f>IF(L261="sníž. přenesená",#REF!,0)</f>
        <v>0</v>
      </c>
      <c r="BG261" s="116">
        <f>IF(L261="nulová",#REF!,0)</f>
        <v>0</v>
      </c>
      <c r="BH261" s="12" t="s">
        <v>83</v>
      </c>
      <c r="BI261" s="116" t="e">
        <f>ROUND(H261*#REF!,2)</f>
        <v>#REF!</v>
      </c>
      <c r="BJ261" s="12" t="s">
        <v>117</v>
      </c>
      <c r="BK261" s="115" t="s">
        <v>421</v>
      </c>
    </row>
    <row r="262" spans="2:63" s="1" customFormat="1" ht="39">
      <c r="B262" s="26"/>
      <c r="D262" s="117" t="s">
        <v>119</v>
      </c>
      <c r="F262" s="118" t="s">
        <v>396</v>
      </c>
      <c r="H262" s="119"/>
      <c r="J262" s="26"/>
      <c r="K262" s="120"/>
      <c r="R262" s="49"/>
      <c r="AR262" s="12" t="s">
        <v>119</v>
      </c>
      <c r="AS262" s="12" t="s">
        <v>83</v>
      </c>
    </row>
    <row r="263" spans="2:63" s="1" customFormat="1" ht="37.9" customHeight="1">
      <c r="B263" s="26"/>
      <c r="C263" s="106" t="s">
        <v>422</v>
      </c>
      <c r="D263" s="106" t="s">
        <v>113</v>
      </c>
      <c r="E263" s="107" t="s">
        <v>423</v>
      </c>
      <c r="F263" s="108" t="s">
        <v>424</v>
      </c>
      <c r="G263" s="109" t="s">
        <v>116</v>
      </c>
      <c r="H263" s="110"/>
      <c r="I263" s="108" t="s">
        <v>488</v>
      </c>
      <c r="J263" s="26"/>
      <c r="K263" s="111" t="s">
        <v>1</v>
      </c>
      <c r="L263" s="112" t="s">
        <v>43</v>
      </c>
      <c r="N263" s="113" t="e">
        <f>M263*#REF!</f>
        <v>#REF!</v>
      </c>
      <c r="O263" s="113">
        <v>0</v>
      </c>
      <c r="P263" s="113" t="e">
        <f>O263*#REF!</f>
        <v>#REF!</v>
      </c>
      <c r="Q263" s="113">
        <v>0</v>
      </c>
      <c r="R263" s="114" t="e">
        <f>Q263*#REF!</f>
        <v>#REF!</v>
      </c>
      <c r="AP263" s="115" t="s">
        <v>117</v>
      </c>
      <c r="AR263" s="115" t="s">
        <v>113</v>
      </c>
      <c r="AS263" s="115" t="s">
        <v>83</v>
      </c>
      <c r="AW263" s="12" t="s">
        <v>112</v>
      </c>
      <c r="BC263" s="116" t="e">
        <f>IF(L263="základní",#REF!,0)</f>
        <v>#REF!</v>
      </c>
      <c r="BD263" s="116">
        <f>IF(L263="snížená",#REF!,0)</f>
        <v>0</v>
      </c>
      <c r="BE263" s="116">
        <f>IF(L263="zákl. přenesená",#REF!,0)</f>
        <v>0</v>
      </c>
      <c r="BF263" s="116">
        <f>IF(L263="sníž. přenesená",#REF!,0)</f>
        <v>0</v>
      </c>
      <c r="BG263" s="116">
        <f>IF(L263="nulová",#REF!,0)</f>
        <v>0</v>
      </c>
      <c r="BH263" s="12" t="s">
        <v>83</v>
      </c>
      <c r="BI263" s="116" t="e">
        <f>ROUND(H263*#REF!,2)</f>
        <v>#REF!</v>
      </c>
      <c r="BJ263" s="12" t="s">
        <v>117</v>
      </c>
      <c r="BK263" s="115" t="s">
        <v>425</v>
      </c>
    </row>
    <row r="264" spans="2:63" s="1" customFormat="1" ht="68.25">
      <c r="B264" s="26"/>
      <c r="D264" s="117" t="s">
        <v>119</v>
      </c>
      <c r="F264" s="118" t="s">
        <v>386</v>
      </c>
      <c r="H264" s="119"/>
      <c r="J264" s="26"/>
      <c r="K264" s="120"/>
      <c r="R264" s="49"/>
      <c r="AR264" s="12" t="s">
        <v>119</v>
      </c>
      <c r="AS264" s="12" t="s">
        <v>83</v>
      </c>
    </row>
    <row r="265" spans="2:63" s="1" customFormat="1" ht="24.2" customHeight="1">
      <c r="B265" s="26"/>
      <c r="C265" s="106" t="s">
        <v>426</v>
      </c>
      <c r="D265" s="106" t="s">
        <v>113</v>
      </c>
      <c r="E265" s="107" t="s">
        <v>427</v>
      </c>
      <c r="F265" s="108" t="s">
        <v>428</v>
      </c>
      <c r="G265" s="109" t="s">
        <v>116</v>
      </c>
      <c r="H265" s="110"/>
      <c r="I265" s="108" t="s">
        <v>488</v>
      </c>
      <c r="J265" s="26"/>
      <c r="K265" s="111" t="s">
        <v>1</v>
      </c>
      <c r="L265" s="112" t="s">
        <v>43</v>
      </c>
      <c r="N265" s="113" t="e">
        <f>M265*#REF!</f>
        <v>#REF!</v>
      </c>
      <c r="O265" s="113">
        <v>0</v>
      </c>
      <c r="P265" s="113" t="e">
        <f>O265*#REF!</f>
        <v>#REF!</v>
      </c>
      <c r="Q265" s="113">
        <v>0</v>
      </c>
      <c r="R265" s="114" t="e">
        <f>Q265*#REF!</f>
        <v>#REF!</v>
      </c>
      <c r="AP265" s="115" t="s">
        <v>117</v>
      </c>
      <c r="AR265" s="115" t="s">
        <v>113</v>
      </c>
      <c r="AS265" s="115" t="s">
        <v>83</v>
      </c>
      <c r="AW265" s="12" t="s">
        <v>112</v>
      </c>
      <c r="BC265" s="116" t="e">
        <f>IF(L265="základní",#REF!,0)</f>
        <v>#REF!</v>
      </c>
      <c r="BD265" s="116">
        <f>IF(L265="snížená",#REF!,0)</f>
        <v>0</v>
      </c>
      <c r="BE265" s="116">
        <f>IF(L265="zákl. přenesená",#REF!,0)</f>
        <v>0</v>
      </c>
      <c r="BF265" s="116">
        <f>IF(L265="sníž. přenesená",#REF!,0)</f>
        <v>0</v>
      </c>
      <c r="BG265" s="116">
        <f>IF(L265="nulová",#REF!,0)</f>
        <v>0</v>
      </c>
      <c r="BH265" s="12" t="s">
        <v>83</v>
      </c>
      <c r="BI265" s="116" t="e">
        <f>ROUND(H265*#REF!,2)</f>
        <v>#REF!</v>
      </c>
      <c r="BJ265" s="12" t="s">
        <v>117</v>
      </c>
      <c r="BK265" s="115" t="s">
        <v>429</v>
      </c>
    </row>
    <row r="266" spans="2:63" s="1" customFormat="1" ht="87.75">
      <c r="B266" s="26"/>
      <c r="D266" s="117" t="s">
        <v>119</v>
      </c>
      <c r="F266" s="118" t="s">
        <v>405</v>
      </c>
      <c r="H266" s="119"/>
      <c r="J266" s="26"/>
      <c r="K266" s="120"/>
      <c r="R266" s="49"/>
      <c r="AR266" s="12" t="s">
        <v>119</v>
      </c>
      <c r="AS266" s="12" t="s">
        <v>83</v>
      </c>
    </row>
    <row r="267" spans="2:63" s="1" customFormat="1" ht="37.9" customHeight="1">
      <c r="B267" s="26"/>
      <c r="C267" s="121" t="s">
        <v>430</v>
      </c>
      <c r="D267" s="121" t="s">
        <v>130</v>
      </c>
      <c r="E267" s="122" t="s">
        <v>431</v>
      </c>
      <c r="F267" s="123" t="s">
        <v>432</v>
      </c>
      <c r="G267" s="124" t="s">
        <v>116</v>
      </c>
      <c r="H267" s="125"/>
      <c r="I267" s="123" t="s">
        <v>488</v>
      </c>
      <c r="J267" s="126"/>
      <c r="K267" s="127" t="s">
        <v>1</v>
      </c>
      <c r="L267" s="128" t="s">
        <v>43</v>
      </c>
      <c r="N267" s="113" t="e">
        <f>M267*#REF!</f>
        <v>#REF!</v>
      </c>
      <c r="O267" s="113">
        <v>0</v>
      </c>
      <c r="P267" s="113" t="e">
        <f>O267*#REF!</f>
        <v>#REF!</v>
      </c>
      <c r="Q267" s="113">
        <v>0</v>
      </c>
      <c r="R267" s="114" t="e">
        <f>Q267*#REF!</f>
        <v>#REF!</v>
      </c>
      <c r="AP267" s="115" t="s">
        <v>134</v>
      </c>
      <c r="AR267" s="115" t="s">
        <v>130</v>
      </c>
      <c r="AS267" s="115" t="s">
        <v>83</v>
      </c>
      <c r="AW267" s="12" t="s">
        <v>112</v>
      </c>
      <c r="BC267" s="116" t="e">
        <f>IF(L267="základní",#REF!,0)</f>
        <v>#REF!</v>
      </c>
      <c r="BD267" s="116">
        <f>IF(L267="snížená",#REF!,0)</f>
        <v>0</v>
      </c>
      <c r="BE267" s="116">
        <f>IF(L267="zákl. přenesená",#REF!,0)</f>
        <v>0</v>
      </c>
      <c r="BF267" s="116">
        <f>IF(L267="sníž. přenesená",#REF!,0)</f>
        <v>0</v>
      </c>
      <c r="BG267" s="116">
        <f>IF(L267="nulová",#REF!,0)</f>
        <v>0</v>
      </c>
      <c r="BH267" s="12" t="s">
        <v>83</v>
      </c>
      <c r="BI267" s="116" t="e">
        <f>ROUND(H267*#REF!,2)</f>
        <v>#REF!</v>
      </c>
      <c r="BJ267" s="12" t="s">
        <v>117</v>
      </c>
      <c r="BK267" s="115" t="s">
        <v>433</v>
      </c>
    </row>
    <row r="268" spans="2:63" s="1" customFormat="1" ht="39">
      <c r="B268" s="26"/>
      <c r="D268" s="117" t="s">
        <v>119</v>
      </c>
      <c r="F268" s="118" t="s">
        <v>396</v>
      </c>
      <c r="H268" s="119"/>
      <c r="J268" s="26"/>
      <c r="K268" s="120"/>
      <c r="R268" s="49"/>
      <c r="AR268" s="12" t="s">
        <v>119</v>
      </c>
      <c r="AS268" s="12" t="s">
        <v>83</v>
      </c>
    </row>
    <row r="269" spans="2:63" s="10" customFormat="1" ht="25.9" customHeight="1">
      <c r="B269" s="97"/>
      <c r="D269" s="98" t="s">
        <v>77</v>
      </c>
      <c r="E269" s="99" t="s">
        <v>434</v>
      </c>
      <c r="F269" s="99" t="s">
        <v>435</v>
      </c>
      <c r="H269" s="100"/>
      <c r="J269" s="97"/>
      <c r="K269" s="101"/>
      <c r="N269" s="102" t="e">
        <f>SUM(N270:N274)</f>
        <v>#REF!</v>
      </c>
      <c r="P269" s="102" t="e">
        <f>SUM(P270:P274)</f>
        <v>#REF!</v>
      </c>
      <c r="R269" s="103" t="e">
        <f>SUM(R270:R274)</f>
        <v>#REF!</v>
      </c>
      <c r="AP269" s="98" t="s">
        <v>83</v>
      </c>
      <c r="AR269" s="104" t="s">
        <v>77</v>
      </c>
      <c r="AS269" s="104" t="s">
        <v>78</v>
      </c>
      <c r="AW269" s="98" t="s">
        <v>112</v>
      </c>
      <c r="BI269" s="105" t="e">
        <f>SUM(BI270:BI274)</f>
        <v>#REF!</v>
      </c>
    </row>
    <row r="270" spans="2:63" s="1" customFormat="1" ht="24.2" customHeight="1">
      <c r="B270" s="26"/>
      <c r="C270" s="121" t="s">
        <v>436</v>
      </c>
      <c r="D270" s="121" t="s">
        <v>130</v>
      </c>
      <c r="E270" s="122" t="s">
        <v>437</v>
      </c>
      <c r="F270" s="123" t="s">
        <v>438</v>
      </c>
      <c r="G270" s="124" t="s">
        <v>116</v>
      </c>
      <c r="H270" s="125"/>
      <c r="I270" s="123" t="s">
        <v>488</v>
      </c>
      <c r="J270" s="126"/>
      <c r="K270" s="127" t="s">
        <v>1</v>
      </c>
      <c r="L270" s="128" t="s">
        <v>43</v>
      </c>
      <c r="N270" s="113" t="e">
        <f>M270*#REF!</f>
        <v>#REF!</v>
      </c>
      <c r="O270" s="113">
        <v>0</v>
      </c>
      <c r="P270" s="113" t="e">
        <f>O270*#REF!</f>
        <v>#REF!</v>
      </c>
      <c r="Q270" s="113">
        <v>0</v>
      </c>
      <c r="R270" s="114" t="e">
        <f>Q270*#REF!</f>
        <v>#REF!</v>
      </c>
      <c r="AP270" s="115" t="s">
        <v>134</v>
      </c>
      <c r="AR270" s="115" t="s">
        <v>130</v>
      </c>
      <c r="AS270" s="115" t="s">
        <v>83</v>
      </c>
      <c r="AW270" s="12" t="s">
        <v>112</v>
      </c>
      <c r="BC270" s="116" t="e">
        <f>IF(L270="základní",#REF!,0)</f>
        <v>#REF!</v>
      </c>
      <c r="BD270" s="116">
        <f>IF(L270="snížená",#REF!,0)</f>
        <v>0</v>
      </c>
      <c r="BE270" s="116">
        <f>IF(L270="zákl. přenesená",#REF!,0)</f>
        <v>0</v>
      </c>
      <c r="BF270" s="116">
        <f>IF(L270="sníž. přenesená",#REF!,0)</f>
        <v>0</v>
      </c>
      <c r="BG270" s="116">
        <f>IF(L270="nulová",#REF!,0)</f>
        <v>0</v>
      </c>
      <c r="BH270" s="12" t="s">
        <v>83</v>
      </c>
      <c r="BI270" s="116" t="e">
        <f>ROUND(H270*#REF!,2)</f>
        <v>#REF!</v>
      </c>
      <c r="BJ270" s="12" t="s">
        <v>117</v>
      </c>
      <c r="BK270" s="115" t="s">
        <v>439</v>
      </c>
    </row>
    <row r="271" spans="2:63" s="1" customFormat="1" ht="24.2" customHeight="1">
      <c r="B271" s="26"/>
      <c r="C271" s="121" t="s">
        <v>440</v>
      </c>
      <c r="D271" s="121" t="s">
        <v>130</v>
      </c>
      <c r="E271" s="122" t="s">
        <v>441</v>
      </c>
      <c r="F271" s="123" t="s">
        <v>442</v>
      </c>
      <c r="G271" s="124" t="s">
        <v>116</v>
      </c>
      <c r="H271" s="125"/>
      <c r="I271" s="123" t="s">
        <v>488</v>
      </c>
      <c r="J271" s="126"/>
      <c r="K271" s="127" t="s">
        <v>1</v>
      </c>
      <c r="L271" s="128" t="s">
        <v>43</v>
      </c>
      <c r="N271" s="113" t="e">
        <f>M271*#REF!</f>
        <v>#REF!</v>
      </c>
      <c r="O271" s="113">
        <v>0</v>
      </c>
      <c r="P271" s="113" t="e">
        <f>O271*#REF!</f>
        <v>#REF!</v>
      </c>
      <c r="Q271" s="113">
        <v>0</v>
      </c>
      <c r="R271" s="114" t="e">
        <f>Q271*#REF!</f>
        <v>#REF!</v>
      </c>
      <c r="AP271" s="115" t="s">
        <v>134</v>
      </c>
      <c r="AR271" s="115" t="s">
        <v>130</v>
      </c>
      <c r="AS271" s="115" t="s">
        <v>83</v>
      </c>
      <c r="AW271" s="12" t="s">
        <v>112</v>
      </c>
      <c r="BC271" s="116" t="e">
        <f>IF(L271="základní",#REF!,0)</f>
        <v>#REF!</v>
      </c>
      <c r="BD271" s="116">
        <f>IF(L271="snížená",#REF!,0)</f>
        <v>0</v>
      </c>
      <c r="BE271" s="116">
        <f>IF(L271="zákl. přenesená",#REF!,0)</f>
        <v>0</v>
      </c>
      <c r="BF271" s="116">
        <f>IF(L271="sníž. přenesená",#REF!,0)</f>
        <v>0</v>
      </c>
      <c r="BG271" s="116">
        <f>IF(L271="nulová",#REF!,0)</f>
        <v>0</v>
      </c>
      <c r="BH271" s="12" t="s">
        <v>83</v>
      </c>
      <c r="BI271" s="116" t="e">
        <f>ROUND(H271*#REF!,2)</f>
        <v>#REF!</v>
      </c>
      <c r="BJ271" s="12" t="s">
        <v>117</v>
      </c>
      <c r="BK271" s="115" t="s">
        <v>443</v>
      </c>
    </row>
    <row r="272" spans="2:63" s="1" customFormat="1" ht="37.9" customHeight="1">
      <c r="B272" s="26"/>
      <c r="C272" s="121" t="s">
        <v>444</v>
      </c>
      <c r="D272" s="121" t="s">
        <v>130</v>
      </c>
      <c r="E272" s="122" t="s">
        <v>445</v>
      </c>
      <c r="F272" s="123" t="s">
        <v>446</v>
      </c>
      <c r="G272" s="124" t="s">
        <v>133</v>
      </c>
      <c r="H272" s="125"/>
      <c r="I272" s="123" t="s">
        <v>488</v>
      </c>
      <c r="J272" s="126"/>
      <c r="K272" s="127" t="s">
        <v>1</v>
      </c>
      <c r="L272" s="128" t="s">
        <v>43</v>
      </c>
      <c r="N272" s="113" t="e">
        <f>M272*#REF!</f>
        <v>#REF!</v>
      </c>
      <c r="O272" s="113">
        <v>0</v>
      </c>
      <c r="P272" s="113" t="e">
        <f>O272*#REF!</f>
        <v>#REF!</v>
      </c>
      <c r="Q272" s="113">
        <v>0</v>
      </c>
      <c r="R272" s="114" t="e">
        <f>Q272*#REF!</f>
        <v>#REF!</v>
      </c>
      <c r="AP272" s="115" t="s">
        <v>134</v>
      </c>
      <c r="AR272" s="115" t="s">
        <v>130</v>
      </c>
      <c r="AS272" s="115" t="s">
        <v>83</v>
      </c>
      <c r="AW272" s="12" t="s">
        <v>112</v>
      </c>
      <c r="BC272" s="116" t="e">
        <f>IF(L272="základní",#REF!,0)</f>
        <v>#REF!</v>
      </c>
      <c r="BD272" s="116">
        <f>IF(L272="snížená",#REF!,0)</f>
        <v>0</v>
      </c>
      <c r="BE272" s="116">
        <f>IF(L272="zákl. přenesená",#REF!,0)</f>
        <v>0</v>
      </c>
      <c r="BF272" s="116">
        <f>IF(L272="sníž. přenesená",#REF!,0)</f>
        <v>0</v>
      </c>
      <c r="BG272" s="116">
        <f>IF(L272="nulová",#REF!,0)</f>
        <v>0</v>
      </c>
      <c r="BH272" s="12" t="s">
        <v>83</v>
      </c>
      <c r="BI272" s="116" t="e">
        <f>ROUND(H272*#REF!,2)</f>
        <v>#REF!</v>
      </c>
      <c r="BJ272" s="12" t="s">
        <v>117</v>
      </c>
      <c r="BK272" s="115" t="s">
        <v>447</v>
      </c>
    </row>
    <row r="273" spans="2:63" s="1" customFormat="1" ht="33" customHeight="1">
      <c r="B273" s="26"/>
      <c r="C273" s="121" t="s">
        <v>448</v>
      </c>
      <c r="D273" s="121" t="s">
        <v>130</v>
      </c>
      <c r="E273" s="122" t="s">
        <v>449</v>
      </c>
      <c r="F273" s="123" t="s">
        <v>450</v>
      </c>
      <c r="G273" s="124" t="s">
        <v>133</v>
      </c>
      <c r="H273" s="125"/>
      <c r="I273" s="123" t="s">
        <v>488</v>
      </c>
      <c r="J273" s="126"/>
      <c r="K273" s="127" t="s">
        <v>1</v>
      </c>
      <c r="L273" s="128" t="s">
        <v>43</v>
      </c>
      <c r="N273" s="113" t="e">
        <f>M273*#REF!</f>
        <v>#REF!</v>
      </c>
      <c r="O273" s="113">
        <v>0</v>
      </c>
      <c r="P273" s="113" t="e">
        <f>O273*#REF!</f>
        <v>#REF!</v>
      </c>
      <c r="Q273" s="113">
        <v>0</v>
      </c>
      <c r="R273" s="114" t="e">
        <f>Q273*#REF!</f>
        <v>#REF!</v>
      </c>
      <c r="AP273" s="115" t="s">
        <v>134</v>
      </c>
      <c r="AR273" s="115" t="s">
        <v>130</v>
      </c>
      <c r="AS273" s="115" t="s">
        <v>83</v>
      </c>
      <c r="AW273" s="12" t="s">
        <v>112</v>
      </c>
      <c r="BC273" s="116" t="e">
        <f>IF(L273="základní",#REF!,0)</f>
        <v>#REF!</v>
      </c>
      <c r="BD273" s="116">
        <f>IF(L273="snížená",#REF!,0)</f>
        <v>0</v>
      </c>
      <c r="BE273" s="116">
        <f>IF(L273="zákl. přenesená",#REF!,0)</f>
        <v>0</v>
      </c>
      <c r="BF273" s="116">
        <f>IF(L273="sníž. přenesená",#REF!,0)</f>
        <v>0</v>
      </c>
      <c r="BG273" s="116">
        <f>IF(L273="nulová",#REF!,0)</f>
        <v>0</v>
      </c>
      <c r="BH273" s="12" t="s">
        <v>83</v>
      </c>
      <c r="BI273" s="116" t="e">
        <f>ROUND(H273*#REF!,2)</f>
        <v>#REF!</v>
      </c>
      <c r="BJ273" s="12" t="s">
        <v>117</v>
      </c>
      <c r="BK273" s="115" t="s">
        <v>451</v>
      </c>
    </row>
    <row r="274" spans="2:63" s="1" customFormat="1" ht="33" customHeight="1">
      <c r="B274" s="26"/>
      <c r="C274" s="121" t="s">
        <v>452</v>
      </c>
      <c r="D274" s="121" t="s">
        <v>130</v>
      </c>
      <c r="E274" s="122" t="s">
        <v>453</v>
      </c>
      <c r="F274" s="123" t="s">
        <v>454</v>
      </c>
      <c r="G274" s="124" t="s">
        <v>455</v>
      </c>
      <c r="H274" s="125"/>
      <c r="I274" s="123" t="s">
        <v>488</v>
      </c>
      <c r="J274" s="126"/>
      <c r="K274" s="127" t="s">
        <v>1</v>
      </c>
      <c r="L274" s="128" t="s">
        <v>43</v>
      </c>
      <c r="N274" s="113" t="e">
        <f>M274*#REF!</f>
        <v>#REF!</v>
      </c>
      <c r="O274" s="113">
        <v>0</v>
      </c>
      <c r="P274" s="113" t="e">
        <f>O274*#REF!</f>
        <v>#REF!</v>
      </c>
      <c r="Q274" s="113">
        <v>0</v>
      </c>
      <c r="R274" s="114" t="e">
        <f>Q274*#REF!</f>
        <v>#REF!</v>
      </c>
      <c r="AP274" s="115" t="s">
        <v>134</v>
      </c>
      <c r="AR274" s="115" t="s">
        <v>130</v>
      </c>
      <c r="AS274" s="115" t="s">
        <v>83</v>
      </c>
      <c r="AW274" s="12" t="s">
        <v>112</v>
      </c>
      <c r="BC274" s="116" t="e">
        <f>IF(L274="základní",#REF!,0)</f>
        <v>#REF!</v>
      </c>
      <c r="BD274" s="116">
        <f>IF(L274="snížená",#REF!,0)</f>
        <v>0</v>
      </c>
      <c r="BE274" s="116">
        <f>IF(L274="zákl. přenesená",#REF!,0)</f>
        <v>0</v>
      </c>
      <c r="BF274" s="116">
        <f>IF(L274="sníž. přenesená",#REF!,0)</f>
        <v>0</v>
      </c>
      <c r="BG274" s="116">
        <f>IF(L274="nulová",#REF!,0)</f>
        <v>0</v>
      </c>
      <c r="BH274" s="12" t="s">
        <v>83</v>
      </c>
      <c r="BI274" s="116" t="e">
        <f>ROUND(H274*#REF!,2)</f>
        <v>#REF!</v>
      </c>
      <c r="BJ274" s="12" t="s">
        <v>117</v>
      </c>
      <c r="BK274" s="115" t="s">
        <v>456</v>
      </c>
    </row>
    <row r="275" spans="2:63" s="10" customFormat="1" ht="25.9" customHeight="1">
      <c r="B275" s="97"/>
      <c r="D275" s="98" t="s">
        <v>77</v>
      </c>
      <c r="E275" s="99" t="s">
        <v>457</v>
      </c>
      <c r="F275" s="99" t="s">
        <v>458</v>
      </c>
      <c r="H275" s="100"/>
      <c r="J275" s="97"/>
      <c r="K275" s="101"/>
      <c r="N275" s="102" t="e">
        <f>SUM(N276:N280)</f>
        <v>#REF!</v>
      </c>
      <c r="P275" s="102" t="e">
        <f>SUM(P276:P280)</f>
        <v>#REF!</v>
      </c>
      <c r="R275" s="103" t="e">
        <f>SUM(R276:R280)</f>
        <v>#REF!</v>
      </c>
      <c r="AP275" s="98" t="s">
        <v>83</v>
      </c>
      <c r="AR275" s="104" t="s">
        <v>77</v>
      </c>
      <c r="AS275" s="104" t="s">
        <v>78</v>
      </c>
      <c r="AW275" s="98" t="s">
        <v>112</v>
      </c>
      <c r="BI275" s="105" t="e">
        <f>SUM(BI276:BI280)</f>
        <v>#REF!</v>
      </c>
    </row>
    <row r="276" spans="2:63" s="1" customFormat="1" ht="49.15" customHeight="1">
      <c r="B276" s="26"/>
      <c r="C276" s="106" t="s">
        <v>459</v>
      </c>
      <c r="D276" s="106" t="s">
        <v>113</v>
      </c>
      <c r="E276" s="107" t="s">
        <v>460</v>
      </c>
      <c r="F276" s="108" t="s">
        <v>461</v>
      </c>
      <c r="G276" s="109" t="s">
        <v>169</v>
      </c>
      <c r="H276" s="110"/>
      <c r="I276" s="108" t="s">
        <v>488</v>
      </c>
      <c r="J276" s="26"/>
      <c r="K276" s="111" t="s">
        <v>1</v>
      </c>
      <c r="L276" s="112" t="s">
        <v>43</v>
      </c>
      <c r="N276" s="113" t="e">
        <f>M276*#REF!</f>
        <v>#REF!</v>
      </c>
      <c r="O276" s="113">
        <v>0</v>
      </c>
      <c r="P276" s="113" t="e">
        <f>O276*#REF!</f>
        <v>#REF!</v>
      </c>
      <c r="Q276" s="113">
        <v>0</v>
      </c>
      <c r="R276" s="114" t="e">
        <f>Q276*#REF!</f>
        <v>#REF!</v>
      </c>
      <c r="AP276" s="115" t="s">
        <v>117</v>
      </c>
      <c r="AR276" s="115" t="s">
        <v>113</v>
      </c>
      <c r="AS276" s="115" t="s">
        <v>83</v>
      </c>
      <c r="AW276" s="12" t="s">
        <v>112</v>
      </c>
      <c r="BC276" s="116" t="e">
        <f>IF(L276="základní",#REF!,0)</f>
        <v>#REF!</v>
      </c>
      <c r="BD276" s="116">
        <f>IF(L276="snížená",#REF!,0)</f>
        <v>0</v>
      </c>
      <c r="BE276" s="116">
        <f>IF(L276="zákl. přenesená",#REF!,0)</f>
        <v>0</v>
      </c>
      <c r="BF276" s="116">
        <f>IF(L276="sníž. přenesená",#REF!,0)</f>
        <v>0</v>
      </c>
      <c r="BG276" s="116">
        <f>IF(L276="nulová",#REF!,0)</f>
        <v>0</v>
      </c>
      <c r="BH276" s="12" t="s">
        <v>83</v>
      </c>
      <c r="BI276" s="116" t="e">
        <f>ROUND(H276*#REF!,2)</f>
        <v>#REF!</v>
      </c>
      <c r="BJ276" s="12" t="s">
        <v>117</v>
      </c>
      <c r="BK276" s="115" t="s">
        <v>462</v>
      </c>
    </row>
    <row r="277" spans="2:63" s="1" customFormat="1" ht="78">
      <c r="B277" s="26"/>
      <c r="D277" s="117" t="s">
        <v>119</v>
      </c>
      <c r="F277" s="118" t="s">
        <v>120</v>
      </c>
      <c r="H277" s="119"/>
      <c r="J277" s="26"/>
      <c r="K277" s="120"/>
      <c r="R277" s="49"/>
      <c r="AR277" s="12" t="s">
        <v>119</v>
      </c>
      <c r="AS277" s="12" t="s">
        <v>83</v>
      </c>
    </row>
    <row r="278" spans="2:63" s="1" customFormat="1" ht="44.25" customHeight="1">
      <c r="B278" s="26"/>
      <c r="C278" s="106" t="s">
        <v>463</v>
      </c>
      <c r="D278" s="106" t="s">
        <v>113</v>
      </c>
      <c r="E278" s="107" t="s">
        <v>464</v>
      </c>
      <c r="F278" s="108" t="s">
        <v>465</v>
      </c>
      <c r="G278" s="109" t="s">
        <v>169</v>
      </c>
      <c r="H278" s="110"/>
      <c r="I278" s="108" t="s">
        <v>488</v>
      </c>
      <c r="J278" s="26"/>
      <c r="K278" s="111" t="s">
        <v>1</v>
      </c>
      <c r="L278" s="112" t="s">
        <v>43</v>
      </c>
      <c r="N278" s="113" t="e">
        <f>M278*#REF!</f>
        <v>#REF!</v>
      </c>
      <c r="O278" s="113">
        <v>0</v>
      </c>
      <c r="P278" s="113" t="e">
        <f>O278*#REF!</f>
        <v>#REF!</v>
      </c>
      <c r="Q278" s="113">
        <v>0</v>
      </c>
      <c r="R278" s="114" t="e">
        <f>Q278*#REF!</f>
        <v>#REF!</v>
      </c>
      <c r="AP278" s="115" t="s">
        <v>117</v>
      </c>
      <c r="AR278" s="115" t="s">
        <v>113</v>
      </c>
      <c r="AS278" s="115" t="s">
        <v>83</v>
      </c>
      <c r="AW278" s="12" t="s">
        <v>112</v>
      </c>
      <c r="BC278" s="116" t="e">
        <f>IF(L278="základní",#REF!,0)</f>
        <v>#REF!</v>
      </c>
      <c r="BD278" s="116">
        <f>IF(L278="snížená",#REF!,0)</f>
        <v>0</v>
      </c>
      <c r="BE278" s="116">
        <f>IF(L278="zákl. přenesená",#REF!,0)</f>
        <v>0</v>
      </c>
      <c r="BF278" s="116">
        <f>IF(L278="sníž. přenesená",#REF!,0)</f>
        <v>0</v>
      </c>
      <c r="BG278" s="116">
        <f>IF(L278="nulová",#REF!,0)</f>
        <v>0</v>
      </c>
      <c r="BH278" s="12" t="s">
        <v>83</v>
      </c>
      <c r="BI278" s="116" t="e">
        <f>ROUND(H278*#REF!,2)</f>
        <v>#REF!</v>
      </c>
      <c r="BJ278" s="12" t="s">
        <v>117</v>
      </c>
      <c r="BK278" s="115" t="s">
        <v>466</v>
      </c>
    </row>
    <row r="279" spans="2:63" s="1" customFormat="1" ht="107.25">
      <c r="B279" s="26"/>
      <c r="D279" s="117" t="s">
        <v>119</v>
      </c>
      <c r="F279" s="118" t="s">
        <v>467</v>
      </c>
      <c r="H279" s="119"/>
      <c r="J279" s="26"/>
      <c r="K279" s="120"/>
      <c r="R279" s="49"/>
      <c r="AR279" s="12" t="s">
        <v>119</v>
      </c>
      <c r="AS279" s="12" t="s">
        <v>83</v>
      </c>
    </row>
    <row r="280" spans="2:63" s="1" customFormat="1" ht="55.5" customHeight="1">
      <c r="B280" s="26"/>
      <c r="C280" s="121" t="s">
        <v>468</v>
      </c>
      <c r="D280" s="121" t="s">
        <v>130</v>
      </c>
      <c r="E280" s="122" t="s">
        <v>469</v>
      </c>
      <c r="F280" s="123" t="s">
        <v>470</v>
      </c>
      <c r="G280" s="124" t="s">
        <v>169</v>
      </c>
      <c r="H280" s="125"/>
      <c r="I280" s="123" t="s">
        <v>488</v>
      </c>
      <c r="J280" s="126"/>
      <c r="K280" s="127" t="s">
        <v>1</v>
      </c>
      <c r="L280" s="128" t="s">
        <v>43</v>
      </c>
      <c r="N280" s="113" t="e">
        <f>M280*#REF!</f>
        <v>#REF!</v>
      </c>
      <c r="O280" s="113">
        <v>0</v>
      </c>
      <c r="P280" s="113" t="e">
        <f>O280*#REF!</f>
        <v>#REF!</v>
      </c>
      <c r="Q280" s="113">
        <v>0</v>
      </c>
      <c r="R280" s="114" t="e">
        <f>Q280*#REF!</f>
        <v>#REF!</v>
      </c>
      <c r="AP280" s="115" t="s">
        <v>134</v>
      </c>
      <c r="AR280" s="115" t="s">
        <v>130</v>
      </c>
      <c r="AS280" s="115" t="s">
        <v>83</v>
      </c>
      <c r="AW280" s="12" t="s">
        <v>112</v>
      </c>
      <c r="BC280" s="116" t="e">
        <f>IF(L280="základní",#REF!,0)</f>
        <v>#REF!</v>
      </c>
      <c r="BD280" s="116">
        <f>IF(L280="snížená",#REF!,0)</f>
        <v>0</v>
      </c>
      <c r="BE280" s="116">
        <f>IF(L280="zákl. přenesená",#REF!,0)</f>
        <v>0</v>
      </c>
      <c r="BF280" s="116">
        <f>IF(L280="sníž. přenesená",#REF!,0)</f>
        <v>0</v>
      </c>
      <c r="BG280" s="116">
        <f>IF(L280="nulová",#REF!,0)</f>
        <v>0</v>
      </c>
      <c r="BH280" s="12" t="s">
        <v>83</v>
      </c>
      <c r="BI280" s="116" t="e">
        <f>ROUND(H280*#REF!,2)</f>
        <v>#REF!</v>
      </c>
      <c r="BJ280" s="12" t="s">
        <v>117</v>
      </c>
      <c r="BK280" s="115" t="s">
        <v>471</v>
      </c>
    </row>
    <row r="281" spans="2:63" s="10" customFormat="1" ht="25.9" customHeight="1">
      <c r="B281" s="97"/>
      <c r="D281" s="98" t="s">
        <v>77</v>
      </c>
      <c r="E281" s="99" t="s">
        <v>472</v>
      </c>
      <c r="F281" s="99" t="s">
        <v>473</v>
      </c>
      <c r="H281" s="100"/>
      <c r="J281" s="97"/>
      <c r="K281" s="101"/>
      <c r="N281" s="102" t="e">
        <f>SUM(N282:N283)</f>
        <v>#REF!</v>
      </c>
      <c r="P281" s="102" t="e">
        <f>SUM(P282:P283)</f>
        <v>#REF!</v>
      </c>
      <c r="R281" s="103" t="e">
        <f>SUM(R282:R283)</f>
        <v>#REF!</v>
      </c>
      <c r="AP281" s="98" t="s">
        <v>83</v>
      </c>
      <c r="AR281" s="104" t="s">
        <v>77</v>
      </c>
      <c r="AS281" s="104" t="s">
        <v>78</v>
      </c>
      <c r="AW281" s="98" t="s">
        <v>112</v>
      </c>
      <c r="BI281" s="105" t="e">
        <f>SUM(BI282:BI283)</f>
        <v>#REF!</v>
      </c>
    </row>
    <row r="282" spans="2:63" s="1" customFormat="1" ht="37.9" customHeight="1">
      <c r="B282" s="26"/>
      <c r="C282" s="106" t="s">
        <v>474</v>
      </c>
      <c r="D282" s="106" t="s">
        <v>113</v>
      </c>
      <c r="E282" s="107" t="s">
        <v>475</v>
      </c>
      <c r="F282" s="108" t="s">
        <v>476</v>
      </c>
      <c r="G282" s="109" t="s">
        <v>477</v>
      </c>
      <c r="H282" s="110"/>
      <c r="I282" s="108" t="s">
        <v>488</v>
      </c>
      <c r="J282" s="26"/>
      <c r="K282" s="111" t="s">
        <v>1</v>
      </c>
      <c r="L282" s="112" t="s">
        <v>43</v>
      </c>
      <c r="N282" s="113" t="e">
        <f>M282*#REF!</f>
        <v>#REF!</v>
      </c>
      <c r="O282" s="113">
        <v>0</v>
      </c>
      <c r="P282" s="113" t="e">
        <f>O282*#REF!</f>
        <v>#REF!</v>
      </c>
      <c r="Q282" s="113">
        <v>0</v>
      </c>
      <c r="R282" s="114" t="e">
        <f>Q282*#REF!</f>
        <v>#REF!</v>
      </c>
      <c r="AP282" s="115" t="s">
        <v>117</v>
      </c>
      <c r="AR282" s="115" t="s">
        <v>113</v>
      </c>
      <c r="AS282" s="115" t="s">
        <v>83</v>
      </c>
      <c r="AW282" s="12" t="s">
        <v>112</v>
      </c>
      <c r="BC282" s="116" t="e">
        <f>IF(L282="základní",#REF!,0)</f>
        <v>#REF!</v>
      </c>
      <c r="BD282" s="116">
        <f>IF(L282="snížená",#REF!,0)</f>
        <v>0</v>
      </c>
      <c r="BE282" s="116">
        <f>IF(L282="zákl. přenesená",#REF!,0)</f>
        <v>0</v>
      </c>
      <c r="BF282" s="116">
        <f>IF(L282="sníž. přenesená",#REF!,0)</f>
        <v>0</v>
      </c>
      <c r="BG282" s="116">
        <f>IF(L282="nulová",#REF!,0)</f>
        <v>0</v>
      </c>
      <c r="BH282" s="12" t="s">
        <v>83</v>
      </c>
      <c r="BI282" s="116" t="e">
        <f>ROUND(H282*#REF!,2)</f>
        <v>#REF!</v>
      </c>
      <c r="BJ282" s="12" t="s">
        <v>117</v>
      </c>
      <c r="BK282" s="115" t="s">
        <v>478</v>
      </c>
    </row>
    <row r="283" spans="2:63" s="1" customFormat="1" ht="39">
      <c r="B283" s="26"/>
      <c r="D283" s="117" t="s">
        <v>119</v>
      </c>
      <c r="F283" s="118" t="s">
        <v>479</v>
      </c>
      <c r="H283" s="119"/>
      <c r="J283" s="26"/>
      <c r="K283" s="120"/>
      <c r="R283" s="49"/>
      <c r="AR283" s="12" t="s">
        <v>119</v>
      </c>
      <c r="AS283" s="12" t="s">
        <v>83</v>
      </c>
    </row>
    <row r="284" spans="2:63" s="10" customFormat="1" ht="25.9" customHeight="1">
      <c r="B284" s="97"/>
      <c r="D284" s="98" t="s">
        <v>77</v>
      </c>
      <c r="E284" s="99" t="s">
        <v>480</v>
      </c>
      <c r="F284" s="99" t="s">
        <v>481</v>
      </c>
      <c r="H284" s="100"/>
      <c r="J284" s="97"/>
      <c r="K284" s="101"/>
      <c r="N284" s="102" t="e">
        <f>SUM(N285:N286)</f>
        <v>#REF!</v>
      </c>
      <c r="P284" s="102" t="e">
        <f>SUM(P285:P286)</f>
        <v>#REF!</v>
      </c>
      <c r="R284" s="103" t="e">
        <f>SUM(R285:R286)</f>
        <v>#REF!</v>
      </c>
      <c r="AP284" s="98" t="s">
        <v>83</v>
      </c>
      <c r="AR284" s="104" t="s">
        <v>77</v>
      </c>
      <c r="AS284" s="104" t="s">
        <v>78</v>
      </c>
      <c r="AW284" s="98" t="s">
        <v>112</v>
      </c>
      <c r="BI284" s="105" t="e">
        <f>SUM(BI285:BI286)</f>
        <v>#REF!</v>
      </c>
    </row>
    <row r="285" spans="2:63" s="1" customFormat="1" ht="24.2" customHeight="1">
      <c r="B285" s="26"/>
      <c r="C285" s="106" t="s">
        <v>482</v>
      </c>
      <c r="D285" s="106" t="s">
        <v>113</v>
      </c>
      <c r="E285" s="107" t="s">
        <v>483</v>
      </c>
      <c r="F285" s="108" t="s">
        <v>484</v>
      </c>
      <c r="G285" s="109" t="s">
        <v>477</v>
      </c>
      <c r="H285" s="110"/>
      <c r="I285" s="108" t="s">
        <v>488</v>
      </c>
      <c r="J285" s="26"/>
      <c r="K285" s="111" t="s">
        <v>1</v>
      </c>
      <c r="L285" s="112" t="s">
        <v>43</v>
      </c>
      <c r="N285" s="113" t="e">
        <f>M285*#REF!</f>
        <v>#REF!</v>
      </c>
      <c r="O285" s="113">
        <v>0</v>
      </c>
      <c r="P285" s="113" t="e">
        <f>O285*#REF!</f>
        <v>#REF!</v>
      </c>
      <c r="Q285" s="113">
        <v>0</v>
      </c>
      <c r="R285" s="114" t="e">
        <f>Q285*#REF!</f>
        <v>#REF!</v>
      </c>
      <c r="AP285" s="115" t="s">
        <v>117</v>
      </c>
      <c r="AR285" s="115" t="s">
        <v>113</v>
      </c>
      <c r="AS285" s="115" t="s">
        <v>83</v>
      </c>
      <c r="AW285" s="12" t="s">
        <v>112</v>
      </c>
      <c r="BC285" s="116" t="e">
        <f>IF(L285="základní",#REF!,0)</f>
        <v>#REF!</v>
      </c>
      <c r="BD285" s="116">
        <f>IF(L285="snížená",#REF!,0)</f>
        <v>0</v>
      </c>
      <c r="BE285" s="116">
        <f>IF(L285="zákl. přenesená",#REF!,0)</f>
        <v>0</v>
      </c>
      <c r="BF285" s="116">
        <f>IF(L285="sníž. přenesená",#REF!,0)</f>
        <v>0</v>
      </c>
      <c r="BG285" s="116">
        <f>IF(L285="nulová",#REF!,0)</f>
        <v>0</v>
      </c>
      <c r="BH285" s="12" t="s">
        <v>83</v>
      </c>
      <c r="BI285" s="116" t="e">
        <f>ROUND(H285*#REF!,2)</f>
        <v>#REF!</v>
      </c>
      <c r="BJ285" s="12" t="s">
        <v>117</v>
      </c>
      <c r="BK285" s="115" t="s">
        <v>485</v>
      </c>
    </row>
    <row r="286" spans="2:63" s="1" customFormat="1" ht="29.25">
      <c r="B286" s="26"/>
      <c r="D286" s="117" t="s">
        <v>119</v>
      </c>
      <c r="F286" s="118" t="s">
        <v>486</v>
      </c>
      <c r="H286" s="119"/>
      <c r="J286" s="26"/>
      <c r="K286" s="129"/>
      <c r="L286" s="130"/>
      <c r="M286" s="130"/>
      <c r="N286" s="130"/>
      <c r="O286" s="130"/>
      <c r="P286" s="130"/>
      <c r="Q286" s="130"/>
      <c r="R286" s="131"/>
      <c r="AR286" s="12" t="s">
        <v>119</v>
      </c>
      <c r="AS286" s="12" t="s">
        <v>83</v>
      </c>
    </row>
    <row r="287" spans="2:63" s="1" customFormat="1" ht="6.95" customHeight="1">
      <c r="B287" s="38"/>
      <c r="C287" s="39"/>
      <c r="D287" s="39"/>
      <c r="E287" s="39"/>
      <c r="F287" s="39"/>
      <c r="G287" s="39"/>
      <c r="H287" s="39"/>
      <c r="I287" s="39"/>
      <c r="J287" s="26"/>
    </row>
  </sheetData>
  <sheetProtection algorithmName="SHA-512" hashValue="uc0vCeZc8bgIQO/qlJhB2ZCL6YGUrOjGbv/mEetGaUJ7GHLNaBas9rFKY+pKo77FMLDvDDWrsrHDIJamI4cliA==" saltValue="giv4BwUuKKj2EbRDbHl6wQ==" spinCount="100000" sheet="1" objects="1" scenarios="1" formatColumns="0" formatRows="0" autoFilter="0"/>
  <autoFilter ref="C119:I286" xr:uid="{00000000-0009-0000-0000-000001000000}"/>
  <mergeCells count="6">
    <mergeCell ref="E112:G112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 osazov...</vt:lpstr>
      <vt:lpstr>'OR_PHA - Dodávka a osazov...'!Názvy_tisku</vt:lpstr>
      <vt:lpstr>'Rekapitulace zakázky'!Názvy_tisku</vt:lpstr>
      <vt:lpstr>'OR_PHA - Dodávka a osazov...'!Oblast_tisku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2024-11-26T10:02:26Z</cp:lastPrinted>
  <dcterms:created xsi:type="dcterms:W3CDTF">2024-11-26T08:05:26Z</dcterms:created>
  <dcterms:modified xsi:type="dcterms:W3CDTF">2024-11-26T10:02:36Z</dcterms:modified>
</cp:coreProperties>
</file>