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Hlinsko V Čechách\ZM01\Do soutěže\"/>
    </mc:Choice>
  </mc:AlternateContent>
  <bookViews>
    <workbookView xWindow="0" yWindow="0" windowWidth="0" windowHeight="0"/>
  </bookViews>
  <sheets>
    <sheet name="Rekapitulace" sheetId="32" r:id="rId1"/>
    <sheet name="SO 11-02-41" sheetId="2" r:id="rId2"/>
    <sheet name="SO 11-71-01.48" sheetId="3" r:id="rId3"/>
    <sheet name="SO 11-89-03" sheetId="4" r:id="rId4"/>
    <sheet name="SO 11-89-04" sheetId="5" r:id="rId5"/>
    <sheet name="SO 11-86-01" sheetId="6" r:id="rId6"/>
    <sheet name="SO 11-31-01.01" sheetId="7" r:id="rId7"/>
    <sheet name="SO 11-31-01.02" sheetId="8" r:id="rId8"/>
    <sheet name="SO 11-31-01.03" sheetId="9" r:id="rId9"/>
    <sheet name="SO 11-52-01" sheetId="10" r:id="rId10"/>
    <sheet name="B8_2" sheetId="11" r:id="rId11"/>
    <sheet name="SO 11-71-01.01A" sheetId="12" r:id="rId12"/>
    <sheet name="SO 11-71-01.01B" sheetId="13" r:id="rId13"/>
    <sheet name="SO 11-71-01.41" sheetId="14" r:id="rId14"/>
    <sheet name="SO 11-71-01.42" sheetId="15" r:id="rId15"/>
    <sheet name="SO 11-71-01.43" sheetId="16" r:id="rId16"/>
    <sheet name="SO 11-71-01.44" sheetId="17" r:id="rId17"/>
    <sheet name="SO 11-71-01.45" sheetId="18" r:id="rId18"/>
    <sheet name="SO 11-71-01.46" sheetId="19" r:id="rId19"/>
    <sheet name="SO 11-71-01.47" sheetId="20" r:id="rId20"/>
    <sheet name="SO 11-77-01" sheetId="21" r:id="rId21"/>
    <sheet name="SO 11-78-01" sheetId="22" r:id="rId22"/>
    <sheet name="SO 11-78-02" sheetId="23" r:id="rId23"/>
    <sheet name="SO 11-79-01.01" sheetId="24" r:id="rId24"/>
    <sheet name="SO 11-79-01.02" sheetId="25" r:id="rId25"/>
    <sheet name="SO 11-79-01.03" sheetId="26" r:id="rId26"/>
    <sheet name="SO 98 98" sheetId="27" r:id="rId27"/>
    <sheet name="SO 90 90" sheetId="28" r:id="rId28"/>
    <sheet name="OŘ" sheetId="29" r:id="rId29"/>
    <sheet name="PN" sheetId="30" r:id="rId30"/>
    <sheet name="SO OZ" sheetId="31" r:id="rId31"/>
  </sheets>
  <calcPr/>
</workbook>
</file>

<file path=xl/calcChain.xml><?xml version="1.0" encoding="utf-8"?>
<calcChain xmlns="http://schemas.openxmlformats.org/spreadsheetml/2006/main">
  <c i="31" l="1" r="M3"/>
  <c i="30" r="M3"/>
  <c i="29" r="M3"/>
  <c i="28" r="M3"/>
  <c i="27" r="M3"/>
  <c i="26" r="M3"/>
  <c i="25" r="M3"/>
  <c i="24" r="M3"/>
  <c i="23" r="M3"/>
  <c i="22" r="M3"/>
  <c i="21" r="M3"/>
  <c i="20" r="M3"/>
  <c i="19" r="M3"/>
  <c i="18" r="M3"/>
  <c i="17" r="M3"/>
  <c i="16" r="M3"/>
  <c i="15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32" r="C7"/>
  <c r="C6"/>
  <c r="F44"/>
  <c r="D44"/>
  <c r="C44"/>
  <c r="E47"/>
  <c r="F47"/>
  <c r="D47"/>
  <c r="C47"/>
  <c r="E46"/>
  <c r="F46"/>
  <c r="D46"/>
  <c r="C46"/>
  <c r="E45"/>
  <c r="F45"/>
  <c r="D45"/>
  <c r="C45"/>
  <c r="E44"/>
  <c r="F42"/>
  <c r="D42"/>
  <c r="C42"/>
  <c r="E43"/>
  <c r="F43"/>
  <c r="D43"/>
  <c r="C43"/>
  <c r="E42"/>
  <c r="F40"/>
  <c r="D40"/>
  <c r="C40"/>
  <c r="E41"/>
  <c r="F41"/>
  <c r="D41"/>
  <c r="C41"/>
  <c r="E40"/>
  <c r="F23"/>
  <c r="D23"/>
  <c r="C23"/>
  <c r="E39"/>
  <c r="F39"/>
  <c r="D39"/>
  <c r="C39"/>
  <c r="E38"/>
  <c r="F38"/>
  <c r="D38"/>
  <c r="C38"/>
  <c r="E37"/>
  <c r="F37"/>
  <c r="D37"/>
  <c r="C37"/>
  <c r="E36"/>
  <c r="F36"/>
  <c r="D36"/>
  <c r="C36"/>
  <c r="E35"/>
  <c r="F35"/>
  <c r="D35"/>
  <c r="C35"/>
  <c r="E34"/>
  <c r="F34"/>
  <c r="D34"/>
  <c r="C34"/>
  <c r="E33"/>
  <c r="F33"/>
  <c r="D33"/>
  <c r="C33"/>
  <c r="E32"/>
  <c r="F32"/>
  <c r="D32"/>
  <c r="C32"/>
  <c r="E31"/>
  <c r="F31"/>
  <c r="D31"/>
  <c r="C31"/>
  <c r="E30"/>
  <c r="F30"/>
  <c r="D30"/>
  <c r="C30"/>
  <c r="E29"/>
  <c r="F29"/>
  <c r="D29"/>
  <c r="C29"/>
  <c r="E28"/>
  <c r="F28"/>
  <c r="D28"/>
  <c r="C28"/>
  <c r="E27"/>
  <c r="F27"/>
  <c r="D27"/>
  <c r="C27"/>
  <c r="E26"/>
  <c r="F26"/>
  <c r="D26"/>
  <c r="C26"/>
  <c r="E25"/>
  <c r="F25"/>
  <c r="D25"/>
  <c r="C25"/>
  <c r="E24"/>
  <c r="F24"/>
  <c r="D24"/>
  <c r="C24"/>
  <c r="E23"/>
  <c r="F21"/>
  <c r="D21"/>
  <c r="C21"/>
  <c r="E22"/>
  <c r="F22"/>
  <c r="D22"/>
  <c r="C22"/>
  <c r="E21"/>
  <c r="F17"/>
  <c r="D17"/>
  <c r="C17"/>
  <c r="E20"/>
  <c r="F20"/>
  <c r="D20"/>
  <c r="C20"/>
  <c r="E19"/>
  <c r="F19"/>
  <c r="D19"/>
  <c r="C19"/>
  <c r="E18"/>
  <c r="F18"/>
  <c r="D18"/>
  <c r="C18"/>
  <c r="E17"/>
  <c r="F15"/>
  <c r="D15"/>
  <c r="C15"/>
  <c r="E16"/>
  <c r="F16"/>
  <c r="D16"/>
  <c r="C16"/>
  <c r="E15"/>
  <c r="F10"/>
  <c r="D10"/>
  <c r="C10"/>
  <c r="E14"/>
  <c r="F14"/>
  <c r="D14"/>
  <c r="C14"/>
  <c r="E13"/>
  <c r="F13"/>
  <c r="D13"/>
  <c r="C13"/>
  <c r="E12"/>
  <c r="F12"/>
  <c r="D12"/>
  <c r="C12"/>
  <c r="E11"/>
  <c r="F11"/>
  <c r="D11"/>
  <c r="C11"/>
  <c r="E10"/>
  <c i="31" r="T7"/>
  <c r="M8"/>
  <c r="L8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0" r="T7"/>
  <c r="M8"/>
  <c r="L8"/>
  <c r="M9"/>
  <c r="L9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9" r="T7"/>
  <c r="M8"/>
  <c r="L8"/>
  <c r="M18"/>
  <c r="L18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8" r="T7"/>
  <c r="M8"/>
  <c r="L8"/>
  <c r="M14"/>
  <c r="L14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7" r="T7"/>
  <c r="M8"/>
  <c r="L8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6" r="T7"/>
  <c r="M8"/>
  <c r="L8"/>
  <c r="M39"/>
  <c r="L39"/>
  <c r="AA40"/>
  <c r="O40"/>
  <c r="M40"/>
  <c r="I40"/>
  <c r="M18"/>
  <c r="L18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5" r="T7"/>
  <c r="M8"/>
  <c r="L8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4" r="T7"/>
  <c r="M8"/>
  <c r="L8"/>
  <c r="M65"/>
  <c r="L65"/>
  <c r="AA66"/>
  <c r="O66"/>
  <c r="M66"/>
  <c r="I66"/>
  <c r="M52"/>
  <c r="L52"/>
  <c r="AA61"/>
  <c r="O61"/>
  <c r="M61"/>
  <c r="I61"/>
  <c r="AA57"/>
  <c r="O57"/>
  <c r="M57"/>
  <c r="I57"/>
  <c r="AA53"/>
  <c r="O53"/>
  <c r="M53"/>
  <c r="I53"/>
  <c r="M31"/>
  <c r="L31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M18"/>
  <c r="L18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3" r="T7"/>
  <c r="M8"/>
  <c r="L8"/>
  <c r="M126"/>
  <c r="L126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M73"/>
  <c r="L73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M64"/>
  <c r="L64"/>
  <c r="AA69"/>
  <c r="O69"/>
  <c r="M69"/>
  <c r="I69"/>
  <c r="AA65"/>
  <c r="O65"/>
  <c r="M65"/>
  <c r="I65"/>
  <c r="M59"/>
  <c r="L59"/>
  <c r="AA60"/>
  <c r="O60"/>
  <c r="M60"/>
  <c r="I60"/>
  <c r="M54"/>
  <c r="L54"/>
  <c r="AA55"/>
  <c r="O55"/>
  <c r="M55"/>
  <c r="I55"/>
  <c r="M41"/>
  <c r="L41"/>
  <c r="AA50"/>
  <c r="O50"/>
  <c r="M50"/>
  <c r="I50"/>
  <c r="AA46"/>
  <c r="O46"/>
  <c r="M46"/>
  <c r="I46"/>
  <c r="AA42"/>
  <c r="O42"/>
  <c r="M42"/>
  <c r="I42"/>
  <c r="M28"/>
  <c r="L28"/>
  <c r="AA37"/>
  <c r="O37"/>
  <c r="M37"/>
  <c r="I37"/>
  <c r="AA33"/>
  <c r="O33"/>
  <c r="M33"/>
  <c r="I33"/>
  <c r="AA29"/>
  <c r="O29"/>
  <c r="M29"/>
  <c r="I29"/>
  <c r="M23"/>
  <c r="L23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22" r="T7"/>
  <c r="M8"/>
  <c r="L8"/>
  <c r="M120"/>
  <c r="L120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M67"/>
  <c r="L67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M62"/>
  <c r="L62"/>
  <c r="AA63"/>
  <c r="O63"/>
  <c r="M63"/>
  <c r="I63"/>
  <c r="M57"/>
  <c r="L57"/>
  <c r="AA58"/>
  <c r="O58"/>
  <c r="M58"/>
  <c r="I58"/>
  <c r="M48"/>
  <c r="L48"/>
  <c r="AA53"/>
  <c r="O53"/>
  <c r="M53"/>
  <c r="I53"/>
  <c r="AA49"/>
  <c r="O49"/>
  <c r="M49"/>
  <c r="I49"/>
  <c r="M35"/>
  <c r="L35"/>
  <c r="AA44"/>
  <c r="O44"/>
  <c r="M44"/>
  <c r="I44"/>
  <c r="AA40"/>
  <c r="O40"/>
  <c r="M40"/>
  <c r="I40"/>
  <c r="AA36"/>
  <c r="O36"/>
  <c r="M36"/>
  <c r="I36"/>
  <c r="M14"/>
  <c r="L14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1" r="T7"/>
  <c r="M8"/>
  <c r="L8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0" r="T7"/>
  <c r="M8"/>
  <c r="L8"/>
  <c r="M2191"/>
  <c r="L2191"/>
  <c r="AA2192"/>
  <c r="O2192"/>
  <c r="M2192"/>
  <c r="I2192"/>
  <c r="M2186"/>
  <c r="L2186"/>
  <c r="AA2187"/>
  <c r="O2187"/>
  <c r="M2187"/>
  <c r="I2187"/>
  <c r="M2105"/>
  <c r="L2105"/>
  <c r="AA2182"/>
  <c r="O2182"/>
  <c r="M2182"/>
  <c r="I2182"/>
  <c r="AA2178"/>
  <c r="O2178"/>
  <c r="M2178"/>
  <c r="I2178"/>
  <c r="AA2174"/>
  <c r="O2174"/>
  <c r="M2174"/>
  <c r="I2174"/>
  <c r="AA2170"/>
  <c r="O2170"/>
  <c r="M2170"/>
  <c r="I2170"/>
  <c r="AA2166"/>
  <c r="O2166"/>
  <c r="M2166"/>
  <c r="I2166"/>
  <c r="AA2162"/>
  <c r="O2162"/>
  <c r="M2162"/>
  <c r="I2162"/>
  <c r="AA2158"/>
  <c r="O2158"/>
  <c r="M2158"/>
  <c r="I2158"/>
  <c r="AA2154"/>
  <c r="O2154"/>
  <c r="M2154"/>
  <c r="I2154"/>
  <c r="AA2150"/>
  <c r="O2150"/>
  <c r="M2150"/>
  <c r="I2150"/>
  <c r="AA2146"/>
  <c r="O2146"/>
  <c r="M2146"/>
  <c r="I2146"/>
  <c r="AA2142"/>
  <c r="O2142"/>
  <c r="M2142"/>
  <c r="I2142"/>
  <c r="AA2138"/>
  <c r="O2138"/>
  <c r="M2138"/>
  <c r="I2138"/>
  <c r="AA2134"/>
  <c r="O2134"/>
  <c r="M2134"/>
  <c r="I2134"/>
  <c r="AA2130"/>
  <c r="O2130"/>
  <c r="M2130"/>
  <c r="I2130"/>
  <c r="AA2126"/>
  <c r="O2126"/>
  <c r="M2126"/>
  <c r="I2126"/>
  <c r="AA2122"/>
  <c r="O2122"/>
  <c r="M2122"/>
  <c r="I2122"/>
  <c r="AA2118"/>
  <c r="O2118"/>
  <c r="M2118"/>
  <c r="I2118"/>
  <c r="AA2114"/>
  <c r="O2114"/>
  <c r="M2114"/>
  <c r="I2114"/>
  <c r="AA2110"/>
  <c r="O2110"/>
  <c r="M2110"/>
  <c r="I2110"/>
  <c r="AA2106"/>
  <c r="O2106"/>
  <c r="M2106"/>
  <c r="I2106"/>
  <c r="M2036"/>
  <c r="L2036"/>
  <c r="AA2101"/>
  <c r="O2101"/>
  <c r="M2101"/>
  <c r="I2101"/>
  <c r="AA2097"/>
  <c r="O2097"/>
  <c r="M2097"/>
  <c r="I2097"/>
  <c r="AA2093"/>
  <c r="O2093"/>
  <c r="M2093"/>
  <c r="I2093"/>
  <c r="AA2089"/>
  <c r="O2089"/>
  <c r="M2089"/>
  <c r="I2089"/>
  <c r="AA2085"/>
  <c r="O2085"/>
  <c r="M2085"/>
  <c r="I2085"/>
  <c r="AA2081"/>
  <c r="O2081"/>
  <c r="M2081"/>
  <c r="I2081"/>
  <c r="AA2077"/>
  <c r="O2077"/>
  <c r="M2077"/>
  <c r="I2077"/>
  <c r="AA2073"/>
  <c r="O2073"/>
  <c r="M2073"/>
  <c r="I2073"/>
  <c r="AA2069"/>
  <c r="O2069"/>
  <c r="M2069"/>
  <c r="I2069"/>
  <c r="AA2065"/>
  <c r="O2065"/>
  <c r="M2065"/>
  <c r="I2065"/>
  <c r="AA2061"/>
  <c r="O2061"/>
  <c r="M2061"/>
  <c r="I2061"/>
  <c r="AA2057"/>
  <c r="O2057"/>
  <c r="M2057"/>
  <c r="I2057"/>
  <c r="AA2053"/>
  <c r="O2053"/>
  <c r="M2053"/>
  <c r="I2053"/>
  <c r="AA2049"/>
  <c r="O2049"/>
  <c r="M2049"/>
  <c r="I2049"/>
  <c r="AA2045"/>
  <c r="O2045"/>
  <c r="M2045"/>
  <c r="I2045"/>
  <c r="AA2041"/>
  <c r="O2041"/>
  <c r="M2041"/>
  <c r="I2041"/>
  <c r="AA2037"/>
  <c r="O2037"/>
  <c r="M2037"/>
  <c r="I2037"/>
  <c r="M1971"/>
  <c r="L1971"/>
  <c r="AA2032"/>
  <c r="O2032"/>
  <c r="M2032"/>
  <c r="I2032"/>
  <c r="AA2028"/>
  <c r="O2028"/>
  <c r="M2028"/>
  <c r="I2028"/>
  <c r="AA2024"/>
  <c r="O2024"/>
  <c r="M2024"/>
  <c r="I2024"/>
  <c r="AA2020"/>
  <c r="O2020"/>
  <c r="M2020"/>
  <c r="I2020"/>
  <c r="AA2016"/>
  <c r="O2016"/>
  <c r="M2016"/>
  <c r="I2016"/>
  <c r="AA2012"/>
  <c r="O2012"/>
  <c r="M2012"/>
  <c r="I2012"/>
  <c r="AA2008"/>
  <c r="O2008"/>
  <c r="M2008"/>
  <c r="I2008"/>
  <c r="AA2004"/>
  <c r="O2004"/>
  <c r="M2004"/>
  <c r="I2004"/>
  <c r="AA2000"/>
  <c r="O2000"/>
  <c r="M2000"/>
  <c r="I2000"/>
  <c r="AA1996"/>
  <c r="O1996"/>
  <c r="M1996"/>
  <c r="I1996"/>
  <c r="AA1992"/>
  <c r="O1992"/>
  <c r="M1992"/>
  <c r="I1992"/>
  <c r="AA1988"/>
  <c r="O1988"/>
  <c r="M1988"/>
  <c r="I1988"/>
  <c r="AA1984"/>
  <c r="O1984"/>
  <c r="M1984"/>
  <c r="I1984"/>
  <c r="AA1980"/>
  <c r="O1980"/>
  <c r="M1980"/>
  <c r="I1980"/>
  <c r="AA1976"/>
  <c r="O1976"/>
  <c r="M1976"/>
  <c r="I1976"/>
  <c r="AA1972"/>
  <c r="O1972"/>
  <c r="M1972"/>
  <c r="I1972"/>
  <c r="M1914"/>
  <c r="L1914"/>
  <c r="AA1967"/>
  <c r="O1967"/>
  <c r="M1967"/>
  <c r="I1967"/>
  <c r="AA1963"/>
  <c r="O1963"/>
  <c r="M1963"/>
  <c r="I1963"/>
  <c r="AA1959"/>
  <c r="O1959"/>
  <c r="M1959"/>
  <c r="I1959"/>
  <c r="AA1955"/>
  <c r="O1955"/>
  <c r="M1955"/>
  <c r="I1955"/>
  <c r="AA1951"/>
  <c r="O1951"/>
  <c r="M1951"/>
  <c r="I1951"/>
  <c r="AA1947"/>
  <c r="O1947"/>
  <c r="M1947"/>
  <c r="I1947"/>
  <c r="AA1943"/>
  <c r="O1943"/>
  <c r="M1943"/>
  <c r="I1943"/>
  <c r="AA1939"/>
  <c r="O1939"/>
  <c r="M1939"/>
  <c r="I1939"/>
  <c r="AA1935"/>
  <c r="O1935"/>
  <c r="M1935"/>
  <c r="I1935"/>
  <c r="AA1931"/>
  <c r="O1931"/>
  <c r="M1931"/>
  <c r="I1931"/>
  <c r="AA1927"/>
  <c r="O1927"/>
  <c r="M1927"/>
  <c r="I1927"/>
  <c r="AA1923"/>
  <c r="O1923"/>
  <c r="M1923"/>
  <c r="I1923"/>
  <c r="AA1919"/>
  <c r="O1919"/>
  <c r="M1919"/>
  <c r="I1919"/>
  <c r="AA1915"/>
  <c r="O1915"/>
  <c r="M1915"/>
  <c r="I1915"/>
  <c r="M1661"/>
  <c r="L1661"/>
  <c r="AA1910"/>
  <c r="O1910"/>
  <c r="M1910"/>
  <c r="I1910"/>
  <c r="AA1906"/>
  <c r="O1906"/>
  <c r="M1906"/>
  <c r="I1906"/>
  <c r="AA1902"/>
  <c r="O1902"/>
  <c r="M1902"/>
  <c r="I1902"/>
  <c r="AA1898"/>
  <c r="O1898"/>
  <c r="M1898"/>
  <c r="I1898"/>
  <c r="AA1894"/>
  <c r="O1894"/>
  <c r="M1894"/>
  <c r="I1894"/>
  <c r="AA1890"/>
  <c r="O1890"/>
  <c r="M1890"/>
  <c r="I1890"/>
  <c r="AA1886"/>
  <c r="O1886"/>
  <c r="M1886"/>
  <c r="I1886"/>
  <c r="AA1882"/>
  <c r="O1882"/>
  <c r="M1882"/>
  <c r="I1882"/>
  <c r="AA1878"/>
  <c r="O1878"/>
  <c r="M1878"/>
  <c r="I1878"/>
  <c r="AA1874"/>
  <c r="O1874"/>
  <c r="M1874"/>
  <c r="I1874"/>
  <c r="AA1870"/>
  <c r="O1870"/>
  <c r="M1870"/>
  <c r="I1870"/>
  <c r="AA1866"/>
  <c r="O1866"/>
  <c r="M1866"/>
  <c r="I1866"/>
  <c r="AA1862"/>
  <c r="O1862"/>
  <c r="M1862"/>
  <c r="I1862"/>
  <c r="AA1858"/>
  <c r="O1858"/>
  <c r="M1858"/>
  <c r="I1858"/>
  <c r="AA1854"/>
  <c r="O1854"/>
  <c r="M1854"/>
  <c r="I1854"/>
  <c r="AA1850"/>
  <c r="O1850"/>
  <c r="M1850"/>
  <c r="I1850"/>
  <c r="AA1846"/>
  <c r="O1846"/>
  <c r="M1846"/>
  <c r="I1846"/>
  <c r="AA1842"/>
  <c r="O1842"/>
  <c r="M1842"/>
  <c r="I1842"/>
  <c r="AA1838"/>
  <c r="O1838"/>
  <c r="M1838"/>
  <c r="I1838"/>
  <c r="AA1834"/>
  <c r="O1834"/>
  <c r="M1834"/>
  <c r="I1834"/>
  <c r="AA1830"/>
  <c r="O1830"/>
  <c r="M1830"/>
  <c r="I1830"/>
  <c r="AA1826"/>
  <c r="O1826"/>
  <c r="M1826"/>
  <c r="I1826"/>
  <c r="AA1822"/>
  <c r="O1822"/>
  <c r="M1822"/>
  <c r="I1822"/>
  <c r="AA1818"/>
  <c r="O1818"/>
  <c r="M1818"/>
  <c r="I1818"/>
  <c r="AA1814"/>
  <c r="O1814"/>
  <c r="M1814"/>
  <c r="I1814"/>
  <c r="AA1810"/>
  <c r="O1810"/>
  <c r="M1810"/>
  <c r="I1810"/>
  <c r="AA1806"/>
  <c r="O1806"/>
  <c r="M1806"/>
  <c r="I1806"/>
  <c r="AA1802"/>
  <c r="O1802"/>
  <c r="M1802"/>
  <c r="I1802"/>
  <c r="AA1798"/>
  <c r="O1798"/>
  <c r="M1798"/>
  <c r="I1798"/>
  <c r="AA1794"/>
  <c r="O1794"/>
  <c r="M1794"/>
  <c r="I1794"/>
  <c r="AA1790"/>
  <c r="O1790"/>
  <c r="M1790"/>
  <c r="I1790"/>
  <c r="AA1786"/>
  <c r="O1786"/>
  <c r="M1786"/>
  <c r="I1786"/>
  <c r="AA1782"/>
  <c r="O1782"/>
  <c r="M1782"/>
  <c r="I1782"/>
  <c r="AA1778"/>
  <c r="O1778"/>
  <c r="M1778"/>
  <c r="I1778"/>
  <c r="AA1774"/>
  <c r="O1774"/>
  <c r="M1774"/>
  <c r="I1774"/>
  <c r="AA1770"/>
  <c r="O1770"/>
  <c r="M1770"/>
  <c r="I1770"/>
  <c r="AA1766"/>
  <c r="O1766"/>
  <c r="M1766"/>
  <c r="I1766"/>
  <c r="AA1762"/>
  <c r="O1762"/>
  <c r="M1762"/>
  <c r="I1762"/>
  <c r="AA1758"/>
  <c r="O1758"/>
  <c r="M1758"/>
  <c r="I1758"/>
  <c r="AA1754"/>
  <c r="O1754"/>
  <c r="M1754"/>
  <c r="I1754"/>
  <c r="AA1750"/>
  <c r="O1750"/>
  <c r="M1750"/>
  <c r="I1750"/>
  <c r="AA1746"/>
  <c r="O1746"/>
  <c r="M1746"/>
  <c r="I1746"/>
  <c r="AA1742"/>
  <c r="O1742"/>
  <c r="M1742"/>
  <c r="I1742"/>
  <c r="AA1738"/>
  <c r="O1738"/>
  <c r="M1738"/>
  <c r="I1738"/>
  <c r="AA1734"/>
  <c r="O1734"/>
  <c r="M1734"/>
  <c r="I1734"/>
  <c r="AA1730"/>
  <c r="O1730"/>
  <c r="M1730"/>
  <c r="I1730"/>
  <c r="AA1726"/>
  <c r="O1726"/>
  <c r="M1726"/>
  <c r="I1726"/>
  <c r="AA1722"/>
  <c r="O1722"/>
  <c r="M1722"/>
  <c r="I1722"/>
  <c r="AA1718"/>
  <c r="O1718"/>
  <c r="M1718"/>
  <c r="I1718"/>
  <c r="AA1714"/>
  <c r="O1714"/>
  <c r="M1714"/>
  <c r="I1714"/>
  <c r="AA1710"/>
  <c r="O1710"/>
  <c r="M1710"/>
  <c r="I1710"/>
  <c r="AA1706"/>
  <c r="O1706"/>
  <c r="M1706"/>
  <c r="I1706"/>
  <c r="AA1702"/>
  <c r="O1702"/>
  <c r="M1702"/>
  <c r="I1702"/>
  <c r="AA1698"/>
  <c r="O1698"/>
  <c r="M1698"/>
  <c r="I1698"/>
  <c r="AA1694"/>
  <c r="O1694"/>
  <c r="M1694"/>
  <c r="I1694"/>
  <c r="AA1690"/>
  <c r="O1690"/>
  <c r="M1690"/>
  <c r="I1690"/>
  <c r="AA1686"/>
  <c r="O1686"/>
  <c r="M1686"/>
  <c r="I1686"/>
  <c r="AA1682"/>
  <c r="O1682"/>
  <c r="M1682"/>
  <c r="I1682"/>
  <c r="AA1678"/>
  <c r="O1678"/>
  <c r="M1678"/>
  <c r="I1678"/>
  <c r="AA1674"/>
  <c r="O1674"/>
  <c r="M1674"/>
  <c r="I1674"/>
  <c r="AA1670"/>
  <c r="O1670"/>
  <c r="M1670"/>
  <c r="I1670"/>
  <c r="AA1666"/>
  <c r="O1666"/>
  <c r="M1666"/>
  <c r="I1666"/>
  <c r="AA1662"/>
  <c r="O1662"/>
  <c r="M1662"/>
  <c r="I1662"/>
  <c r="M1580"/>
  <c r="L1580"/>
  <c r="AA1657"/>
  <c r="O1657"/>
  <c r="M1657"/>
  <c r="I1657"/>
  <c r="AA1653"/>
  <c r="O1653"/>
  <c r="M1653"/>
  <c r="I1653"/>
  <c r="AA1649"/>
  <c r="O1649"/>
  <c r="M1649"/>
  <c r="I1649"/>
  <c r="AA1645"/>
  <c r="O1645"/>
  <c r="M1645"/>
  <c r="I1645"/>
  <c r="AA1641"/>
  <c r="O1641"/>
  <c r="M1641"/>
  <c r="I1641"/>
  <c r="AA1637"/>
  <c r="O1637"/>
  <c r="M1637"/>
  <c r="I1637"/>
  <c r="AA1633"/>
  <c r="O1633"/>
  <c r="M1633"/>
  <c r="I1633"/>
  <c r="AA1629"/>
  <c r="O1629"/>
  <c r="M1629"/>
  <c r="I1629"/>
  <c r="AA1625"/>
  <c r="O1625"/>
  <c r="M1625"/>
  <c r="I1625"/>
  <c r="AA1621"/>
  <c r="O1621"/>
  <c r="M1621"/>
  <c r="I1621"/>
  <c r="AA1617"/>
  <c r="O1617"/>
  <c r="M1617"/>
  <c r="I1617"/>
  <c r="AA1613"/>
  <c r="O1613"/>
  <c r="M1613"/>
  <c r="I1613"/>
  <c r="AA1609"/>
  <c r="O1609"/>
  <c r="M1609"/>
  <c r="I1609"/>
  <c r="AA1605"/>
  <c r="O1605"/>
  <c r="M1605"/>
  <c r="I1605"/>
  <c r="AA1601"/>
  <c r="O1601"/>
  <c r="M1601"/>
  <c r="I1601"/>
  <c r="AA1597"/>
  <c r="O1597"/>
  <c r="M1597"/>
  <c r="I1597"/>
  <c r="AA1593"/>
  <c r="O1593"/>
  <c r="M1593"/>
  <c r="I1593"/>
  <c r="AA1589"/>
  <c r="O1589"/>
  <c r="M1589"/>
  <c r="I1589"/>
  <c r="AA1585"/>
  <c r="O1585"/>
  <c r="M1585"/>
  <c r="I1585"/>
  <c r="AA1581"/>
  <c r="O1581"/>
  <c r="M1581"/>
  <c r="I1581"/>
  <c r="M1447"/>
  <c r="L1447"/>
  <c r="AA1576"/>
  <c r="O1576"/>
  <c r="M1576"/>
  <c r="I1576"/>
  <c r="AA1572"/>
  <c r="O1572"/>
  <c r="M1572"/>
  <c r="I1572"/>
  <c r="AA1568"/>
  <c r="O1568"/>
  <c r="M1568"/>
  <c r="I1568"/>
  <c r="AA1564"/>
  <c r="O1564"/>
  <c r="M1564"/>
  <c r="I1564"/>
  <c r="AA1560"/>
  <c r="O1560"/>
  <c r="M1560"/>
  <c r="I1560"/>
  <c r="AA1556"/>
  <c r="O1556"/>
  <c r="M1556"/>
  <c r="I1556"/>
  <c r="AA1552"/>
  <c r="O1552"/>
  <c r="M1552"/>
  <c r="I1552"/>
  <c r="AA1548"/>
  <c r="O1548"/>
  <c r="M1548"/>
  <c r="I1548"/>
  <c r="AA1544"/>
  <c r="O1544"/>
  <c r="M1544"/>
  <c r="I1544"/>
  <c r="AA1540"/>
  <c r="O1540"/>
  <c r="M1540"/>
  <c r="I1540"/>
  <c r="AA1536"/>
  <c r="O1536"/>
  <c r="M1536"/>
  <c r="I1536"/>
  <c r="AA1532"/>
  <c r="O1532"/>
  <c r="M1532"/>
  <c r="I1532"/>
  <c r="AA1528"/>
  <c r="O1528"/>
  <c r="M1528"/>
  <c r="I1528"/>
  <c r="AA1524"/>
  <c r="O1524"/>
  <c r="M1524"/>
  <c r="I1524"/>
  <c r="AA1520"/>
  <c r="O1520"/>
  <c r="M1520"/>
  <c r="I1520"/>
  <c r="AA1516"/>
  <c r="O1516"/>
  <c r="M1516"/>
  <c r="I1516"/>
  <c r="AA1512"/>
  <c r="O1512"/>
  <c r="M1512"/>
  <c r="I1512"/>
  <c r="AA1508"/>
  <c r="O1508"/>
  <c r="M1508"/>
  <c r="I1508"/>
  <c r="AA1504"/>
  <c r="O1504"/>
  <c r="M1504"/>
  <c r="I1504"/>
  <c r="AA1500"/>
  <c r="O1500"/>
  <c r="M1500"/>
  <c r="I1500"/>
  <c r="AA1496"/>
  <c r="O1496"/>
  <c r="M1496"/>
  <c r="I1496"/>
  <c r="AA1492"/>
  <c r="O1492"/>
  <c r="M1492"/>
  <c r="I1492"/>
  <c r="AA1488"/>
  <c r="O1488"/>
  <c r="M1488"/>
  <c r="I1488"/>
  <c r="AA1484"/>
  <c r="O1484"/>
  <c r="M1484"/>
  <c r="I1484"/>
  <c r="AA1480"/>
  <c r="O1480"/>
  <c r="M1480"/>
  <c r="I1480"/>
  <c r="AA1476"/>
  <c r="O1476"/>
  <c r="M1476"/>
  <c r="I1476"/>
  <c r="AA1472"/>
  <c r="O1472"/>
  <c r="M1472"/>
  <c r="I1472"/>
  <c r="AA1468"/>
  <c r="O1468"/>
  <c r="M1468"/>
  <c r="I1468"/>
  <c r="AA1464"/>
  <c r="O1464"/>
  <c r="M1464"/>
  <c r="I1464"/>
  <c r="AA1460"/>
  <c r="O1460"/>
  <c r="M1460"/>
  <c r="I1460"/>
  <c r="AA1456"/>
  <c r="O1456"/>
  <c r="M1456"/>
  <c r="I1456"/>
  <c r="AA1452"/>
  <c r="O1452"/>
  <c r="M1452"/>
  <c r="I1452"/>
  <c r="AA1448"/>
  <c r="O1448"/>
  <c r="M1448"/>
  <c r="I1448"/>
  <c r="M1442"/>
  <c r="L1442"/>
  <c r="AA1443"/>
  <c r="O1443"/>
  <c r="M1443"/>
  <c r="I1443"/>
  <c r="M1349"/>
  <c r="L1349"/>
  <c r="AA1438"/>
  <c r="O1438"/>
  <c r="M1438"/>
  <c r="I1438"/>
  <c r="AA1434"/>
  <c r="O1434"/>
  <c r="M1434"/>
  <c r="I1434"/>
  <c r="AA1430"/>
  <c r="O1430"/>
  <c r="M1430"/>
  <c r="I1430"/>
  <c r="AA1426"/>
  <c r="O1426"/>
  <c r="M1426"/>
  <c r="I1426"/>
  <c r="AA1422"/>
  <c r="O1422"/>
  <c r="M1422"/>
  <c r="I1422"/>
  <c r="AA1418"/>
  <c r="O1418"/>
  <c r="M1418"/>
  <c r="I1418"/>
  <c r="AA1414"/>
  <c r="O1414"/>
  <c r="M1414"/>
  <c r="I1414"/>
  <c r="AA1410"/>
  <c r="O1410"/>
  <c r="M1410"/>
  <c r="I1410"/>
  <c r="AA1406"/>
  <c r="O1406"/>
  <c r="M1406"/>
  <c r="I1406"/>
  <c r="AA1402"/>
  <c r="O1402"/>
  <c r="M1402"/>
  <c r="I1402"/>
  <c r="AA1398"/>
  <c r="O1398"/>
  <c r="M1398"/>
  <c r="I1398"/>
  <c r="AA1394"/>
  <c r="O1394"/>
  <c r="M1394"/>
  <c r="I1394"/>
  <c r="AA1390"/>
  <c r="O1390"/>
  <c r="M1390"/>
  <c r="I1390"/>
  <c r="AA1386"/>
  <c r="O1386"/>
  <c r="M1386"/>
  <c r="I1386"/>
  <c r="AA1382"/>
  <c r="O1382"/>
  <c r="M1382"/>
  <c r="I1382"/>
  <c r="AA1378"/>
  <c r="O1378"/>
  <c r="M1378"/>
  <c r="I1378"/>
  <c r="AA1374"/>
  <c r="O1374"/>
  <c r="M1374"/>
  <c r="I1374"/>
  <c r="AA1370"/>
  <c r="O1370"/>
  <c r="M1370"/>
  <c r="I1370"/>
  <c r="AA1366"/>
  <c r="O1366"/>
  <c r="M1366"/>
  <c r="I1366"/>
  <c r="AA1362"/>
  <c r="O1362"/>
  <c r="M1362"/>
  <c r="I1362"/>
  <c r="AA1358"/>
  <c r="O1358"/>
  <c r="M1358"/>
  <c r="I1358"/>
  <c r="AA1354"/>
  <c r="O1354"/>
  <c r="M1354"/>
  <c r="I1354"/>
  <c r="AA1350"/>
  <c r="O1350"/>
  <c r="M1350"/>
  <c r="I1350"/>
  <c r="M1216"/>
  <c r="L1216"/>
  <c r="AA1345"/>
  <c r="O1345"/>
  <c r="M1345"/>
  <c r="I1345"/>
  <c r="AA1341"/>
  <c r="O1341"/>
  <c r="M1341"/>
  <c r="I1341"/>
  <c r="AA1337"/>
  <c r="O1337"/>
  <c r="M1337"/>
  <c r="I1337"/>
  <c r="AA1333"/>
  <c r="O1333"/>
  <c r="M1333"/>
  <c r="I1333"/>
  <c r="AA1329"/>
  <c r="O1329"/>
  <c r="M1329"/>
  <c r="I1329"/>
  <c r="AA1325"/>
  <c r="O1325"/>
  <c r="M1325"/>
  <c r="I1325"/>
  <c r="AA1321"/>
  <c r="O1321"/>
  <c r="M1321"/>
  <c r="I1321"/>
  <c r="AA1317"/>
  <c r="O1317"/>
  <c r="M1317"/>
  <c r="I1317"/>
  <c r="AA1313"/>
  <c r="O1313"/>
  <c r="M1313"/>
  <c r="I1313"/>
  <c r="AA1309"/>
  <c r="O1309"/>
  <c r="M1309"/>
  <c r="I1309"/>
  <c r="AA1305"/>
  <c r="O1305"/>
  <c r="M1305"/>
  <c r="I1305"/>
  <c r="AA1301"/>
  <c r="O1301"/>
  <c r="M1301"/>
  <c r="I1301"/>
  <c r="AA1297"/>
  <c r="O1297"/>
  <c r="M1297"/>
  <c r="I1297"/>
  <c r="AA1293"/>
  <c r="O1293"/>
  <c r="M1293"/>
  <c r="I1293"/>
  <c r="AA1289"/>
  <c r="O1289"/>
  <c r="M1289"/>
  <c r="I1289"/>
  <c r="AA1285"/>
  <c r="O1285"/>
  <c r="M1285"/>
  <c r="I1285"/>
  <c r="AA1281"/>
  <c r="O1281"/>
  <c r="M1281"/>
  <c r="I1281"/>
  <c r="AA1277"/>
  <c r="O1277"/>
  <c r="M1277"/>
  <c r="I1277"/>
  <c r="AA1273"/>
  <c r="O1273"/>
  <c r="M1273"/>
  <c r="I1273"/>
  <c r="AA1269"/>
  <c r="O1269"/>
  <c r="M1269"/>
  <c r="I1269"/>
  <c r="AA1265"/>
  <c r="O1265"/>
  <c r="M1265"/>
  <c r="I1265"/>
  <c r="AA1261"/>
  <c r="O1261"/>
  <c r="M1261"/>
  <c r="I1261"/>
  <c r="AA1257"/>
  <c r="O1257"/>
  <c r="M1257"/>
  <c r="I1257"/>
  <c r="AA1253"/>
  <c r="O1253"/>
  <c r="M1253"/>
  <c r="I1253"/>
  <c r="AA1249"/>
  <c r="O1249"/>
  <c r="M1249"/>
  <c r="I1249"/>
  <c r="AA1245"/>
  <c r="O1245"/>
  <c r="M1245"/>
  <c r="I1245"/>
  <c r="AA1241"/>
  <c r="O1241"/>
  <c r="M1241"/>
  <c r="I1241"/>
  <c r="AA1237"/>
  <c r="O1237"/>
  <c r="M1237"/>
  <c r="I1237"/>
  <c r="AA1233"/>
  <c r="O1233"/>
  <c r="M1233"/>
  <c r="I1233"/>
  <c r="AA1229"/>
  <c r="O1229"/>
  <c r="M1229"/>
  <c r="I1229"/>
  <c r="AA1225"/>
  <c r="O1225"/>
  <c r="M1225"/>
  <c r="I1225"/>
  <c r="AA1221"/>
  <c r="O1221"/>
  <c r="M1221"/>
  <c r="I1221"/>
  <c r="AA1217"/>
  <c r="O1217"/>
  <c r="M1217"/>
  <c r="I1217"/>
  <c r="M439"/>
  <c r="L439"/>
  <c r="AA1212"/>
  <c r="O1212"/>
  <c r="M1212"/>
  <c r="I1212"/>
  <c r="AA1208"/>
  <c r="O1208"/>
  <c r="M1208"/>
  <c r="I1208"/>
  <c r="AA1204"/>
  <c r="O1204"/>
  <c r="M1204"/>
  <c r="I1204"/>
  <c r="AA1200"/>
  <c r="O1200"/>
  <c r="M1200"/>
  <c r="I1200"/>
  <c r="AA1196"/>
  <c r="O1196"/>
  <c r="M1196"/>
  <c r="I1196"/>
  <c r="AA1192"/>
  <c r="O1192"/>
  <c r="M1192"/>
  <c r="I1192"/>
  <c r="AA1188"/>
  <c r="O1188"/>
  <c r="M1188"/>
  <c r="I1188"/>
  <c r="AA1184"/>
  <c r="O1184"/>
  <c r="M1184"/>
  <c r="I1184"/>
  <c r="AA1180"/>
  <c r="O1180"/>
  <c r="M1180"/>
  <c r="I1180"/>
  <c r="AA1176"/>
  <c r="O1176"/>
  <c r="M1176"/>
  <c r="I1176"/>
  <c r="AA1172"/>
  <c r="O1172"/>
  <c r="M1172"/>
  <c r="I1172"/>
  <c r="AA1168"/>
  <c r="O1168"/>
  <c r="M1168"/>
  <c r="I1168"/>
  <c r="AA1164"/>
  <c r="O1164"/>
  <c r="M1164"/>
  <c r="I1164"/>
  <c r="AA1160"/>
  <c r="O1160"/>
  <c r="M1160"/>
  <c r="I1160"/>
  <c r="AA1156"/>
  <c r="O1156"/>
  <c r="M1156"/>
  <c r="I1156"/>
  <c r="AA1152"/>
  <c r="O1152"/>
  <c r="M1152"/>
  <c r="I1152"/>
  <c r="AA1148"/>
  <c r="O1148"/>
  <c r="M1148"/>
  <c r="I1148"/>
  <c r="AA1144"/>
  <c r="O1144"/>
  <c r="M1144"/>
  <c r="I1144"/>
  <c r="AA1140"/>
  <c r="O1140"/>
  <c r="M1140"/>
  <c r="I1140"/>
  <c r="AA1136"/>
  <c r="O1136"/>
  <c r="M1136"/>
  <c r="I1136"/>
  <c r="AA1132"/>
  <c r="O1132"/>
  <c r="M1132"/>
  <c r="I1132"/>
  <c r="AA1128"/>
  <c r="O1128"/>
  <c r="M1128"/>
  <c r="I1128"/>
  <c r="AA1124"/>
  <c r="O1124"/>
  <c r="M1124"/>
  <c r="I1124"/>
  <c r="AA1120"/>
  <c r="O1120"/>
  <c r="M1120"/>
  <c r="I1120"/>
  <c r="AA1116"/>
  <c r="O1116"/>
  <c r="M1116"/>
  <c r="I1116"/>
  <c r="AA1112"/>
  <c r="O1112"/>
  <c r="M1112"/>
  <c r="I1112"/>
  <c r="AA1108"/>
  <c r="O1108"/>
  <c r="M1108"/>
  <c r="I1108"/>
  <c r="AA1104"/>
  <c r="O1104"/>
  <c r="M1104"/>
  <c r="I1104"/>
  <c r="AA1100"/>
  <c r="O1100"/>
  <c r="M1100"/>
  <c r="I1100"/>
  <c r="AA1096"/>
  <c r="O1096"/>
  <c r="M1096"/>
  <c r="I1096"/>
  <c r="AA1092"/>
  <c r="O1092"/>
  <c r="M1092"/>
  <c r="I1092"/>
  <c r="AA1088"/>
  <c r="O1088"/>
  <c r="M1088"/>
  <c r="I1088"/>
  <c r="AA1084"/>
  <c r="O1084"/>
  <c r="M1084"/>
  <c r="I1084"/>
  <c r="AA1080"/>
  <c r="O1080"/>
  <c r="M1080"/>
  <c r="I1080"/>
  <c r="AA1076"/>
  <c r="O1076"/>
  <c r="M1076"/>
  <c r="I1076"/>
  <c r="AA1072"/>
  <c r="O1072"/>
  <c r="M1072"/>
  <c r="I1072"/>
  <c r="AA1068"/>
  <c r="O1068"/>
  <c r="M1068"/>
  <c r="I1068"/>
  <c r="AA1064"/>
  <c r="O1064"/>
  <c r="M1064"/>
  <c r="I1064"/>
  <c r="AA1060"/>
  <c r="O1060"/>
  <c r="M1060"/>
  <c r="I1060"/>
  <c r="AA1056"/>
  <c r="O1056"/>
  <c r="M1056"/>
  <c r="I1056"/>
  <c r="AA1052"/>
  <c r="O1052"/>
  <c r="M1052"/>
  <c r="I1052"/>
  <c r="AA1048"/>
  <c r="O1048"/>
  <c r="M1048"/>
  <c r="I1048"/>
  <c r="AA1044"/>
  <c r="O1044"/>
  <c r="M1044"/>
  <c r="I1044"/>
  <c r="AA1040"/>
  <c r="O1040"/>
  <c r="M1040"/>
  <c r="I1040"/>
  <c r="AA1036"/>
  <c r="O1036"/>
  <c r="M1036"/>
  <c r="I1036"/>
  <c r="AA1032"/>
  <c r="O1032"/>
  <c r="M1032"/>
  <c r="I1032"/>
  <c r="AA1028"/>
  <c r="O1028"/>
  <c r="M1028"/>
  <c r="I1028"/>
  <c r="AA1024"/>
  <c r="O1024"/>
  <c r="M1024"/>
  <c r="I1024"/>
  <c r="AA1020"/>
  <c r="O1020"/>
  <c r="M1020"/>
  <c r="I1020"/>
  <c r="AA1016"/>
  <c r="O1016"/>
  <c r="M1016"/>
  <c r="I1016"/>
  <c r="AA1012"/>
  <c r="O1012"/>
  <c r="M1012"/>
  <c r="I1012"/>
  <c r="AA1008"/>
  <c r="O1008"/>
  <c r="M1008"/>
  <c r="I1008"/>
  <c r="AA1004"/>
  <c r="O1004"/>
  <c r="M1004"/>
  <c r="I1004"/>
  <c r="AA1000"/>
  <c r="O1000"/>
  <c r="M1000"/>
  <c r="I1000"/>
  <c r="AA996"/>
  <c r="O996"/>
  <c r="M996"/>
  <c r="I996"/>
  <c r="AA992"/>
  <c r="O992"/>
  <c r="M992"/>
  <c r="I992"/>
  <c r="AA988"/>
  <c r="O988"/>
  <c r="M988"/>
  <c r="I988"/>
  <c r="AA984"/>
  <c r="O984"/>
  <c r="M984"/>
  <c r="I984"/>
  <c r="AA980"/>
  <c r="O980"/>
  <c r="M980"/>
  <c r="I980"/>
  <c r="AA976"/>
  <c r="O976"/>
  <c r="M976"/>
  <c r="I976"/>
  <c r="AA972"/>
  <c r="O972"/>
  <c r="M972"/>
  <c r="I972"/>
  <c r="AA968"/>
  <c r="O968"/>
  <c r="M968"/>
  <c r="I968"/>
  <c r="AA964"/>
  <c r="O964"/>
  <c r="M964"/>
  <c r="I964"/>
  <c r="AA960"/>
  <c r="O960"/>
  <c r="M960"/>
  <c r="I960"/>
  <c r="AA956"/>
  <c r="O956"/>
  <c r="M956"/>
  <c r="I956"/>
  <c r="AA952"/>
  <c r="O952"/>
  <c r="M952"/>
  <c r="I952"/>
  <c r="AA948"/>
  <c r="O948"/>
  <c r="M948"/>
  <c r="I948"/>
  <c r="AA944"/>
  <c r="O944"/>
  <c r="M944"/>
  <c r="I944"/>
  <c r="AA940"/>
  <c r="O940"/>
  <c r="M940"/>
  <c r="I940"/>
  <c r="AA936"/>
  <c r="O936"/>
  <c r="M936"/>
  <c r="I936"/>
  <c r="AA932"/>
  <c r="O932"/>
  <c r="M932"/>
  <c r="I932"/>
  <c r="AA928"/>
  <c r="O928"/>
  <c r="M928"/>
  <c r="I928"/>
  <c r="AA924"/>
  <c r="O924"/>
  <c r="M924"/>
  <c r="I924"/>
  <c r="AA920"/>
  <c r="O920"/>
  <c r="M920"/>
  <c r="I920"/>
  <c r="AA916"/>
  <c r="O916"/>
  <c r="M916"/>
  <c r="I916"/>
  <c r="AA912"/>
  <c r="O912"/>
  <c r="M912"/>
  <c r="I912"/>
  <c r="AA908"/>
  <c r="O908"/>
  <c r="M908"/>
  <c r="I908"/>
  <c r="AA904"/>
  <c r="O904"/>
  <c r="M904"/>
  <c r="I904"/>
  <c r="AA900"/>
  <c r="O900"/>
  <c r="M900"/>
  <c r="I900"/>
  <c r="AA896"/>
  <c r="O896"/>
  <c r="M896"/>
  <c r="I896"/>
  <c r="AA892"/>
  <c r="O892"/>
  <c r="M892"/>
  <c r="I892"/>
  <c r="AA888"/>
  <c r="O888"/>
  <c r="M888"/>
  <c r="I888"/>
  <c r="AA884"/>
  <c r="O884"/>
  <c r="M884"/>
  <c r="I884"/>
  <c r="AA880"/>
  <c r="O880"/>
  <c r="M880"/>
  <c r="I880"/>
  <c r="AA876"/>
  <c r="O876"/>
  <c r="M876"/>
  <c r="I876"/>
  <c r="AA872"/>
  <c r="O872"/>
  <c r="M872"/>
  <c r="I872"/>
  <c r="AA868"/>
  <c r="O868"/>
  <c r="M868"/>
  <c r="I868"/>
  <c r="AA864"/>
  <c r="O864"/>
  <c r="M864"/>
  <c r="I864"/>
  <c r="AA860"/>
  <c r="O860"/>
  <c r="M860"/>
  <c r="I860"/>
  <c r="AA856"/>
  <c r="O856"/>
  <c r="M856"/>
  <c r="I856"/>
  <c r="AA852"/>
  <c r="O852"/>
  <c r="M852"/>
  <c r="I852"/>
  <c r="AA848"/>
  <c r="O848"/>
  <c r="M848"/>
  <c r="I848"/>
  <c r="AA844"/>
  <c r="O844"/>
  <c r="M844"/>
  <c r="I844"/>
  <c r="AA840"/>
  <c r="O840"/>
  <c r="M840"/>
  <c r="I840"/>
  <c r="AA836"/>
  <c r="O836"/>
  <c r="M836"/>
  <c r="I836"/>
  <c r="AA832"/>
  <c r="O832"/>
  <c r="M832"/>
  <c r="I832"/>
  <c r="AA828"/>
  <c r="O828"/>
  <c r="M828"/>
  <c r="I828"/>
  <c r="AA824"/>
  <c r="O824"/>
  <c r="M824"/>
  <c r="I824"/>
  <c r="AA820"/>
  <c r="O820"/>
  <c r="M820"/>
  <c r="I820"/>
  <c r="AA816"/>
  <c r="O816"/>
  <c r="M816"/>
  <c r="I816"/>
  <c r="AA812"/>
  <c r="O812"/>
  <c r="M812"/>
  <c r="I812"/>
  <c r="AA808"/>
  <c r="O808"/>
  <c r="M808"/>
  <c r="I808"/>
  <c r="AA804"/>
  <c r="O804"/>
  <c r="M804"/>
  <c r="I804"/>
  <c r="AA800"/>
  <c r="O800"/>
  <c r="M800"/>
  <c r="I800"/>
  <c r="AA796"/>
  <c r="O796"/>
  <c r="M796"/>
  <c r="I796"/>
  <c r="AA792"/>
  <c r="O792"/>
  <c r="M792"/>
  <c r="I792"/>
  <c r="AA788"/>
  <c r="O788"/>
  <c r="M788"/>
  <c r="I788"/>
  <c r="AA784"/>
  <c r="O784"/>
  <c r="M784"/>
  <c r="I784"/>
  <c r="AA780"/>
  <c r="O780"/>
  <c r="M780"/>
  <c r="I780"/>
  <c r="AA776"/>
  <c r="O776"/>
  <c r="M776"/>
  <c r="I776"/>
  <c r="AA772"/>
  <c r="O772"/>
  <c r="M772"/>
  <c r="I772"/>
  <c r="AA768"/>
  <c r="O768"/>
  <c r="M768"/>
  <c r="I768"/>
  <c r="AA764"/>
  <c r="O764"/>
  <c r="M764"/>
  <c r="I764"/>
  <c r="AA760"/>
  <c r="O760"/>
  <c r="M760"/>
  <c r="I760"/>
  <c r="AA756"/>
  <c r="O756"/>
  <c r="M756"/>
  <c r="I756"/>
  <c r="AA752"/>
  <c r="O752"/>
  <c r="M752"/>
  <c r="I752"/>
  <c r="AA748"/>
  <c r="O748"/>
  <c r="M748"/>
  <c r="I748"/>
  <c r="AA744"/>
  <c r="O744"/>
  <c r="M744"/>
  <c r="I744"/>
  <c r="AA740"/>
  <c r="O740"/>
  <c r="M740"/>
  <c r="I740"/>
  <c r="AA736"/>
  <c r="O736"/>
  <c r="M736"/>
  <c r="I736"/>
  <c r="AA732"/>
  <c r="O732"/>
  <c r="M732"/>
  <c r="I732"/>
  <c r="AA728"/>
  <c r="O728"/>
  <c r="M728"/>
  <c r="I728"/>
  <c r="AA724"/>
  <c r="O724"/>
  <c r="M724"/>
  <c r="I724"/>
  <c r="AA720"/>
  <c r="O720"/>
  <c r="M720"/>
  <c r="I720"/>
  <c r="AA716"/>
  <c r="O716"/>
  <c r="M716"/>
  <c r="I716"/>
  <c r="AA712"/>
  <c r="O712"/>
  <c r="M712"/>
  <c r="I712"/>
  <c r="AA708"/>
  <c r="O708"/>
  <c r="M708"/>
  <c r="I708"/>
  <c r="AA704"/>
  <c r="O704"/>
  <c r="M704"/>
  <c r="I704"/>
  <c r="AA700"/>
  <c r="O700"/>
  <c r="M700"/>
  <c r="I700"/>
  <c r="AA696"/>
  <c r="O696"/>
  <c r="M696"/>
  <c r="I696"/>
  <c r="AA692"/>
  <c r="O692"/>
  <c r="M692"/>
  <c r="I692"/>
  <c r="AA688"/>
  <c r="O688"/>
  <c r="M688"/>
  <c r="I688"/>
  <c r="AA684"/>
  <c r="O684"/>
  <c r="M684"/>
  <c r="I684"/>
  <c r="AA680"/>
  <c r="O680"/>
  <c r="M680"/>
  <c r="I680"/>
  <c r="AA676"/>
  <c r="O676"/>
  <c r="M676"/>
  <c r="I676"/>
  <c r="AA672"/>
  <c r="O672"/>
  <c r="M672"/>
  <c r="I672"/>
  <c r="AA668"/>
  <c r="O668"/>
  <c r="M668"/>
  <c r="I668"/>
  <c r="AA664"/>
  <c r="O664"/>
  <c r="M664"/>
  <c r="I664"/>
  <c r="AA660"/>
  <c r="O660"/>
  <c r="M660"/>
  <c r="I660"/>
  <c r="AA656"/>
  <c r="O656"/>
  <c r="M656"/>
  <c r="I656"/>
  <c r="AA652"/>
  <c r="O652"/>
  <c r="M652"/>
  <c r="I652"/>
  <c r="AA648"/>
  <c r="O648"/>
  <c r="M648"/>
  <c r="I648"/>
  <c r="AA644"/>
  <c r="O644"/>
  <c r="M644"/>
  <c r="I644"/>
  <c r="AA640"/>
  <c r="O640"/>
  <c r="M640"/>
  <c r="I640"/>
  <c r="AA636"/>
  <c r="O636"/>
  <c r="M636"/>
  <c r="I636"/>
  <c r="AA632"/>
  <c r="O632"/>
  <c r="M632"/>
  <c r="I632"/>
  <c r="AA628"/>
  <c r="O628"/>
  <c r="M628"/>
  <c r="I628"/>
  <c r="AA624"/>
  <c r="O624"/>
  <c r="M624"/>
  <c r="I624"/>
  <c r="AA620"/>
  <c r="O620"/>
  <c r="M620"/>
  <c r="I620"/>
  <c r="AA616"/>
  <c r="O616"/>
  <c r="M616"/>
  <c r="I616"/>
  <c r="AA612"/>
  <c r="O612"/>
  <c r="M612"/>
  <c r="I612"/>
  <c r="AA608"/>
  <c r="O608"/>
  <c r="M608"/>
  <c r="I608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AA552"/>
  <c r="O552"/>
  <c r="M552"/>
  <c r="I552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AA524"/>
  <c r="O524"/>
  <c r="M524"/>
  <c r="I524"/>
  <c r="AA520"/>
  <c r="O520"/>
  <c r="M520"/>
  <c r="I520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AA460"/>
  <c r="O460"/>
  <c r="M460"/>
  <c r="I460"/>
  <c r="AA456"/>
  <c r="O456"/>
  <c r="M456"/>
  <c r="I456"/>
  <c r="AA452"/>
  <c r="O452"/>
  <c r="M452"/>
  <c r="I452"/>
  <c r="AA448"/>
  <c r="O448"/>
  <c r="M448"/>
  <c r="I448"/>
  <c r="AA444"/>
  <c r="O444"/>
  <c r="M444"/>
  <c r="I444"/>
  <c r="AA440"/>
  <c r="O440"/>
  <c r="M440"/>
  <c r="I440"/>
  <c r="M434"/>
  <c r="L434"/>
  <c r="AA435"/>
  <c r="O435"/>
  <c r="M435"/>
  <c r="I435"/>
  <c r="M417"/>
  <c r="L417"/>
  <c r="AA430"/>
  <c r="O430"/>
  <c r="M430"/>
  <c r="I430"/>
  <c r="AA426"/>
  <c r="O426"/>
  <c r="M426"/>
  <c r="I426"/>
  <c r="AA422"/>
  <c r="O422"/>
  <c r="M422"/>
  <c r="I422"/>
  <c r="AA418"/>
  <c r="O418"/>
  <c r="M418"/>
  <c r="I418"/>
  <c r="M380"/>
  <c r="L380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M303"/>
  <c r="L303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M118"/>
  <c r="L118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M93"/>
  <c r="L93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M56"/>
  <c r="L56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M39"/>
  <c r="L39"/>
  <c r="AA52"/>
  <c r="O52"/>
  <c r="M52"/>
  <c r="I52"/>
  <c r="AA48"/>
  <c r="O48"/>
  <c r="M48"/>
  <c r="I48"/>
  <c r="AA44"/>
  <c r="O44"/>
  <c r="M44"/>
  <c r="I44"/>
  <c r="AA40"/>
  <c r="O40"/>
  <c r="M40"/>
  <c r="I40"/>
  <c r="M30"/>
  <c r="L30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9" r="T7"/>
  <c r="M8"/>
  <c r="L8"/>
  <c r="M195"/>
  <c r="L195"/>
  <c r="AA204"/>
  <c r="O204"/>
  <c r="M204"/>
  <c r="I204"/>
  <c r="AA200"/>
  <c r="O200"/>
  <c r="M200"/>
  <c r="I200"/>
  <c r="AA196"/>
  <c r="O196"/>
  <c r="M196"/>
  <c r="I196"/>
  <c r="M182"/>
  <c r="L182"/>
  <c r="AA191"/>
  <c r="O191"/>
  <c r="M191"/>
  <c r="I191"/>
  <c r="AA187"/>
  <c r="O187"/>
  <c r="M187"/>
  <c r="I187"/>
  <c r="AA183"/>
  <c r="O183"/>
  <c r="M183"/>
  <c r="I183"/>
  <c r="M165"/>
  <c r="L165"/>
  <c r="AA178"/>
  <c r="O178"/>
  <c r="M178"/>
  <c r="I178"/>
  <c r="AA174"/>
  <c r="O174"/>
  <c r="M174"/>
  <c r="I174"/>
  <c r="AA170"/>
  <c r="O170"/>
  <c r="M170"/>
  <c r="I170"/>
  <c r="AA166"/>
  <c r="O166"/>
  <c r="M166"/>
  <c r="I166"/>
  <c r="M64"/>
  <c r="L64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M31"/>
  <c r="L31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M22"/>
  <c r="L22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18" r="T7"/>
  <c r="M8"/>
  <c r="L8"/>
  <c r="M432"/>
  <c r="L432"/>
  <c r="AA433"/>
  <c r="O433"/>
  <c r="M433"/>
  <c r="I433"/>
  <c r="M427"/>
  <c r="L427"/>
  <c r="AA428"/>
  <c r="O428"/>
  <c r="M428"/>
  <c r="I428"/>
  <c r="M410"/>
  <c r="L410"/>
  <c r="AA423"/>
  <c r="O423"/>
  <c r="M423"/>
  <c r="I423"/>
  <c r="AA419"/>
  <c r="O419"/>
  <c r="M419"/>
  <c r="I419"/>
  <c r="AA415"/>
  <c r="O415"/>
  <c r="M415"/>
  <c r="I415"/>
  <c r="AA411"/>
  <c r="O411"/>
  <c r="M411"/>
  <c r="I411"/>
  <c r="M393"/>
  <c r="L393"/>
  <c r="AA406"/>
  <c r="O406"/>
  <c r="M406"/>
  <c r="I406"/>
  <c r="AA402"/>
  <c r="O402"/>
  <c r="M402"/>
  <c r="I402"/>
  <c r="AA398"/>
  <c r="O398"/>
  <c r="M398"/>
  <c r="I398"/>
  <c r="AA394"/>
  <c r="O394"/>
  <c r="M394"/>
  <c r="I394"/>
  <c r="M380"/>
  <c r="L380"/>
  <c r="AA389"/>
  <c r="O389"/>
  <c r="M389"/>
  <c r="I389"/>
  <c r="AA385"/>
  <c r="O385"/>
  <c r="M385"/>
  <c r="I385"/>
  <c r="AA381"/>
  <c r="O381"/>
  <c r="M381"/>
  <c r="I381"/>
  <c r="M311"/>
  <c r="L311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M198"/>
  <c r="L198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M157"/>
  <c r="L157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M104"/>
  <c r="L104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M87"/>
  <c r="L87"/>
  <c r="AA100"/>
  <c r="O100"/>
  <c r="M100"/>
  <c r="I100"/>
  <c r="AA96"/>
  <c r="O96"/>
  <c r="M96"/>
  <c r="I96"/>
  <c r="AA92"/>
  <c r="O92"/>
  <c r="M92"/>
  <c r="I92"/>
  <c r="AA88"/>
  <c r="O88"/>
  <c r="M88"/>
  <c r="I88"/>
  <c r="M74"/>
  <c r="L74"/>
  <c r="AA83"/>
  <c r="O83"/>
  <c r="M83"/>
  <c r="I83"/>
  <c r="AA79"/>
  <c r="O79"/>
  <c r="M79"/>
  <c r="I79"/>
  <c r="AA75"/>
  <c r="O75"/>
  <c r="M75"/>
  <c r="I75"/>
  <c r="M61"/>
  <c r="L61"/>
  <c r="AA70"/>
  <c r="O70"/>
  <c r="M70"/>
  <c r="I70"/>
  <c r="AA66"/>
  <c r="O66"/>
  <c r="M66"/>
  <c r="I66"/>
  <c r="AA62"/>
  <c r="O62"/>
  <c r="M62"/>
  <c r="I62"/>
  <c r="M44"/>
  <c r="L44"/>
  <c r="AA57"/>
  <c r="O57"/>
  <c r="M57"/>
  <c r="I57"/>
  <c r="AA53"/>
  <c r="O53"/>
  <c r="M53"/>
  <c r="I53"/>
  <c r="AA49"/>
  <c r="O49"/>
  <c r="M49"/>
  <c r="I49"/>
  <c r="AA45"/>
  <c r="O45"/>
  <c r="M45"/>
  <c r="I45"/>
  <c r="M39"/>
  <c r="L39"/>
  <c r="AA40"/>
  <c r="O40"/>
  <c r="M40"/>
  <c r="I40"/>
  <c r="M34"/>
  <c r="L34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7" r="T7"/>
  <c r="M8"/>
  <c r="L8"/>
  <c r="M125"/>
  <c r="L125"/>
  <c r="AA126"/>
  <c r="O126"/>
  <c r="M126"/>
  <c r="I126"/>
  <c r="M116"/>
  <c r="L116"/>
  <c r="AA121"/>
  <c r="O121"/>
  <c r="M121"/>
  <c r="I121"/>
  <c r="AA117"/>
  <c r="O117"/>
  <c r="M117"/>
  <c r="I117"/>
  <c r="M111"/>
  <c r="L111"/>
  <c r="AA112"/>
  <c r="O112"/>
  <c r="M112"/>
  <c r="I112"/>
  <c r="M94"/>
  <c r="L94"/>
  <c r="AA107"/>
  <c r="O107"/>
  <c r="M107"/>
  <c r="I107"/>
  <c r="AA103"/>
  <c r="O103"/>
  <c r="M103"/>
  <c r="I103"/>
  <c r="AA99"/>
  <c r="O99"/>
  <c r="M99"/>
  <c r="I99"/>
  <c r="AA95"/>
  <c r="O95"/>
  <c r="M95"/>
  <c r="I95"/>
  <c r="M77"/>
  <c r="L77"/>
  <c r="AA90"/>
  <c r="O90"/>
  <c r="M90"/>
  <c r="I90"/>
  <c r="AA86"/>
  <c r="O86"/>
  <c r="M86"/>
  <c r="I86"/>
  <c r="AA82"/>
  <c r="O82"/>
  <c r="M82"/>
  <c r="I82"/>
  <c r="AA78"/>
  <c r="O78"/>
  <c r="M78"/>
  <c r="I78"/>
  <c r="M68"/>
  <c r="L68"/>
  <c r="AA73"/>
  <c r="O73"/>
  <c r="M73"/>
  <c r="I73"/>
  <c r="AA69"/>
  <c r="O69"/>
  <c r="M69"/>
  <c r="I69"/>
  <c r="M59"/>
  <c r="L59"/>
  <c r="AA64"/>
  <c r="O64"/>
  <c r="M64"/>
  <c r="I64"/>
  <c r="AA60"/>
  <c r="O60"/>
  <c r="M60"/>
  <c r="I60"/>
  <c r="M54"/>
  <c r="L54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6" r="T7"/>
  <c r="M8"/>
  <c r="L8"/>
  <c r="M117"/>
  <c r="L117"/>
  <c r="AA118"/>
  <c r="O118"/>
  <c r="M118"/>
  <c r="I118"/>
  <c r="M112"/>
  <c r="L112"/>
  <c r="AA113"/>
  <c r="O113"/>
  <c r="M113"/>
  <c r="I113"/>
  <c r="M91"/>
  <c r="L91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M34"/>
  <c r="L34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5" r="T7"/>
  <c r="M8"/>
  <c r="L8"/>
  <c r="M323"/>
  <c r="L323"/>
  <c r="AA324"/>
  <c r="O324"/>
  <c r="M324"/>
  <c r="I324"/>
  <c r="M30"/>
  <c r="L30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516"/>
  <c r="L516"/>
  <c r="AA517"/>
  <c r="O517"/>
  <c r="M517"/>
  <c r="I517"/>
  <c r="M499"/>
  <c r="L499"/>
  <c r="AA512"/>
  <c r="O512"/>
  <c r="M512"/>
  <c r="I512"/>
  <c r="AA508"/>
  <c r="O508"/>
  <c r="M508"/>
  <c r="I508"/>
  <c r="AA504"/>
  <c r="O504"/>
  <c r="M504"/>
  <c r="I504"/>
  <c r="AA500"/>
  <c r="O500"/>
  <c r="M500"/>
  <c r="I500"/>
  <c r="M466"/>
  <c r="L466"/>
  <c r="AA495"/>
  <c r="O495"/>
  <c r="M495"/>
  <c r="I495"/>
  <c r="AA491"/>
  <c r="O491"/>
  <c r="M491"/>
  <c r="I491"/>
  <c r="AA487"/>
  <c r="O487"/>
  <c r="M487"/>
  <c r="I487"/>
  <c r="AA483"/>
  <c r="O483"/>
  <c r="M483"/>
  <c r="I483"/>
  <c r="AA479"/>
  <c r="O479"/>
  <c r="M479"/>
  <c r="I479"/>
  <c r="AA475"/>
  <c r="O475"/>
  <c r="M475"/>
  <c r="I475"/>
  <c r="AA471"/>
  <c r="O471"/>
  <c r="M471"/>
  <c r="I471"/>
  <c r="AA467"/>
  <c r="O467"/>
  <c r="M467"/>
  <c r="I467"/>
  <c r="M453"/>
  <c r="L453"/>
  <c r="AA462"/>
  <c r="O462"/>
  <c r="M462"/>
  <c r="I462"/>
  <c r="AA458"/>
  <c r="O458"/>
  <c r="M458"/>
  <c r="I458"/>
  <c r="AA454"/>
  <c r="O454"/>
  <c r="M454"/>
  <c r="I454"/>
  <c r="M444"/>
  <c r="L444"/>
  <c r="AA449"/>
  <c r="O449"/>
  <c r="M449"/>
  <c r="I449"/>
  <c r="AA445"/>
  <c r="O445"/>
  <c r="M445"/>
  <c r="I445"/>
  <c r="M431"/>
  <c r="L431"/>
  <c r="AA440"/>
  <c r="O440"/>
  <c r="M440"/>
  <c r="I440"/>
  <c r="AA436"/>
  <c r="O436"/>
  <c r="M436"/>
  <c r="I436"/>
  <c r="AA432"/>
  <c r="O432"/>
  <c r="M432"/>
  <c r="I432"/>
  <c r="M398"/>
  <c r="L398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M389"/>
  <c r="L389"/>
  <c r="AA394"/>
  <c r="O394"/>
  <c r="M394"/>
  <c r="I394"/>
  <c r="AA390"/>
  <c r="O390"/>
  <c r="M390"/>
  <c r="I390"/>
  <c r="M384"/>
  <c r="L384"/>
  <c r="AA385"/>
  <c r="O385"/>
  <c r="M385"/>
  <c r="I385"/>
  <c r="M367"/>
  <c r="L367"/>
  <c r="AA380"/>
  <c r="O380"/>
  <c r="M380"/>
  <c r="I380"/>
  <c r="AA376"/>
  <c r="O376"/>
  <c r="M376"/>
  <c r="I376"/>
  <c r="AA372"/>
  <c r="O372"/>
  <c r="M372"/>
  <c r="I372"/>
  <c r="AA368"/>
  <c r="O368"/>
  <c r="M368"/>
  <c r="I368"/>
  <c r="M254"/>
  <c r="L254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M117"/>
  <c r="L117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M52"/>
  <c r="L52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3" r="T7"/>
  <c r="M8"/>
  <c r="L8"/>
  <c r="M455"/>
  <c r="L455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AA460"/>
  <c r="O460"/>
  <c r="M460"/>
  <c r="I460"/>
  <c r="AA456"/>
  <c r="O456"/>
  <c r="M456"/>
  <c r="I456"/>
  <c r="M238"/>
  <c r="L238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M233"/>
  <c r="L233"/>
  <c r="AA234"/>
  <c r="O234"/>
  <c r="M234"/>
  <c r="I234"/>
  <c r="M224"/>
  <c r="L224"/>
  <c r="AA229"/>
  <c r="O229"/>
  <c r="M229"/>
  <c r="I229"/>
  <c r="AA225"/>
  <c r="O225"/>
  <c r="M225"/>
  <c r="I225"/>
  <c r="M199"/>
  <c r="L199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M194"/>
  <c r="L194"/>
  <c r="AA195"/>
  <c r="O195"/>
  <c r="M195"/>
  <c r="I195"/>
  <c r="M153"/>
  <c r="L153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M148"/>
  <c r="L148"/>
  <c r="AA149"/>
  <c r="O149"/>
  <c r="M149"/>
  <c r="I149"/>
  <c r="M83"/>
  <c r="L83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M78"/>
  <c r="L78"/>
  <c r="AA79"/>
  <c r="O79"/>
  <c r="M79"/>
  <c r="I79"/>
  <c r="M69"/>
  <c r="L69"/>
  <c r="AA74"/>
  <c r="O74"/>
  <c r="M74"/>
  <c r="I74"/>
  <c r="AA70"/>
  <c r="O70"/>
  <c r="M70"/>
  <c r="I70"/>
  <c r="M24"/>
  <c r="L24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AA37"/>
  <c r="O37"/>
  <c r="M37"/>
  <c r="I37"/>
  <c r="AA33"/>
  <c r="O33"/>
  <c r="M33"/>
  <c r="I33"/>
  <c r="AA29"/>
  <c r="O29"/>
  <c r="M29"/>
  <c r="I29"/>
  <c r="AA25"/>
  <c r="O25"/>
  <c r="M25"/>
  <c r="I25"/>
  <c r="M19"/>
  <c r="L19"/>
  <c r="AA20"/>
  <c r="O20"/>
  <c r="M20"/>
  <c r="I20"/>
  <c r="M14"/>
  <c r="L14"/>
  <c r="AA15"/>
  <c r="O15"/>
  <c r="M15"/>
  <c r="I15"/>
  <c r="M9"/>
  <c r="L9"/>
  <c r="AA10"/>
  <c r="O10"/>
  <c r="M10"/>
  <c r="I10"/>
  <c i="12" r="T7"/>
  <c r="M8"/>
  <c r="L8"/>
  <c r="M2067"/>
  <c r="L2067"/>
  <c r="AA2068"/>
  <c r="O2068"/>
  <c r="M2068"/>
  <c r="I2068"/>
  <c r="M2038"/>
  <c r="L2038"/>
  <c r="AA2063"/>
  <c r="O2063"/>
  <c r="M2063"/>
  <c r="I2063"/>
  <c r="AA2059"/>
  <c r="O2059"/>
  <c r="M2059"/>
  <c r="I2059"/>
  <c r="AA2055"/>
  <c r="O2055"/>
  <c r="M2055"/>
  <c r="I2055"/>
  <c r="AA2051"/>
  <c r="O2051"/>
  <c r="M2051"/>
  <c r="I2051"/>
  <c r="AA2047"/>
  <c r="O2047"/>
  <c r="M2047"/>
  <c r="I2047"/>
  <c r="AA2043"/>
  <c r="O2043"/>
  <c r="M2043"/>
  <c r="I2043"/>
  <c r="AA2039"/>
  <c r="O2039"/>
  <c r="M2039"/>
  <c r="I2039"/>
  <c r="M2017"/>
  <c r="L2017"/>
  <c r="AA2034"/>
  <c r="O2034"/>
  <c r="M2034"/>
  <c r="I2034"/>
  <c r="AA2030"/>
  <c r="O2030"/>
  <c r="M2030"/>
  <c r="I2030"/>
  <c r="AA2026"/>
  <c r="O2026"/>
  <c r="M2026"/>
  <c r="I2026"/>
  <c r="AA2022"/>
  <c r="O2022"/>
  <c r="M2022"/>
  <c r="I2022"/>
  <c r="AA2018"/>
  <c r="O2018"/>
  <c r="M2018"/>
  <c r="I2018"/>
  <c r="M1980"/>
  <c r="L1980"/>
  <c r="AA2013"/>
  <c r="O2013"/>
  <c r="M2013"/>
  <c r="I2013"/>
  <c r="AA2009"/>
  <c r="O2009"/>
  <c r="M2009"/>
  <c r="I2009"/>
  <c r="AA2005"/>
  <c r="O2005"/>
  <c r="M2005"/>
  <c r="I2005"/>
  <c r="AA2001"/>
  <c r="O2001"/>
  <c r="M2001"/>
  <c r="I2001"/>
  <c r="AA1997"/>
  <c r="O1997"/>
  <c r="M1997"/>
  <c r="I1997"/>
  <c r="AA1993"/>
  <c r="O1993"/>
  <c r="M1993"/>
  <c r="I1993"/>
  <c r="AA1989"/>
  <c r="O1989"/>
  <c r="M1989"/>
  <c r="I1989"/>
  <c r="AA1985"/>
  <c r="O1985"/>
  <c r="M1985"/>
  <c r="I1985"/>
  <c r="AA1981"/>
  <c r="O1981"/>
  <c r="M1981"/>
  <c r="I1981"/>
  <c r="M1971"/>
  <c r="L1971"/>
  <c r="AA1976"/>
  <c r="O1976"/>
  <c r="M1976"/>
  <c r="I1976"/>
  <c r="AA1972"/>
  <c r="O1972"/>
  <c r="M1972"/>
  <c r="I1972"/>
  <c r="M1946"/>
  <c r="L1946"/>
  <c r="AA1967"/>
  <c r="O1967"/>
  <c r="M1967"/>
  <c r="I1967"/>
  <c r="AA1963"/>
  <c r="O1963"/>
  <c r="M1963"/>
  <c r="I1963"/>
  <c r="AA1959"/>
  <c r="O1959"/>
  <c r="M1959"/>
  <c r="I1959"/>
  <c r="AA1955"/>
  <c r="O1955"/>
  <c r="M1955"/>
  <c r="I1955"/>
  <c r="AA1951"/>
  <c r="O1951"/>
  <c r="M1951"/>
  <c r="I1951"/>
  <c r="AA1947"/>
  <c r="O1947"/>
  <c r="M1947"/>
  <c r="I1947"/>
  <c r="M1909"/>
  <c r="L1909"/>
  <c r="AA1942"/>
  <c r="O1942"/>
  <c r="M1942"/>
  <c r="I1942"/>
  <c r="AA1938"/>
  <c r="O1938"/>
  <c r="M1938"/>
  <c r="I1938"/>
  <c r="AA1934"/>
  <c r="O1934"/>
  <c r="M1934"/>
  <c r="I1934"/>
  <c r="AA1930"/>
  <c r="O1930"/>
  <c r="M1930"/>
  <c r="I1930"/>
  <c r="AA1926"/>
  <c r="O1926"/>
  <c r="M1926"/>
  <c r="I1926"/>
  <c r="AA1922"/>
  <c r="O1922"/>
  <c r="M1922"/>
  <c r="I1922"/>
  <c r="AA1918"/>
  <c r="O1918"/>
  <c r="M1918"/>
  <c r="I1918"/>
  <c r="AA1914"/>
  <c r="O1914"/>
  <c r="M1914"/>
  <c r="I1914"/>
  <c r="AA1910"/>
  <c r="O1910"/>
  <c r="M1910"/>
  <c r="I1910"/>
  <c r="M1868"/>
  <c r="L1868"/>
  <c r="AA1905"/>
  <c r="O1905"/>
  <c r="M1905"/>
  <c r="I1905"/>
  <c r="AA1901"/>
  <c r="O1901"/>
  <c r="M1901"/>
  <c r="I1901"/>
  <c r="AA1897"/>
  <c r="O1897"/>
  <c r="M1897"/>
  <c r="I1897"/>
  <c r="AA1893"/>
  <c r="O1893"/>
  <c r="M1893"/>
  <c r="I1893"/>
  <c r="AA1889"/>
  <c r="O1889"/>
  <c r="M1889"/>
  <c r="I1889"/>
  <c r="AA1885"/>
  <c r="O1885"/>
  <c r="M1885"/>
  <c r="I1885"/>
  <c r="AA1881"/>
  <c r="O1881"/>
  <c r="M1881"/>
  <c r="I1881"/>
  <c r="AA1877"/>
  <c r="O1877"/>
  <c r="M1877"/>
  <c r="I1877"/>
  <c r="AA1873"/>
  <c r="O1873"/>
  <c r="M1873"/>
  <c r="I1873"/>
  <c r="AA1869"/>
  <c r="O1869"/>
  <c r="M1869"/>
  <c r="I1869"/>
  <c r="M1835"/>
  <c r="L1835"/>
  <c r="AA1864"/>
  <c r="O1864"/>
  <c r="M1864"/>
  <c r="I1864"/>
  <c r="AA1860"/>
  <c r="O1860"/>
  <c r="M1860"/>
  <c r="I1860"/>
  <c r="AA1856"/>
  <c r="O1856"/>
  <c r="M1856"/>
  <c r="I1856"/>
  <c r="AA1852"/>
  <c r="O1852"/>
  <c r="M1852"/>
  <c r="I1852"/>
  <c r="AA1848"/>
  <c r="O1848"/>
  <c r="M1848"/>
  <c r="I1848"/>
  <c r="AA1844"/>
  <c r="O1844"/>
  <c r="M1844"/>
  <c r="I1844"/>
  <c r="AA1840"/>
  <c r="O1840"/>
  <c r="M1840"/>
  <c r="I1840"/>
  <c r="AA1836"/>
  <c r="O1836"/>
  <c r="M1836"/>
  <c r="I1836"/>
  <c r="M1778"/>
  <c r="L1778"/>
  <c r="AA1831"/>
  <c r="O1831"/>
  <c r="M1831"/>
  <c r="I1831"/>
  <c r="AA1827"/>
  <c r="O1827"/>
  <c r="M1827"/>
  <c r="I1827"/>
  <c r="AA1823"/>
  <c r="O1823"/>
  <c r="M1823"/>
  <c r="I1823"/>
  <c r="AA1819"/>
  <c r="O1819"/>
  <c r="M1819"/>
  <c r="I1819"/>
  <c r="AA1815"/>
  <c r="O1815"/>
  <c r="M1815"/>
  <c r="I1815"/>
  <c r="AA1811"/>
  <c r="O1811"/>
  <c r="M1811"/>
  <c r="I1811"/>
  <c r="AA1807"/>
  <c r="O1807"/>
  <c r="M1807"/>
  <c r="I1807"/>
  <c r="AA1803"/>
  <c r="O1803"/>
  <c r="M1803"/>
  <c r="I1803"/>
  <c r="AA1799"/>
  <c r="O1799"/>
  <c r="M1799"/>
  <c r="I1799"/>
  <c r="AA1795"/>
  <c r="O1795"/>
  <c r="M1795"/>
  <c r="I1795"/>
  <c r="AA1791"/>
  <c r="O1791"/>
  <c r="M1791"/>
  <c r="I1791"/>
  <c r="AA1787"/>
  <c r="O1787"/>
  <c r="M1787"/>
  <c r="I1787"/>
  <c r="AA1783"/>
  <c r="O1783"/>
  <c r="M1783"/>
  <c r="I1783"/>
  <c r="AA1779"/>
  <c r="O1779"/>
  <c r="M1779"/>
  <c r="I1779"/>
  <c r="M1737"/>
  <c r="L1737"/>
  <c r="AA1774"/>
  <c r="O1774"/>
  <c r="M1774"/>
  <c r="I1774"/>
  <c r="AA1770"/>
  <c r="O1770"/>
  <c r="M1770"/>
  <c r="I1770"/>
  <c r="AA1766"/>
  <c r="O1766"/>
  <c r="M1766"/>
  <c r="I1766"/>
  <c r="AA1762"/>
  <c r="O1762"/>
  <c r="M1762"/>
  <c r="I1762"/>
  <c r="AA1758"/>
  <c r="O1758"/>
  <c r="M1758"/>
  <c r="I1758"/>
  <c r="AA1754"/>
  <c r="O1754"/>
  <c r="M1754"/>
  <c r="I1754"/>
  <c r="AA1750"/>
  <c r="O1750"/>
  <c r="M1750"/>
  <c r="I1750"/>
  <c r="AA1746"/>
  <c r="O1746"/>
  <c r="M1746"/>
  <c r="I1746"/>
  <c r="AA1742"/>
  <c r="O1742"/>
  <c r="M1742"/>
  <c r="I1742"/>
  <c r="AA1738"/>
  <c r="O1738"/>
  <c r="M1738"/>
  <c r="I1738"/>
  <c r="M1568"/>
  <c r="L1568"/>
  <c r="AA1733"/>
  <c r="O1733"/>
  <c r="M1733"/>
  <c r="I1733"/>
  <c r="AA1729"/>
  <c r="O1729"/>
  <c r="M1729"/>
  <c r="I1729"/>
  <c r="AA1725"/>
  <c r="O1725"/>
  <c r="M1725"/>
  <c r="I1725"/>
  <c r="AA1721"/>
  <c r="O1721"/>
  <c r="M1721"/>
  <c r="I1721"/>
  <c r="AA1717"/>
  <c r="O1717"/>
  <c r="M1717"/>
  <c r="I1717"/>
  <c r="AA1713"/>
  <c r="O1713"/>
  <c r="M1713"/>
  <c r="I1713"/>
  <c r="AA1709"/>
  <c r="O1709"/>
  <c r="M1709"/>
  <c r="I1709"/>
  <c r="AA1705"/>
  <c r="O1705"/>
  <c r="M1705"/>
  <c r="I1705"/>
  <c r="AA1701"/>
  <c r="O1701"/>
  <c r="M1701"/>
  <c r="I1701"/>
  <c r="AA1697"/>
  <c r="O1697"/>
  <c r="M1697"/>
  <c r="I1697"/>
  <c r="AA1693"/>
  <c r="O1693"/>
  <c r="M1693"/>
  <c r="I1693"/>
  <c r="AA1689"/>
  <c r="O1689"/>
  <c r="M1689"/>
  <c r="I1689"/>
  <c r="AA1685"/>
  <c r="O1685"/>
  <c r="M1685"/>
  <c r="I1685"/>
  <c r="AA1681"/>
  <c r="O1681"/>
  <c r="M1681"/>
  <c r="I1681"/>
  <c r="AA1677"/>
  <c r="O1677"/>
  <c r="M1677"/>
  <c r="I1677"/>
  <c r="AA1673"/>
  <c r="O1673"/>
  <c r="M1673"/>
  <c r="I1673"/>
  <c r="AA1669"/>
  <c r="O1669"/>
  <c r="M1669"/>
  <c r="I1669"/>
  <c r="AA1665"/>
  <c r="O1665"/>
  <c r="M1665"/>
  <c r="I1665"/>
  <c r="AA1661"/>
  <c r="O1661"/>
  <c r="M1661"/>
  <c r="I1661"/>
  <c r="AA1657"/>
  <c r="O1657"/>
  <c r="M1657"/>
  <c r="I1657"/>
  <c r="AA1653"/>
  <c r="O1653"/>
  <c r="M1653"/>
  <c r="I1653"/>
  <c r="AA1649"/>
  <c r="O1649"/>
  <c r="M1649"/>
  <c r="I1649"/>
  <c r="AA1645"/>
  <c r="O1645"/>
  <c r="M1645"/>
  <c r="I1645"/>
  <c r="AA1641"/>
  <c r="O1641"/>
  <c r="M1641"/>
  <c r="I1641"/>
  <c r="AA1637"/>
  <c r="O1637"/>
  <c r="M1637"/>
  <c r="I1637"/>
  <c r="AA1633"/>
  <c r="O1633"/>
  <c r="M1633"/>
  <c r="I1633"/>
  <c r="AA1629"/>
  <c r="O1629"/>
  <c r="M1629"/>
  <c r="I1629"/>
  <c r="AA1625"/>
  <c r="O1625"/>
  <c r="M1625"/>
  <c r="I1625"/>
  <c r="AA1621"/>
  <c r="O1621"/>
  <c r="M1621"/>
  <c r="I1621"/>
  <c r="AA1617"/>
  <c r="O1617"/>
  <c r="M1617"/>
  <c r="I1617"/>
  <c r="AA1613"/>
  <c r="O1613"/>
  <c r="M1613"/>
  <c r="I1613"/>
  <c r="AA1609"/>
  <c r="O1609"/>
  <c r="M1609"/>
  <c r="I1609"/>
  <c r="AA1605"/>
  <c r="O1605"/>
  <c r="M1605"/>
  <c r="I1605"/>
  <c r="AA1601"/>
  <c r="O1601"/>
  <c r="M1601"/>
  <c r="I1601"/>
  <c r="AA1597"/>
  <c r="O1597"/>
  <c r="M1597"/>
  <c r="I1597"/>
  <c r="AA1593"/>
  <c r="O1593"/>
  <c r="M1593"/>
  <c r="I1593"/>
  <c r="AA1589"/>
  <c r="O1589"/>
  <c r="M1589"/>
  <c r="I1589"/>
  <c r="AA1585"/>
  <c r="O1585"/>
  <c r="M1585"/>
  <c r="I1585"/>
  <c r="AA1581"/>
  <c r="O1581"/>
  <c r="M1581"/>
  <c r="I1581"/>
  <c r="AA1577"/>
  <c r="O1577"/>
  <c r="M1577"/>
  <c r="I1577"/>
  <c r="AA1573"/>
  <c r="O1573"/>
  <c r="M1573"/>
  <c r="I1573"/>
  <c r="AA1569"/>
  <c r="O1569"/>
  <c r="M1569"/>
  <c r="I1569"/>
  <c r="M1247"/>
  <c r="L1247"/>
  <c r="AA1564"/>
  <c r="O1564"/>
  <c r="M1564"/>
  <c r="I1564"/>
  <c r="AA1560"/>
  <c r="O1560"/>
  <c r="M1560"/>
  <c r="I1560"/>
  <c r="AA1556"/>
  <c r="O1556"/>
  <c r="M1556"/>
  <c r="I1556"/>
  <c r="AA1552"/>
  <c r="O1552"/>
  <c r="M1552"/>
  <c r="I1552"/>
  <c r="AA1548"/>
  <c r="O1548"/>
  <c r="M1548"/>
  <c r="I1548"/>
  <c r="AA1544"/>
  <c r="O1544"/>
  <c r="M1544"/>
  <c r="I1544"/>
  <c r="AA1540"/>
  <c r="O1540"/>
  <c r="M1540"/>
  <c r="I1540"/>
  <c r="AA1536"/>
  <c r="O1536"/>
  <c r="M1536"/>
  <c r="I1536"/>
  <c r="AA1532"/>
  <c r="O1532"/>
  <c r="M1532"/>
  <c r="I1532"/>
  <c r="AA1528"/>
  <c r="O1528"/>
  <c r="M1528"/>
  <c r="I1528"/>
  <c r="AA1524"/>
  <c r="O1524"/>
  <c r="M1524"/>
  <c r="I1524"/>
  <c r="AA1520"/>
  <c r="O1520"/>
  <c r="M1520"/>
  <c r="I1520"/>
  <c r="AA1516"/>
  <c r="O1516"/>
  <c r="M1516"/>
  <c r="I1516"/>
  <c r="AA1512"/>
  <c r="O1512"/>
  <c r="M1512"/>
  <c r="I1512"/>
  <c r="AA1508"/>
  <c r="O1508"/>
  <c r="M1508"/>
  <c r="I1508"/>
  <c r="AA1504"/>
  <c r="O1504"/>
  <c r="M1504"/>
  <c r="I1504"/>
  <c r="AA1500"/>
  <c r="O1500"/>
  <c r="M1500"/>
  <c r="I1500"/>
  <c r="AA1496"/>
  <c r="O1496"/>
  <c r="M1496"/>
  <c r="I1496"/>
  <c r="AA1492"/>
  <c r="O1492"/>
  <c r="M1492"/>
  <c r="I1492"/>
  <c r="AA1488"/>
  <c r="O1488"/>
  <c r="M1488"/>
  <c r="I1488"/>
  <c r="AA1484"/>
  <c r="O1484"/>
  <c r="M1484"/>
  <c r="I1484"/>
  <c r="AA1480"/>
  <c r="O1480"/>
  <c r="M1480"/>
  <c r="I1480"/>
  <c r="AA1476"/>
  <c r="O1476"/>
  <c r="M1476"/>
  <c r="I1476"/>
  <c r="AA1472"/>
  <c r="O1472"/>
  <c r="M1472"/>
  <c r="I1472"/>
  <c r="AA1468"/>
  <c r="O1468"/>
  <c r="M1468"/>
  <c r="I1468"/>
  <c r="AA1464"/>
  <c r="O1464"/>
  <c r="M1464"/>
  <c r="I1464"/>
  <c r="AA1460"/>
  <c r="O1460"/>
  <c r="M1460"/>
  <c r="I1460"/>
  <c r="AA1456"/>
  <c r="O1456"/>
  <c r="M1456"/>
  <c r="I1456"/>
  <c r="AA1452"/>
  <c r="O1452"/>
  <c r="M1452"/>
  <c r="I1452"/>
  <c r="AA1448"/>
  <c r="O1448"/>
  <c r="M1448"/>
  <c r="I1448"/>
  <c r="AA1444"/>
  <c r="O1444"/>
  <c r="M1444"/>
  <c r="I1444"/>
  <c r="AA1440"/>
  <c r="O1440"/>
  <c r="M1440"/>
  <c r="I1440"/>
  <c r="AA1436"/>
  <c r="O1436"/>
  <c r="M1436"/>
  <c r="I1436"/>
  <c r="AA1432"/>
  <c r="O1432"/>
  <c r="M1432"/>
  <c r="I1432"/>
  <c r="AA1428"/>
  <c r="O1428"/>
  <c r="M1428"/>
  <c r="I1428"/>
  <c r="AA1424"/>
  <c r="O1424"/>
  <c r="M1424"/>
  <c r="I1424"/>
  <c r="AA1420"/>
  <c r="O1420"/>
  <c r="M1420"/>
  <c r="I1420"/>
  <c r="AA1416"/>
  <c r="O1416"/>
  <c r="M1416"/>
  <c r="I1416"/>
  <c r="AA1412"/>
  <c r="O1412"/>
  <c r="M1412"/>
  <c r="I1412"/>
  <c r="AA1408"/>
  <c r="O1408"/>
  <c r="M1408"/>
  <c r="I1408"/>
  <c r="AA1404"/>
  <c r="O1404"/>
  <c r="M1404"/>
  <c r="I1404"/>
  <c r="AA1400"/>
  <c r="O1400"/>
  <c r="M1400"/>
  <c r="I1400"/>
  <c r="AA1396"/>
  <c r="O1396"/>
  <c r="M1396"/>
  <c r="I1396"/>
  <c r="AA1392"/>
  <c r="O1392"/>
  <c r="M1392"/>
  <c r="I1392"/>
  <c r="AA1388"/>
  <c r="O1388"/>
  <c r="M1388"/>
  <c r="I1388"/>
  <c r="AA1384"/>
  <c r="O1384"/>
  <c r="M1384"/>
  <c r="I1384"/>
  <c r="AA1380"/>
  <c r="O1380"/>
  <c r="M1380"/>
  <c r="I1380"/>
  <c r="AA1376"/>
  <c r="O1376"/>
  <c r="M1376"/>
  <c r="I1376"/>
  <c r="AA1372"/>
  <c r="O1372"/>
  <c r="M1372"/>
  <c r="I1372"/>
  <c r="AA1368"/>
  <c r="O1368"/>
  <c r="M1368"/>
  <c r="I1368"/>
  <c r="AA1364"/>
  <c r="O1364"/>
  <c r="M1364"/>
  <c r="I1364"/>
  <c r="AA1360"/>
  <c r="O1360"/>
  <c r="M1360"/>
  <c r="I1360"/>
  <c r="AA1356"/>
  <c r="O1356"/>
  <c r="M1356"/>
  <c r="I1356"/>
  <c r="AA1352"/>
  <c r="O1352"/>
  <c r="M1352"/>
  <c r="I1352"/>
  <c r="AA1348"/>
  <c r="O1348"/>
  <c r="M1348"/>
  <c r="I1348"/>
  <c r="AA1344"/>
  <c r="O1344"/>
  <c r="M1344"/>
  <c r="I1344"/>
  <c r="AA1340"/>
  <c r="O1340"/>
  <c r="M1340"/>
  <c r="I1340"/>
  <c r="AA1336"/>
  <c r="O1336"/>
  <c r="M1336"/>
  <c r="I1336"/>
  <c r="AA1332"/>
  <c r="O1332"/>
  <c r="M1332"/>
  <c r="I1332"/>
  <c r="AA1328"/>
  <c r="O1328"/>
  <c r="M1328"/>
  <c r="I1328"/>
  <c r="AA1324"/>
  <c r="O1324"/>
  <c r="M1324"/>
  <c r="I1324"/>
  <c r="AA1320"/>
  <c r="O1320"/>
  <c r="M1320"/>
  <c r="I1320"/>
  <c r="AA1316"/>
  <c r="O1316"/>
  <c r="M1316"/>
  <c r="I1316"/>
  <c r="AA1312"/>
  <c r="O1312"/>
  <c r="M1312"/>
  <c r="I1312"/>
  <c r="AA1308"/>
  <c r="O1308"/>
  <c r="M1308"/>
  <c r="I1308"/>
  <c r="AA1304"/>
  <c r="O1304"/>
  <c r="M1304"/>
  <c r="I1304"/>
  <c r="AA1300"/>
  <c r="O1300"/>
  <c r="M1300"/>
  <c r="I1300"/>
  <c r="AA1296"/>
  <c r="O1296"/>
  <c r="M1296"/>
  <c r="I1296"/>
  <c r="AA1292"/>
  <c r="O1292"/>
  <c r="M1292"/>
  <c r="I1292"/>
  <c r="AA1288"/>
  <c r="O1288"/>
  <c r="M1288"/>
  <c r="I1288"/>
  <c r="AA1284"/>
  <c r="O1284"/>
  <c r="M1284"/>
  <c r="I1284"/>
  <c r="AA1280"/>
  <c r="O1280"/>
  <c r="M1280"/>
  <c r="I1280"/>
  <c r="AA1276"/>
  <c r="O1276"/>
  <c r="M1276"/>
  <c r="I1276"/>
  <c r="AA1272"/>
  <c r="O1272"/>
  <c r="M1272"/>
  <c r="I1272"/>
  <c r="AA1268"/>
  <c r="O1268"/>
  <c r="M1268"/>
  <c r="I1268"/>
  <c r="AA1264"/>
  <c r="O1264"/>
  <c r="M1264"/>
  <c r="I1264"/>
  <c r="AA1260"/>
  <c r="O1260"/>
  <c r="M1260"/>
  <c r="I1260"/>
  <c r="AA1256"/>
  <c r="O1256"/>
  <c r="M1256"/>
  <c r="I1256"/>
  <c r="AA1252"/>
  <c r="O1252"/>
  <c r="M1252"/>
  <c r="I1252"/>
  <c r="AA1248"/>
  <c r="O1248"/>
  <c r="M1248"/>
  <c r="I1248"/>
  <c r="M1222"/>
  <c r="L1222"/>
  <c r="AA1243"/>
  <c r="O1243"/>
  <c r="M1243"/>
  <c r="I1243"/>
  <c r="AA1239"/>
  <c r="O1239"/>
  <c r="M1239"/>
  <c r="I1239"/>
  <c r="AA1235"/>
  <c r="O1235"/>
  <c r="M1235"/>
  <c r="I1235"/>
  <c r="AA1231"/>
  <c r="O1231"/>
  <c r="M1231"/>
  <c r="I1231"/>
  <c r="AA1227"/>
  <c r="O1227"/>
  <c r="M1227"/>
  <c r="I1227"/>
  <c r="AA1223"/>
  <c r="O1223"/>
  <c r="M1223"/>
  <c r="I1223"/>
  <c r="M1117"/>
  <c r="L1117"/>
  <c r="AA1218"/>
  <c r="O1218"/>
  <c r="M1218"/>
  <c r="I1218"/>
  <c r="AA1214"/>
  <c r="O1214"/>
  <c r="M1214"/>
  <c r="I1214"/>
  <c r="AA1210"/>
  <c r="O1210"/>
  <c r="M1210"/>
  <c r="I1210"/>
  <c r="AA1206"/>
  <c r="O1206"/>
  <c r="M1206"/>
  <c r="I1206"/>
  <c r="AA1202"/>
  <c r="O1202"/>
  <c r="M1202"/>
  <c r="I1202"/>
  <c r="AA1198"/>
  <c r="O1198"/>
  <c r="M1198"/>
  <c r="I1198"/>
  <c r="AA1194"/>
  <c r="O1194"/>
  <c r="M1194"/>
  <c r="I1194"/>
  <c r="AA1190"/>
  <c r="O1190"/>
  <c r="M1190"/>
  <c r="I1190"/>
  <c r="AA1186"/>
  <c r="O1186"/>
  <c r="M1186"/>
  <c r="I1186"/>
  <c r="AA1182"/>
  <c r="O1182"/>
  <c r="M1182"/>
  <c r="I1182"/>
  <c r="AA1178"/>
  <c r="O1178"/>
  <c r="M1178"/>
  <c r="I1178"/>
  <c r="AA1174"/>
  <c r="O1174"/>
  <c r="M1174"/>
  <c r="I1174"/>
  <c r="AA1170"/>
  <c r="O1170"/>
  <c r="M1170"/>
  <c r="I1170"/>
  <c r="AA1166"/>
  <c r="O1166"/>
  <c r="M1166"/>
  <c r="I1166"/>
  <c r="AA1162"/>
  <c r="O1162"/>
  <c r="M1162"/>
  <c r="I1162"/>
  <c r="AA1158"/>
  <c r="O1158"/>
  <c r="M1158"/>
  <c r="I1158"/>
  <c r="AA1154"/>
  <c r="O1154"/>
  <c r="M1154"/>
  <c r="I1154"/>
  <c r="AA1150"/>
  <c r="O1150"/>
  <c r="M1150"/>
  <c r="I1150"/>
  <c r="AA1146"/>
  <c r="O1146"/>
  <c r="M1146"/>
  <c r="I1146"/>
  <c r="AA1142"/>
  <c r="O1142"/>
  <c r="M1142"/>
  <c r="I1142"/>
  <c r="AA1138"/>
  <c r="O1138"/>
  <c r="M1138"/>
  <c r="I1138"/>
  <c r="AA1134"/>
  <c r="O1134"/>
  <c r="M1134"/>
  <c r="I1134"/>
  <c r="AA1130"/>
  <c r="O1130"/>
  <c r="M1130"/>
  <c r="I1130"/>
  <c r="AA1126"/>
  <c r="O1126"/>
  <c r="M1126"/>
  <c r="I1126"/>
  <c r="AA1122"/>
  <c r="O1122"/>
  <c r="M1122"/>
  <c r="I1122"/>
  <c r="AA1118"/>
  <c r="O1118"/>
  <c r="M1118"/>
  <c r="I1118"/>
  <c r="M912"/>
  <c r="L912"/>
  <c r="AA1113"/>
  <c r="O1113"/>
  <c r="M1113"/>
  <c r="I1113"/>
  <c r="AA1109"/>
  <c r="O1109"/>
  <c r="M1109"/>
  <c r="I1109"/>
  <c r="AA1105"/>
  <c r="O1105"/>
  <c r="M1105"/>
  <c r="I1105"/>
  <c r="AA1101"/>
  <c r="O1101"/>
  <c r="M1101"/>
  <c r="I1101"/>
  <c r="AA1097"/>
  <c r="O1097"/>
  <c r="M1097"/>
  <c r="I1097"/>
  <c r="AA1093"/>
  <c r="O1093"/>
  <c r="M1093"/>
  <c r="I1093"/>
  <c r="AA1089"/>
  <c r="O1089"/>
  <c r="M1089"/>
  <c r="I1089"/>
  <c r="AA1085"/>
  <c r="O1085"/>
  <c r="M1085"/>
  <c r="I1085"/>
  <c r="AA1081"/>
  <c r="O1081"/>
  <c r="M1081"/>
  <c r="I1081"/>
  <c r="AA1077"/>
  <c r="O1077"/>
  <c r="M1077"/>
  <c r="I1077"/>
  <c r="AA1073"/>
  <c r="O1073"/>
  <c r="M1073"/>
  <c r="I1073"/>
  <c r="AA1069"/>
  <c r="O1069"/>
  <c r="M1069"/>
  <c r="I1069"/>
  <c r="AA1065"/>
  <c r="O1065"/>
  <c r="M1065"/>
  <c r="I1065"/>
  <c r="AA1061"/>
  <c r="O1061"/>
  <c r="M1061"/>
  <c r="I1061"/>
  <c r="AA1057"/>
  <c r="O1057"/>
  <c r="M1057"/>
  <c r="I1057"/>
  <c r="AA1053"/>
  <c r="O1053"/>
  <c r="M1053"/>
  <c r="I1053"/>
  <c r="AA1049"/>
  <c r="O1049"/>
  <c r="M1049"/>
  <c r="I1049"/>
  <c r="AA1045"/>
  <c r="O1045"/>
  <c r="M1045"/>
  <c r="I1045"/>
  <c r="AA1041"/>
  <c r="O1041"/>
  <c r="M1041"/>
  <c r="I1041"/>
  <c r="AA1037"/>
  <c r="O1037"/>
  <c r="M1037"/>
  <c r="I1037"/>
  <c r="AA1033"/>
  <c r="O1033"/>
  <c r="M1033"/>
  <c r="I1033"/>
  <c r="AA1029"/>
  <c r="O1029"/>
  <c r="M1029"/>
  <c r="I1029"/>
  <c r="AA1025"/>
  <c r="O1025"/>
  <c r="M1025"/>
  <c r="I1025"/>
  <c r="AA1021"/>
  <c r="O1021"/>
  <c r="M1021"/>
  <c r="I1021"/>
  <c r="AA1017"/>
  <c r="O1017"/>
  <c r="M1017"/>
  <c r="I1017"/>
  <c r="AA1013"/>
  <c r="O1013"/>
  <c r="M1013"/>
  <c r="I1013"/>
  <c r="AA1009"/>
  <c r="O1009"/>
  <c r="M1009"/>
  <c r="I1009"/>
  <c r="AA1005"/>
  <c r="O1005"/>
  <c r="M1005"/>
  <c r="I1005"/>
  <c r="AA1001"/>
  <c r="O1001"/>
  <c r="M1001"/>
  <c r="I1001"/>
  <c r="AA997"/>
  <c r="O997"/>
  <c r="M997"/>
  <c r="I997"/>
  <c r="AA993"/>
  <c r="O993"/>
  <c r="M993"/>
  <c r="I993"/>
  <c r="AA989"/>
  <c r="O989"/>
  <c r="M989"/>
  <c r="I989"/>
  <c r="AA985"/>
  <c r="O985"/>
  <c r="M985"/>
  <c r="I985"/>
  <c r="AA981"/>
  <c r="O981"/>
  <c r="M981"/>
  <c r="I981"/>
  <c r="AA977"/>
  <c r="O977"/>
  <c r="M977"/>
  <c r="I977"/>
  <c r="AA973"/>
  <c r="O973"/>
  <c r="M973"/>
  <c r="I973"/>
  <c r="AA969"/>
  <c r="O969"/>
  <c r="M969"/>
  <c r="I969"/>
  <c r="AA965"/>
  <c r="O965"/>
  <c r="M965"/>
  <c r="I965"/>
  <c r="AA961"/>
  <c r="O961"/>
  <c r="M961"/>
  <c r="I961"/>
  <c r="AA957"/>
  <c r="O957"/>
  <c r="M957"/>
  <c r="I957"/>
  <c r="AA953"/>
  <c r="O953"/>
  <c r="M953"/>
  <c r="I953"/>
  <c r="AA949"/>
  <c r="O949"/>
  <c r="M949"/>
  <c r="I949"/>
  <c r="AA945"/>
  <c r="O945"/>
  <c r="M945"/>
  <c r="I945"/>
  <c r="AA941"/>
  <c r="O941"/>
  <c r="M941"/>
  <c r="I941"/>
  <c r="AA937"/>
  <c r="O937"/>
  <c r="M937"/>
  <c r="I937"/>
  <c r="AA933"/>
  <c r="O933"/>
  <c r="M933"/>
  <c r="I933"/>
  <c r="AA929"/>
  <c r="O929"/>
  <c r="M929"/>
  <c r="I929"/>
  <c r="AA925"/>
  <c r="O925"/>
  <c r="M925"/>
  <c r="I925"/>
  <c r="AA921"/>
  <c r="O921"/>
  <c r="M921"/>
  <c r="I921"/>
  <c r="AA917"/>
  <c r="O917"/>
  <c r="M917"/>
  <c r="I917"/>
  <c r="AA913"/>
  <c r="O913"/>
  <c r="M913"/>
  <c r="I913"/>
  <c r="M763"/>
  <c r="L763"/>
  <c r="AA908"/>
  <c r="O908"/>
  <c r="M908"/>
  <c r="I908"/>
  <c r="AA904"/>
  <c r="O904"/>
  <c r="M904"/>
  <c r="I904"/>
  <c r="AA900"/>
  <c r="O900"/>
  <c r="M900"/>
  <c r="I900"/>
  <c r="AA896"/>
  <c r="O896"/>
  <c r="M896"/>
  <c r="I896"/>
  <c r="AA892"/>
  <c r="O892"/>
  <c r="M892"/>
  <c r="I892"/>
  <c r="AA888"/>
  <c r="O888"/>
  <c r="M888"/>
  <c r="I888"/>
  <c r="AA884"/>
  <c r="O884"/>
  <c r="M884"/>
  <c r="I884"/>
  <c r="AA880"/>
  <c r="O880"/>
  <c r="M880"/>
  <c r="I880"/>
  <c r="AA876"/>
  <c r="O876"/>
  <c r="M876"/>
  <c r="I876"/>
  <c r="AA872"/>
  <c r="O872"/>
  <c r="M872"/>
  <c r="I872"/>
  <c r="AA868"/>
  <c r="O868"/>
  <c r="M868"/>
  <c r="I868"/>
  <c r="AA864"/>
  <c r="O864"/>
  <c r="M864"/>
  <c r="I864"/>
  <c r="AA860"/>
  <c r="O860"/>
  <c r="M860"/>
  <c r="I860"/>
  <c r="AA856"/>
  <c r="O856"/>
  <c r="M856"/>
  <c r="I856"/>
  <c r="AA852"/>
  <c r="O852"/>
  <c r="M852"/>
  <c r="I852"/>
  <c r="AA848"/>
  <c r="O848"/>
  <c r="M848"/>
  <c r="I848"/>
  <c r="AA844"/>
  <c r="O844"/>
  <c r="M844"/>
  <c r="I844"/>
  <c r="AA840"/>
  <c r="O840"/>
  <c r="M840"/>
  <c r="I840"/>
  <c r="AA836"/>
  <c r="O836"/>
  <c r="M836"/>
  <c r="I836"/>
  <c r="AA832"/>
  <c r="O832"/>
  <c r="M832"/>
  <c r="I832"/>
  <c r="AA828"/>
  <c r="O828"/>
  <c r="M828"/>
  <c r="I828"/>
  <c r="AA824"/>
  <c r="O824"/>
  <c r="M824"/>
  <c r="I824"/>
  <c r="AA820"/>
  <c r="O820"/>
  <c r="M820"/>
  <c r="I820"/>
  <c r="AA816"/>
  <c r="O816"/>
  <c r="M816"/>
  <c r="I816"/>
  <c r="AA812"/>
  <c r="O812"/>
  <c r="M812"/>
  <c r="I812"/>
  <c r="AA808"/>
  <c r="O808"/>
  <c r="M808"/>
  <c r="I808"/>
  <c r="AA804"/>
  <c r="O804"/>
  <c r="M804"/>
  <c r="I804"/>
  <c r="AA800"/>
  <c r="O800"/>
  <c r="M800"/>
  <c r="I800"/>
  <c r="AA796"/>
  <c r="O796"/>
  <c r="M796"/>
  <c r="I796"/>
  <c r="AA792"/>
  <c r="O792"/>
  <c r="M792"/>
  <c r="I792"/>
  <c r="AA788"/>
  <c r="O788"/>
  <c r="M788"/>
  <c r="I788"/>
  <c r="AA784"/>
  <c r="O784"/>
  <c r="M784"/>
  <c r="I784"/>
  <c r="AA780"/>
  <c r="O780"/>
  <c r="M780"/>
  <c r="I780"/>
  <c r="AA776"/>
  <c r="O776"/>
  <c r="M776"/>
  <c r="I776"/>
  <c r="AA772"/>
  <c r="O772"/>
  <c r="M772"/>
  <c r="I772"/>
  <c r="AA768"/>
  <c r="O768"/>
  <c r="M768"/>
  <c r="I768"/>
  <c r="AA764"/>
  <c r="O764"/>
  <c r="M764"/>
  <c r="I764"/>
  <c r="M742"/>
  <c r="L742"/>
  <c r="AA759"/>
  <c r="O759"/>
  <c r="M759"/>
  <c r="I759"/>
  <c r="AA755"/>
  <c r="O755"/>
  <c r="M755"/>
  <c r="I755"/>
  <c r="AA751"/>
  <c r="O751"/>
  <c r="M751"/>
  <c r="I751"/>
  <c r="AA747"/>
  <c r="O747"/>
  <c r="M747"/>
  <c r="I747"/>
  <c r="AA743"/>
  <c r="O743"/>
  <c r="M743"/>
  <c r="I743"/>
  <c r="M725"/>
  <c r="L725"/>
  <c r="AA738"/>
  <c r="O738"/>
  <c r="M738"/>
  <c r="I738"/>
  <c r="AA734"/>
  <c r="O734"/>
  <c r="M734"/>
  <c r="I734"/>
  <c r="AA730"/>
  <c r="O730"/>
  <c r="M730"/>
  <c r="I730"/>
  <c r="AA726"/>
  <c r="O726"/>
  <c r="M726"/>
  <c r="I726"/>
  <c r="M712"/>
  <c r="L712"/>
  <c r="AA721"/>
  <c r="O721"/>
  <c r="M721"/>
  <c r="I721"/>
  <c r="AA717"/>
  <c r="O717"/>
  <c r="M717"/>
  <c r="I717"/>
  <c r="AA713"/>
  <c r="O713"/>
  <c r="M713"/>
  <c r="I713"/>
  <c r="M615"/>
  <c r="L615"/>
  <c r="AA708"/>
  <c r="O708"/>
  <c r="M708"/>
  <c r="I708"/>
  <c r="AA704"/>
  <c r="O704"/>
  <c r="M704"/>
  <c r="I704"/>
  <c r="AA700"/>
  <c r="O700"/>
  <c r="M700"/>
  <c r="I700"/>
  <c r="AA696"/>
  <c r="O696"/>
  <c r="M696"/>
  <c r="I696"/>
  <c r="AA692"/>
  <c r="O692"/>
  <c r="M692"/>
  <c r="I692"/>
  <c r="AA688"/>
  <c r="O688"/>
  <c r="M688"/>
  <c r="I688"/>
  <c r="AA684"/>
  <c r="O684"/>
  <c r="M684"/>
  <c r="I684"/>
  <c r="AA680"/>
  <c r="O680"/>
  <c r="M680"/>
  <c r="I680"/>
  <c r="AA676"/>
  <c r="O676"/>
  <c r="M676"/>
  <c r="I676"/>
  <c r="AA672"/>
  <c r="O672"/>
  <c r="M672"/>
  <c r="I672"/>
  <c r="AA668"/>
  <c r="O668"/>
  <c r="M668"/>
  <c r="I668"/>
  <c r="AA664"/>
  <c r="O664"/>
  <c r="M664"/>
  <c r="I664"/>
  <c r="AA660"/>
  <c r="O660"/>
  <c r="M660"/>
  <c r="I660"/>
  <c r="AA656"/>
  <c r="O656"/>
  <c r="M656"/>
  <c r="I656"/>
  <c r="AA652"/>
  <c r="O652"/>
  <c r="M652"/>
  <c r="I652"/>
  <c r="AA648"/>
  <c r="O648"/>
  <c r="M648"/>
  <c r="I648"/>
  <c r="AA644"/>
  <c r="O644"/>
  <c r="M644"/>
  <c r="I644"/>
  <c r="AA640"/>
  <c r="O640"/>
  <c r="M640"/>
  <c r="I640"/>
  <c r="AA636"/>
  <c r="O636"/>
  <c r="M636"/>
  <c r="I636"/>
  <c r="AA632"/>
  <c r="O632"/>
  <c r="M632"/>
  <c r="I632"/>
  <c r="AA628"/>
  <c r="O628"/>
  <c r="M628"/>
  <c r="I628"/>
  <c r="AA624"/>
  <c r="O624"/>
  <c r="M624"/>
  <c r="I624"/>
  <c r="AA620"/>
  <c r="O620"/>
  <c r="M620"/>
  <c r="I620"/>
  <c r="AA616"/>
  <c r="O616"/>
  <c r="M616"/>
  <c r="I616"/>
  <c r="M594"/>
  <c r="L594"/>
  <c r="AA611"/>
  <c r="O611"/>
  <c r="M611"/>
  <c r="I611"/>
  <c r="AA607"/>
  <c r="O607"/>
  <c r="M607"/>
  <c r="I607"/>
  <c r="AA603"/>
  <c r="O603"/>
  <c r="M603"/>
  <c r="I603"/>
  <c r="AA599"/>
  <c r="O599"/>
  <c r="M599"/>
  <c r="I599"/>
  <c r="AA595"/>
  <c r="O595"/>
  <c r="M595"/>
  <c r="I595"/>
  <c r="M537"/>
  <c r="L537"/>
  <c r="AA590"/>
  <c r="O590"/>
  <c r="M590"/>
  <c r="I590"/>
  <c r="AA586"/>
  <c r="O586"/>
  <c r="M586"/>
  <c r="I586"/>
  <c r="AA582"/>
  <c r="O582"/>
  <c r="M582"/>
  <c r="I582"/>
  <c r="AA578"/>
  <c r="O578"/>
  <c r="M578"/>
  <c r="I578"/>
  <c r="AA574"/>
  <c r="O574"/>
  <c r="M574"/>
  <c r="I574"/>
  <c r="AA570"/>
  <c r="O570"/>
  <c r="M570"/>
  <c r="I570"/>
  <c r="AA566"/>
  <c r="O566"/>
  <c r="M566"/>
  <c r="I566"/>
  <c r="AA562"/>
  <c r="O562"/>
  <c r="M562"/>
  <c r="I562"/>
  <c r="AA558"/>
  <c r="O558"/>
  <c r="M558"/>
  <c r="I558"/>
  <c r="AA554"/>
  <c r="O554"/>
  <c r="M554"/>
  <c r="I554"/>
  <c r="AA550"/>
  <c r="O550"/>
  <c r="M550"/>
  <c r="I550"/>
  <c r="AA546"/>
  <c r="O546"/>
  <c r="M546"/>
  <c r="I546"/>
  <c r="AA542"/>
  <c r="O542"/>
  <c r="M542"/>
  <c r="I542"/>
  <c r="AA538"/>
  <c r="O538"/>
  <c r="M538"/>
  <c r="I538"/>
  <c r="M516"/>
  <c r="L516"/>
  <c r="AA533"/>
  <c r="O533"/>
  <c r="M533"/>
  <c r="I533"/>
  <c r="AA529"/>
  <c r="O529"/>
  <c r="M529"/>
  <c r="I529"/>
  <c r="AA525"/>
  <c r="O525"/>
  <c r="M525"/>
  <c r="I525"/>
  <c r="AA521"/>
  <c r="O521"/>
  <c r="M521"/>
  <c r="I521"/>
  <c r="AA517"/>
  <c r="O517"/>
  <c r="M517"/>
  <c r="I517"/>
  <c r="M463"/>
  <c r="L463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M346"/>
  <c r="L346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M301"/>
  <c r="L301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M232"/>
  <c r="L232"/>
  <c r="AA297"/>
  <c r="O297"/>
  <c r="M297"/>
  <c r="I297"/>
  <c r="AA293"/>
  <c r="O293"/>
  <c r="M293"/>
  <c r="I293"/>
  <c r="AA289"/>
  <c r="O289"/>
  <c r="M289"/>
  <c r="I289"/>
  <c r="AA285"/>
  <c r="O285"/>
  <c r="M285"/>
  <c r="I285"/>
  <c r="AA281"/>
  <c r="O281"/>
  <c r="M281"/>
  <c r="I281"/>
  <c r="AA277"/>
  <c r="O277"/>
  <c r="M277"/>
  <c r="I277"/>
  <c r="AA273"/>
  <c r="O273"/>
  <c r="M273"/>
  <c r="I273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M119"/>
  <c r="L119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M82"/>
  <c r="L82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208"/>
  <c r="L208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M203"/>
  <c r="L203"/>
  <c r="AA204"/>
  <c r="O204"/>
  <c r="M204"/>
  <c r="I204"/>
  <c r="M150"/>
  <c r="L150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M145"/>
  <c r="L145"/>
  <c r="AA146"/>
  <c r="O146"/>
  <c r="M146"/>
  <c r="I146"/>
  <c r="M116"/>
  <c r="L116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M107"/>
  <c r="L107"/>
  <c r="AA112"/>
  <c r="O112"/>
  <c r="M112"/>
  <c r="I112"/>
  <c r="AA108"/>
  <c r="O108"/>
  <c r="M108"/>
  <c r="I108"/>
  <c r="M86"/>
  <c r="L86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M45"/>
  <c r="L45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M28"/>
  <c r="L28"/>
  <c r="AA41"/>
  <c r="O41"/>
  <c r="M41"/>
  <c r="I41"/>
  <c r="AA37"/>
  <c r="O37"/>
  <c r="M37"/>
  <c r="I37"/>
  <c r="AA33"/>
  <c r="O33"/>
  <c r="M33"/>
  <c r="I33"/>
  <c r="AA29"/>
  <c r="O29"/>
  <c r="M29"/>
  <c r="I29"/>
  <c r="M19"/>
  <c r="L19"/>
  <c r="AA24"/>
  <c r="O24"/>
  <c r="M24"/>
  <c r="I24"/>
  <c r="AA20"/>
  <c r="O20"/>
  <c r="M20"/>
  <c r="I20"/>
  <c r="M14"/>
  <c r="L14"/>
  <c r="AA15"/>
  <c r="O15"/>
  <c r="M15"/>
  <c r="I15"/>
  <c r="M9"/>
  <c r="L9"/>
  <c r="AA10"/>
  <c r="O10"/>
  <c r="M10"/>
  <c r="I10"/>
  <c i="10" r="T7"/>
  <c r="M8"/>
  <c r="L8"/>
  <c r="M212"/>
  <c r="L212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M171"/>
  <c r="L171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M154"/>
  <c r="L154"/>
  <c r="AA167"/>
  <c r="O167"/>
  <c r="M167"/>
  <c r="I167"/>
  <c r="AA163"/>
  <c r="O163"/>
  <c r="M163"/>
  <c r="I163"/>
  <c r="AA159"/>
  <c r="O159"/>
  <c r="M159"/>
  <c r="I159"/>
  <c r="AA155"/>
  <c r="O155"/>
  <c r="M155"/>
  <c r="I155"/>
  <c r="M113"/>
  <c r="L113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M108"/>
  <c r="L108"/>
  <c r="AA109"/>
  <c r="O109"/>
  <c r="M109"/>
  <c r="I109"/>
  <c r="M91"/>
  <c r="L91"/>
  <c r="AA104"/>
  <c r="O104"/>
  <c r="M104"/>
  <c r="I104"/>
  <c r="AA100"/>
  <c r="O100"/>
  <c r="M100"/>
  <c r="I100"/>
  <c r="AA96"/>
  <c r="O96"/>
  <c r="M96"/>
  <c r="I96"/>
  <c r="AA92"/>
  <c r="O92"/>
  <c r="M92"/>
  <c r="I92"/>
  <c r="M18"/>
  <c r="L18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9" r="T7"/>
  <c r="M8"/>
  <c r="L8"/>
  <c r="M177"/>
  <c r="L177"/>
  <c r="AA182"/>
  <c r="O182"/>
  <c r="M182"/>
  <c r="I182"/>
  <c r="AA178"/>
  <c r="O178"/>
  <c r="M178"/>
  <c r="I178"/>
  <c r="M172"/>
  <c r="L172"/>
  <c r="AA173"/>
  <c r="O173"/>
  <c r="M173"/>
  <c r="I173"/>
  <c r="M155"/>
  <c r="L155"/>
  <c r="AA168"/>
  <c r="O168"/>
  <c r="M168"/>
  <c r="I168"/>
  <c r="AA164"/>
  <c r="O164"/>
  <c r="M164"/>
  <c r="I164"/>
  <c r="AA160"/>
  <c r="O160"/>
  <c r="M160"/>
  <c r="I160"/>
  <c r="AA156"/>
  <c r="O156"/>
  <c r="M156"/>
  <c r="I156"/>
  <c r="M126"/>
  <c r="L126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M97"/>
  <c r="L97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M72"/>
  <c r="L72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59"/>
  <c r="L59"/>
  <c r="AA68"/>
  <c r="O68"/>
  <c r="M68"/>
  <c r="I68"/>
  <c r="AA64"/>
  <c r="O64"/>
  <c r="M64"/>
  <c r="I64"/>
  <c r="AA60"/>
  <c r="O60"/>
  <c r="M60"/>
  <c r="I60"/>
  <c r="M50"/>
  <c r="L50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92"/>
  <c r="L92"/>
  <c r="AA93"/>
  <c r="O93"/>
  <c r="M93"/>
  <c r="I93"/>
  <c r="M87"/>
  <c r="L87"/>
  <c r="AA88"/>
  <c r="O88"/>
  <c r="M88"/>
  <c r="I88"/>
  <c r="M74"/>
  <c r="L74"/>
  <c r="AA83"/>
  <c r="O83"/>
  <c r="M83"/>
  <c r="I83"/>
  <c r="AA79"/>
  <c r="O79"/>
  <c r="M79"/>
  <c r="I79"/>
  <c r="AA75"/>
  <c r="O75"/>
  <c r="M75"/>
  <c r="I75"/>
  <c r="M65"/>
  <c r="L65"/>
  <c r="AA70"/>
  <c r="O70"/>
  <c r="M70"/>
  <c r="I70"/>
  <c r="AA66"/>
  <c r="O66"/>
  <c r="M66"/>
  <c r="I66"/>
  <c r="M48"/>
  <c r="L48"/>
  <c r="AA61"/>
  <c r="O61"/>
  <c r="M61"/>
  <c r="I61"/>
  <c r="AA57"/>
  <c r="O57"/>
  <c r="M57"/>
  <c r="I57"/>
  <c r="AA53"/>
  <c r="O53"/>
  <c r="M53"/>
  <c r="I53"/>
  <c r="AA49"/>
  <c r="O49"/>
  <c r="M49"/>
  <c r="I49"/>
  <c r="M43"/>
  <c r="L43"/>
  <c r="AA44"/>
  <c r="O44"/>
  <c r="M44"/>
  <c r="I44"/>
  <c r="M34"/>
  <c r="L34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92"/>
  <c r="L92"/>
  <c r="AA93"/>
  <c r="O93"/>
  <c r="M93"/>
  <c r="I93"/>
  <c r="M87"/>
  <c r="L87"/>
  <c r="AA88"/>
  <c r="O88"/>
  <c r="M88"/>
  <c r="I88"/>
  <c r="M74"/>
  <c r="L74"/>
  <c r="AA83"/>
  <c r="O83"/>
  <c r="M83"/>
  <c r="I83"/>
  <c r="AA79"/>
  <c r="O79"/>
  <c r="M79"/>
  <c r="I79"/>
  <c r="AA75"/>
  <c r="O75"/>
  <c r="M75"/>
  <c r="I75"/>
  <c r="M65"/>
  <c r="L65"/>
  <c r="AA70"/>
  <c r="O70"/>
  <c r="M70"/>
  <c r="I70"/>
  <c r="AA66"/>
  <c r="O66"/>
  <c r="M66"/>
  <c r="I66"/>
  <c r="M48"/>
  <c r="L48"/>
  <c r="AA61"/>
  <c r="O61"/>
  <c r="M61"/>
  <c r="I61"/>
  <c r="AA57"/>
  <c r="O57"/>
  <c r="M57"/>
  <c r="I57"/>
  <c r="AA53"/>
  <c r="O53"/>
  <c r="M53"/>
  <c r="I53"/>
  <c r="AA49"/>
  <c r="O49"/>
  <c r="M49"/>
  <c r="I49"/>
  <c r="M43"/>
  <c r="L43"/>
  <c r="AA44"/>
  <c r="O44"/>
  <c r="M44"/>
  <c r="I44"/>
  <c r="M34"/>
  <c r="L34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" r="T7"/>
  <c r="M8"/>
  <c r="L8"/>
  <c r="M100"/>
  <c r="L100"/>
  <c r="AA101"/>
  <c r="O101"/>
  <c r="M101"/>
  <c r="I101"/>
  <c r="M71"/>
  <c r="L71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M34"/>
  <c r="L34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74"/>
  <c r="L74"/>
  <c r="AA87"/>
  <c r="O87"/>
  <c r="M87"/>
  <c r="I87"/>
  <c r="AA83"/>
  <c r="O83"/>
  <c r="M83"/>
  <c r="I83"/>
  <c r="AA79"/>
  <c r="O79"/>
  <c r="M79"/>
  <c r="I79"/>
  <c r="AA75"/>
  <c r="O75"/>
  <c r="M75"/>
  <c r="I75"/>
  <c r="M9"/>
  <c r="L9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126"/>
  <c r="L126"/>
  <c r="AA139"/>
  <c r="O139"/>
  <c r="M139"/>
  <c r="I139"/>
  <c r="AA135"/>
  <c r="O135"/>
  <c r="M135"/>
  <c r="I135"/>
  <c r="AA131"/>
  <c r="O131"/>
  <c r="M131"/>
  <c r="I131"/>
  <c r="AA127"/>
  <c r="O127"/>
  <c r="M127"/>
  <c r="I127"/>
  <c r="M9"/>
  <c r="L9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685"/>
  <c r="L685"/>
  <c r="AA702"/>
  <c r="O702"/>
  <c r="M702"/>
  <c r="I702"/>
  <c r="AA698"/>
  <c r="O698"/>
  <c r="M698"/>
  <c r="I698"/>
  <c r="AA694"/>
  <c r="O694"/>
  <c r="M694"/>
  <c r="I694"/>
  <c r="AA690"/>
  <c r="O690"/>
  <c r="M690"/>
  <c r="I690"/>
  <c r="AA686"/>
  <c r="O686"/>
  <c r="M686"/>
  <c r="I686"/>
  <c r="M668"/>
  <c r="L668"/>
  <c r="AA681"/>
  <c r="O681"/>
  <c r="M681"/>
  <c r="I681"/>
  <c r="AA677"/>
  <c r="O677"/>
  <c r="M677"/>
  <c r="I677"/>
  <c r="AA673"/>
  <c r="O673"/>
  <c r="M673"/>
  <c r="I673"/>
  <c r="AA669"/>
  <c r="O669"/>
  <c r="M669"/>
  <c r="I669"/>
  <c r="M659"/>
  <c r="L659"/>
  <c r="AA664"/>
  <c r="O664"/>
  <c r="M664"/>
  <c r="I664"/>
  <c r="AA660"/>
  <c r="O660"/>
  <c r="M660"/>
  <c r="I660"/>
  <c r="M606"/>
  <c r="L606"/>
  <c r="AA655"/>
  <c r="O655"/>
  <c r="M655"/>
  <c r="I655"/>
  <c r="AA651"/>
  <c r="O651"/>
  <c r="M651"/>
  <c r="I651"/>
  <c r="AA647"/>
  <c r="O647"/>
  <c r="M647"/>
  <c r="I647"/>
  <c r="AA643"/>
  <c r="O643"/>
  <c r="M643"/>
  <c r="I643"/>
  <c r="AA639"/>
  <c r="O639"/>
  <c r="M639"/>
  <c r="I639"/>
  <c r="AA635"/>
  <c r="O635"/>
  <c r="M635"/>
  <c r="I635"/>
  <c r="AA631"/>
  <c r="O631"/>
  <c r="M631"/>
  <c r="I631"/>
  <c r="AA627"/>
  <c r="O627"/>
  <c r="M627"/>
  <c r="I627"/>
  <c r="AA623"/>
  <c r="O623"/>
  <c r="M623"/>
  <c r="I623"/>
  <c r="AA619"/>
  <c r="O619"/>
  <c r="M619"/>
  <c r="I619"/>
  <c r="AA615"/>
  <c r="O615"/>
  <c r="M615"/>
  <c r="I615"/>
  <c r="AA611"/>
  <c r="O611"/>
  <c r="M611"/>
  <c r="I611"/>
  <c r="AA607"/>
  <c r="O607"/>
  <c r="M607"/>
  <c r="I607"/>
  <c r="M437"/>
  <c r="L437"/>
  <c r="AA602"/>
  <c r="O602"/>
  <c r="M602"/>
  <c r="I602"/>
  <c r="AA598"/>
  <c r="O598"/>
  <c r="M598"/>
  <c r="I598"/>
  <c r="AA594"/>
  <c r="O594"/>
  <c r="M594"/>
  <c r="I594"/>
  <c r="AA590"/>
  <c r="O590"/>
  <c r="M590"/>
  <c r="I590"/>
  <c r="AA586"/>
  <c r="O586"/>
  <c r="M586"/>
  <c r="I586"/>
  <c r="AA582"/>
  <c r="O582"/>
  <c r="M582"/>
  <c r="I582"/>
  <c r="AA578"/>
  <c r="O578"/>
  <c r="M578"/>
  <c r="I578"/>
  <c r="AA574"/>
  <c r="O574"/>
  <c r="M574"/>
  <c r="I574"/>
  <c r="AA570"/>
  <c r="O570"/>
  <c r="M570"/>
  <c r="I570"/>
  <c r="AA566"/>
  <c r="O566"/>
  <c r="M566"/>
  <c r="I566"/>
  <c r="AA562"/>
  <c r="O562"/>
  <c r="M562"/>
  <c r="I562"/>
  <c r="AA558"/>
  <c r="O558"/>
  <c r="M558"/>
  <c r="I558"/>
  <c r="AA554"/>
  <c r="O554"/>
  <c r="M554"/>
  <c r="I554"/>
  <c r="AA550"/>
  <c r="O550"/>
  <c r="M550"/>
  <c r="I550"/>
  <c r="AA546"/>
  <c r="O546"/>
  <c r="M546"/>
  <c r="I546"/>
  <c r="AA542"/>
  <c r="O542"/>
  <c r="M542"/>
  <c r="I542"/>
  <c r="AA538"/>
  <c r="O538"/>
  <c r="M538"/>
  <c r="I538"/>
  <c r="AA534"/>
  <c r="O534"/>
  <c r="M534"/>
  <c r="I534"/>
  <c r="AA530"/>
  <c r="O530"/>
  <c r="M530"/>
  <c r="I530"/>
  <c r="AA526"/>
  <c r="O526"/>
  <c r="M526"/>
  <c r="I526"/>
  <c r="AA522"/>
  <c r="O522"/>
  <c r="M522"/>
  <c r="I522"/>
  <c r="AA518"/>
  <c r="O518"/>
  <c r="M518"/>
  <c r="I518"/>
  <c r="AA514"/>
  <c r="O514"/>
  <c r="M514"/>
  <c r="I514"/>
  <c r="AA510"/>
  <c r="O510"/>
  <c r="M510"/>
  <c r="I510"/>
  <c r="AA506"/>
  <c r="O506"/>
  <c r="M506"/>
  <c r="I506"/>
  <c r="AA502"/>
  <c r="O502"/>
  <c r="M502"/>
  <c r="I502"/>
  <c r="AA498"/>
  <c r="O498"/>
  <c r="M498"/>
  <c r="I498"/>
  <c r="AA494"/>
  <c r="O494"/>
  <c r="M494"/>
  <c r="I494"/>
  <c r="AA490"/>
  <c r="O490"/>
  <c r="M490"/>
  <c r="I490"/>
  <c r="AA486"/>
  <c r="O486"/>
  <c r="M486"/>
  <c r="I486"/>
  <c r="AA482"/>
  <c r="O482"/>
  <c r="M482"/>
  <c r="I482"/>
  <c r="AA478"/>
  <c r="O478"/>
  <c r="M478"/>
  <c r="I478"/>
  <c r="AA474"/>
  <c r="O474"/>
  <c r="M474"/>
  <c r="I474"/>
  <c r="AA470"/>
  <c r="O470"/>
  <c r="M470"/>
  <c r="I470"/>
  <c r="AA466"/>
  <c r="O466"/>
  <c r="M466"/>
  <c r="I466"/>
  <c r="AA462"/>
  <c r="O462"/>
  <c r="M462"/>
  <c r="I462"/>
  <c r="AA458"/>
  <c r="O458"/>
  <c r="M458"/>
  <c r="I458"/>
  <c r="AA454"/>
  <c r="O454"/>
  <c r="M454"/>
  <c r="I454"/>
  <c r="AA450"/>
  <c r="O450"/>
  <c r="M450"/>
  <c r="I450"/>
  <c r="AA446"/>
  <c r="O446"/>
  <c r="M446"/>
  <c r="I446"/>
  <c r="AA442"/>
  <c r="O442"/>
  <c r="M442"/>
  <c r="I442"/>
  <c r="AA438"/>
  <c r="O438"/>
  <c r="M438"/>
  <c r="I438"/>
  <c r="M376"/>
  <c r="L376"/>
  <c r="AA433"/>
  <c r="O433"/>
  <c r="M433"/>
  <c r="I433"/>
  <c r="AA429"/>
  <c r="O429"/>
  <c r="M429"/>
  <c r="I429"/>
  <c r="AA425"/>
  <c r="O425"/>
  <c r="M425"/>
  <c r="I425"/>
  <c r="AA421"/>
  <c r="O421"/>
  <c r="M421"/>
  <c r="I421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M307"/>
  <c r="L307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M190"/>
  <c r="L190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M9"/>
  <c r="L9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102"/>
  <c r="L102"/>
  <c r="AA107"/>
  <c r="O107"/>
  <c r="M107"/>
  <c r="I107"/>
  <c r="AA103"/>
  <c r="O103"/>
  <c r="M103"/>
  <c r="I103"/>
  <c r="M85"/>
  <c r="L85"/>
  <c r="AA98"/>
  <c r="O98"/>
  <c r="M98"/>
  <c r="I98"/>
  <c r="AA94"/>
  <c r="O94"/>
  <c r="M94"/>
  <c r="I94"/>
  <c r="AA90"/>
  <c r="O90"/>
  <c r="M90"/>
  <c r="I90"/>
  <c r="AA86"/>
  <c r="O86"/>
  <c r="M86"/>
  <c r="I86"/>
  <c r="M72"/>
  <c r="L72"/>
  <c r="AA81"/>
  <c r="O81"/>
  <c r="M81"/>
  <c r="I81"/>
  <c r="AA77"/>
  <c r="O77"/>
  <c r="M77"/>
  <c r="I77"/>
  <c r="AA73"/>
  <c r="O73"/>
  <c r="M73"/>
  <c r="I73"/>
  <c r="M23"/>
  <c r="L23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<sst xmlns="http://schemas.openxmlformats.org/spreadsheetml/2006/main">
  <si>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</si>
  <si>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2401</t>
  </si>
  <si>
    <t>Rekonstrukce výpravní budovy Hlinsko v Čechách_zm01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</si>
  <si>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</si>
  <si>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</si>
  <si>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</si>
  <si>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</si>
  <si>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</si>
  <si>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</si>
  <si>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</si>
  <si>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</si>
  <si>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</si>
  <si>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</t>
  </si>
  <si>
    <t>Železniční sdělovací zařízení</t>
  </si>
  <si>
    <t xml:space="preserve">  SO 11-02-41</t>
  </si>
  <si>
    <t>ŽST Hlinsko v Čechách, napojení do DDTS</t>
  </si>
  <si>
    <t xml:space="preserve">  SO 11-71-01.48</t>
  </si>
  <si>
    <t>Zařízení slaboproudé elektrotechniky</t>
  </si>
  <si>
    <t xml:space="preserve">  SO 11-89-03</t>
  </si>
  <si>
    <t>ŽST Hlinsko v Čechách, přesun nádražního rozhlasu</t>
  </si>
  <si>
    <t xml:space="preserve">  SO 11-89-04</t>
  </si>
  <si>
    <t>ŽST Hlinsko v Čechách, doplnění jednotného času</t>
  </si>
  <si>
    <t>D.2.1.5</t>
  </si>
  <si>
    <t>Ostatní inženýrské objekty</t>
  </si>
  <si>
    <t xml:space="preserve">  SO 11-86-01</t>
  </si>
  <si>
    <t>ŽST Hlinsko v Čechách, vedení NN</t>
  </si>
  <si>
    <t>D.2.1.6</t>
  </si>
  <si>
    <t>Potrubní vedení - voda, plyn, kanalizace</t>
  </si>
  <si>
    <t xml:space="preserve">  SO 11-31-01.01</t>
  </si>
  <si>
    <t>Retenční nádrž RN 1</t>
  </si>
  <si>
    <t xml:space="preserve">  SO 11-31-01.02</t>
  </si>
  <si>
    <t>Retenční nádrž RN 2</t>
  </si>
  <si>
    <t xml:space="preserve">  SO 11-31-01.03</t>
  </si>
  <si>
    <t>Ležatá kanalizace</t>
  </si>
  <si>
    <t>D.2.1.8</t>
  </si>
  <si>
    <t>Pozemní komunikace</t>
  </si>
  <si>
    <t xml:space="preserve">  SO 11-52-01</t>
  </si>
  <si>
    <t>ŽST Hlinsko v Čechách, ostatní zpevněné plochy</t>
  </si>
  <si>
    <t>D.2.2</t>
  </si>
  <si>
    <t>Pozemní stavební objekty</t>
  </si>
  <si>
    <t xml:space="preserve">  B8_2</t>
  </si>
  <si>
    <t>ZOV</t>
  </si>
  <si>
    <t xml:space="preserve">  SO 11-71-01.01A</t>
  </si>
  <si>
    <t>ASŘ - Nový stav</t>
  </si>
  <si>
    <t xml:space="preserve">  SO 11-71-01.01B</t>
  </si>
  <si>
    <t>ASŘ - Bourací práce</t>
  </si>
  <si>
    <t xml:space="preserve">  SO 11-71-01.41</t>
  </si>
  <si>
    <t>Zdravotně technické instalace</t>
  </si>
  <si>
    <t xml:space="preserve">  SO 11-71-01.42</t>
  </si>
  <si>
    <t>Vzduchotechnické zařízení</t>
  </si>
  <si>
    <t xml:space="preserve">  SO 11-71-01.43</t>
  </si>
  <si>
    <t>Zařízení pro ochlazování staveb</t>
  </si>
  <si>
    <t xml:space="preserve">  SO 11-71-01.44</t>
  </si>
  <si>
    <t>Vnitřní plynovod</t>
  </si>
  <si>
    <t xml:space="preserve">  SO 11-71-01.45</t>
  </si>
  <si>
    <t>Zařízení pro vytápění staveb</t>
  </si>
  <si>
    <t xml:space="preserve">  SO 11-71-01.46</t>
  </si>
  <si>
    <t>Měření a regulace</t>
  </si>
  <si>
    <t xml:space="preserve">  SO 11-71-01.47</t>
  </si>
  <si>
    <t>Zařízení silnoproudé elektrotechniky včetně ochrany před bleskem</t>
  </si>
  <si>
    <t xml:space="preserve">  SO 11-77-01</t>
  </si>
  <si>
    <t>ŽST Hlinsko v Čechách, orientační systém</t>
  </si>
  <si>
    <t xml:space="preserve">  SO 11-78-01</t>
  </si>
  <si>
    <t>ŽST Hlinsko v Čechách, objekt na p.č. 3840</t>
  </si>
  <si>
    <t xml:space="preserve">  SO 11-78-02</t>
  </si>
  <si>
    <t>ŽST Hlinsko v Čechách, objekt na p.č. 3951</t>
  </si>
  <si>
    <t xml:space="preserve">  SO 11-79-01.01</t>
  </si>
  <si>
    <t>ŽST Hlinsko v Čechách, oplocení</t>
  </si>
  <si>
    <t xml:space="preserve">  SO 11-79-01.02</t>
  </si>
  <si>
    <t>ŽST Hlinsko v Čechách, drobná architektura</t>
  </si>
  <si>
    <t xml:space="preserve">  SO 11-79-01.03</t>
  </si>
  <si>
    <t>ŽST Hlinsko v Čechách, výdejní box</t>
  </si>
  <si>
    <t>D.9.8</t>
  </si>
  <si>
    <t>Všeobecný objekt</t>
  </si>
  <si>
    <t xml:space="preserve">  SO 98 98</t>
  </si>
  <si>
    <t>D.9.9</t>
  </si>
  <si>
    <t>Likvidace odpadů</t>
  </si>
  <si>
    <t xml:space="preserve">  SO 90 90</t>
  </si>
  <si>
    <t>Odpadové hospodářství</t>
  </si>
  <si>
    <t>OST</t>
  </si>
  <si>
    <t>Ostatní</t>
  </si>
  <si>
    <t xml:space="preserve">  OŘ</t>
  </si>
  <si>
    <t>Kuchyňské linky</t>
  </si>
  <si>
    <t xml:space="preserve">  PN</t>
  </si>
  <si>
    <t>Provozní náklady</t>
  </si>
  <si>
    <t xml:space="preserve">  SO OZ</t>
  </si>
  <si>
    <t>Ostatní zařízení centrální nákup - NEOCEŇOVAT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</si>
  <si>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</si>
  <si>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</si>
  <si>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</si>
  <si>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</si>
  <si>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</si>
  <si>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</si>
  <si>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</si>
  <si>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</si>
  <si>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</si>
  <si>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</si>
  <si>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</si>
  <si>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</si>
  <si>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</si>
  <si>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</si>
  <si>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</si>
  <si>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</si>
  <si>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</si>
  <si>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</si>
  <si>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</si>
  <si>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</si>
  <si>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</si>
  <si>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SO 11-02-41</t>
  </si>
  <si>
    <t>SD</t>
  </si>
  <si>
    <t>1.1</t>
  </si>
  <si>
    <t>Řídící systém</t>
  </si>
  <si>
    <t>P</t>
  </si>
  <si>
    <t>R12701</t>
  </si>
  <si>
    <t/>
  </si>
  <si>
    <t>D+M Modul binárních výstupů (relé) počet DO: 10xDO +20% rezerva - PLC1</t>
  </si>
  <si>
    <t>KS</t>
  </si>
  <si>
    <t>R-položka</t>
  </si>
  <si>
    <t>PP</t>
  </si>
  <si>
    <t>VV</t>
  </si>
  <si>
    <t xml:space="preserve"> "` ```D124_1_002_SEZNAM_ZARIZENI_MAR"_x000d_
 "``D124_1_003_BLOK_SCHEMA_MAR"_x000d_
 1 = 1,000 [A]_x000d_</t>
  </si>
  <si>
    <t>TS</t>
  </si>
  <si>
    <t>R12702</t>
  </si>
  <si>
    <t>D+M Komunikační modul RS485 (Modbus RTU) - PLC1</t>
  </si>
  <si>
    <t>1.2</t>
  </si>
  <si>
    <t>Rozvaděč</t>
  </si>
  <si>
    <t>R12703</t>
  </si>
  <si>
    <t>Doplnění stávajícího rozvaděče RDD (moduly X-COM) - zajistí investor</t>
  </si>
  <si>
    <t>1.5</t>
  </si>
  <si>
    <t>Kabely a trasy</t>
  </si>
  <si>
    <t>210100014</t>
  </si>
  <si>
    <t>Ukončení vodičů izolovaných s označením a zapojením v rozváděči nebo na přístroji průřezu žíly do 10 mm2</t>
  </si>
  <si>
    <t>KUS</t>
  </si>
  <si>
    <t>CS ÚRS 2024 01</t>
  </si>
  <si>
    <t>34121233</t>
  </si>
  <si>
    <t>kabel sdělovací stíněný laminovanou Al fólií s příložným Cu drátem jádro Cu plné izolace PVC plášť PVC 300V (J-Y(St)Y…Lg) 2x2x0,8mm2</t>
  </si>
  <si>
    <t>M</t>
  </si>
  <si>
    <t>34121243</t>
  </si>
  <si>
    <t>kabel sdělovací stíněný laminovanou Al fólií s příložným Cu drátem jádro Cu plné izolace PVC plášť PVC 300V (J-Y(St)Y…Lg) 10x2x0,8mm2</t>
  </si>
  <si>
    <t>34571007</t>
  </si>
  <si>
    <t>lišta elektroinstalační hranatá PVC 40x20mm</t>
  </si>
  <si>
    <t>34571051</t>
  </si>
  <si>
    <t>trubka elektroinstalační ohebná EN 500 86-1141 (chránička) D 22,9/28,5mm</t>
  </si>
  <si>
    <t xml:space="preserve"> 110 = 110,000 [A]_x000d_
 110 * 1.05Koeficient množství = 115,500 [B]_x000d_</t>
  </si>
  <si>
    <t>742110003</t>
  </si>
  <si>
    <t>Montáž trubek elektroinstalačních plastových ohebných uložených volně na příchytky</t>
  </si>
  <si>
    <t xml:space="preserve"> 110+91 = 201,000 [A]_x000d_</t>
  </si>
  <si>
    <t>742110011</t>
  </si>
  <si>
    <t>Montáž trubek elektroinstalačních plastových tuhých pro vnitřní rozvody uložených volně na příchytky</t>
  </si>
  <si>
    <t xml:space="preserve"> 65 = 65,000 [A]_x000d_</t>
  </si>
  <si>
    <t>742110041</t>
  </si>
  <si>
    <t>Montáž lišt elektroinstalačních vkládacích</t>
  </si>
  <si>
    <t>742121001</t>
  </si>
  <si>
    <t>Montáž kabelů sdělovacích pro vnitřní rozvody počtu žil do 15</t>
  </si>
  <si>
    <t xml:space="preserve"> 327+88 = 415,000 [A]_x000d_</t>
  </si>
  <si>
    <t>R12710</t>
  </si>
  <si>
    <t>Spojovací a podružný materiál</t>
  </si>
  <si>
    <t>KPL</t>
  </si>
  <si>
    <t>R3457106</t>
  </si>
  <si>
    <t>trubka ohebná plastová 25mm, UV stabilní, odolnost 750N/5cm, průměr 25mm</t>
  </si>
  <si>
    <t xml:space="preserve"> 91 = 91,000 [A]_x000d_</t>
  </si>
  <si>
    <t>R3457109</t>
  </si>
  <si>
    <t>tuhá hrdlovaná elektroinstalační trubka PVC O 25 mm, mechanická odolnost 750N/5cm, tmavě šedá</t>
  </si>
  <si>
    <t>2.2</t>
  </si>
  <si>
    <t>Aplikační SW</t>
  </si>
  <si>
    <t>R12718</t>
  </si>
  <si>
    <t>aplikační SW pro řídicí systém (9x DO, Modbus RTU pro X-COM) - 40 DB / PLC</t>
  </si>
  <si>
    <t>R12719</t>
  </si>
  <si>
    <t>aplikační SW pro operátorský panel</t>
  </si>
  <si>
    <t>R12720</t>
  </si>
  <si>
    <t>vytvoření datové zpávy PLC Modbus (seznam a popis proměnných) pro připojení na X-COM</t>
  </si>
  <si>
    <t>2.3</t>
  </si>
  <si>
    <t>Uvedení do provozu</t>
  </si>
  <si>
    <t>R12721</t>
  </si>
  <si>
    <t>integrace PLC (9x DI, Modbus RTU) do X-COM - zajistí investor</t>
  </si>
  <si>
    <t>R12722</t>
  </si>
  <si>
    <t>integrace měřiče tepla (8x M-bus) do X-COM - zajistí investor</t>
  </si>
  <si>
    <t>R12723</t>
  </si>
  <si>
    <t>integrace vodoměru (7x M-bus, 1x DI) do X-COM - zajistí investor</t>
  </si>
  <si>
    <t>R12724</t>
  </si>
  <si>
    <t>zprovoznění připojení X-COM na dispečink dálkové správy DDTS - zajistí investor</t>
  </si>
  <si>
    <t>HZS</t>
  </si>
  <si>
    <t>Hodinové zúčtovací sazby</t>
  </si>
  <si>
    <t>HZS3222</t>
  </si>
  <si>
    <t>Hodinové zúčtovací sazby montáží technologických zařízení na stavebních objektech montér slaboproudých zařízení odborný</t>
  </si>
  <si>
    <t>HOD</t>
  </si>
  <si>
    <t xml:space="preserve"> 24 zprovoznění přenosu dat z PLC MaR (9x DO, 1x Modbus RTU) ve spolupráci s dodavatelem X-COM = 24,000 [A]_x000d_
 20 komplexní zkoušky včetně zaškolení obsluhy = 20,000 [B]_x000d_
 10 dokumentace pro realizaci (výrobní dokumentace rozvaděče) -  DRS = 10,000 [C]_x000d_
 5 vyzkoušení 24 kontrola = 5,000 [D]_x000d_
 Celkem: 24+20+10+5 = 59,000 [E]_x000d_</t>
  </si>
  <si>
    <t>HZS4232</t>
  </si>
  <si>
    <t>Hodinové zúčtovací sazby ostatních profesí revizní a kontrolní činnost technik odborný</t>
  </si>
  <si>
    <t xml:space="preserve"> 10 revizní zpráva elektro - RZE = 10,000 [A]_x000d_</t>
  </si>
  <si>
    <t>SO 11-71-01.48</t>
  </si>
  <si>
    <t>1</t>
  </si>
  <si>
    <t>UKS</t>
  </si>
  <si>
    <t>210100013</t>
  </si>
  <si>
    <t>Ukončení vodičů izolovaných s označením a zapojením v rozváděči nebo na přístroji průřezu žíly do 4 mm2</t>
  </si>
  <si>
    <t>220260025</t>
  </si>
  <si>
    <t>Montáž krabice včetně upevnění krabice, vytvoření potřebných otvorů pro trubky, vodiče, zavíčkování typu KO, KP, KR, KT pod omítku s vysekáním lůžka</t>
  </si>
  <si>
    <t>220260311</t>
  </si>
  <si>
    <t>Montáž kabelové skříně na omítku včetně upevnění na hmoždinky, vyvrtání otvorů pro upevnění skříně a přívodní vedení na cihlovou stěnu, typ</t>
  </si>
  <si>
    <t>34111030</t>
  </si>
  <si>
    <t>kabel instalační jádro Cu plné izolace PVC plášť PVC 450/750V (CYKY) 3x1,5mm2</t>
  </si>
  <si>
    <t>34121263</t>
  </si>
  <si>
    <t>kabel datový jádro Cu plné plášť PVC (U/UTP) kategorie 6</t>
  </si>
  <si>
    <t>34539100</t>
  </si>
  <si>
    <t>rámeček datové zásuvky pro 2 moduly 22,5x45mm</t>
  </si>
  <si>
    <t>34571002</t>
  </si>
  <si>
    <t>lišta elektroinstalační hranatá PVC 60x40mm</t>
  </si>
  <si>
    <t>34571350</t>
  </si>
  <si>
    <t>trubka elektroinstalační ohebná dvouplášťová korugovaná (chránička) D 32/40mm, HDPE+LDPE</t>
  </si>
  <si>
    <t>3457R16</t>
  </si>
  <si>
    <t>krabice pod omítku PVC přístrojová kruhová D 70mm</t>
  </si>
  <si>
    <t>35712010</t>
  </si>
  <si>
    <t>rozvaděč nástěnný jednodílný 19" celoskleněné dveře 15U/500mm</t>
  </si>
  <si>
    <t xml:space="preserve"> "` ```RACK R1 ve 3NP - 2P10; 600x450mm"_x000d_
 1 = 1,000 [A]_x000d_</t>
  </si>
  <si>
    <t>35889540</t>
  </si>
  <si>
    <t>svodič přepětí - ochrana 3.stupně odnímatelné provedení, 230 V, signalizace, na DIN lištu</t>
  </si>
  <si>
    <t>37451022</t>
  </si>
  <si>
    <t>kryt zásuvky komunikační (pro nosnou masku)</t>
  </si>
  <si>
    <t>37451148</t>
  </si>
  <si>
    <t>zásuvka na DIN lištu pro 1 keystone modul (neosazená)</t>
  </si>
  <si>
    <t>37451185</t>
  </si>
  <si>
    <t>krabička nástěnná zásuvková pro keystone moduly plast bílá 1 port (neosazený)</t>
  </si>
  <si>
    <t>37451190</t>
  </si>
  <si>
    <t>krabička nástěnná zásuvková pro keystone moduly plast bílá 2 porty (neosazený)</t>
  </si>
  <si>
    <t>59081010</t>
  </si>
  <si>
    <t>3</t>
  </si>
  <si>
    <t>tmel požárně ochranný protipožární zpěňující</t>
  </si>
  <si>
    <t>LITR</t>
  </si>
  <si>
    <t>741122015</t>
  </si>
  <si>
    <t>Montáž kabelů měděných bez ukončení uložených pod omítku plných kulatých (např. CYKY), počtu a průřezu žil 3x1,5 mm2</t>
  </si>
  <si>
    <t>742110002</t>
  </si>
  <si>
    <t>Montáž trubek elektroinstalačních plastových ohebných uložených pod omítku</t>
  </si>
  <si>
    <t>2</t>
  </si>
  <si>
    <t>742123001</t>
  </si>
  <si>
    <t>Montáž přepěťové ochrany pro slaboproudá zařízení</t>
  </si>
  <si>
    <t>742330001</t>
  </si>
  <si>
    <t>Montáž strukturované kabeláže rozvaděče nástěnného</t>
  </si>
  <si>
    <t>742330012</t>
  </si>
  <si>
    <t>Montáž strukturované kabeláže zařízení do rozvaděče switche, UPS, DVR, server bez nastavení</t>
  </si>
  <si>
    <t>742330022</t>
  </si>
  <si>
    <t>Montáž strukturované kabeláže příslušenství a ostatní práce k rozvaděčům napájecího panelu</t>
  </si>
  <si>
    <t>742330023</t>
  </si>
  <si>
    <t>Montáž strukturované kabeláže příslušenství a ostatní práce k rozvaděčům vyvazovacíhoho panelu 1U</t>
  </si>
  <si>
    <t>742330024</t>
  </si>
  <si>
    <t>Montáž strukturované kabeláže příslušenství a ostatní práce k rozvaděčům patch panelu 24 portů</t>
  </si>
  <si>
    <t>742330041</t>
  </si>
  <si>
    <t>Montáž strukturované kabeláže zásuvek datových pod omítku, do nábytku, do parapetního žlabu nebo podlahové krabice 1 až 6 pozic</t>
  </si>
  <si>
    <t>742330051</t>
  </si>
  <si>
    <t>Montáž strukturované kabeláže zásuvek datových popis portu zásuvky</t>
  </si>
  <si>
    <t>742330052</t>
  </si>
  <si>
    <t>Montáž strukturované kabeláže zásuvek datových popis portů patchpanelu</t>
  </si>
  <si>
    <t>742330101</t>
  </si>
  <si>
    <t>Montáž strukturované kabeláže měření segmentu metalického s vyhotovením protokolu</t>
  </si>
  <si>
    <t>742420021</t>
  </si>
  <si>
    <t>Montáž společné televizní antény antenního stožáru včetně upevňovacího materiálu</t>
  </si>
  <si>
    <t>R12748001</t>
  </si>
  <si>
    <t>Montáž výstroje rozváděče</t>
  </si>
  <si>
    <t>R-Položka</t>
  </si>
  <si>
    <t>R12748002</t>
  </si>
  <si>
    <t>Výstroj rackové skříně (ventilační jednotka, rámy, DIN lišty, uzemňovací sběrnice)</t>
  </si>
  <si>
    <t>R12748003</t>
  </si>
  <si>
    <t>Switch 16x + Gigabit, 2x Gigabit SFP/RJ-45, 230W</t>
  </si>
  <si>
    <t>R12748004</t>
  </si>
  <si>
    <t>Montáž rozvaděče na zeď</t>
  </si>
  <si>
    <t xml:space="preserve"> "` ```D127_2_006_2NP"_x000d_
 1 1P02 = 1,000 [A]_x000d_
 "``D127_2_007_3NP"_x000d_
 1 2P12 = 1,000 [B]_x000d_
 Celkem: 1+1 = 2,000 [C]_x000d_</t>
  </si>
  <si>
    <t>R12748005</t>
  </si>
  <si>
    <t>Rozvaděč skříň na zeď 400x300</t>
  </si>
  <si>
    <t>R12748006</t>
  </si>
  <si>
    <t>Patch kabel 2m UTP, CAT6</t>
  </si>
  <si>
    <t>R12748007</t>
  </si>
  <si>
    <t>Switch 8x Gigabit RJ45, 2xCOMBO</t>
  </si>
  <si>
    <t>R12748008</t>
  </si>
  <si>
    <t>Small Form-factor, 1Gbps Ethernet, Single-Mode, LC (20km)</t>
  </si>
  <si>
    <t>R12748009</t>
  </si>
  <si>
    <t>Napájecí panel, 3x zásuvka s kolíkem, 1U + Hlavní vypínač</t>
  </si>
  <si>
    <t>R12748010</t>
  </si>
  <si>
    <t>19" vyvazovací panel 2U plastový, černý RAL 9005</t>
  </si>
  <si>
    <t>R12748011</t>
  </si>
  <si>
    <t>Patch panel 19" 24×RJ45 CAT6 UTP lišta 1U</t>
  </si>
  <si>
    <t xml:space="preserve"> "` ```D127_2_015_SCHEMA_SKRINI"_x000d_
 2 = 2,000 [A]_x000d_</t>
  </si>
  <si>
    <t>R12748012</t>
  </si>
  <si>
    <t>STOZAR ANTENNI</t>
  </si>
  <si>
    <t xml:space="preserve"> "` ```D127_2_008_STRECHA"_x000d_
 "``D127_2_009_SCHEMA_UKS"_x000d_
 "``Anténa na střeše"_x000d_
 1 = 1,000 [A]_x000d_</t>
  </si>
  <si>
    <t>R12748013</t>
  </si>
  <si>
    <t>Wi-fi anténa venkovní</t>
  </si>
  <si>
    <t>R12748014</t>
  </si>
  <si>
    <t>Kabelová Skříň pro přepěťové ochrany</t>
  </si>
  <si>
    <t>STA</t>
  </si>
  <si>
    <t>220270501</t>
  </si>
  <si>
    <t>Montáž vodiče nebo lana silnoproudého měděného volně uloženého do žlabu nebo kabelové lávky včetně rozvinutí a vyrovnání vodiče, odřezání na potřebnou délku a p</t>
  </si>
  <si>
    <t>Montáž vodiče nebo lana silnoproudého měděného volně uloženého do žlabu nebo kabelové lávky včetně rozvinutí a vyrovnání vodiče, odřezání na potřebnou délku a prozvonění CYA, CYAF 35 mm2</t>
  </si>
  <si>
    <t>220731519</t>
  </si>
  <si>
    <t>Montáž sady přepěťové ochrany uvnitř objektu</t>
  </si>
  <si>
    <t>34141029</t>
  </si>
  <si>
    <t>vodič propojovací flexibilní jádro Cu lanované izolace PVC 450/750V (H07V-K) 1x16mm2</t>
  </si>
  <si>
    <t xml:space="preserve"> 30 zelenožlutý = 30,000 [A]_x000d_
 30 * 1.15Koeficient množství = 34,500 [B]_x000d_</t>
  </si>
  <si>
    <t>34539059</t>
  </si>
  <si>
    <t>rámeček jednonásobný</t>
  </si>
  <si>
    <t>34555202</t>
  </si>
  <si>
    <t>zásuvka zápustná jednonásobná chráněná, šroubové svorky</t>
  </si>
  <si>
    <t>34571450</t>
  </si>
  <si>
    <t>37451006</t>
  </si>
  <si>
    <t>přístroj zásuvky TV+R+SAT, koncový (typ EU 3303)</t>
  </si>
  <si>
    <t>37451028</t>
  </si>
  <si>
    <t>zásuvka koncová TV/R/SAT s krabičkou a víčkem útlum 1,5dB</t>
  </si>
  <si>
    <t>38454000</t>
  </si>
  <si>
    <t>anténa pro příjem DVB-T2 17 dBi bez zdroje třmen na uchycení hliník a sklolaminát</t>
  </si>
  <si>
    <t>741210401</t>
  </si>
  <si>
    <t>Montáž rozváděčů nebo krabic nevýbušných bez zapojení vodičů hmotnosti do 5 kg</t>
  </si>
  <si>
    <t>741313011</t>
  </si>
  <si>
    <t>Montáž zásuvek domovních se zapojením vodičů bezšroubové připojení chráněných v krabici 10/16 A, pro prostředí normální, provedení 2P + PE</t>
  </si>
  <si>
    <t>742420001</t>
  </si>
  <si>
    <t>Montáž společné televizní antény venkovní televizní antény</t>
  </si>
  <si>
    <t>742420071</t>
  </si>
  <si>
    <t>Montáž společné televizní antény multipřepínače do rozvaděče</t>
  </si>
  <si>
    <t>742420121</t>
  </si>
  <si>
    <t>Montáž společné televizní antény televizní zásuvky koncové nebo průběžné</t>
  </si>
  <si>
    <t>R12748015</t>
  </si>
  <si>
    <t>Montáž koaxiálního kabelu</t>
  </si>
  <si>
    <t>Skříň pro STA 500x400</t>
  </si>
  <si>
    <t xml:space="preserve"> "` ```D127_2_015_SCHEMA_SKRINI"_x000d_
 "``TV Skříň 500x400mm"_x000d_
 1 = 1,000 [A]_x000d_</t>
  </si>
  <si>
    <t>R12748016</t>
  </si>
  <si>
    <t>krabice přístrojová jednonásobná, pro lištové rozvody, hliníková stříbrná</t>
  </si>
  <si>
    <t>R12748017</t>
  </si>
  <si>
    <t>Přepěťová ochrana</t>
  </si>
  <si>
    <t>R12748018</t>
  </si>
  <si>
    <t>napájecí zdroj 230V/16V</t>
  </si>
  <si>
    <t>R12748019</t>
  </si>
  <si>
    <t>Kaskádový přepínač příjem ze 2 satelitních družic</t>
  </si>
  <si>
    <t>R12748020</t>
  </si>
  <si>
    <t>Anténa satelitní parabola</t>
  </si>
  <si>
    <t xml:space="preserve"> "` ```D127_2_010_SCHEMA_STA"_x000d_
 1 = 1,000 [A]_x000d_</t>
  </si>
  <si>
    <t>R12748021</t>
  </si>
  <si>
    <t>Konvertor LNB</t>
  </si>
  <si>
    <t>R3412130</t>
  </si>
  <si>
    <t>Kabel RG-59U/96FA koaxiální</t>
  </si>
  <si>
    <t>DT</t>
  </si>
  <si>
    <t>220320233</t>
  </si>
  <si>
    <t>Montáž příslušenství zvonku tlačítka</t>
  </si>
  <si>
    <t>34571143</t>
  </si>
  <si>
    <t>krabice instalační pod omítku kov pro panely domovního telefonu š 115mm v přes 180 do 300mm</t>
  </si>
  <si>
    <t>5</t>
  </si>
  <si>
    <t>37414130</t>
  </si>
  <si>
    <t>zvonek bytový</t>
  </si>
  <si>
    <t>38226101</t>
  </si>
  <si>
    <t>zvonkové tablo s elektronickým vrátným 4 tlačítka, rámeček pod omítkou</t>
  </si>
  <si>
    <t>3822R2</t>
  </si>
  <si>
    <t>domovní telefon s ovládáním elektrického zámku</t>
  </si>
  <si>
    <t>4</t>
  </si>
  <si>
    <t>742310001</t>
  </si>
  <si>
    <t>Montáž domovního telefonu napájecího modulu na DIN lištu</t>
  </si>
  <si>
    <t>742310004</t>
  </si>
  <si>
    <t>Montáž domovního telefonu elektroinstalační krabice pod tablo</t>
  </si>
  <si>
    <t>742310006</t>
  </si>
  <si>
    <t>Montáž domovního telefonu nástěnného audio/video telefonu</t>
  </si>
  <si>
    <t>R12748022</t>
  </si>
  <si>
    <t>zdroj 230V/48VDC</t>
  </si>
  <si>
    <t>R12748023</t>
  </si>
  <si>
    <t>I/O modul (2xlogický vstup, 2x pasivní relé)</t>
  </si>
  <si>
    <t>R12748024</t>
  </si>
  <si>
    <t>odchodové tlačítko</t>
  </si>
  <si>
    <t>R12748025</t>
  </si>
  <si>
    <t>Licence domovního telefonu</t>
  </si>
  <si>
    <t>Kamerový systém</t>
  </si>
  <si>
    <t>34111042</t>
  </si>
  <si>
    <t>kabel instalační jádro Cu plné izolace PVC plášť PVC 450/750V (CYKY) 3x4mm2</t>
  </si>
  <si>
    <t>34571524</t>
  </si>
  <si>
    <t>krabice pod omítku PVC odbočná čtvercová 125x125mm s víčkem</t>
  </si>
  <si>
    <t>741112001</t>
  </si>
  <si>
    <t>Montáž krabic elektroinstalačních bez napojení na trubky a lišty, demontáže a montáže víčka a přístroje protahovacích nebo odbočných zapuštěných plastových kruh</t>
  </si>
  <si>
    <t>Montáž krabic elektroinstalačních bez napojení na trubky a lišty, demontáže a montáže víčka a přístroje protahovacích nebo odbočných zapuštěných plastových kruhových do zdiva</t>
  </si>
  <si>
    <t>741122016</t>
  </si>
  <si>
    <t>Montáž kabelů měděných bez ukončení uložených pod omítku plných kulatých (např. CYKY), počtu a průřezu žil 3x2,5 až 6 mm2</t>
  </si>
  <si>
    <t>741990062</t>
  </si>
  <si>
    <t>Ostatní doplňkové práce elektromontážní dokončovací práce (čistění a konzervace) utěsnění skříňových rozváděčů a řídících skříní</t>
  </si>
  <si>
    <t>R00511R7</t>
  </si>
  <si>
    <t>R12748026</t>
  </si>
  <si>
    <t>R8500R8</t>
  </si>
  <si>
    <t xml:space="preserve"> "` ```RACK R01-02"_x000d_
 1 0P07 = 1,000 [A]_x000d_</t>
  </si>
  <si>
    <t>6</t>
  </si>
  <si>
    <t>PZTS</t>
  </si>
  <si>
    <t>220850061</t>
  </si>
  <si>
    <t>Montáž součástí pro metro včetně zkompletování a nastavení magnetů, nátěru konstrukce magnetu na nosnou konstrukci</t>
  </si>
  <si>
    <t>228310001</t>
  </si>
  <si>
    <t>Demontáž zařízení pro magnetické karty snímače magnetické karty ze stěny</t>
  </si>
  <si>
    <t>228322005</t>
  </si>
  <si>
    <t>Demontáž součástí EZS koncentrátoru bez napáječe</t>
  </si>
  <si>
    <t>228331002</t>
  </si>
  <si>
    <t>Demontáž součástí pro EPS hlásiče, tlačítka, sirény nebo majáku</t>
  </si>
  <si>
    <t>34121134</t>
  </si>
  <si>
    <t>kabel sdělovací oheň retardující bezhalogenový stíněný laminovanou Al fólií s příložným CuSn drátem s funkčností při požáru 180min a P90-R/PH120-R reakce na ohe</t>
  </si>
  <si>
    <t>kabel sdělovací oheň retardující bezhalogenový stíněný laminovanou Al fólií s příložným CuSn drátem s funkčností při požáru 180min a P90-R/PH120-R reakce na oheň B2cas1d1a1 jádro Cu plné 100V (SSKFH-V) 2x2x0,8mm2</t>
  </si>
  <si>
    <t>34121268</t>
  </si>
  <si>
    <t>kabel datový bezhalogenový třída reakce na oheň B2cas1d1a1 jádro Cu plné (U/UTP) kategorie 6</t>
  </si>
  <si>
    <t>40461025</t>
  </si>
  <si>
    <t>detektor pohybu duální sběrnicový, PIR a MW</t>
  </si>
  <si>
    <t>40461041</t>
  </si>
  <si>
    <t>kontakt magnetický, zápustný s přírubami</t>
  </si>
  <si>
    <t>40466019</t>
  </si>
  <si>
    <t>koncentrátor v kovovém krytu</t>
  </si>
  <si>
    <t>40467005</t>
  </si>
  <si>
    <t>čtečka, bez klávesnice, rozhraní RS-485</t>
  </si>
  <si>
    <t>40468000</t>
  </si>
  <si>
    <t>držák kloubový pro PIR detektory</t>
  </si>
  <si>
    <t>460791211</t>
  </si>
  <si>
    <t>Montáž trubek ochranných uložených volně do rýhy plastových ohebných, vnitřního průměru do 32 mm</t>
  </si>
  <si>
    <t>59081430</t>
  </si>
  <si>
    <t>hlásič kouře optický konvenční</t>
  </si>
  <si>
    <t>59081431</t>
  </si>
  <si>
    <t>hlásič kouře adresný optický</t>
  </si>
  <si>
    <t>59081470</t>
  </si>
  <si>
    <t>patice hlásiče standardní</t>
  </si>
  <si>
    <t>59081500</t>
  </si>
  <si>
    <t>siréna adresná</t>
  </si>
  <si>
    <t>612135101</t>
  </si>
  <si>
    <t>Hrubá výplň rýh maltou jakékoli šířky rýhy ve stěnách</t>
  </si>
  <si>
    <t>M2</t>
  </si>
  <si>
    <t xml:space="preserve"> 2093*0.05 = 104,650 [A]_x000d_</t>
  </si>
  <si>
    <t>742210128</t>
  </si>
  <si>
    <t>Montáž hlásiče plamene</t>
  </si>
  <si>
    <t>742210151</t>
  </si>
  <si>
    <t>Montáž hlásiče tlačítkového se sklíčkem</t>
  </si>
  <si>
    <t>742220031</t>
  </si>
  <si>
    <t>Montáž koncentrátoru nebo expanderu v krytu pro PZTS do 8 vstupů</t>
  </si>
  <si>
    <t>742220081</t>
  </si>
  <si>
    <t>Montáž čtečky bezkontaktních karet</t>
  </si>
  <si>
    <t>742220232</t>
  </si>
  <si>
    <t>Montáž příslušenství pro PZTS detektor na stěnu nebo na strop</t>
  </si>
  <si>
    <t>742220255</t>
  </si>
  <si>
    <t>Montáž příslušenství pro PZTS siréna vnitřní pro vyhlášení poplachu</t>
  </si>
  <si>
    <t>742220401</t>
  </si>
  <si>
    <t>Nastavení a oživení PZTS programování základních parametrů ústředny</t>
  </si>
  <si>
    <t>742220402</t>
  </si>
  <si>
    <t>Nastavení a oživení PZTS programování systému na jeden detektor</t>
  </si>
  <si>
    <t>742220411</t>
  </si>
  <si>
    <t>Nastavení a oživení PZTS oživení systému na jeden detektor</t>
  </si>
  <si>
    <t>742220511</t>
  </si>
  <si>
    <t>Zkoušky a revize PZTS revize výchozí systému PZTS</t>
  </si>
  <si>
    <t>742320031</t>
  </si>
  <si>
    <t>Montáž elektricky ovládaných zámků ostatní prvky napájecího zdroje</t>
  </si>
  <si>
    <t>R12748027</t>
  </si>
  <si>
    <t>R12748028</t>
  </si>
  <si>
    <t>Prázdná krabice</t>
  </si>
  <si>
    <t>R12748029</t>
  </si>
  <si>
    <t>Demontáž magnetu z nosné konstrukce</t>
  </si>
  <si>
    <t>R12748030</t>
  </si>
  <si>
    <t>Napájecí zdroj</t>
  </si>
  <si>
    <t>R12748031</t>
  </si>
  <si>
    <t>Montáž sady nouzového volání</t>
  </si>
  <si>
    <t>R12748032</t>
  </si>
  <si>
    <t>SADA NOUZOVE SIGNALIZACE</t>
  </si>
  <si>
    <t>R75O949</t>
  </si>
  <si>
    <t>DDTS ŽDC, INTEGRACE PZTS DO SERVERŮ A KLIENTŮ DDTS ŽDC</t>
  </si>
  <si>
    <t>R75O94C</t>
  </si>
  <si>
    <t>DDTS ŽDC, ROZŠÍŘENÍ INTEGRACE PZTS DO INK DDTS ŽDC</t>
  </si>
  <si>
    <t>7</t>
  </si>
  <si>
    <t>Informační systém</t>
  </si>
  <si>
    <t>220320391</t>
  </si>
  <si>
    <t>Montáž tabule včetně vyvrtání otvorů a připevnění tabule, nosné konstrukce, zatažení kabelů do tabule informační na nosnou konstrukci do hmotnosti tabule 100 kg</t>
  </si>
  <si>
    <t>228320391</t>
  </si>
  <si>
    <t>Demontáž tabule včetně vytažení kabelů z tabule, bez jejich odpojení informační z nosné konstrukce do hmotnosti tabule 100 kg</t>
  </si>
  <si>
    <t>741810003</t>
  </si>
  <si>
    <t>Zkoušky a prohlídky elektrických rozvodů a zařízení celková prohlídka a vyhotovení revizní zprávy pro objem montážních prací přes 500 do 1000 tis. Kč</t>
  </si>
  <si>
    <t>R341110</t>
  </si>
  <si>
    <t>kabel instalační jádro Cu plné izolace PVC plášť NYY 3x1,5mm2</t>
  </si>
  <si>
    <t>R75L3A4</t>
  </si>
  <si>
    <t>INFORMAČNÍ PRVEK, ZÁVĚS PRO INFORMAČNÍ TABULE - DODÁVKA</t>
  </si>
  <si>
    <t>9</t>
  </si>
  <si>
    <t>Ostatní konstrukce a práce, bourání</t>
  </si>
  <si>
    <t>468101421</t>
  </si>
  <si>
    <t>Vysekání rýh pro montáž trubek a kabelů v cihelných zdech hloubky přes 3 do 5 cm a šířky do 5 cm</t>
  </si>
  <si>
    <t xml:space="preserve"> "` ```1 - UKS"_x000d_
 718 = 718,000 [A]_x000d_
 "``2 - STA"_x000d_
 380 = 380,000 [B]_x000d_
 "``3 - DT"_x000d_
 120 = 120,000 [C]_x000d_
 "``4 - Kamerový systém"_x000d_
 300 = 300,000 [D]_x000d_
 "``6 - PZTS"_x000d_
 525 = 525,000 [E]_x000d_
 "``7 - Informační systém"_x000d_
 50 = 50,000 [F]_x000d_
 Celkem: 718+380+120+300+525+50 = 2093,000 [G]_x000d_</t>
  </si>
  <si>
    <t>949101111</t>
  </si>
  <si>
    <t>Lešení pomocné pracovní pro objekty pozemních staveb pro zatížení do 150 kg/m2, o výšce lešeňové podlahy do 1,9 m</t>
  </si>
  <si>
    <t>997</t>
  </si>
  <si>
    <t>Přesun sutě</t>
  </si>
  <si>
    <t>997013153</t>
  </si>
  <si>
    <t>Vnitrostaveništní doprava suti a vybouraných hmot vodorovně do 50 m s naložením s omezením mechanizace pro budovy a haly výšky přes 9 do 12 m</t>
  </si>
  <si>
    <t>T</t>
  </si>
  <si>
    <t>997013501</t>
  </si>
  <si>
    <t>Odvoz suti a vybouraných hmot na skládku nebo meziskládku se složením, na vzdálenost do 1 km</t>
  </si>
  <si>
    <t>997013509</t>
  </si>
  <si>
    <t>Odvoz suti a vybouraných hmot na skládku nebo meziskládku se složením, na vzdálenost Příplatek k ceně za každý další započatý 1 km přes 1 km</t>
  </si>
  <si>
    <t>997013609</t>
  </si>
  <si>
    <t>906</t>
  </si>
  <si>
    <t>NEOCEŇOVAT - Poplatek za uložení stavebního odpadu na skládce (skládkovné) ze směsí nebo oddělených frakcí betonu, cihel a keramických výrobků zatříděného do Ka</t>
  </si>
  <si>
    <t>Poplatek za uložení stavebního odpadu na skládce (skládkovné) ze směsí nebo oddělených frakcí betonu, cihel a keramických výrobků zatříděného do Katalogu odpadů pod kódem 17 01 07</t>
  </si>
  <si>
    <t>741810011</t>
  </si>
  <si>
    <t>Zkoušky a prohlídky elektrických rozvodů a zařízení celková prohlídka a vyhotovení revizní zprávy pro objem montážních prací Příplatek k ceně 0003 za každých da</t>
  </si>
  <si>
    <t>Zkoušky a prohlídky elektrických rozvodů a zařízení celková prohlídka a vyhotovení revizní zprávy pro objem montážních prací Příplatek k ceně 0003 za každých dalších i započatých 500 tis. Kč přes 1000 tis. Kč</t>
  </si>
  <si>
    <t>998741103</t>
  </si>
  <si>
    <t>Přesun hmot pro silnoproud stanovený z hmotnosti přesunovaného materiálu vodorovná dopravní vzdálenost do 50 m základní v objektech výšky přes 12 do 24 m</t>
  </si>
  <si>
    <t>R1171014801</t>
  </si>
  <si>
    <t>Drobný materiál</t>
  </si>
  <si>
    <t>R1171014802</t>
  </si>
  <si>
    <t>Dokončovací montážní práce</t>
  </si>
  <si>
    <t>SO 11-89-03</t>
  </si>
  <si>
    <t>Rozhlas</t>
  </si>
  <si>
    <t>220370546</t>
  </si>
  <si>
    <t>Montáž konzoly pro reproduktor včetně zhotovení konzoly s vyvrtáním otvorů, nátěru a upevnění do stěny</t>
  </si>
  <si>
    <t>34143798</t>
  </si>
  <si>
    <t>kabel instalační flexibilní jádro Cu lanované izolace PVC plášť PVC 300/500V (H05VV-F) 2x1,50mm2</t>
  </si>
  <si>
    <t>741122011</t>
  </si>
  <si>
    <t>Montáž kabelů měděných bez ukončení uložených pod omítku plných kulatých (např. CYKY), počtu a průřezu žil 2x1,5 až 2,5 mm2</t>
  </si>
  <si>
    <t>741810002</t>
  </si>
  <si>
    <t>Zkoušky a prohlídky elektrických rozvodů a zařízení celková prohlídka a vyhotovení revizní zprávy pro objem montážních prací přes 100 do 500 tis. Kč</t>
  </si>
  <si>
    <t>742410063</t>
  </si>
  <si>
    <t>Montáž rozhlasu reproduktoru nástěnného</t>
  </si>
  <si>
    <t xml:space="preserve"> "` ```D127_2_002_PUDORYS_1NP"_x000d_
 "``Reproduktor v čekárně 0P18"_x000d_
 1 = 1,000 [A]_x000d_</t>
  </si>
  <si>
    <t>742410064</t>
  </si>
  <si>
    <t>Montáž rozhlasu reproduktoru směrového</t>
  </si>
  <si>
    <t xml:space="preserve"> "` ```D127_2_002_PUDORYS_1NP"_x000d_
 2 montáž stávajích reproduktorů = 2,000 [A]_x000d_
 4 R1, R2, R3, R4 = 4,000 [B]_x000d_
 Celkem: 2+4 = 6,000 [C]_x000d_</t>
  </si>
  <si>
    <t>742410201</t>
  </si>
  <si>
    <t>Montáž rozhlasu nastavení a oživení ústředny rozhlasu a naprogramování</t>
  </si>
  <si>
    <t>742410301</t>
  </si>
  <si>
    <t>Montáž rozhlasu měření impedance rozhlasové ústředny</t>
  </si>
  <si>
    <t>742410302</t>
  </si>
  <si>
    <t>Montáž rozhlasu měření srozumitelnosti systému</t>
  </si>
  <si>
    <t>742410801</t>
  </si>
  <si>
    <t>Demontáž rozhlasu reproduktoru podhledového, nástěnného, směrového</t>
  </si>
  <si>
    <t>R1270301</t>
  </si>
  <si>
    <t>R1270302</t>
  </si>
  <si>
    <t>Drobný montážní materiál</t>
  </si>
  <si>
    <t>R1270303</t>
  </si>
  <si>
    <t>R1270304</t>
  </si>
  <si>
    <t>R1270305</t>
  </si>
  <si>
    <t>kabel instalační jádro Cu plné izolace PVC NYY 2x1,5mm2</t>
  </si>
  <si>
    <t>R1270306</t>
  </si>
  <si>
    <t>nástěnný reproduktor</t>
  </si>
  <si>
    <t xml:space="preserve"> "` ```Reproduktor v čekárně 0P18"_x000d_
 1 R5 = 1,000 [A]_x000d_</t>
  </si>
  <si>
    <t>R1270307</t>
  </si>
  <si>
    <t>venkovní směrový reproduktor</t>
  </si>
  <si>
    <t xml:space="preserve"> "` ```D127_2_002_PUDORYS_1NP"_x000d_
 4 R1, R2, R3, R4 = 4,000 [A]_x000d_
 Celkem: 4 = 4,000 [B]_x000d_</t>
  </si>
  <si>
    <t>R3411</t>
  </si>
  <si>
    <t>R75L161</t>
  </si>
  <si>
    <t>Rozhlasové příslušenství - konzola pro reproduktor - dodávka</t>
  </si>
  <si>
    <t>SO 11-89-04</t>
  </si>
  <si>
    <t>Jednotný čas</t>
  </si>
  <si>
    <t>75L213</t>
  </si>
  <si>
    <t>HLAVNÍ HODINY DVOULINKOVÉ S AKUMULÁTOREM - DODÁVKA</t>
  </si>
  <si>
    <t>OTSKP 2024</t>
  </si>
  <si>
    <t xml:space="preserve"> "` ```D127_2_002_PUDORYS_1NP"_x000d_
 "``D127_2_003_SCHEMA_CASU"_x000d_
 1 PH05 = 1,000 [A]_x000d_</t>
  </si>
  <si>
    <t>75L21X</t>
  </si>
  <si>
    <t>HLAVNÍ HODINY - MONTÁŽ</t>
  </si>
  <si>
    <t>75L21Y</t>
  </si>
  <si>
    <t>HLAVNÍ HODINY - DEMONTÁŽ</t>
  </si>
  <si>
    <t>75L221</t>
  </si>
  <si>
    <t>PŘÍSLUŠENSTVÍ HLAVNÍCH HODIN, PŘIJÍMAČ DCF - DODÁVKA</t>
  </si>
  <si>
    <t>75L223</t>
  </si>
  <si>
    <t>PŘÍSLUŠENSTVÍ HLAVNÍCH HODIN, OPAKOVACÍ RELÉ - DODÁVKA</t>
  </si>
  <si>
    <t>75L226</t>
  </si>
  <si>
    <t>PŘÍSLUŠENSTVÍ HLAVNÍCH HODIN - MONTÁŽ</t>
  </si>
  <si>
    <t>75L231</t>
  </si>
  <si>
    <t>HODINY PODRUŽNÉ NEBO AUTONOMNÍ VNITŘNÍ RUČIČKOVÉ JEDNOSTRANNÉ DO 50 CM -
DODÁVKA</t>
  </si>
  <si>
    <t xml:space="preserve"> "` ```D127_2_002_PUDORYS_1NP"_x000d_
 "``D127_2_003_SCHEMA_CASU"_x000d_
 1 PH01 = 1,000 [A]_x000d_
 1 PH02 = 1,000 [B]_x000d_
 1 PH03 = 1,000 [C]_x000d_
 Celkem: 1+1+1 = 3,000 [D]_x000d_</t>
  </si>
  <si>
    <t>75L235</t>
  </si>
  <si>
    <t>HODINY PODRUŽNÉ NEBO AUTONOMNÍ VNITŘNÍ DIGITÁLNÍ JEDNOSTRANNÉ - DODÁVKA</t>
  </si>
  <si>
    <t xml:space="preserve"> "` ```D127_2_002_PUDORYS_1NP"_x000d_
 "``D127_2_003_SCHEMA_CASU"_x000d_
 1 PH04 do dopraní kanceláře = 1,000 [A]_x000d_</t>
  </si>
  <si>
    <t>75L23X</t>
  </si>
  <si>
    <t>HODINY PODRUŽNÉ NEBO AUTONOMNÍ VNITŘNÍ - MONTÁŽ</t>
  </si>
  <si>
    <t>75L24X</t>
  </si>
  <si>
    <t>HODINY PODRUŽNÉ NEBO AUTONOMNÍ VENKOVNÍ - MONTÁŽ</t>
  </si>
  <si>
    <t>75L271</t>
  </si>
  <si>
    <t>PŘEZKOUŠENÍ, UVEDENÍ FUNKCÍ A NASTAVENÍ HODIN NA PŘESNÝ ČAS</t>
  </si>
  <si>
    <t>KOMPL</t>
  </si>
  <si>
    <t>75L272</t>
  </si>
  <si>
    <t>PŘEZKOUŠENÍ, UVEDENÍ HODINOVÉHO ZAŘÍZENÍ DO PROVOZU</t>
  </si>
  <si>
    <t>KOMPLET</t>
  </si>
  <si>
    <t>96813</t>
  </si>
  <si>
    <t>VYSEKÁNÍ OTVORŮ, KAPES, RÝH V CIHELNÉM ZDIVU</t>
  </si>
  <si>
    <t>M3</t>
  </si>
  <si>
    <t xml:space="preserve"> 70*0.05*0.05 = 0,175 [A]_x000d_</t>
  </si>
  <si>
    <t>R341102</t>
  </si>
  <si>
    <t>R59081010</t>
  </si>
  <si>
    <t>R741122011</t>
  </si>
  <si>
    <t>SO 11-86-01</t>
  </si>
  <si>
    <t>21-M</t>
  </si>
  <si>
    <t>Elektromontáže</t>
  </si>
  <si>
    <t>210220020</t>
  </si>
  <si>
    <t>Montáž uzemňovacího vedení s upevněním, propojením a připojením pomocí svorek v zemi s izolací spojů vodičů FeZn páskou průřezu do 120 mm2 v městské zástavbě</t>
  </si>
  <si>
    <t>210220300</t>
  </si>
  <si>
    <t>Montáž hromosvodného vedení svorek s jedním šroubem</t>
  </si>
  <si>
    <t xml:space="preserve"> "` ```D215_2_001_SITUACE_REZ"_x000d_
 "``D215_2_002_SCHEMA"_x000d_
 3+1 = 4,000 [A]_x000d_</t>
  </si>
  <si>
    <t>210220431</t>
  </si>
  <si>
    <t>Montáž hromosvodného vedení ochranných prvků a doplňků tvarování prvků</t>
  </si>
  <si>
    <t>35431000</t>
  </si>
  <si>
    <t>svorka uzemnění FeZn univerzální</t>
  </si>
  <si>
    <t>35442062</t>
  </si>
  <si>
    <t>pás zemnící 30x4mm FeZn</t>
  </si>
  <si>
    <t>KG</t>
  </si>
  <si>
    <t>R354310</t>
  </si>
  <si>
    <t>svorka hromosvodní uzemňovací - připojovací</t>
  </si>
  <si>
    <t>46-M</t>
  </si>
  <si>
    <t>Zemní práce při extr.mont.pracích</t>
  </si>
  <si>
    <t>34571360</t>
  </si>
  <si>
    <t>trubka elektroinstalační HDPE tuhá dvouplášťová korugovaná D 32/40mm</t>
  </si>
  <si>
    <t>460161182</t>
  </si>
  <si>
    <t>Hloubení zapažených i nezapažených kabelových rýh ručně včetně urovnání dna s přemístěním výkopku do vzdálenosti 3 m od okraje jámy nebo s naložením na dopravní</t>
  </si>
  <si>
    <t>Hloubení zapažených i nezapažených kabelových rýh ručně včetně urovnání dna s přemístěním výkopku do vzdálenosti 3 m od okraje jámy nebo s naložením na dopravní prostředek šířky 35 cm hloubky 90 cm v hornině třídy těžitelnosti I skupiny 3</t>
  </si>
  <si>
    <t xml:space="preserve"> "` ```D215_2_001_SITUACE_REZ"_x000d_
 11 = 11,000 [A]_x000d_</t>
  </si>
  <si>
    <t>460391123</t>
  </si>
  <si>
    <t>Zásyp jam ručně s uložením výkopku ve vrstvách a úpravou povrchu s přemístění sypaniny ze vzdálenosti do 10 m se zhutněním z horniny třídy těžitelnosti I skupin</t>
  </si>
  <si>
    <t>Zásyp jam ručně s uložením výkopku ve vrstvách a úpravou povrchu s přemístění sypaniny ze vzdálenosti do 10 m se zhutněním z horniny třídy těžitelnosti I skupiny 3</t>
  </si>
  <si>
    <t xml:space="preserve"> 11.0*0.8*0.35 = 3,080 [A]_x000d_</t>
  </si>
  <si>
    <t>460541112</t>
  </si>
  <si>
    <t>Úprava pláně strojně v hornině třídy těžitelnosti I skupiny 1 až 3 se zhutněním</t>
  </si>
  <si>
    <t xml:space="preserve"> 11.0*0.35 = 3,850 [A]_x000d_</t>
  </si>
  <si>
    <t>460661312</t>
  </si>
  <si>
    <t>Kabelové lože z písku včetně podsypu, zhutnění a urovnání povrchu pro kabely nn zakryté betonovými deskami (materiál ve specifikaci), šířky přes 30 do 40 cm</t>
  </si>
  <si>
    <t>460671111</t>
  </si>
  <si>
    <t>Výstražné prvky pro krytí kabelů včetně vyrovnání povrchu rýhy, rozvinutí a uložení fólie, šířky přes 10 do 20 cm</t>
  </si>
  <si>
    <t>460791212</t>
  </si>
  <si>
    <t>Montáž trubek ochranných uložených volně do rýhy plastových ohebných, vnitřního průměru přes 32 do 50 mm</t>
  </si>
  <si>
    <t xml:space="preserve"> "` ```D215_4_001_VV"_x000d_
 15.000 = 15,000 [A]_x000d_</t>
  </si>
  <si>
    <t>460861111</t>
  </si>
  <si>
    <t>Zemní značky včetně hloubení jámy, hutnění a urovnání povrchu, natření a očíslování značek kabelový označník</t>
  </si>
  <si>
    <t>59213005</t>
  </si>
  <si>
    <t>deska krycí betonová 500x230/154x45mm</t>
  </si>
  <si>
    <t>741</t>
  </si>
  <si>
    <t>Elektroinstalace - silnoproud</t>
  </si>
  <si>
    <t>34111036</t>
  </si>
  <si>
    <t>kabel instalační jádro Cu plné izolace PVC plášť PVC 450/750V (CYKY) 3x2,5mm2</t>
  </si>
  <si>
    <t>741122122</t>
  </si>
  <si>
    <t>Montáž kabelů měděných bez ukončení uložených v trubkách zatažených plných kulatých nebo bezhalogenových (např. CYKY) počtu a průřezu žil 3x1,5 až 6 mm2</t>
  </si>
  <si>
    <t xml:space="preserve"> "` ```D215_2_001_SITUACE_REZ"_x000d_
 "``D215_4_001_VV"_x000d_
 15.000 = 15,000 [A]_x000d_</t>
  </si>
  <si>
    <t>741130134</t>
  </si>
  <si>
    <t>Ukončení šňůr se zapojením počtu a průřezu žil 4x10 mm2</t>
  </si>
  <si>
    <t xml:space="preserve"> "` ```D215_2_001_SITUACE_REZ"_x000d_
 "``D215_2_002_SCHEMA"_x000d_
 2 = 2,000 [A]_x000d_</t>
  </si>
  <si>
    <t>741321001</t>
  </si>
  <si>
    <t>Montáž proudových chráničů se zapojením vodičů dvoupólových nn do 25 A bez krytu</t>
  </si>
  <si>
    <t xml:space="preserve"> "` ```D215_2_001_SITUACE_REZ"_x000d_
 "``D215_2_002_SCHEMA"_x000d_
 1 = 1,000 [A]_x000d_</t>
  </si>
  <si>
    <t>R2158601</t>
  </si>
  <si>
    <t>16/1N/B/003-A chránič s nadproudovou ochranou, Ir=250A+puls.SS,A,1+N,char.B, Idn=0.03A, In=16A</t>
  </si>
  <si>
    <t>R35436</t>
  </si>
  <si>
    <t>kabelová koncovka smršťovací</t>
  </si>
  <si>
    <t>R74101</t>
  </si>
  <si>
    <t>Protikorozní ochrana</t>
  </si>
  <si>
    <t>HZS2231</t>
  </si>
  <si>
    <t>Hodinové zúčtovací sazby profesí PSV provádění stavebních instalací elektrikář</t>
  </si>
  <si>
    <t xml:space="preserve"> 2 Úprava rozvaděče = 2,000 [A]_x000d_
 1 Napojení na stávající zařízení = 1,000 [B]_x000d_
 4 Revizní zkouška = 4,000 [C]_x000d_
 Celkem: 2+1+4 = 7,000 [D]_x000d_</t>
  </si>
  <si>
    <t>SO 11-31-01.01</t>
  </si>
  <si>
    <t>Zemní práce</t>
  </si>
  <si>
    <t>131213711</t>
  </si>
  <si>
    <t>Hloubení zapažených jam ručně s urovnáním dna do předepsaného profilu a spádu v hornině třídy těžitelnosti I skupiny 3 soudržných</t>
  </si>
  <si>
    <t xml:space="preserve"> 3.700*2.700*0.400 výkop pro desku = 3,996 [A]_x000d_</t>
  </si>
  <si>
    <t>131351100</t>
  </si>
  <si>
    <t>Hloubení nezapažených jam a zářezů strojně s urovnáním dna do předepsaného profilu a spádu v hornině třídy těžitelnosti II skupiny 4 do 20 m3</t>
  </si>
  <si>
    <t xml:space="preserve"> "` ````retenční nádrž 1"_x000d_
 4.00*3.00*1.700 = 20,400 [A]_x000d_
 Celkem: 20.4 = 20,400 [B]_x000d_</t>
  </si>
  <si>
    <t>162751137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</si>
  <si>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</si>
  <si>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</si>
  <si>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 xml:space="preserve"> 20.400+3.996 = 24,396 [A]_x000d_</t>
  </si>
  <si>
    <t>171201231</t>
  </si>
  <si>
    <t>901</t>
  </si>
  <si>
    <t>NEOCEŇOVAT - Poplatek za uložení stavebního odpadu na recyklační skládce (skládkovné) zeminy a kamení zatříděného do Katalogu odpadů pod kódem 17 05 04</t>
  </si>
  <si>
    <t>Poplatek za uložení stavebního odpadu na recyklační skládce (skládkovné) zeminy a kamení zatříděného do Katalogu odpadů pod kódem 17 05 04</t>
  </si>
  <si>
    <t xml:space="preserve"> 24.396*2.0 = 48,792 [A]_x000d_</t>
  </si>
  <si>
    <t>175151201</t>
  </si>
  <si>
    <t>Obsypání objektů nad přilehlým původním terénem strojně sypaninou z vhodných hornin třídy těžitelnosti I a II, skupiny 1 až 4 nebo materiálem uloženým ve vzdále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</si>
  <si>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</si>
  <si>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 xml:space="preserve"> "` ````retenční nádrž 1"_x000d_
 4.00*3.00*1.200 = 14,400 [A]_x000d_
 -3.300*2.700*1.200 = -10,692 [B]_x000d_
 Celkem: 14.4+-10.692 = 3,708 [C]_x000d_</t>
  </si>
  <si>
    <t>58337310</t>
  </si>
  <si>
    <t>štěrkopísek frakce 0/4</t>
  </si>
  <si>
    <t xml:space="preserve"> 3.708*2.000 Přepočtené koeficientem množství = 7,416 [A]_x000d_</t>
  </si>
  <si>
    <t>Zakládání</t>
  </si>
  <si>
    <t>271532212</t>
  </si>
  <si>
    <t>Podsyp pod základové konstrukce se zhutněním a urovnáním povrchu z kameniva hrubého, frakce 16 - 32 mm</t>
  </si>
  <si>
    <t xml:space="preserve"> 3.700*2.700*0.200 podsyp pod ŽB desku = 1,998 [A]_x000d_</t>
  </si>
  <si>
    <t>271542211</t>
  </si>
  <si>
    <t>Podsyp pod základové konstrukce se zhutněním a urovnáním povrchu ze štěrkodrtě netříděné</t>
  </si>
  <si>
    <t xml:space="preserve"> 4.000*3.000*0.200 zásyp štěrkodrtí = 2,400 [A]_x000d_</t>
  </si>
  <si>
    <t>Svislé a kompletní konstrukce</t>
  </si>
  <si>
    <t>R382411215</t>
  </si>
  <si>
    <t>Zemní nádrž z polyetylenu PE na dešťovou a splaškovou vodu univerzální samonosná pro pojízdné zatížení do 3,5 t, objemu 6500 l</t>
  </si>
  <si>
    <t xml:space="preserve"> "` ````retenční nádrž 1"_x000d_
 "``D216_2_001_PUDORYS_RN1"_x000d_
 1 = 1,000 [A]_x000d_
 Celkem: 1 = 1,000 [B]_x000d_</t>
  </si>
  <si>
    <t>Vodorovné konstrukce</t>
  </si>
  <si>
    <t>452321151</t>
  </si>
  <si>
    <t>Podkladní a zajišťovací konstrukce z betonu železového v otevřeném výkopu bez zvýšených nároků na prostředí desky pod potrubí, stoky a drobné objekty z betonu t</t>
  </si>
  <si>
    <t>Podkladní a zajišťovací konstrukce z betonu železového v otevřeném výkopu bez zvýšených nároků na prostředí desky pod potrubí, stoky a drobné objekty z betonu tř. C 20/25</t>
  </si>
  <si>
    <t xml:space="preserve"> "` ````viz specifikace"_x000d_
 "```retenční nádrž 1"_x000d_
 3.700*2.700*0.200 = 1,998 [A]_x000d_
 Celkem: 1.998 = 1,998 [B]_x000d_</t>
  </si>
  <si>
    <t>452351111</t>
  </si>
  <si>
    <t>Bednění podkladních a zajišťovacích konstrukcí v otevřeném výkopu desek nebo sedlových loží pod potrubí, stoky a drobné objekty zřízení</t>
  </si>
  <si>
    <t xml:space="preserve"> "` ````viz specifikace"_x000d_
 "```retenční nádrž 1"_x000d_
 2*(3.700+2.700)*0.200 = 2,560 [A]_x000d_
 Celkem: 2.56 = 2,560 [B]_x000d_</t>
  </si>
  <si>
    <t>452351112</t>
  </si>
  <si>
    <t>Bednění podkladních a zajišťovacích konstrukcí v otevřeném výkopu desek nebo sedlových loží pod potrubí, stoky a drobné objekty odstranění</t>
  </si>
  <si>
    <t>452368211</t>
  </si>
  <si>
    <t>Výztuž podkladních desek, bloků nebo pražců v otevřeném výkopu ze svařovaných sítí typu Kari</t>
  </si>
  <si>
    <t xml:space="preserve"> "` ````viz specifikace"_x000d_
 "```retenční nádrž 1"_x000d_
 3.700*2.700*7.90/1000 = 0,079 [A]_x000d_
 Celkem: 0.079 = 0,079 [B]_x000d_</t>
  </si>
  <si>
    <t>Úpravy povrchů, podlahy a osazování výplní</t>
  </si>
  <si>
    <t>632481215</t>
  </si>
  <si>
    <t>Separační vrstva k oddělení podlahových vrstev z geotextilie</t>
  </si>
  <si>
    <t xml:space="preserve"> 3.700*2.700 = 9,990 [A]_x000d_</t>
  </si>
  <si>
    <t>635611111</t>
  </si>
  <si>
    <t>Podklad ze směsi stabilizované cementem pod podlahy se zhutněním SC C 1,5/2</t>
  </si>
  <si>
    <t xml:space="preserve"> 4.000*3.000*0.200 podklad stmelený cementem = 2,400 [A]_x000d_</t>
  </si>
  <si>
    <t>56241612</t>
  </si>
  <si>
    <t>poklop pojízdný do 3,5t litina</t>
  </si>
  <si>
    <t>953942425</t>
  </si>
  <si>
    <t>Osazování drobných kovových předmětů se zalitím maltou cementovou, do vysekaných kapes nebo připravených otvorů rámů litinových poklopů v podlahách nebo čisticí</t>
  </si>
  <si>
    <t>Osazování drobných kovových předmětů se zalitím maltou cementovou, do vysekaných kapes nebo připravených otvorů rámů litinových poklopů v podlahách nebo čisticích dvířek v kouřových kanálech</t>
  </si>
  <si>
    <t>R910901001</t>
  </si>
  <si>
    <t>Virový ventil pro regulaci odtoku, odtok 0,62 l/s</t>
  </si>
  <si>
    <t xml:space="preserve"> "` ```retenční nádrž 1"_x000d_
 "``D216_2_003_REZ_RN1"_x000d_
 1 = 1,000 [A]_x000d_
 Celkem: 1 = 1,000 [B]_x000d_</t>
  </si>
  <si>
    <t>998</t>
  </si>
  <si>
    <t>Přesun hmot</t>
  </si>
  <si>
    <t>998011002</t>
  </si>
  <si>
    <t>Přesun hmot pro budovy občanské výstavby, bydlení, výrobu a služby s nosnou svislou konstrukcí zděnou z cihel, tvárnic nebo kamene vodorovná dopravní vzdálenost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</si>
  <si>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</si>
  <si>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 xml:space="preserve"> "` ````uvedení do provozu"_x000d_
 8 = 8,000 [A]_x000d_
 Celkem: 8 = 8,000 [B]_x000d_</t>
  </si>
  <si>
    <t>SO 11-31-01.02</t>
  </si>
  <si>
    <t>131213701</t>
  </si>
  <si>
    <t>Hloubení nezapažených jam ručně s urovnáním dna do předepsaného profilu a spádu v hornině třídy těžitelnosti I skupiny 3 soudržných</t>
  </si>
  <si>
    <t xml:space="preserve"> 2.800*2.800*0.400 výkop pro základovou konstrukci = 3,136 [A]_x000d_</t>
  </si>
  <si>
    <t xml:space="preserve"> "` ```viz specifikace"_x000d_
 "``retenční nádrž 2"_x000d_
 3.000*3.000*1.300 = 11,700 [A]_x000d_
 Celkem: 11.7 = 11,700 [B]_x000d_</t>
  </si>
  <si>
    <t xml:space="preserve"> 11.700+3.136 = 14,836 [A]_x000d_
 Celkem: 14.836 = 14,836 [B]_x000d_</t>
  </si>
  <si>
    <t xml:space="preserve"> (3.136+11.700)*2.0 = 29,672 [A]_x000d_</t>
  </si>
  <si>
    <t xml:space="preserve"> "` ````retenční nádrž 2"_x000d_
 3.000*3.000*0.900 = 8,100 [A]_x000d_
 -2.400*2.400*0.900 = -5,184 [B]_x000d_
 Celkem: 8.1+-5.184 = 2,916 [C]_x000d_</t>
  </si>
  <si>
    <t xml:space="preserve"> 2.916*2.000 Přepočtené koeficientem množství = 5,832 [A]_x000d_</t>
  </si>
  <si>
    <t xml:space="preserve"> 2.800*2.800*0.200 Podsyp pod ŽB desku = 1,568 [A]_x000d_</t>
  </si>
  <si>
    <t xml:space="preserve"> 3.000*3.000*0.200 zásyp štěrkodrtí = 1,800 [A]_x000d_</t>
  </si>
  <si>
    <t>382411213</t>
  </si>
  <si>
    <t>Zemní nádrž z polyetylenu PE na dešťovou a splaškovou vodu univerzální samonosná pro pojízdné zatížení do 2,2 t, objemu 3700 l</t>
  </si>
  <si>
    <t xml:space="preserve"> "` ````retenční nádrž 2"_x000d_
 "``D216_2_001_PUD_RN2"_x000d_
 1 = 1,000 [A]_x000d_
 Celkem: 1 = 1,000 [B]_x000d_</t>
  </si>
  <si>
    <t xml:space="preserve"> "` ````retenční nádrž 2"_x000d_
 2.800*2.800*0.200 = 1,568 [A]_x000d_
 Celkem: 1.568 = 1,568 [B]_x000d_</t>
  </si>
  <si>
    <t xml:space="preserve"> "` ````viz specifikace"_x000d_
 "```retenční nádrž 2"_x000d_
 2*(2.800+2.800)*0.200 = 2,240 [A]_x000d_
 Celkem: 2.24 = 2,240 [B]_x000d_</t>
  </si>
  <si>
    <t xml:space="preserve"> "` ````viz specifikace"_x000d_
 "```retenční nádrž 2"_x000d_
 2.800*2.800*7.90/1000 = 0,062 [A]_x000d_
 Celkem: 0.062 = 0,062 [B]_x000d_</t>
  </si>
  <si>
    <t xml:space="preserve"> 2.800*2.800 = 7,840 [A]_x000d_</t>
  </si>
  <si>
    <t xml:space="preserve"> 3.000*3.000*0.200 = 1,800 [A]_x000d_</t>
  </si>
  <si>
    <t>R910901002</t>
  </si>
  <si>
    <t>Virový ventil pro regulaci odtoku, odtok 0,31 l/s</t>
  </si>
  <si>
    <t xml:space="preserve"> "` ````retenční nádrž 2"_x000d_
 "``D216_2_003_REZ_RN2"_x000d_
 1 = 1,000 [A]_x000d_
 Celkem: 1 = 1,000 [B]_x000d_</t>
  </si>
  <si>
    <t>SO 11-31-01.03</t>
  </si>
  <si>
    <t>132212131</t>
  </si>
  <si>
    <t>Hloubení nezapažených rýh šířky do 800 mm ručně s urovnáním dna do předepsaného profilu a spádu v hornině třídy těžitelnosti I skupiny 3 soudržných</t>
  </si>
  <si>
    <t xml:space="preserve"> "` ```Výkop rýh ruční"_x000d_
 "```viz specifikace"_x000d_
 "```splašková kanalizace"_x000d_
 27.00 = 27,000 [A]_x000d_
 Celkem: 27 = 27,000 [B]_x000d_</t>
  </si>
  <si>
    <t>132251104</t>
  </si>
  <si>
    <t>Hloubení nezapažených rýh šířky do 800 mm strojně s urovnáním dna do předepsaného profilu a spádu v hornině třídy těžitelnosti I skupiny 3 přes 100 m3</t>
  </si>
  <si>
    <t xml:space="preserve"> "` ```Výkop strojní"_x000d_
 "```viz specifikace"_x000d_
 "```dešťová kanalizace"_x000d_
 96.00 = 96,000 [A]_x000d_
 "```splašková kanalizace"_x000d_
 77.00 = 77,000 [B]_x000d_
 Celkem: 96+77 = 173,000 [C]_x000d_</t>
  </si>
  <si>
    <t xml:space="preserve"> "` ```Odvoz zeminy na skládku"_x000d_
 27+173 = 200,000 [A]_x000d_
 -104-50 = -154,000 [B]_x000d_
 Celkem: 200+-154 = 46,000 [C]_x000d_</t>
  </si>
  <si>
    <t xml:space="preserve"> 46*2.0 = 92,000 [A]_x000d_</t>
  </si>
  <si>
    <t>174111102</t>
  </si>
  <si>
    <t>Zásyp sypaninou z jakékoliv horniny ručně s uložením výkopku ve vrstvách se zhutněním v uzavřených prostorách s urovnáním povrchu zásypu</t>
  </si>
  <si>
    <t xml:space="preserve"> "` ```Zásyp uvnitř"_x000d_
 "```viz specifikace"_x000d_
 "```splašková kanalizace"_x000d_
 50.00 = 50,000 [A]_x000d_
 Celkem: 50 = 50,000 [B]_x000d_</t>
  </si>
  <si>
    <t>174151101</t>
  </si>
  <si>
    <t>Zásyp sypaninou z jakékoliv horniny strojně s uložením výkopku ve vrstvách se zhutněním jam, šachet, rýh nebo kolem objektů v těchto vykopávkách</t>
  </si>
  <si>
    <t xml:space="preserve"> "` ```Zpětný zásyp"_x000d_
 "```viz specifikace"_x000d_
 "```splašková kanalizace"_x000d_
 50.00 = 50,000 [A]_x000d_
 "```dešťová kanalizace"_x000d_
 54.00 = 54,000 [B]_x000d_
 Celkem: 50+54 = 104,000 [C]_x000d_</t>
  </si>
  <si>
    <t>175111101</t>
  </si>
  <si>
    <t>Obsypání potrubí ručně sypaninou z vhodných hornin třídy těžitelnosti I a II, skupiny 1 až 4 nebo materiálem připraveným podél výkopu ve vzdálenosti do 3 m od j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</si>
  <si>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</si>
  <si>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 xml:space="preserve"> "` ````viz specifikace"_x000d_
 "```splašková kanalizace"_x000d_
 10.00 = 10,000 [A]_x000d_
 Celkem: 10 = 10,000 [B]_x000d_</t>
  </si>
  <si>
    <t>175151101</t>
  </si>
  <si>
    <t>Obsypání potrubí strojně sypaninou z vhodných třídy těžitelnosti I a II, skupiny 1 až 4 nebo materiálem připraveným podél výkopu ve vzdálenosti do 3 m od jeho k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</si>
  <si>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</si>
  <si>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 xml:space="preserve"> "` ````viz specifikace"_x000d_
 "```splašková kanalizace"_x000d_
 22.00 = 22,000 [A]_x000d_
 "```dešťová kanalizace"_x000d_
 30.00 = 30,000 [B]_x000d_
 Celkem: 22+30 = 52,000 [C]_x000d_</t>
  </si>
  <si>
    <t xml:space="preserve"> 10*2 Přepočtené koeficientem množství = 20,000 [A]_x000d_</t>
  </si>
  <si>
    <t xml:space="preserve"> 52*2 Přepočtené koeficientem množství = 104,000 [A]_x000d_</t>
  </si>
  <si>
    <t>451541192</t>
  </si>
  <si>
    <t>Lože pod potrubí, stoky a drobné objekty Příplatek k ceně za práce ve štole</t>
  </si>
  <si>
    <t xml:space="preserve"> "` ````viz specifikace"_x000d_
 "```splašková kanalizace"_x000d_
 5.00 = 5,000 [A]_x000d_
 "```dešťová kanalizace"_x000d_
 12.00 = 12,000 [B]_x000d_
 Celkem: 5+12 = 17,000 [C]_x000d_</t>
  </si>
  <si>
    <t>451572111</t>
  </si>
  <si>
    <t>Lože pod potrubí, stoky a drobné objekty v otevřeném výkopu z kameniva drobného těženého 0 až 4 mm</t>
  </si>
  <si>
    <t xml:space="preserve"> "` ````viz specifikace"_x000d_
 "```splašková kanalizace"_x000d_
 5.00 = 5,000 [A]_x000d_
 Celkem: 5 = 5,000 [B]_x000d_</t>
  </si>
  <si>
    <t>631311134</t>
  </si>
  <si>
    <t>Mazanina z betonu prostého bez zvýšených nároků na prostředí tl. přes 120 do 240 mm tř. C 16/20</t>
  </si>
  <si>
    <t xml:space="preserve"> "` ````viz specifikace"_x000d_
 "```splašková kanalizace"_x000d_
 20.00*0.80*0.20 = 3,200 [A]_x000d_
 Celkem: 3.2 = 3,200 [B]_x000d_</t>
  </si>
  <si>
    <t>631319175</t>
  </si>
  <si>
    <t>Příplatek k cenám mazanin za stržení povrchu spodní vrstvy mazaniny latí před vložením výztuže nebo pletiva pro tl. obou vrstev mazaniny přes 120 do 240 mm</t>
  </si>
  <si>
    <t>631362021</t>
  </si>
  <si>
    <t>Výztuž mazanin ze svařovaných sítí z drátů typu KARI</t>
  </si>
  <si>
    <t xml:space="preserve"> "` ````viz specifikace"_x000d_
 "```splašková kanalizace"_x000d_
 20.00*0.80*0.008*1.20 = 0,154 [A]_x000d_
 Celkem: 0.154 = 0,154 [B]_x000d_</t>
  </si>
  <si>
    <t>711</t>
  </si>
  <si>
    <t>Izolace proti vodě, vlhkosti a plynům</t>
  </si>
  <si>
    <t>11163150</t>
  </si>
  <si>
    <t>lak penetrační asfaltový</t>
  </si>
  <si>
    <t xml:space="preserve"> 16*0.00033 Přepočtené koeficientem množství = 0,005 [A]_x000d_</t>
  </si>
  <si>
    <t>62832000</t>
  </si>
  <si>
    <t>pás asfaltový natavitelný oxidovaný s vložkou ze skleněné rohože typu V60 s jemnozrnným minerálním posypem tl 3,0mm</t>
  </si>
  <si>
    <t xml:space="preserve"> 32*1.1655 Přepočtené koeficientem množství = 37,296 [A]_x000d_</t>
  </si>
  <si>
    <t>711111001</t>
  </si>
  <si>
    <t>Provedení izolace proti zemní vlhkosti natěradly a tmely za studena na ploše vodorovné V nátěrem penetračním</t>
  </si>
  <si>
    <t xml:space="preserve"> "` ````viz specifikace"_x000d_
 "```splašková kanalizace"_x000d_
 20.00*0.80 = 16,000 [A]_x000d_
 Celkem: 16 = 16,000 [B]_x000d_</t>
  </si>
  <si>
    <t>711131811</t>
  </si>
  <si>
    <t>Odstranění izolace proti zemní vlhkosti na ploše vodorovné V</t>
  </si>
  <si>
    <t xml:space="preserve"> "` ````viz specifikace"_x000d_
 "```splašková kanalizace"_x000d_
 20.00*0.80 *2 = 32,000 [A]_x000d_
 Celkem: 32 = 32,000 [B]_x000d_</t>
  </si>
  <si>
    <t>711141559</t>
  </si>
  <si>
    <t>Provedení izolace proti zemní vlhkosti pásy přitavením NAIP na ploše vodorovné V</t>
  </si>
  <si>
    <t xml:space="preserve"> "` ````viz specifikace"_x000d_
 "```splašková kanalizace"_x000d_
 20.00*0.80  *2 = 32,000 [A]_x000d_
 Celkem: 32 = 32,000 [B]_x000d_</t>
  </si>
  <si>
    <t>998711101</t>
  </si>
  <si>
    <t>Přesun hmot pro izolace proti vodě, vlhkosti a plynům stanovený z hmotnosti přesunovaného materiálu vodorovná dopravní vzdálenost do 50 m základní v objektech v</t>
  </si>
  <si>
    <t>Přesun hmot pro izolace proti vodě, vlhkosti a plynům stanovený z hmotnosti přesunovaného materiálu vodorovná dopravní vzdálenost do 50 m základní v objektech výšky do 6 m</t>
  </si>
  <si>
    <t>721</t>
  </si>
  <si>
    <t>Zdravotechnika - vnitřní kanalizace</t>
  </si>
  <si>
    <t>721173401</t>
  </si>
  <si>
    <t>Potrubí z trub PVC SN4 svodné (ležaté) DN 110</t>
  </si>
  <si>
    <t xml:space="preserve"> "` ````viz specifikace"_x000d_
 "```splašková kanalizace"_x000d_
 28.00 = 28,000 [A]_x000d_
 "```dešťová kanalizace"_x000d_
 26.00 = 26,000 [B]_x000d_
 Celkem: 28+26 = 54,000 [C]_x000d_</t>
  </si>
  <si>
    <t>721173403</t>
  </si>
  <si>
    <t>Potrubí z trub PVC SN4 svodné (ležaté) DN 160</t>
  </si>
  <si>
    <t xml:space="preserve"> "` ````viz specifikace"_x000d_
 "```splašková kanalizace"_x000d_
 10.00 = 10,000 [A]_x000d_
 "```dešťová kanalizace"_x000d_
 10.00 = 10,000 [B]_x000d_
 Celkem: 10+10 = 20,000 [C]_x000d_</t>
  </si>
  <si>
    <t>721173404</t>
  </si>
  <si>
    <t>Potrubí z trub PVC SN4 svodné (ležaté) DN 200</t>
  </si>
  <si>
    <t xml:space="preserve"> "` ````viz specifikace"_x000d_
 "```splašková kanalizace"_x000d_
 12.00 = 12,000 [A]_x000d_
 "```dešťová kanalizace"_x000d_
 44.00 = 44,000 [B]_x000d_
 Celkem: 12+44 = 56,000 [C]_x000d_</t>
  </si>
  <si>
    <t>721242106</t>
  </si>
  <si>
    <t>Lapače střešních splavenin polypropylenové (PP) se svislým odtokem DN 125</t>
  </si>
  <si>
    <t xml:space="preserve"> "` ````viz specifikace"_x000d_
 "```dešťová kanalizace"_x000d_
 10 = 10,000 [A]_x000d_
 Celkem: 10 = 10,000 [B]_x000d_</t>
  </si>
  <si>
    <t>721290111</t>
  </si>
  <si>
    <t>Zkouška těsnosti kanalizace v objektech vodou do DN 125</t>
  </si>
  <si>
    <t xml:space="preserve"> 54.00 = 54,000 [A]_x000d_
 Celkem: 54 = 54,000 [B]_x000d_</t>
  </si>
  <si>
    <t>721290112</t>
  </si>
  <si>
    <t>Zkouška těsnosti kanalizace v objektech vodou DN 150 nebo DN 200</t>
  </si>
  <si>
    <t xml:space="preserve"> 20.00+56.00 = 76,000 [A]_x000d_
 Celkem: 76 = 76,000 [B]_x000d_</t>
  </si>
  <si>
    <t>998721101</t>
  </si>
  <si>
    <t>Přesun hmot pro vnitřní kanalizaci stanovený z hmotnosti přesunovaného materiálu vodorovná dopravní vzdálenost do 50 m základní v objektech výšky do 6 m</t>
  </si>
  <si>
    <t>8</t>
  </si>
  <si>
    <t>Trubní vedení</t>
  </si>
  <si>
    <t>877395121</t>
  </si>
  <si>
    <t>Výřez a montáž odbočné tvarovky na potrubí z trub z tvrdého PVC DN 400</t>
  </si>
  <si>
    <t xml:space="preserve"> "` ````viz specifikace"_x000d_
 "```splašková kanalizace"_x000d_
 3 = 3,000 [A]_x000d_
 Celkem: 3 = 3,000 [B]_x000d_</t>
  </si>
  <si>
    <t>894812008</t>
  </si>
  <si>
    <t>Revizní a čistící šachta z polypropylenu PP pro hladké trouby DN 400 šachtové dno (DN šachty / DN trubního vedení) DN 400/200 pravý a levý přítok</t>
  </si>
  <si>
    <t xml:space="preserve"> "` ````viz specifikace"_x000d_
 "```splašková kanalizace"_x000d_
 1 = 1,000 [A]_x000d_
 "```dešťová kanalizace"_x000d_
 2 = 2,000 [B]_x000d_
 Celkem: 1+2 = 3,000 [C]_x000d_</t>
  </si>
  <si>
    <t>894812033</t>
  </si>
  <si>
    <t>Revizní a čistící šachta z polypropylenu PP pro hladké trouby DN 400 roura šachtová korugovaná bez hrdla, světlé hloubky 2000 mm</t>
  </si>
  <si>
    <t>894812041</t>
  </si>
  <si>
    <t>Revizní a čistící šachta z polypropylenu PP pro hladké trouby DN 400 roura šachtová korugovaná Příplatek k cenám 2031 - 2035 za uříznutí šachtové roury</t>
  </si>
  <si>
    <t>899722114</t>
  </si>
  <si>
    <t>Krytí potrubí z plastů výstražnou fólií z PVC šířky přes 34 do 40 cm</t>
  </si>
  <si>
    <t xml:space="preserve"> "` ````viz specifikace"_x000d_
 "```splašková kanalizace"_x000d_
 50.00 = 50,000 [A]_x000d_
 "```dešťová kanalizace"_x000d_
 80.00 = 80,000 [B]_x000d_
 Celkem: 50+80 = 130,000 [C]_x000d_</t>
  </si>
  <si>
    <t>R741007</t>
  </si>
  <si>
    <t>sedlová odbočka</t>
  </si>
  <si>
    <t xml:space="preserve"> "` ```Napojení na stávající kanalizaci výřezem pomocí sedlové odbočky na stávající potrubí"_x000d_
 "``D216_2_001_PUD_KAN"_x000d_
 3 = 3,000 [A]_x000d_</t>
  </si>
  <si>
    <t>R894812063</t>
  </si>
  <si>
    <t>Revizní a čistící šachta z polypropylenu PP pro hladké trouby DN 400 poklop litinový (pro třídu zatížení) plný do teleskopické trubky (D400),pachotěsný</t>
  </si>
  <si>
    <t>919735124</t>
  </si>
  <si>
    <t>Řezání stávajícího betonového krytu nebo podkladu hloubky přes 150 do 200 mm</t>
  </si>
  <si>
    <t xml:space="preserve"> "` ````viz specifikace"_x000d_
 "```splašková kanalizace"_x000d_
 20.00*2 = 40,000 [A]_x000d_
 Celkem: 40 = 40,000 [B]_x000d_</t>
  </si>
  <si>
    <t>965042241</t>
  </si>
  <si>
    <t>Bourání mazanin betonových nebo z litého asfaltu tl. přes 100 mm, plochy přes 4 m2</t>
  </si>
  <si>
    <t>965049111</t>
  </si>
  <si>
    <t>Bourání mazanin Příplatek k cenám za bourání mazanin betonových se svařovanou sítí, tl. do 100 mm</t>
  </si>
  <si>
    <t>R910109000</t>
  </si>
  <si>
    <t>Vodotěsný prostup základy DN 150</t>
  </si>
  <si>
    <t xml:space="preserve"> "` ```D216_2_001_PUD_KAN"_x000d_
 1 1S02/EX = 1,000 [A]_x000d_
 1 1S07/EX = 1,000 [B]_x000d_
 1 1S08/EX = 1,000 [C]_x000d_
 1 1S09/EX = 1,000 [D]_x000d_
 Celkem: 1+1+1+1 = 4,000 [E]_x000d_</t>
  </si>
  <si>
    <t>HZS2212</t>
  </si>
  <si>
    <t>Hodinové zúčtovací sazby profesí PSV provádění stavebních instalací instalatér odborný</t>
  </si>
  <si>
    <t xml:space="preserve"> "` ````viz specifikace"_x000d_
 "```splašková kanalizace napojení na šachtu"_x000d_
 8 = 8,000 [A]_x000d_
 Celkem: 8 = 8,000 [B]_x000d_</t>
  </si>
  <si>
    <t>R741009</t>
  </si>
  <si>
    <t>spojky pro napojení na šachtu</t>
  </si>
  <si>
    <t xml:space="preserve"> "` ````viz specifikace"_x000d_
 "```splašková kanalizace"_x000d_
 2 = 2,000 [A]_x000d_
 Celkem: 2 = 2,000 [B]_x000d_</t>
  </si>
  <si>
    <t>SO 11-52-01</t>
  </si>
  <si>
    <t>0</t>
  </si>
  <si>
    <t>Všeobecné konstrukce a práce</t>
  </si>
  <si>
    <t>02510</t>
  </si>
  <si>
    <t>ZKOUŠENÍ MATERIÁLŮ ZKUŠEBNOU ZHOTOVITELE</t>
  </si>
  <si>
    <t>03730</t>
  </si>
  <si>
    <t>POMOC PRÁCE ZAJIŠŤ NEBO ZŘÍZ OCHRANU INŽENÝRSKÝCH SÍTÍ</t>
  </si>
  <si>
    <t>113137</t>
  </si>
  <si>
    <t>ODSTRANĚNÍ KRYTU ZPEVNĚNÝCH PLOCH S ASFALT POJIVEM, ODVOZ DO 16KM</t>
  </si>
  <si>
    <t xml:space="preserve"> 20*0.11 = 2,200 [A]_x000d_
 Celkem: 2.2 = 2,200 [B]_x000d_</t>
  </si>
  <si>
    <t>113437</t>
  </si>
  <si>
    <t>ODSTRAN KRYTU ZPEVNĚNÝCH PLOCH S ASFALT POJIVEM VČET PODKLADU, ODVOZ DO 16KM</t>
  </si>
  <si>
    <t xml:space="preserve"> 170.0*0.25 = 42,500 [A]_x000d_
 33.5*0.35 = 11,725 [B]_x000d_
 26.5*0.35 = 9,275 [C]_x000d_
 Celkem: 42.5+11.725+9.275 = 63,500 [D]_x000d_
 63.5 * 1.1Koeficient množství = 69,850 [E]_x000d_</t>
  </si>
  <si>
    <t>113454</t>
  </si>
  <si>
    <t>ODSTRAN KRYTU ZPEVNĚNÝCH PLOCH Z BETONU VČET PODKLADU, ODVOZ DO 5KM</t>
  </si>
  <si>
    <t xml:space="preserve"> 10.5*0.5 = 5,250 [A]_x000d_
 Celkem: 5.25 = 5,250 [B]_x000d_</t>
  </si>
  <si>
    <t>113484</t>
  </si>
  <si>
    <t>ODSTRANĚNÍ KRYTU ZPEVNĚNÝCH PLOCH Z DLAŽDIC VČETNĚ PODKLADU, ODVOZ DO 5KM</t>
  </si>
  <si>
    <t xml:space="preserve"> (26.50+7.5)*0.25 = 8,500 [A]_x000d_
 Celkem: 8.5 = 8,500 [B]_x000d_</t>
  </si>
  <si>
    <t>113524</t>
  </si>
  <si>
    <t>ODSTRANĚNÍ CHODNÍKOVÝCH A SILNIČNÍCH OBRUBNÍKŮ BETONOVÝCH, ODVOZ DO 5KM</t>
  </si>
  <si>
    <t xml:space="preserve"> 22 = 22,000 [A]_x000d_
 Celkem: 22 = 22,000 [B]_x000d_</t>
  </si>
  <si>
    <t>113534</t>
  </si>
  <si>
    <t>ODSTRANĚNÍ CHODNÍKOVÝCH KAMENNÝCH OBRUBNÍKŮ, ODVOZ DO 5KM</t>
  </si>
  <si>
    <t xml:space="preserve"> 50 = 50,000 [A]_x000d_
 Celkem: 50 = 50,000 [B]_x000d_</t>
  </si>
  <si>
    <t>12273</t>
  </si>
  <si>
    <t>ODKOPÁVKY A PROKOPÁVKY OBECNÉ TŘ. I</t>
  </si>
  <si>
    <t xml:space="preserve"> 250.275*0.300 30% POUŽITO NA ZÁSYPY = 75,083 [A]_x000d_</t>
  </si>
  <si>
    <t>122734</t>
  </si>
  <si>
    <t>ODKOPÁVKY A PROKOPÁVKY OBECNÉ TŘ. I, ODVOZ DO 5KM</t>
  </si>
  <si>
    <t xml:space="preserve"> 37.500 = 37,500 [A]_x000d_
 160.0*0.1 = 16,000 [B]_x000d_
 2.2*57.5 = 126,500 [C]_x000d_
 26.5*0.09 = 2,385 [D]_x000d_
 59.350 = 59,350 [E]_x000d_
 3.5*0.44 = 1,540 [F]_x000d_
 0.35*20 = 7,000 [G]_x000d_
 Mezisoučet: 37.5+16+126.5+2.385+59.35+1.54+7 = 250,275 [H]_x000d_
 250.275*0.7 70% ODVOZ NA SKLÁDKU = 175,193 [I]_x000d_</t>
  </si>
  <si>
    <t>171103</t>
  </si>
  <si>
    <t>ULOŽENÍ SYPANINY DO NÁSYPŮ SE ZHUTNĚNÍM DO 100% PS</t>
  </si>
  <si>
    <t xml:space="preserve"> 2 = 2,000 [A]_x000d_
 Celkem: 2 = 2,000 [B]_x000d_</t>
  </si>
  <si>
    <t>17310</t>
  </si>
  <si>
    <t>ZEMNÍ KRAJNICE A DOSYPÁVKY SE ZHUTNĚNÍM</t>
  </si>
  <si>
    <t xml:space="preserve"> 0.8+0.5 = 1,300 [A]_x000d_
 Celkem: 1.3 = 1,300 [B]_x000d_</t>
  </si>
  <si>
    <t>17481</t>
  </si>
  <si>
    <t>ZÁSYP JAM A RÝH Z NAKUPOVANÝCH MATERIÁLŮ</t>
  </si>
  <si>
    <t xml:space="preserve"> 8.75*0.5 = 4,375 [A]_x000d_
 Celkem: 4.375 = 4,375 [B]_x000d_</t>
  </si>
  <si>
    <t>17620</t>
  </si>
  <si>
    <t>VÝPLNĚ ZE ZEMIN BEZ ZHUT</t>
  </si>
  <si>
    <t xml:space="preserve"> 8.8*0.08 = 0,704 [A]_x000d_
 Celkem: 0.704 = 0,704 [B]_x000d_</t>
  </si>
  <si>
    <t>18110</t>
  </si>
  <si>
    <t>ÚPRAVA PLÁNĚ SE ZHUTNĚNÍM V HORNINĚ TŘ. I</t>
  </si>
  <si>
    <t xml:space="preserve"> 95+170+60 = 325,000 [A]_x000d_
 0.45*20 = 9,000 [B]_x000d_
 0.45*57.75 = 25,988 [C]_x000d_
 30 = 30,000 [D]_x000d_
 10.6*0.7 = 7,420 [E]_x000d_
 Celkem: 325+9+25.988+30+7.42 = 397,408 [F]_x000d_</t>
  </si>
  <si>
    <t>18220</t>
  </si>
  <si>
    <t>ROZPROSTŘENÍ ORNICE VE SVAHU</t>
  </si>
  <si>
    <t xml:space="preserve"> 21*0.3 = 6,300 [A]_x000d_
 19*0.15 = 2,850 [B]_x000d_
 Celkem: 6.3+2.85 = 9,150 [C]_x000d_</t>
  </si>
  <si>
    <t>18242</t>
  </si>
  <si>
    <t>ZALOŽENÍ TRÁVNÍKU HYDROOSEVEM NA ORNICI</t>
  </si>
  <si>
    <t xml:space="preserve"> 39.75 = 39,750 [A]_x000d_
 Celkem: 39.75 = 39,750 [B]_x000d_</t>
  </si>
  <si>
    <t>183312</t>
  </si>
  <si>
    <t>SADOVNICKÉ OBDĚLÁNÍ PŮDY RUČNĚ</t>
  </si>
  <si>
    <t xml:space="preserve"> 35 = 35,000 [A]_x000d_
 Celkem: 35 = 35,000 [B]_x000d_</t>
  </si>
  <si>
    <t>R17481</t>
  </si>
  <si>
    <t xml:space="preserve"> 10*0.5 = 5,000 [A]_x000d_
 Celkem: 5 = 5,000 [B]_x000d_</t>
  </si>
  <si>
    <t>R18481</t>
  </si>
  <si>
    <t>OCHRANA STROMŮ</t>
  </si>
  <si>
    <t xml:space="preserve"> 1 = 1,000 [A]_x000d_
 Celkem: 1 = 1,000 [B]_x000d_</t>
  </si>
  <si>
    <t>Základy</t>
  </si>
  <si>
    <t>28997D</t>
  </si>
  <si>
    <t>OPLÁŠTĚNÍ (ZPEVNĚNÍ) Z GEOTEXTILIE DO 400G/M2</t>
  </si>
  <si>
    <t xml:space="preserve"> 3*8.8 = 26,400 [A]_x000d_
 Celkem: 26.4 = 26,400 [B]_x000d_</t>
  </si>
  <si>
    <t>R21263</t>
  </si>
  <si>
    <t>TRATIVODY KOMPLET Z TRUB Z PLAST HMOT DN DO 150MM</t>
  </si>
  <si>
    <t xml:space="preserve"> 5.5+7.65 = 13,150 [A]_x000d_
 Celkem: 13.15 = 13,150 [B]_x000d_</t>
  </si>
  <si>
    <t>R21450</t>
  </si>
  <si>
    <t>SANAČNÍ VRSTVY Z KAMENIVA</t>
  </si>
  <si>
    <t xml:space="preserve"> 390*0.2*0.2 = 15,600 [A]_x000d_
 Celkem: 15.6 = 15,600 [B]_x000d_</t>
  </si>
  <si>
    <t>R21461D</t>
  </si>
  <si>
    <t>SEPARAČNÍ GEOTEXTILIE DO 400G/M2</t>
  </si>
  <si>
    <t xml:space="preserve"> 42*1.5 = 63,000 [A]_x000d_
 Celkem: 63 = 63,000 [B]_x000d_</t>
  </si>
  <si>
    <t>465923</t>
  </si>
  <si>
    <t>PŘEDLÁŽDĚNÍ DLAŽBY Z BETON DLAŽDIC</t>
  </si>
  <si>
    <t xml:space="preserve"> 60 = 60,000 [A]_x000d_
 Celkem: 60 = 60,000 [B]_x000d_</t>
  </si>
  <si>
    <t>Komunikace</t>
  </si>
  <si>
    <t>56330</t>
  </si>
  <si>
    <t>VOZOVKOVÉ VRSTVY ZE ŠTĚRKODRTI</t>
  </si>
  <si>
    <t xml:space="preserve"> 28.5+42.0+2.4 = 72,900 [A]_x000d_
 1.4*8.45 = 11,830 [B]_x000d_
 57.5*0.12 = 6,900 [C]_x000d_
 0.075*21.5 = 1,613 [D]_x000d_
 20*0.09 = 1,800 [E]_x000d_
 0.33*45 = 14,850 [F]_x000d_
 Celkem: 72.9+11.83+6.9+1.613+1.8+14.85 = 109,893 [G]_x000d_
 109.893 * 1.1Koeficient množství = 120,882 [H]_x000d_</t>
  </si>
  <si>
    <t>572121</t>
  </si>
  <si>
    <t>INFILTRAČNÍ POSTŘIK ASFALTOVÝ DO 1,0KG/M2</t>
  </si>
  <si>
    <t>572211</t>
  </si>
  <si>
    <t>SPOJOVACÍ POSTŘIK Z ASFALTU DO 0,5KG/M2</t>
  </si>
  <si>
    <t>574A03</t>
  </si>
  <si>
    <t>ASFALTOVÝ BETON PRO OBRUSNÉ VRSTVY ACO 11</t>
  </si>
  <si>
    <t xml:space="preserve"> 65*0.04*1.1 = 2,860 [A]_x000d_
 Celkem: 2.86 = 2,860 [B]_x000d_</t>
  </si>
  <si>
    <t>574C06</t>
  </si>
  <si>
    <t>ASFALTOVÝ BETON PRO LOŽNÍ VRSTVY ACL 16+, 16S</t>
  </si>
  <si>
    <t xml:space="preserve"> (45+20)*0.07 = 4,550 [A]_x000d_
 Celkem: 4.55 = 4,550 [B]_x000d_
 4.55 * 1.05Koeficient množství = 4,778 [C]_x000d_</t>
  </si>
  <si>
    <t>58221</t>
  </si>
  <si>
    <t>DLÁŽDĚNÉ KRYTY Z DROBNÝCH KOSTEK DO LOŽE Z KAMENIVA</t>
  </si>
  <si>
    <t xml:space="preserve"> 45.4+1.1 = 46,500 [A]_x000d_
 Celkem: 46.5 = 46,500 [B]_x000d_
 46.5 * 1.1Koeficient množství = 51,150 [C]_x000d_</t>
  </si>
  <si>
    <t>582611</t>
  </si>
  <si>
    <t>KRYTY Z BETON DLAŽDIC SE ZÁMKEM ŠEDÝCH TL 60MM DO LOŽE Z KAM</t>
  </si>
  <si>
    <t xml:space="preserve"> 87.50 +167.0+11.50 = 266,000 [A]_x000d_
 Celkem: 266 = 266,000 [B]_x000d_
 266 * 1.1Koeficient množství = 292,600 [C]_x000d_</t>
  </si>
  <si>
    <t>58261A</t>
  </si>
  <si>
    <t>KRYTY Z BETON DLAŽDIC SE ZÁMKEM BAREV RELIÉF TL 60MM DO LOŽE Z KAM</t>
  </si>
  <si>
    <t xml:space="preserve"> 4.5*1.2 = 5,400 [A]_x000d_
 12.5*0.4*1.2 = 6,000 [B]_x000d_
 Celkem: 5.4+6 = 11,400 [C]_x000d_</t>
  </si>
  <si>
    <t>58920</t>
  </si>
  <si>
    <t>VÝPLŇ SPAR MODIFIKOVANÝM ASFALTEM</t>
  </si>
  <si>
    <t xml:space="preserve"> 56+41+10.60 = 107,600 [A]_x000d_
 Celkem: 107.6 = 107,600 [B]_x000d_</t>
  </si>
  <si>
    <t>R56140G</t>
  </si>
  <si>
    <t>KAMENIVO ZPEVNĚNÉ CEMENTEM TŘ. I</t>
  </si>
  <si>
    <t xml:space="preserve"> 0.19*46.5*1.1 = 9,719 [A]_x000d_
 Celkem: 9.719 = 9,719 [B]_x000d_</t>
  </si>
  <si>
    <t>Potrubí</t>
  </si>
  <si>
    <t>897626</t>
  </si>
  <si>
    <t>VPUSŤ ŠTĚRBINOVÝCH ŽLABŮ Z BETON DÍLCŮ SV. ŠÍŘKY DO 400MM</t>
  </si>
  <si>
    <t>897726</t>
  </si>
  <si>
    <t>ČISTÍCÍ KUSY ŠTĚRBIN ŽLABŮ Z BETON DÍLCŮ SV. ŠÍŘKY DO 400MM</t>
  </si>
  <si>
    <t>89921</t>
  </si>
  <si>
    <t>VÝŠKOVÁ ÚPRAVA POKLOPŮ</t>
  </si>
  <si>
    <t xml:space="preserve"> 4 = 4,000 [A]_x000d_
 Celkem: 4 = 4,000 [B]_x000d_</t>
  </si>
  <si>
    <t>89923</t>
  </si>
  <si>
    <t>VÝŠKOVÁ ÚPRAVA KRYCÍCH HRNCŮ</t>
  </si>
  <si>
    <t>Ostatní konstrukce a práce</t>
  </si>
  <si>
    <t>914151</t>
  </si>
  <si>
    <t>DOPRAVNÍ ZNAČKY ZÁKLAD VELIKOSTI HLINÍK NEREFLEX - DODÁVKA A MONTÁŽ</t>
  </si>
  <si>
    <t xml:space="preserve"> 3 = 3,000 [A]_x000d_
 Celkem: 3 = 3,000 [B]_x000d_</t>
  </si>
  <si>
    <t>915111</t>
  </si>
  <si>
    <t>VODOROVNÉ DOPRAVNÍ ZNAČENÍ BARVOU HLADKÉ - DODÁVKA A POKLÁDKA</t>
  </si>
  <si>
    <t xml:space="preserve"> 5+10+10 = 25,000 [A]_x000d_
 Celkem: 25 = 25,000 [B]_x000d_</t>
  </si>
  <si>
    <t>91710</t>
  </si>
  <si>
    <t>OBRUBY Z BETONOVÝCH PALISÁD</t>
  </si>
  <si>
    <t xml:space="preserve"> 0.115*0.6*20 = 1,380 [A]_x000d_
 Celkem: 1.38 = 1,380 [B]_x000d_</t>
  </si>
  <si>
    <t>917211</t>
  </si>
  <si>
    <t>ZÁHONOVÉ OBRUBY Z BETONOVÝCH OBRUBNÍKŮ ŠÍŘ 50MM</t>
  </si>
  <si>
    <t xml:space="preserve"> 16*1.05 = 16,800 [A]_x000d_
 Celkem: 16.8 = 16,800 [B]_x000d_</t>
  </si>
  <si>
    <t>917223</t>
  </si>
  <si>
    <t>SILNIČNÍ A CHODNÍKOVÉ OBRUBY Z BETONOVÝCH OBRUBNÍKŮ ŠÍŘ 100MM</t>
  </si>
  <si>
    <t xml:space="preserve"> 5.5 = 5,500 [A]_x000d_
 Celkem: 5.5 = 5,500 [B]_x000d_</t>
  </si>
  <si>
    <t>917427</t>
  </si>
  <si>
    <t>CHODNÍKOVÉ OBRUBY Z KAMENNÝCH OBRUBNÍKŮ ŠÍŘ 300MM</t>
  </si>
  <si>
    <t xml:space="preserve"> 32.5*1.1 = 35,750 [A]_x000d_
 Celkem: 35.75 = 35,750 [B]_x000d_</t>
  </si>
  <si>
    <t>919113</t>
  </si>
  <si>
    <t>ŘEZÁNÍ ASFALTOVÉHO KRYTU VOZOVEK TL DO 150MM</t>
  </si>
  <si>
    <t xml:space="preserve"> 56 = 56,000 [A]_x000d_
 Celkem: 56 = 56,000 [B]_x000d_</t>
  </si>
  <si>
    <t>935111</t>
  </si>
  <si>
    <t>ŠTĚRBINOVÉ ŽLABY Z BETONOVÝCH DÍLCŮ ŠÍŘ DO 400MM VÝŠ DO 500MM BEZ OBRUBY</t>
  </si>
  <si>
    <t xml:space="preserve"> 10.6-1-1 = 8,600 [A]_x000d_
 Celkem: 8.6 = 8,600 [B]_x000d_</t>
  </si>
  <si>
    <t>966164</t>
  </si>
  <si>
    <t>BOURÁNÍ KONSTRUKCÍ ZE ŽELEZOBETONU S ODVOZEM DO 5KM</t>
  </si>
  <si>
    <t xml:space="preserve"> 0.06*12 = 0,720 [A]_x000d_
 Celkem: 0.72 = 0,720 [B]_x000d_</t>
  </si>
  <si>
    <t>966845</t>
  </si>
  <si>
    <t>ODSTRANĚNÍ OPLOCENÍ Z BETON DÍLCŮ</t>
  </si>
  <si>
    <t xml:space="preserve"> 21.5 = 21,500 [A]_x000d_
 Celkem: 21.5 = 21,500 [B]_x000d_</t>
  </si>
  <si>
    <t>997013601</t>
  </si>
  <si>
    <t>902</t>
  </si>
  <si>
    <t>NEOCEŇOVAT - Poplatek za uložení stavebního odpadu na skládce (skládkovné) z prostého betonu zatříděného do Katalogu odpadů pod kódem 17 01 01</t>
  </si>
  <si>
    <t>Poplatek za uložení stavebního odpadu na skládce (skládkovné) z prostého betonu zatříděného do Katalogu odpadů pod kódem 17 01 01</t>
  </si>
  <si>
    <t xml:space="preserve"> "` ```POLOŽKA 113454"_x000d_
 11.550 = 11,550 [A]_x000d_
 "``POLOŽKA 113524"_x000d_
 3.410 = 3,410 [B]_x000d_
 "``POLOŽKA 966845"_x000d_
 2.860 = 2,860 [C]_x000d_
 Celkem: 11.55+3.41+2.86 = 17,820 [D]_x000d_</t>
  </si>
  <si>
    <t>997013602</t>
  </si>
  <si>
    <t>903</t>
  </si>
  <si>
    <t>NEOCEŇOVAT - Poplatek za uložení stavebního odpadu na skládce (skládkovné) z armovaného betonu zatříděného do Katalogu odpadů pod kódem 17 01 01</t>
  </si>
  <si>
    <t>Poplatek za uložení stavebního odpadu na skládce (skládkovné) z armovaného betonu zatříděného do Katalogu odpadů pod kódem 17 01 01</t>
  </si>
  <si>
    <t xml:space="preserve"> "` ```POLOŽKA 966164"_x000d_
 1.728 = 1,728 [A]_x000d_</t>
  </si>
  <si>
    <t>997013645</t>
  </si>
  <si>
    <t>908</t>
  </si>
  <si>
    <t>NEOCEŇOVAT - Poplatek za uložení stavebního odpadu na skládce (skládkovné) asfaltového bez obsahu dehtu zatříděného do Katalogu odpadů pod kódem 17 03 02</t>
  </si>
  <si>
    <t>Poplatek za uložení stavebního odpadu na skládce (skládkovné) asfaltového bez obsahu dehtu zatříděného do Katalogu odpadů pod kódem 17 03 02</t>
  </si>
  <si>
    <t xml:space="preserve"> "` ```POLOŽKA 113437"_x000d_
 153.670 = 153,670 [A]_x000d_
 "``POLOŽKA 113137"_x000d_
 4.840 = 4,840 [B]_x000d_
 Celkem: 153.67+4.84 = 158,510 [C]_x000d_</t>
  </si>
  <si>
    <t>997013869</t>
  </si>
  <si>
    <t>916</t>
  </si>
  <si>
    <t>NEOCEŇOVAT - Poplatek za uložení stavebního odpadu na recyklační skládce (skládkovné) ze směsí nebo oddělených frakcí betonu, cihel a keramických výrobků zatříd</t>
  </si>
  <si>
    <t>Poplatek za uložení stavebního odpadu na recyklační skládce (skládkovné) ze směsí nebo oddělených frakcí betonu, cihel a keramických výrobků zatříděného do Katalogu odpadů pod kódem 17 01 07</t>
  </si>
  <si>
    <t xml:space="preserve"> "` ```POLOŽKA 113534"_x000d_
 9.900 = 9,900 [A]_x000d_</t>
  </si>
  <si>
    <t>997013871</t>
  </si>
  <si>
    <t>917</t>
  </si>
  <si>
    <t>NEOCEŇOVAT - Poplatek za uložení stavebního odpadu na recyklační skládce (skládkovné) směsného stavebního a demoličního zatříděného do Katalogu odpadů pod kódem</t>
  </si>
  <si>
    <t>Poplatek za uložení stavebního odpadu na recyklační skládce (skládkovné) směsného stavebního a demoličního zatříděného do Katalogu odpadů pod kódem 17 09 04</t>
  </si>
  <si>
    <t xml:space="preserve"> "` ```POLOŽKA 113484"_x000d_
 18.700 = 18,700 [A]_x000d_</t>
  </si>
  <si>
    <t>997013873</t>
  </si>
  <si>
    <t>918</t>
  </si>
  <si>
    <t xml:space="preserve"> "` ```POLOŽKA 122734"_x000d_
 350.386 = 350,386 [A]_x000d_</t>
  </si>
  <si>
    <t>B8_2</t>
  </si>
  <si>
    <t>113106121</t>
  </si>
  <si>
    <t>Rozebrání dlažeb komunikací pro pěší s přemístěním hmot na skládku na vzdálenost do 3 m nebo s naložením na dopravní prostředek s ložem z kameniva nebo živice a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</si>
  <si>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</si>
  <si>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 xml:space="preserve"> 12.500*1.750*0.100 = 2,188 [A]_x000d_</t>
  </si>
  <si>
    <t>Komunikace pozemní</t>
  </si>
  <si>
    <t>59246115</t>
  </si>
  <si>
    <t>dlažba betonová chodníková 300x300mm tl 32mm přírodní</t>
  </si>
  <si>
    <t>596211110</t>
  </si>
  <si>
    <t>Kladení dlažby z betonových zámkových dlaždic komunikací pro pěší ručně s ložem z kameniva těženého nebo drceného tl. do 40 mm, s vyplněním spár s dvojitým hutn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</si>
  <si>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</si>
  <si>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 xml:space="preserve"> 17.500*1.750 = 30,625 [A]_x000d_</t>
  </si>
  <si>
    <t>712</t>
  </si>
  <si>
    <t>Povlakové krytiny</t>
  </si>
  <si>
    <t>62832001</t>
  </si>
  <si>
    <t>pás asfaltový natavitelný oxidovaný s vložkou ze skleněné rohože typu V60 s jemnozrnným minerálním posypem tl 3,5mm</t>
  </si>
  <si>
    <t>712331101</t>
  </si>
  <si>
    <t>Provedení povlakové krytiny střech plochých do 10° pásy na sucho AIP nebo NAIP</t>
  </si>
  <si>
    <t>712331801</t>
  </si>
  <si>
    <t>Odstranění povlakové krytiny střech plochých do 10° z pásů uložených na sucho AIP nebo NAIP</t>
  </si>
  <si>
    <t>998712101</t>
  </si>
  <si>
    <t>Přesun hmot pro povlakové krytiny stanovený z hmotnosti přesunovaného materiálu vodorovná dopravní vzdálenost do 50 m základní v objektech výšky do 6 m</t>
  </si>
  <si>
    <t>762</t>
  </si>
  <si>
    <t>Konstrukce tesařské</t>
  </si>
  <si>
    <t>60511046</t>
  </si>
  <si>
    <t>řezivo jehličnaté boční omítané š do 200mm tl do 100mm dl 3,5m</t>
  </si>
  <si>
    <t>60512130</t>
  </si>
  <si>
    <t>hranol stavební řezivo průřezu do 224cm2 do dl 6m</t>
  </si>
  <si>
    <t xml:space="preserve"> 17.5*0.120*0.120 = 0,252 [A]_x000d_
 17.5*0.120*0.160 = 0,336 [B]_x000d_
 14*2.000*0.120*0.160 = 0,538 [C]_x000d_
 15.000*0.120*0.120 = 0,216 [D]_x000d_
 Celkem: 0.252+0.336+0.538+0.216 = 1,342 [E]_x000d_</t>
  </si>
  <si>
    <t>762123120</t>
  </si>
  <si>
    <t>Montáž konstrukce stěn a příček vázaných z fošen, hranolů, hranolků průřezové plochy přes 100 do 144 cm2</t>
  </si>
  <si>
    <t>762331812</t>
  </si>
  <si>
    <t>Demontáž vázaných konstrukcí krovů sklonu do 60° z hranolů, hranolků, fošen, průřezové plochy přes 120 do 224 cm2</t>
  </si>
  <si>
    <t xml:space="preserve"> 15+63 = 78,000 [A]_x000d_</t>
  </si>
  <si>
    <t>762332132</t>
  </si>
  <si>
    <t>Montáž vázaných konstrukcí krovů střech pultových, sedlových, valbových, stanových čtvercového nebo obdélníkového půdorysu z řeziva hraněného průřezové plochy p</t>
  </si>
  <si>
    <t>Montáž vázaných konstrukcí krovů střech pultových, sedlových, valbových, stanových čtvercového nebo obdélníkového půdorysu z řeziva hraněného průřezové plochy přes 120 do 224 cm2</t>
  </si>
  <si>
    <t xml:space="preserve"> 2*17.500 pozednice = 35,000 [A]_x000d_
 14*2.000 krokve = 28,000 [B]_x000d_
 Celkem: 35+28 = 63,000 [C]_x000d_</t>
  </si>
  <si>
    <t>762341210</t>
  </si>
  <si>
    <t>Montáž bednění střech rovných a šikmých sklonu do 60° s vyřezáním otvorů z prken hrubých na sraz tl. do 32 mm</t>
  </si>
  <si>
    <t xml:space="preserve"> 17.500*2.000 = 35,000 [A]_x000d_</t>
  </si>
  <si>
    <t>762341811</t>
  </si>
  <si>
    <t>Demontáž bednění a laťování bednění střech rovných, obloukových, sklonu do 60° se všemi nadstřešními konstrukcemi z prken hrubých, hoblovaných tl. do 32 mm</t>
  </si>
  <si>
    <t>762431013</t>
  </si>
  <si>
    <t>Obložení stěn z dřevoštěpkových desek OSB přibíjených na sraz, tloušťky desky 15 mm</t>
  </si>
  <si>
    <t xml:space="preserve"> 1.750*3.000 - 1.200*1.200 = 3,810 [A]_x000d_
 1.750*3.000 - 0.900*2.000 = 3,450 [B]_x000d_
 Celkem: 3.81+3.45 = 7,260 [C]_x000d_</t>
  </si>
  <si>
    <t>762431815</t>
  </si>
  <si>
    <t>Demontáž obložení stěn z dřevoštěpkových desek šroubovaných na sraz, tloušťka desky do 15 mm</t>
  </si>
  <si>
    <t>998762101</t>
  </si>
  <si>
    <t>Přesun hmot pro konstrukce tesařské stanovený z hmotnosti přesunovaného materiálu vodorovná dopravní vzdálenost do 50 m základní v objektech výšky do 6 m</t>
  </si>
  <si>
    <t>766</t>
  </si>
  <si>
    <t>Konstrukce truhlářské</t>
  </si>
  <si>
    <t>61140051</t>
  </si>
  <si>
    <t>okno plastové otevíravé/sklopné dvojsklo přes plochu 1m2 do v 1,5m</t>
  </si>
  <si>
    <t>61162015</t>
  </si>
  <si>
    <t>dveře jednokřídlé voštinové povrch fóliový plné 900x1970-2100mm</t>
  </si>
  <si>
    <t>766622125</t>
  </si>
  <si>
    <t>Montáž oken plastových včetně montáže rámu plochy přes 1 m2 otevíravých do dřevěné konstrukce, výšky do 1,5 m</t>
  </si>
  <si>
    <t xml:space="preserve"> 1.200*1.200 = 1,440 [A]_x000d_</t>
  </si>
  <si>
    <t>766660002</t>
  </si>
  <si>
    <t>Montáž dveřních křídel dřevěných nebo plastových otevíravých do ocelové zárubně povrchově upravených jednokřídlových, šířky přes 800 mm</t>
  </si>
  <si>
    <t>998766101</t>
  </si>
  <si>
    <t>Přesun hmot pro konstrukce truhlářské stanovený z hmotnosti přesunovaného materiálu vodorovná dopravní vzdálenost do 50 m základní v objektech výšky do 6 m</t>
  </si>
  <si>
    <t>968062245</t>
  </si>
  <si>
    <t>Vybourání dřevěných rámů oken s křídly, dveřních zárubní, vrat, stěn, ostění nebo obkladů rámů oken s křídly jednoduchých, plochy do 2 m2</t>
  </si>
  <si>
    <t xml:space="preserve"> 0.9*2.0 = 1,800 [A]_x000d_</t>
  </si>
  <si>
    <t>968082016</t>
  </si>
  <si>
    <t>Vybourání plastových rámů oken s křídly, dveřních zárubní, vrat rámu oken s křídly, plochy přes 1 do 2 m2</t>
  </si>
  <si>
    <t xml:space="preserve"> 1.2*1.2 = 1,440 [A]_x000d_</t>
  </si>
  <si>
    <t>997013111</t>
  </si>
  <si>
    <t>Vnitrostaveništní doprava suti a vybouraných hmot vodorovně do 50 m s naložením základní pro budovy a haly výšky do 6 m</t>
  </si>
  <si>
    <t xml:space="preserve"> "` ```POLOŽKA 712331801"_x000d_
 0.023 = 0,023 [A]_x000d_</t>
  </si>
  <si>
    <t>997013804</t>
  </si>
  <si>
    <t>909</t>
  </si>
  <si>
    <t>NEOCEŇOVAT - Poplatek za uložení stavebního odpadu na skládce (skládkovné) ze skla zatříděného do Katalogu odpadů pod kódem 17 02 02</t>
  </si>
  <si>
    <t>Poplatek za uložení stavebního odpadu na skládce (skládkovné) ze skla zatříděného do Katalogu odpadů pod kódem 17 02 02</t>
  </si>
  <si>
    <t xml:space="preserve"> "` ```POLOŽKA 968082016"_x000d_
 0.085 = 0,085 [A]_x000d_</t>
  </si>
  <si>
    <t>997013811</t>
  </si>
  <si>
    <t>910</t>
  </si>
  <si>
    <t>NEOCEŇOVAT - Poplatek za uložení stavebního odpadu na skládce (skládkovné) dřevěného zatříděného do Katalogu odpadů pod kódem 17 02 01</t>
  </si>
  <si>
    <t>Poplatek za uložení stavebního odpadu na skládce (skládkovné) dřevěného zatříděného do Katalogu odpadů pod kódem 17 02 01</t>
  </si>
  <si>
    <t xml:space="preserve"> "` ```DÍL 762"_x000d_
 1.686 = 1,686 [A]_x000d_
 "``POLOŽKA 968062245"_x000d_
 0.056 = 0,056 [B]_x000d_
 Celkem: 1.686+0.056 = 1,742 [C]_x000d_</t>
  </si>
  <si>
    <t>997013861</t>
  </si>
  <si>
    <t>915</t>
  </si>
  <si>
    <t>NEOCEŇOVAT - Poplatek za uložení stavebního odpadu na recyklační skládce (skládkovné) z prostého betonu zatříděného do Katalogu odpadů pod kódem 17 01 01</t>
  </si>
  <si>
    <t>Poplatek za uložení stavebního odpadu na recyklační skládce (skládkovné) z prostého betonu zatříděného do Katalogu odpadů pod kódem 17 01 01</t>
  </si>
  <si>
    <t xml:space="preserve"> "` ```POLOŽKA 113106121"_x000d_
 8.925 = 8,925 [A]_x000d_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</si>
  <si>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</si>
  <si>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</si>
  <si>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Noclezny</t>
  </si>
  <si>
    <t>Zázemí náhradní nocležny a denní místnosti</t>
  </si>
  <si>
    <t>RZOV100</t>
  </si>
  <si>
    <t>PŘÍPRAVA A ÚPRAVA OKOLÍ PRO ZŘÍZENÍ DOČASNÉHO ZAŘÍZENÍ STAVENIŠTĚ</t>
  </si>
  <si>
    <t>RZOV105</t>
  </si>
  <si>
    <t>STĚHOVÁNÍ NÁBYTKU DO ZÁZEMÍ A ZPĚT</t>
  </si>
  <si>
    <t>RZOV108</t>
  </si>
  <si>
    <t>ZŘÍZENÍ A ZRUŠENÍ DOČASNÉ KANALIZAČNÍ PŘÍPOJKY, VČETNĚ VÝKOPOVÝCH PRACÍ</t>
  </si>
  <si>
    <t>RZOV109</t>
  </si>
  <si>
    <t>ZŘÍZENÍ A ZRUŠENÍ DOČASNÉ ELEKTRICKÉ PŘÍPOJKY, VEDENO VZDUCHEM</t>
  </si>
  <si>
    <t>RZOV112</t>
  </si>
  <si>
    <t>ELEKTRICKÁ SPOTŘEBA BUŇKOVIŠTĚ</t>
  </si>
  <si>
    <t>MĚSÍC</t>
  </si>
  <si>
    <t>RZOV113</t>
  </si>
  <si>
    <t>STOČNÉ BUŇKOVIŠTĚ</t>
  </si>
  <si>
    <t>RZOV201</t>
  </si>
  <si>
    <t>POBYTOVÁ BUŇKA - STANDARDNÍ POBYTOVÁ KANCELÁŘSKÁ BUŇKA/KONTEJNER 3000x2438 mm</t>
  </si>
  <si>
    <t xml:space="preserve"> "` ```B82_2_005_ZOV_NOCLEZNY"_x000d_
 7*10 8 BUNĚK; 10 MĚSÍC = 70,000 [A]_x000d_</t>
  </si>
  <si>
    <t>RZOV202</t>
  </si>
  <si>
    <t>ZÁZEMÍ BUŇKOVIŠTĚ - STANDARDNÍ POBYTOVÁ BUŇKA/KONTEJNER 6058x2438 mm SE SOCIÁLNÍM ZÁZEMÍM A KUCHYŇKOU</t>
  </si>
  <si>
    <t>RZOV203</t>
  </si>
  <si>
    <t>BUŇAK 1700x1700mm; TOALETA, SPRCHA - BUŇKA S WC, SPRCHOU, PISOÁREM A UMYVADLEM</t>
  </si>
  <si>
    <t>RZOV204</t>
  </si>
  <si>
    <t>ÚKLIDOVÁ BUŇKA - STANDARDNÍ POBYTOVÁ KANCELÁŘSKÁ BUŇKA/KONTEJNER 3000x2438 mm</t>
  </si>
  <si>
    <t>RZOV205</t>
  </si>
  <si>
    <t>SKLADOVÁ BUŇKA - STANDARDNÍ SKLADOVÁ BUŇKA/KONTEJNER 6058x2438 mm</t>
  </si>
  <si>
    <t>RZOV206</t>
  </si>
  <si>
    <t>CISTERNA/TANK S MINIMÁLNÍM OBSAHEM 8m3</t>
  </si>
  <si>
    <t>RZOV208</t>
  </si>
  <si>
    <t>ZŘÍZENÍ A ZRUŠENÍ DOČASNÉ VODOVODNÍ PŘÍPOJKY, VČETNĚ VÝKOPOVÝCH PRACÍ</t>
  </si>
  <si>
    <t>Ostatní náklady na buňkoviště</t>
  </si>
  <si>
    <t>RZOV301</t>
  </si>
  <si>
    <t>DOPRAVA KONTEJNERŮ - AUTO S HYDRAULICKOU RUKOU A VLEKEM</t>
  </si>
  <si>
    <t>Pokladna</t>
  </si>
  <si>
    <t>Zázemí náhradní pokladny a čekárny</t>
  </si>
  <si>
    <t>RZOV101</t>
  </si>
  <si>
    <t>POKLADNA - STANDARDNÍ POBYTOVÁ KANCELÁŘSKÁ BUŇKA/KONTEJNER 6058x2438 mm</t>
  </si>
  <si>
    <t>RZOV102</t>
  </si>
  <si>
    <t>ZÁZEMÍ POKLADNY - STANDARDNÍ POBYTOVÁ BUŇKA/KONTEJNER 6058x2438 mm SE SOCIÁLNÍM ZÁZEMÍM</t>
  </si>
  <si>
    <t>RZOV103</t>
  </si>
  <si>
    <t>ČEKÁRNA PRO CESTUJÍCÍ - STANDARDNÍ POBYTOVÁ KANCELÁŘSKÁ BUŇKA/KONTEJNER 6058x2438 mm</t>
  </si>
  <si>
    <t>RZOV104</t>
  </si>
  <si>
    <t>MOBILNÍ TOALETA 1200x1200mm S DVOJITÝM VĚTRÁNÍM FEKÁLNÍHO TANKU</t>
  </si>
  <si>
    <t xml:space="preserve"> 2*6 = 12,000 [A]_x000d_</t>
  </si>
  <si>
    <t>STĚHOVÁNÍ NÁBYTKU DO POKLADNY, ČEKÁRNY A ZÁZEMÍ A ZPĚT</t>
  </si>
  <si>
    <t>RZOV106</t>
  </si>
  <si>
    <t>MOBILNÍ OPLOCENÍ - 3,5X2,5</t>
  </si>
  <si>
    <t xml:space="preserve"> 10*6 = 60,000 [A]_x000d_</t>
  </si>
  <si>
    <t>RZOV107</t>
  </si>
  <si>
    <t>ZŘÍZENÍ A ZRUŠENÍ DOČASNÉ ELEKTRICKÉ PŘÍPOJKY, VČETNĚ VÝKOPOVÝCH PRACÍ</t>
  </si>
  <si>
    <t>ZŘÍZENÍ A ZRUŠENÍ DOČASNÉ INTERNETOVÉ PŘÍPOJKY</t>
  </si>
  <si>
    <t>RZOV111</t>
  </si>
  <si>
    <t>ZAPOJENÍ A VYBAVENÍ ČEKÁRNY NÁHRADNÍMI REPRODUKTORY PRO ROZHLAS - POUŽITÍ STÁVAJÍCÍCH DEMONTOVANÝCH REPRODUKTORŮ</t>
  </si>
  <si>
    <t>VODNÉ, STOČNÉ BUŇKOVIŠTĚ</t>
  </si>
  <si>
    <t>RZOV114</t>
  </si>
  <si>
    <t>D+M POKLADNÍ, VÝDEJNÍ OKNO 1000x1200mm</t>
  </si>
  <si>
    <t xml:space="preserve"> 1 B82_2_004_ZOV_POKLADNA_CEKARNA = 1,000 [A]_x000d_</t>
  </si>
  <si>
    <t>SO 11-71-01.01A</t>
  </si>
  <si>
    <t>119001421</t>
  </si>
  <si>
    <t>Dočasné zajištění podzemního potrubí nebo vedení ve výkopišti ve stavu i poloze, ve kterých byla na začátku zemních prací a to s podepřením, vzepřením nebo vyvě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</si>
  <si>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</si>
  <si>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 xml:space="preserve"> 5*2.500 Zajištění kabelů  v místě vstupu = 12,500 [A]_x000d_</t>
  </si>
  <si>
    <t>119001422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</si>
  <si>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</si>
  <si>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119001423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</si>
  <si>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6 kabelů</t>
  </si>
  <si>
    <t>132251101</t>
  </si>
  <si>
    <t>Hloubení nezapažených rýh šířky do 800 mm strojně s urovnáním dna do předepsaného profilu a spádu v hornině třídy těžitelnosti I skupiny 3 do 20 m3</t>
  </si>
  <si>
    <t xml:space="preserve"> "` ```Výkop pro základy vstupu:"_x000d_
 1* 7.250*0.400*0.600 = 1,740 [A]_x000d_
 Mezisoučet: 1.74 = 1,740 [B]_x000d_
 Celkem: 1.74 = 1,740 [C]_x000d_</t>
  </si>
  <si>
    <t>139751101</t>
  </si>
  <si>
    <t>Vykopávka v uzavřených prostorech ručně v hornině třídy těžitelnosti I skupiny 1 až 3</t>
  </si>
  <si>
    <t xml:space="preserve"> "` ```Výkres 013 - Půdorys 1.PP - bourací práce"_x000d_
 "``Odkop kolem anglických dvorků"_x000d_
 2.415*1.050*1.400 = 3,550 [A]_x000d_
 1.500*1.540*1.400 = 3,234 [B]_x000d_
 1.800*1.200*1.400 = 3,024 [C]_x000d_
 Mezisoučet: 3.55+3.234+3.024 = 9,808 [D]_x000d_
 "``Výkop v místnostech"_x000d_
 5.915*3.960*0.400 0P12, 0P13, 0P15, 0P23 = 9,369 [E]_x000d_
 1.800*3.350*0.400 0P14 = 2,412 [F]_x000d_
 2.190*3.350*0.400 0P09, 0P10 = 2,935 [G]_x000d_
 Mezisoučet: 9.369+2.412+2.935 = 14,716 [H]_x000d_
 Celkem: 3.55+3.234+3.024+9.369+2.412+2.935 = 24,524 [I]_x000d_</t>
  </si>
  <si>
    <t>151301102</t>
  </si>
  <si>
    <t>Zřízení pažení a rozepření stěn rýh pro podzemní vedení hnané, hloubky přes 2 do 4 m</t>
  </si>
  <si>
    <t xml:space="preserve"> "` ```Výkres 013 - Půdorys 1.PP - bourací práce"_x000d_
 "``Odkop kolem anglických dvorků"_x000d_
 (2.415+1.050)*1.400 = 4,851 [A]_x000d_
 (1.500+1.540)*1.400 = 4,256 [B]_x000d_
 (1.800+1.200)*1.400 = 4,200 [C]_x000d_
 Mezisoučet: 4.851+4.256+4.2 = 13,307 [D]_x000d_
 Celkem: 4.851+4.256+4.2 = 13,307 [E]_x000d_</t>
  </si>
  <si>
    <t>151301112</t>
  </si>
  <si>
    <t>Odstranění pažení a rozepření stěn rýh pro podzemní vedení s uložením materiálu na vzdálenost do 3 m od kraje výkopu hnané, hloubky přes 2 do 4 m</t>
  </si>
  <si>
    <t>151301401</t>
  </si>
  <si>
    <t>Zřízení vzepření zapažených stěn výkopů s potřebným přepažováním při pažení hnaném, hloubky do 4 m</t>
  </si>
  <si>
    <t>151301411</t>
  </si>
  <si>
    <t>Odstranění vzepření stěn výkopů s uložením materiálu na vzdálenost do 3 m od kraje výkopu při pažení hnaném, hloubky do 4 m</t>
  </si>
  <si>
    <t>162211311</t>
  </si>
  <si>
    <t>Vodorovné přemístění výkopku nebo sypaniny stavebním kolečkem s vyprázdněním kolečka na hromady nebo do dopravního prostředku na vzdálenost do 10 m z horniny tř</t>
  </si>
  <si>
    <t>Vodorovné přemístění výkopku nebo sypaniny stavebním kolečkem s vyprázdněním kolečka na hromady nebo do dopravního prostředku na vzdálenost do 10 m z horniny třídy těžitelnosti I, skupiny 1 až 3</t>
  </si>
  <si>
    <t xml:space="preserve"> "` ```Odkop"_x000d_
 9.808 = 9,808 [A]_x000d_
 "``Výkop"_x000d_
 14.716 = 14,716 [B]_x000d_
 Celkem: 9.808+14.716 = 24,524 [C]_x000d_</t>
  </si>
  <si>
    <t>162211319</t>
  </si>
  <si>
    <t>Vodorovné přemístění výkopku nebo sypaniny stavebním kolečkem s vyprázdněním kolečka na hromady nebo do dopravního prostředku na vzdálenost do 10 m Příplatek za</t>
  </si>
  <si>
    <t>Vodorovné přemístění výkopku nebo sypaniny stavebním kolečkem s vyprázdněním kolečka na hromady nebo do dopravního prostředku na vzdálenost do 10 m Příplatek za každých dalších 10 m k ceně -1311</t>
  </si>
  <si>
    <t xml:space="preserve"> 9.808 + 14.716 = 24,524 [A]_x000d_
 24.524 * 2Koeficient množství = 49,048 [B]_x000d_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</si>
  <si>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</si>
  <si>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</si>
  <si>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 (9.808+14.716) * 0.20 předpoklad 20% odvoz na skládku = 4,905 [A]_x000d_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</si>
  <si>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</si>
  <si>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</si>
  <si>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 xml:space="preserve"> (9.808+14.716) * 0.20 předpoklad 20% odvoz na skládku = 4,905 [A]_x000d_
 4.905 * 10Koeficient množství = 49,050 [B]_x000d_</t>
  </si>
  <si>
    <t>167151101</t>
  </si>
  <si>
    <t>Nakládání, skládání a překládání neulehlého výkopku nebo sypaniny strojně nakládání, množství do 100 m3, z horniny třídy těžitelnosti I, skupiny 1 až 3</t>
  </si>
  <si>
    <t>171151103</t>
  </si>
  <si>
    <t>Uložení sypanin do násypů strojně s rozprostřením sypaniny ve vrstvách a s hrubým urovnáním zhutněných z hornin soudržných jakékoliv třídy těžitelnosti</t>
  </si>
  <si>
    <t xml:space="preserve"> (9.808+14.716) * 0.20 předpoklad 20% odvoz na skládku = 4,905 [A]_x000d_
 4.905 * 2.2Koeficient množství = 10,791 [B]_x000d_</t>
  </si>
  <si>
    <t>171251101</t>
  </si>
  <si>
    <t>Uložení sypanin do násypů strojně s rozprostřením sypaniny ve vrstvách a s hrubým urovnáním nezhutněných jakékoliv třídy těžitelnosti</t>
  </si>
  <si>
    <t xml:space="preserve"> (9.808+14.716) * 0.80 = 19,619 [A]_x000d_</t>
  </si>
  <si>
    <t xml:space="preserve"> "` ```Podkladní vrstva"_x000d_
 "``Výkres 024 - Půdorys 1.PP - nový stav"_x000d_
 "``Výkres 060 - Výpis skladeb konstrukcí"_x000d_
 "``Skladba CS01:"_x000d_
 10.530*0.100 1S01 = 1,053 [A]_x000d_
 20.060*0.100 1S02 = 2,006 [B]_x000d_
 14.860*0.100 1S03 = 1,486 [C]_x000d_
 10.800*0.100 1S04 = 1,080 [D]_x000d_
 34.990*0.100 1S05 = 3,499 [E]_x000d_
 8.170*0.100 1S06 = 0,817 [F]_x000d_
 4.630*0.100 1S07 = 0,463 [G]_x000d_
 45.300*0.100 1S08 = 4,530 [H]_x000d_
 13.540*0.100 1S09 = 1,354 [I]_x000d_
 Mezisoučet: 1.053+2.006+1.486+1.08+3.499+0.817+0.463+4.53+1.354 = 16,288 [J]_x000d_
 "``Skladba CS03:"_x000d_
 "``Výkres 025 - Půdorys 1.NP - nový stav"_x000d_
 ((2.190) * (1.150+0.100+2.100))*0.100 0P09, 0P10 = 0,734 [K]_x000d_
 6.29*0.100 0P14 = 0,629 [L]_x000d_
 ((2.400+0.150+2.030+0.100+1.235) * (3.960) + (1.250*0.500) + (0.950*0.500))*0.100 0P12, 0P13, 0P15, 0P23 = 2,452 [M]_x000d_
 Mezisoučet: 0.734+0.629+2.452 = 3,815 [N]_x000d_
 "``Skladba CS13:"_x000d_
 "``Rampa vstup"_x000d_
 (2.250 * 1.870)*0.200 = 0,842 [O]_x000d_
 Mezisoučet: 0.842 = 0,842 [P]_x000d_
 "``Výkres 025 - Půdorys 1.NP - nový stav"_x000d_
 "``Výkres 060 - Skladby konstrukcí"_x000d_
 "``Skladba CS16:"_x000d_
 (1.150*1.600)*0.250 = 0,460 [Q]_x000d_
 Mezisoučet: 0.46 = 0,460 [R]_x000d_
 Celkem: 1.053+2.006+1.486+1.08+3.499+0.817+0.463+4.53+1.354+0.734+0.629+2.452+0.842+0.46 = 21,405 [S]_x000d_</t>
  </si>
  <si>
    <t>271532213</t>
  </si>
  <si>
    <t>Podsyp pod základové konstrukce se zhutněním a urovnáním povrchu z kameniva hrubého, frakce 8 - 16 mm</t>
  </si>
  <si>
    <t xml:space="preserve"> "` ```Podkladní vrstva"_x000d_
 "``Skladba CS13:"_x000d_
 "``Rampa vstup"_x000d_
 (2.250 * 1.870)*0.040 = 0,168 [A]_x000d_
 Mezisoučet: 0.168 = 0,168 [B]_x000d_
 "``Výkres 025 - Půdorys 1.NP - nový stav"_x000d_
 "``Výkres 060 - Skladby konstrukcí"_x000d_
 "``Skladba CS16:"_x000d_
 (1.150*1.600)*0.040 = 0,074 [C]_x000d_
 Mezisoučet: 0.074 = 0,074 [D]_x000d_
 Celkem: 0.168+0.074 = 0,242 [E]_x000d_</t>
  </si>
  <si>
    <t>274321411</t>
  </si>
  <si>
    <t>Základy z betonu železového (bez výztuže) pasy z betonu bez zvláštních nároků na prostředí tř. C 20/25</t>
  </si>
  <si>
    <t xml:space="preserve"> "` ```Základ vstupu:"_x000d_
 7.250*0.400*0.600 = 1,740 [A]_x000d_
 Mezisoučet: 1.74 = 1,740 [B]_x000d_
 Celkem: 1.74 = 1,740 [C]_x000d_</t>
  </si>
  <si>
    <t>274361821</t>
  </si>
  <si>
    <t>Výztuž základů pasů z betonářské oceli 10 505 (R) nebo BSt 500</t>
  </si>
  <si>
    <t xml:space="preserve"> 1.740*0.08 80 kg/m3 = 0,139 [A]_x000d_</t>
  </si>
  <si>
    <t>279361821</t>
  </si>
  <si>
    <t>Výztuž základových zdí nosných svislých nebo odkloněných od svislice, rovinných nebo oblých, deskových nebo žebrových, včetně výztuže jejich žeber z betonářské</t>
  </si>
  <si>
    <t>Výztuž základových zdí nosných svislých nebo odkloněných od svislice, rovinných nebo oblých, deskových nebo žebrových, včetně výztuže jejich žeber z betonářské oceli 10 505 (R) nebo BSt 500</t>
  </si>
  <si>
    <t xml:space="preserve"> "` ```Základ vstupu:"_x000d_
 1.305*0.1 = 0,131 [A]_x000d_
 Mezisoučet: 0.131 = 0,131 [B]_x000d_
 Celkem: 0.131 = 0,131 [C]_x000d_</t>
  </si>
  <si>
    <t>311321815</t>
  </si>
  <si>
    <t>Nadzákladové zdi z betonu železového (bez výztuže) nosné pohledového (v přírodní barvě drtí a přísad) tř. C 30/37</t>
  </si>
  <si>
    <t xml:space="preserve"> "` ```Opěrná zeď u vstupu do objektu:"_x000d_
 7.250*0.200*0.900 = 1,305 [A]_x000d_</t>
  </si>
  <si>
    <t>341351111</t>
  </si>
  <si>
    <t>Bednění stěn a příček nosných rovné oboustranné za každou stranu zřízení</t>
  </si>
  <si>
    <t xml:space="preserve"> "` ```Bednění zdi - skladba CS13"_x000d_
 2*(7.250+0.250)*0.900 = 13,500 [A]_x000d_</t>
  </si>
  <si>
    <t>341351112</t>
  </si>
  <si>
    <t>Bednění stěn a příček nosných rovné oboustranné za každou stranu odstranění</t>
  </si>
  <si>
    <t>341351911</t>
  </si>
  <si>
    <t>Bednění stěn a příček nosných Příplatek k cenám bednění za pohledový beton</t>
  </si>
  <si>
    <t>13010710</t>
  </si>
  <si>
    <t>ocel profilová jakost S235JR (11 375) průřez I (IPN) 80</t>
  </si>
  <si>
    <t>13010716</t>
  </si>
  <si>
    <t>ocel profilová jakost S235JR (11 375) průřez I (IPN) 140</t>
  </si>
  <si>
    <t xml:space="preserve"> 3*3*1.210 * 14.400/1000 N/01 = 0,157 [A]_x000d_
 7*3*1.400 * 14.400/1000 N/02 = 0,423 [B]_x000d_
 2*3*1.210 * 14.400/1000 N/03 = 0,105 [C]_x000d_
 2*3*1.500 * 14.400/1000 N/04 = 0,130 [D]_x000d_
 2*3*1.545 * 14.400/1000 N/05 = 0,133 [E]_x000d_
 5*3*1.500 * 14.400/1000 N/06 = 0,324 [F]_x000d_
 1*3*1.850 * 14.400/1000 N/07 = 0,080 [G]_x000d_
 2*3*1.650 * 14.400/1000 N/08 = 0,143 [H]_x000d_
 1*3*1.825 * 14.400/1000 N/09 = 0,079 [I]_x000d_
 1*3*2.300 * 14.400/1000 N/10 = 0,099 [J]_x000d_
 2*3*2.600 * 14.400/1000 N/11 = 0,225 [K]_x000d_
 1*3*1.000 * 14.400/1000 N/13 = 0,043 [L]_x000d_
 1*3*1.750 * 14.400/1000 N/16 = 0,076 [M]_x000d_
 1*3*2.800 * 14.400/1000 0.121/18 = 0,121 [N]_x000d_
 1*3*2.000 * 14.400/1000 0.121/19 = 0,086 [O]_x000d_
 1*3*4.185 * 14.400/1000 0.121/20 = 0,181 [P]_x000d_
 Celkem: 0.157+0.423+0.105+0.13+0.133+0.324+0.08+0.143+0.079+0.099+0.225+0.043+0.076+0.121+0.086+0.181 = 2,405 [Q]_x000d_</t>
  </si>
  <si>
    <t>13010722</t>
  </si>
  <si>
    <t>ocel profilová jakost S235JR (11 375) průřez I (IPN) 200</t>
  </si>
  <si>
    <t xml:space="preserve"> "` ```Výkres 025 - Půdorys 1.NP - nový stav"_x000d_
 1*4*2.250 * 26.300/1000 N/12 = 0,237 [A]_x000d_</t>
  </si>
  <si>
    <t>310237241</t>
  </si>
  <si>
    <t>Zazdívka otvorů ve zdivu nadzákladovém cihlami pálenými plochy přes 0,09 m2 do 0,25 m2, ve zdi tl. do 300 mm</t>
  </si>
  <si>
    <t xml:space="preserve"> "` ```Výkres 025 - Půdorys 1.NP - nový stav"_x000d_
 1 0P05/0P06 = 1,000 [A]_x000d_
 Mezisoučet: 1 = 1,000 [B]_x000d_
 Celkem: 1 = 1,000 [C]_x000d_</t>
  </si>
  <si>
    <t>310237251</t>
  </si>
  <si>
    <t>Zazdívka otvorů ve zdivu nadzákladovém cihlami pálenými plochy přes 0,09 m2 do 0,25 m2, ve zdi tl. přes 300 do 450 mm</t>
  </si>
  <si>
    <t xml:space="preserve"> "` ```Výkres 027 - Půdorys 3.NP - nový stav"_x000d_
 1 2P01/2P03 = 1,000 [A]_x000d_</t>
  </si>
  <si>
    <t>310237261</t>
  </si>
  <si>
    <t>Zazdívka otvorů ve zdivu nadzákladovém cihlami pálenými plochy přes 0,09 m2 do 0,25 m2, ve zdi tl. přes 450 do 600 mm</t>
  </si>
  <si>
    <t xml:space="preserve"> "` ```Výkres 027 - Půdorys 3.NP - nový stav"_x000d_
 1 2P23 - okno = 1,000 [A]_x000d_</t>
  </si>
  <si>
    <t>310237271</t>
  </si>
  <si>
    <t>Zazdívka otvorů ve zdivu nadzákladovém cihlami pálenými plochy přes 0,09 m2 do 0,25 m2, ve zdi tl. přes 600 do 750 mm</t>
  </si>
  <si>
    <t xml:space="preserve"> "` ```Výkres 026 - Půdorys 2.NP - nový stav"_x000d_
 1 1P21 - okno = 1,000 [A]_x000d_</t>
  </si>
  <si>
    <t>310238211</t>
  </si>
  <si>
    <t>Zazdívka otvorů ve zdivu nadzákladovém cihlami pálenými plochy přes 0,25 m2 do 1 m2 na maltu vápenocementovou</t>
  </si>
  <si>
    <t xml:space="preserve"> "` ```Výkres 025 - Půdorys 1.NP - nový stav"_x000d_
 0.890*2.020*0.150 0P07/0P18 = 0,270 [A]_x000d_
 0.900*0.600*0.500 0P13/Ex. = 0,270 [B]_x000d_
 0.900*0.600*0.500 0P15/Ex. = 0,270 [C]_x000d_
 0.900*2.050*0.500 0P15/0P16 = 0,923 [D]_x000d_
 0.550*0.600*2.045 0P20 = 0,675 [E]_x000d_
 Mezisoučet: 0.27+0.27+0.27+0.923+0.675 = 2,408 [F]_x000d_
 "``Výkres 026 - Půdorys 2.NP - nový stav"_x000d_
 0.900*2.020*0.300 1P02/1P06 = 0,545 [G]_x000d_
 0.710*1.300 *0.700 1P03 - okno = 0,646 [H]_x000d_
 0.900*2.020*0.350 1P06/1P08 = 0,636 [I]_x000d_
 0.890*2.020*0.150 1P09/1P13 = 0,270 [J]_x000d_
 0.710*1.300 *0.700 1P22 - okno = 0,646 [K]_x000d_
 0.710*1.300 *0.700 1P23 - okno = 0,646 [L]_x000d_
 Mezisoučet: 0.545+0.646+0.636+0.27+0.646+0.646 = 3,389 [M]_x000d_
 "``Výkres 027 - Půdorys 3.NP - nový stav"_x000d_
 0.900*2.100*0.500 2P10/2P12 = 0,945 [N]_x000d_
 0.710*1.300*0.500 2P24 - okno = 0,462 [O]_x000d_
 0.710*1.300*0.500 2P25 - okno = 0,462 [P]_x000d_
 Mezisoučet: 0.945+0.462+0.462 = 1,869 [Q]_x000d_
 Celkem: 0.27+0.27+0.27+0.923+0.675+0.545+0.646+0.636+0.27+0.646+0.646+0.945+0.462+0.462 = 7,666 [R]_x000d_</t>
  </si>
  <si>
    <t>310239211</t>
  </si>
  <si>
    <t>Zazdívka otvorů ve zdivu nadzákladovém cihlami pálenými plochy přes 1 m2 do 4 m2 na maltu vápenocementovou</t>
  </si>
  <si>
    <t xml:space="preserve"> "` ```Výkres 024 - Půdorys 1.PP - nový stav"_x000d_
 10 Zazdívka anglických dvorků = 10,000 [A]_x000d_
 "``Výkres 025 - Půdorys 1.NP - nový stav"_x000d_
 2.000*2.020*0.500 0P04/0P19 = 2,020 [B]_x000d_
 1.865*2.000*0.700 0P08/Ex. = 2,611 [C]_x000d_
 1.220*1.220*0.350 0P10/Ex. = 0,521 [D]_x000d_
 1.220*1.220*0.350 0P14/Ex. = 0,521 [E]_x000d_
 Mezisoučet: 10+2.02+2.611+0.521+0.521 = 15,673 [F]_x000d_</t>
  </si>
  <si>
    <t>311235221</t>
  </si>
  <si>
    <t>Zdivo jednovrstvé z cihel děrovaných broušených na celoplošnou tenkovrstvou maltu, pevnost cihel přes P10 do P15, tl. zdiva 440 mm</t>
  </si>
  <si>
    <t xml:space="preserve"> "` ```Výkres 027 - Půdorys 3.NP - nový stav"_x000d_
 12.890 * (1.275+0.890) = 27,907 [A]_x000d_
 -4* (1.100 * 1.275) odpočet oken = -5,610 [B]_x000d_
 -4* (1.500 * 0.250) odpočet překladů = -1,500 [C]_x000d_
 Mezisoučet: 27.907+-5.61+-1.5 = 20,797 [D]_x000d_
 Celkem: 27.907+-5.61+-1.5 = 20,797 [E]_x000d_</t>
  </si>
  <si>
    <t>317121101</t>
  </si>
  <si>
    <t>Montáž prefabrikovaných překladů délky do 1500 mm</t>
  </si>
  <si>
    <t xml:space="preserve"> "` ```Viz. výpisy překladů"_x000d_
 0+4+4+4 N/15 = 12,000 [A]_x000d_
 4+3+0+0 N/17 = 7,000 [B]_x000d_
 2+0+0+0 N/21 = 2,000 [C]_x000d_
 1+0+0+0 N/22 = 1,000 [D]_x000d_
 Celkem: 12+7+2+1 = 22,000 [E]_x000d_</t>
  </si>
  <si>
    <t>317142422</t>
  </si>
  <si>
    <t>Překlady nenosné z pórobetonu osazené do tenkého maltového lože, výšky do 250 mm, šířky překladu 100 mm, délky překladu přes 1000 do 1250 mm</t>
  </si>
  <si>
    <t xml:space="preserve"> "` ```Viz. výpisy překladů"_x000d_
 3 N14 = 3,000 [A]_x000d_</t>
  </si>
  <si>
    <t>317168053</t>
  </si>
  <si>
    <t>Překlady keramické vysoké osazené do maltového lože, šířky překladu 70 mm výšky 238 mm, délky 1500 mm</t>
  </si>
  <si>
    <t xml:space="preserve"> "` ```Výkres 027 - Půdorys 3.NP - nový stav"_x000d_
 "``Překlad N/23"_x000d_
 4*5 = 20,000 [A]_x000d_</t>
  </si>
  <si>
    <t>317941121</t>
  </si>
  <si>
    <t>Osazování ocelových válcovaných nosníků na zdivu I nebo IE nebo U nebo UE nebo L do č. 12 nebo výšky do 120 mm</t>
  </si>
  <si>
    <t xml:space="preserve"> "` ```Výkres 026 - Půdorys 2.NP - nový stav"_x000d_
 "``Viz. výpisy překladů"_x000d_
 "``5,94 kg/m"_x000d_
 2*1*0.650*5.94/1000 = 0,008 [A]_x000d_</t>
  </si>
  <si>
    <t>317941123</t>
  </si>
  <si>
    <t>Osazování ocelových válcovaných nosníků na zdivu I nebo IE nebo U nebo UE nebo L č. 14 až 22 nebo výšky do 220 mm</t>
  </si>
  <si>
    <t xml:space="preserve"> "` ```Výkres 024 - Půdorys 1.PP - nový stav"_x000d_
 "``Výkres 025 - Půdorys 1.NP - nový stav"_x000d_
 "``Výkres 026 - Půdorys 2.NP - nový stav"_x000d_
 "``Výkres 027 - Půdorys 3.NP - nový stav"_x000d_
 "``Viz. výpisy překladů"_x000d_
 "``I140 = 14,40 kg/m"_x000d_
 "``I200 = 26,30 kg/m"_x000d_
 3*3*1.210 * 14.400/1000 N/01 = 0,157 [A]_x000d_
 7*3*1.400 * 14.400/1000 N/02 = 0,423 [B]_x000d_
 2*3*1.450 * 14.400/1000 N/03 = 0,125 [C]_x000d_
 2*3*1.500 * 14.400/1000 N/04 = 0,130 [D]_x000d_
 2*3*1.545 * 14.400/1000 N/05 = 0,133 [E]_x000d_
 5*3*1.500 * 14.400/1000 N/06 = 0,324 [F]_x000d_
 1*3*1.850 * 14.400/1000 N/07 = 0,080 [G]_x000d_
 2*3*1.650 * 14.400/1000 N/08 = 0,143 [H]_x000d_
 1*3*1.825 * 14.400/1000 N/09 = 0,079 [I]_x000d_
 1*3*2.300 * 14.400/1000 N/10 = 0,099 [J]_x000d_
 2*3*2.600 * 14.400/1000 N/11 = 0,225 [K]_x000d_
 1*4*2.250 * 26.300/1000 N/12A 0.157 N12B = 0,237 [L]_x000d_
 1*2*1.250 * 14.400/1000 N13 = 0,036 [M]_x000d_
 1*3*1.750 * 14.400/1000 0.076/16 = 0,076 [N]_x000d_
 1*3*2.800 * 14.400/1000 0.076/18 = 0,121 [O]_x000d_
 1*3*2.000 * 14.400/1000 0.076/19 = 0,086 [P]_x000d_
 1*3*4.185 * 14.400/1000 0.076/20 = 0,181 [Q]_x000d_
 Celkem: 0.157+0.423+0.125+0.13+0.133+0.324+0.08+0.143+0.079+0.099+0.225+0.237+0.036+0.076+0.121+0.086+0.181 = 2,655 [R]_x000d_</t>
  </si>
  <si>
    <t>317998111</t>
  </si>
  <si>
    <t>Izolace tepelná mezi překlady z pěnového polystyrenu výšky 24 cm, tloušťky přes 30 do 50 mm</t>
  </si>
  <si>
    <t>317998115</t>
  </si>
  <si>
    <t>Izolace tepelná mezi překlady z pěnového polystyrenu výšky 24 cm, tloušťky 100 mm</t>
  </si>
  <si>
    <t xml:space="preserve"> "` ```Výkres 027 - Půdorys 3.NP - nový stav"_x000d_
 "``Překlad N/20"_x000d_
 4*1.5 = 6,000 [A]_x000d_</t>
  </si>
  <si>
    <t>319202112</t>
  </si>
  <si>
    <t>Dodatečná izolace zdiva injektáží nízkotlakou metodou silikonovou mikroemulzí, tloušťka zdiva přes 150 do 300 mm</t>
  </si>
  <si>
    <t xml:space="preserve"> "` ```Injektáž v 1NP - sociálky"_x000d_
 "``Viz. výkres 062 - injektáž"_x000d_
 3.700 + 3.350 = 7,050 [A]_x000d_</t>
  </si>
  <si>
    <t>319202113</t>
  </si>
  <si>
    <t>Dodatečná izolace zdiva injektáží nízkotlakou metodou silikonovou mikroemulzí, tloušťka zdiva přes 300 do 450 mm</t>
  </si>
  <si>
    <t xml:space="preserve"> "` ```Injektáž v 1NP - sociálky"_x000d_
 "``Viz. výkres 062 - injektáž"_x000d_
 0.760 + 4.900 + 3.350 + 2.015 + 1.000 = 12,025 [A]_x000d_</t>
  </si>
  <si>
    <t>319202114</t>
  </si>
  <si>
    <t>Dodatečná izolace zdiva injektáží nízkotlakou metodou silikonovou mikroemulzí, tloušťka zdiva přes 450 do 600 mm</t>
  </si>
  <si>
    <t xml:space="preserve"> "` ```Injektáž v 1NP - sociálky"_x000d_
 "``Viz. výkres 062 - injektáž"_x000d_
 6.365 + 0.385 + 1.230 + 1.150 = 9,130 [A]_x000d_</t>
  </si>
  <si>
    <t>319202115</t>
  </si>
  <si>
    <t>Dodatečná izolace zdiva injektáží nízkotlakou metodou silikonovou mikroemulzí, tloušťka zdiva přes 600 do 900 mm</t>
  </si>
  <si>
    <t xml:space="preserve"> "` ```Injektáž v 1NP - sociálky"_x000d_
 "``Viz. výkres 062 - injektáž"_x000d_
 4.960 = 4,960 [A]_x000d_</t>
  </si>
  <si>
    <t>340271021</t>
  </si>
  <si>
    <t>Zazdívka otvorů v příčkách nebo stěnách pórobetonovými tvárnicemi plochy přes 0,25 m2 do 1 m2, objemová hmotnost 500 kg/m3, tloušťka příčky 100 mm</t>
  </si>
  <si>
    <t xml:space="preserve"> "` ```Výkres 024 - Půdorys 1.PP - nový stav"_x000d_
 0.400*0.700 1S03 = 0,280 [A]_x000d_
 0.450*0.700 1S06 = 0,315 [B]_x000d_
 0.340*0.700 1S08 = 0,238 [C]_x000d_
 Mezisoučet: 0.28+0.315+0.238 = 0,833 [D]_x000d_
 "``Výkres 025 - Půdorys 1.NP - nový stav"_x000d_
 0.530*1.100 0P06 = 0,583 [E]_x000d_
 Mezisoučet: 0.583 = 0,583 [F]_x000d_
 Celkem: 0.28+0.315+0.238+0.583 = 1,416 [G]_x000d_</t>
  </si>
  <si>
    <t>340271025</t>
  </si>
  <si>
    <t>Zazdívka otvorů v příčkách nebo stěnách pórobetonovými tvárnicemi plochy přes 1 m2 do 4 m2, objemová hmotnost 500 kg/m3, tloušťka příčky 100 mm</t>
  </si>
  <si>
    <t xml:space="preserve"> "` ```Výkres 024 - Půdorys 1.PP - nový stav"_x000d_
 0.970*2.200 1S09 = 2,134 [A]_x000d_
 Mezisoučet: 2.134 = 2,134 [B]_x000d_
 "``Výkres 025 - Půdorys 1.NP - nový stav"_x000d_
 0.400*3.600 0P03 = 1,440 [C]_x000d_
 0.500*3.600 0P17 = 1,800 [D]_x000d_
 0.960 * 3.600 0P18 = 3,456 [E]_x000d_
 (0.890+2*0.100)*3.600 0P21/0P22 = 3,924 [F]_x000d_
 Mezisoučet: 1.44+1.8+3.456+3.924 = 10,620 [G]_x000d_
 "``Výkres 026 - Půdorys 2.NP - nový stav"_x000d_
 0.400*3.300 1P06 = 1,320 [H]_x000d_
 0.430*3.300 1P07 = 1,419 [I]_x000d_
 0.500*3.300 1P13 = 1,650 [J]_x000d_
 0.960*3.300 1P15 = 3,168 [K]_x000d_
 (0.970+2*0.100)*3.300 1P22 = 3,861 [L]_x000d_
 Mezisoučet: 1.32+1.419+1.65+3.168+3.861 = 11,418 [M]_x000d_
 "``Výkres 027 - Půdorys 3.NP - nový stav"_x000d_
 0.530*3.300 2P05 = 1,749 [N]_x000d_
 0.400*3.300 2P06 = 1,320 [O]_x000d_
 0.500*3.300 2P14 = 1,650 [P]_x000d_
 0.900*3.300 2P16 = 2,970 [Q]_x000d_
 (0.870+2*0.100)*3.300 2P24 = 3,531 [R]_x000d_
 Mezisoučet: 1.749+1.32+1.65+2.97+3.531 = 11,220 [S]_x000d_
 Celkem: 2.134+1.44+1.8+3.456+3.924+1.32+1.419+1.65+3.168+3.861+1.749+1.32+1.65+2.97+3.531 = 35,392 [T]_x000d_</t>
  </si>
  <si>
    <t>349231811</t>
  </si>
  <si>
    <t>Přizdívka z cihel ostění s ozubem ve vybouraných otvorech, s vysekáním kapes pro zavázaní přes 80 do 150 mm</t>
  </si>
  <si>
    <t xml:space="preserve"> "` ```Výkres 024 - Půdorys 1.PP - nový stav"_x000d_
 0.300*1.750 1S05/1S06 = 0,525 [A]_x000d_
 "``Výkres 025 - Půdorys 1.NP - nový stav"_x000d_
 3*2*(0.600*1.750) 3x okno OE/01, OE/02, OE/15 - ostění = 6,300 [B]_x000d_
 Celkem: 0.525+6.3 = 6,825 [C]_x000d_</t>
  </si>
  <si>
    <t>349231821</t>
  </si>
  <si>
    <t>Přizdívka z cihel ostění s ozubem ve vybouraných otvorech, s vysekáním kapes pro zavázaní přes 150 do 300 mm</t>
  </si>
  <si>
    <t xml:space="preserve"> "` ```Výkres 025 - Půdorys 1.NP - nový stav"_x000d_
 0.350*2.050 0P09 = 0,718 [A]_x000d_
 3*1*(1.100*0.600) 3x okno OE/01 - parapet = 1,980 [B]_x000d_
 2*0.300*3.000 Ostění vstup do haly 0P18 = 1,800 [C]_x000d_
 "``Výkres 026 - Půdorys 2.NP - nový stav"_x000d_
 0.700*2.600 Ostění v 1P09/1P10/1P11 = 1,820 [D]_x000d_
 3.200*0.700 1P10/1P11 = 2,240 [E]_x000d_
 Celkem: 0.718+1.98+1.8+1.82+2.24 = 8,558 [F]_x000d_</t>
  </si>
  <si>
    <t>59321070</t>
  </si>
  <si>
    <t>překlad železobetonový RZP vylehčený 1190x140x140mm</t>
  </si>
  <si>
    <t xml:space="preserve"> 2 N/21 = 2,000 [A]_x000d_</t>
  </si>
  <si>
    <t>59321071</t>
  </si>
  <si>
    <t>překlad železobetonový RZP vylehčený 1490x140x140mm</t>
  </si>
  <si>
    <t xml:space="preserve"> 7 N/17 = 7,000 [A]_x000d_</t>
  </si>
  <si>
    <t>59321170</t>
  </si>
  <si>
    <t>překlad železobetonový příčkový RZP 890x100x140mm</t>
  </si>
  <si>
    <t xml:space="preserve"> 12 N/15 = 12,000 [A]_x000d_
 1 N/22 = 1,000 [B]_x000d_
 Celkem: 12+1 = 13,000 [C]_x000d_</t>
  </si>
  <si>
    <t>13010718</t>
  </si>
  <si>
    <t>ocel profilová jakost S235JR (11 375) průřez I (IPN) 160</t>
  </si>
  <si>
    <t xml:space="preserve"> "` ```Výkres 057 - Výpis zámečnických výrobků"_x000d_
 72.58 / 1000 Z/13 = 0,073 [A]_x000d_
 88.07 / 1000 Z/14 = 0,088 [B]_x000d_
 95.23 / 1000 Z/24 = 0,095 [C]_x000d_
 185.09 / 1000 Z/25 = 0,185 [D]_x000d_
 72.67 / 1000 Z/26 = 0,073 [E]_x000d_
 88.07 / 1000 Z/27 = 0,088 [F]_x000d_
 Celkem: 0.073+0.088+0.095+0.185+0.073+0.088 = 0,602 [G]_x000d_</t>
  </si>
  <si>
    <t>13010936</t>
  </si>
  <si>
    <t>ocel profilová jakost S235JR (11 375) průřez UPE 180</t>
  </si>
  <si>
    <t xml:space="preserve"> 46.30 / 1000 Z/18 = 0,046 [A]_x000d_</t>
  </si>
  <si>
    <t>13010974</t>
  </si>
  <si>
    <t>ocel profilová jakost S235JR (11 375) průřez HEB 140</t>
  </si>
  <si>
    <t>413232221</t>
  </si>
  <si>
    <t>Zazdívka zhlaví stropních trámů nebo válcovaných nosníků pálenými cihlami válcovaných nosníků, výšky přes 150 do 300 mm</t>
  </si>
  <si>
    <t xml:space="preserve"> "` ```Výkres 057 - Výpis zámečnických výrobků"_x000d_
 "``Oprava kapes po uložení nosníků"_x000d_
 1*2 Z/13 = 2,000 [A]_x000d_
 1*2 Z/14 = 2,000 [B]_x000d_
 1*2 Z/24 = 2,000 [C]_x000d_
 2*2 Z/25 = 4,000 [D]_x000d_
 1*2 Z/26 = 2,000 [E]_x000d_
 1*2 Z/27 = 2,000 [F]_x000d_
 2*2 Z/30 = 4,000 [G]_x000d_
 Celkem: 2+2+2+4+2+2+4 = 18,000 [H]_x000d_</t>
  </si>
  <si>
    <t>413321515</t>
  </si>
  <si>
    <t>Nosníky z betonu železového (bez výztuže) včetně stěnových i jeřábových drah, volných trámů, průvlaků, rámových příčlí, ztužidel, konzol, vodorovných táhel apod</t>
  </si>
  <si>
    <t>Nosníky z betonu železového (bez výztuže) včetně stěnových i jeřábových drah, volných trámů, průvlaků, rámových příčlí, ztužidel, konzol, vodorovných táhel apod., tyčových konstrukcí tř. C 20/25</t>
  </si>
  <si>
    <t xml:space="preserve"> "` ```Výkres 024 - Půdorys 1.PP - nový stav"_x000d_
 "``Výkres 025 - Půdorys 1.NP - nový stav"_x000d_
 "``Výkres 026 - Půdorys 2.NP - nový stav"_x000d_
 "``Výkres 027 - Půdorys 3.NP - nový stav"_x000d_
 "``Viz. výpisy překladů"_x000d_
 3*1.210 * (0.150*0.500) N/01 = 0,272 [A]_x000d_
 1*1.400 * (0.150*0.700)+5*1.400 * (0.150*0.500)+1*1.400 * (0.150*0.400) N/02 = 0,756 [B]_x000d_
 1*1.450 * (0.150*0.700)+1*1.450 * (0.150*0.350) N/03 = 0,228 [C]_x000d_
 2*1.500 * (0.150*0.400) N/04 = 0,180 [D]_x000d_
 1*1.545 * (0.150*0.700)+1*1.545 * (0.150*0.500) N/05 = 0,278 [E]_x000d_
 3*1.500 * (0.150*0.400)+1*1.500 * (0.150*0.700)+1*1.500 * (0.150*0.500) N/06 = 0,540 [F]_x000d_
 1*1.850 * (0.150*0.700) N/07 = 0,194 [G]_x000d_
 2*1.650 * (0.150*0.700) N/08 = 0,347 [H]_x000d_
 1*1.825 * (0.150*0.300) N/09 = 0,082 [I]_x000d_
 1*2.300 * (0.150*0.300) N/10 = 0,104 [J]_x000d_
 2*2.600 * (0.150*0.500) N/11 = 0,390 [K]_x000d_
 1*2.250 * (0.200*0.600) N/12 = 0,270 [L]_x000d_
 1*1.250 * (0.150*0.300) N/13 = 0,056 [M]_x000d_
 1*1.750 * (0.150*0.500) 0.131/16 = 0,131 [N]_x000d_
 1*2.800 * (0.150*0.250) 0.131/18 = 0,105 [O]_x000d_
 1*2.000 * (0.150*0.300) 0.131/19 = 0,090 [P]_x000d_
 1*4.185 * (0.150*0.350) 0.131/20 = 0,220 [Q]_x000d_
 Celkem: 0.272+0.756+0.228+0.18+0.278+0.54+0.194+0.347+0.082+0.104+0.39+0.27+0.056+0.131+0.105+0.09+0.22 = 4,243 [R]_x000d_</t>
  </si>
  <si>
    <t>413351111</t>
  </si>
  <si>
    <t>Bednění nosníků a průvlaků - bez podpěrné konstrukce výška nosníku po spodní líc stropní desky do 100 cm zřízení</t>
  </si>
  <si>
    <t xml:space="preserve"> "` ```Výkres 024 - Půdorys 1.PP - nový stav"_x000d_
 "``Výkres 025 - Půdorys 1.NP - nový stav"_x000d_
 "``Výkres 026 - Půdorys 2.NP - nový stav"_x000d_
 "``Výkres 027 - Půdorys 3.NP - nový stav"_x000d_
 "``Viz. výpisy překladů"_x000d_
 3*1.210 * (2*0.150+0.500) N/01 = 2,904 [A]_x000d_
 1*1.400 * (2*0.150+0.700)+5*1.400 * (2*0.150+0.500)+1*1.400 * (2*0.150+0.400) N/02 = 7,980 [B]_x000d_
 1*1.450 * (2*0.150+0.700)+1*1.450 * (2*0.150+0.350) N/03 = 2,393 [C]_x000d_
 2*1.500 * (2*0.150+0.400) N/04 = 2,100 [D]_x000d_
 1*1.545 * (2*0.150+0.700)+1*1.545 * (2*0.150+0.500) N/05 = 2,781 [E]_x000d_
 3*1.500 * (2*0.150+0.400)+1*1.500 * (2*0.150+0.700)+1*1.500 * (2*0.150+0.500) N/06 = 5,850 [F]_x000d_
 1*1.850 * (2*0.150+0.700) N/07 = 1,850 [G]_x000d_
 2*1.650 * (2*0.150+0.700) N/08 = 3,300 [H]_x000d_
 1*1.825 * (2*0.150+0.300) N/09 = 1,095 [I]_x000d_
 1*2.300 * (2*0.150+0.300) N/10 = 1,380 [J]_x000d_
 2*2.600 * (2*0.150+0.500) N/11 = 4,160 [K]_x000d_
 1*2.250 * (3*0.200+0.600) N/12 = 2,700 [L]_x000d_
 1*1.250 * (2*0.150+0.300) N/13 = 0,750 [M]_x000d_
 1*1.750 * (2*0.150+0.500) 1.4/16 = 1,400 [N]_x000d_
 1*2.800 * (2*0.150+0.250) 1.4/18 = 1,540 [O]_x000d_
 1*2.000 * (2*0.150+0.300) 1.4/19 = 1,200 [P]_x000d_
 1*4.185 * (2*0.150+0.350) 1.4/20 = 2,720 [Q]_x000d_
 Celkem: 2.904+7.98+2.393+2.1+2.781+5.85+1.85+3.3+1.095+1.38+4.16+2.7+0.75+1.4+1.54+1.2+2.72 = 46,103 [R]_x000d_</t>
  </si>
  <si>
    <t>413351112</t>
  </si>
  <si>
    <t>Bednění nosníků a průvlaků - bez podpěrné konstrukce výška nosníku po spodní líc stropní desky do 100 cm odstranění</t>
  </si>
  <si>
    <t>413352111</t>
  </si>
  <si>
    <t>Podpěrná konstrukce nosníků a průvlaků výšky podepření do 4 m výšky nosníku (po spodní hranu stropní desky) do 100 cm zřízení</t>
  </si>
  <si>
    <t xml:space="preserve"> "` ```Výkres 024 - Půdorys 1.PP - nový stav"_x000d_
 "``Výkres 025 - Půdorys 1.NP - nový stav"_x000d_
 "``Výkres 026 - Půdorys 2.NP - nový stav"_x000d_
 "``Výkres 027 - Půdorys 3.NP - nový stav"_x000d_
 "``Viz. výpisy překladů"_x000d_
 3*0.910 * (0.500) N/01 = 1,365 [A]_x000d_
 1*1.100 * (0.700)+5*1.100 * (0.500)+1*1.100 * (0.400) N/02 = 3,960 [B]_x000d_
 1*1.150 * (0.700)+1*1.150 * (0.350) N/03 = 1,208 [C]_x000d_
 2*1.200 * (0.400) N/04 = 0,960 [D]_x000d_
 1*1.245 * (0.700)+1*1.245 * (0.500) N/05 = 1,494 [E]_x000d_
 3*1.200 * (0.400)+1*1.200 * (0.700)+1*1.200 * (0.500) N/06 = 2,880 [F]_x000d_
 1*1.550 * (0.700) N/07 = 1,085 [G]_x000d_
 2*1.350 * (0.700) N/08 = 1,890 [H]_x000d_
 1*1.525 * (0.300) N/09 = 0,458 [I]_x000d_
 1*1.800 * (0.300) N/10 = 0,540 [J]_x000d_
 2*2.000 * (0.500) N/11 = 2,000 [K]_x000d_
 1*1.750 * (0.600) N/12 = 1,050 [L]_x000d_
 1*1.000 * (0.300) N/13 = 0,300 [M]_x000d_
 1*1.450 * (0.500) 0.725/16 = 0,725 [N]_x000d_
 1*2.400 * (0.250) 0.725/18 = 0,600 [O]_x000d_
 1*1.600 * (0.300) 0.725/19 = 0,480 [P]_x000d_
 3*0.950 * (0.350) 0.725/20 = 0,998 [Q]_x000d_
 Celkem: 1.365+3.96+1.208+0.96+1.494+2.88+1.085+1.89+0.458+0.54+2+1.05+0.3+0.725+0.6+0.48+0.998 = 21,993 [R]_x000d_</t>
  </si>
  <si>
    <t>413352112</t>
  </si>
  <si>
    <t>Podpěrná konstrukce nosníků a průvlaků výšky podepření do 4 m výšky nosníku (po spodní hranu stropní desky) do 100 cm odstranění</t>
  </si>
  <si>
    <t>413941123</t>
  </si>
  <si>
    <t>Osazování ocelových válcovaných nosníků ve stropech I nebo IE nebo U nebo UE nebo L č. 14 až 22 nebo výšky přes 120 do 220 mm</t>
  </si>
  <si>
    <t xml:space="preserve"> "` ```Výkres 057 - Výpis zámečnických výrobků"_x000d_
 72.58 / 1000 Z/13 = 0,073 [A]_x000d_
 88.07 / 1000 Z/14 = 0,088 [B]_x000d_
 46.30 / 1000 Z/18 = 0,046 [C]_x000d_
 95.23 / 1000 Z/24 = 0,095 [D]_x000d_
 185.09 / 1000 Z/25 = 0,185 [E]_x000d_
 72.67 / 1000 Z/26 = 0,073 [F]_x000d_
 88.07 / 1000 Z/27 = 0,088 [G]_x000d_
 Celkem: 0.073+0.088+0.046+0.095+0.185+0.073+0.088 = 0,648 [H]_x000d_</t>
  </si>
  <si>
    <t>413941133</t>
  </si>
  <si>
    <t>Osazování ocelových válcovaných nosníků ve stropech HE-A nebo HE-B, výšky přes 120 do 220 mm</t>
  </si>
  <si>
    <t xml:space="preserve"> "` ```Výkres 057 - Výpis zámečnických výrobků"_x000d_
 358.6 / 1000 Z/30 = 0,359 [A]_x000d_
 Celkem: 0.359 = 0,359 [B]_x000d_</t>
  </si>
  <si>
    <t>417238243</t>
  </si>
  <si>
    <t>Obezdívka ztužujícího věnce keramickými věncovkami bez tepelné izolace oboustranná, výška věnce přes 210 do 250 mm</t>
  </si>
  <si>
    <t xml:space="preserve"> "` ```Obezdívka věnců:"_x000d_
 "``V01"_x000d_
 69.000 = 69,000 [A]_x000d_
 "``V02"_x000d_
 25.780 = 25,780 [B]_x000d_
 Mezisoučet: 69+25.78 = 94,780 [C]_x000d_
 Celkem: 69+25.78 = 94,780 [D]_x000d_</t>
  </si>
  <si>
    <t>417321414</t>
  </si>
  <si>
    <t>Ztužující pásy a věnce z betonu železového (bez výztuže) tř. C 20/25</t>
  </si>
  <si>
    <t xml:space="preserve"> "` ```Výkres 041 - Výkres krovu - nový stav"_x000d_
 "``Výpis věnců - C20/25, B500B:"_x000d_
 5.865 V/01 = 5,865 [A]_x000d_
 2.191 V/02 = 2,191 [B]_x000d_
 0.677 V/03 = 0,677 [C]_x000d_
 2.637 V/04 = 2,637 [D]_x000d_
 Mezisoučet: 5.865+2.191+0.677+2.637 = 11,370 [E]_x000d_
 Celkem: 5.865+2.191+0.677+2.637 = 11,370 [F]_x000d_</t>
  </si>
  <si>
    <t>417351115</t>
  </si>
  <si>
    <t>Bednění bočnic ztužujících pásů a věnců včetně vzpěr zřízení</t>
  </si>
  <si>
    <t xml:space="preserve"> "` ```Výkres 041 - Výkres krovu - nový stav"_x000d_
 "``Výpis věnců - C20/25, B500B:"_x000d_
 12.890*0.150*2 V/03 = 3,867 [A]_x000d_
 35.265*0.250*2 V/04 = 17,633 [B]_x000d_
 Mezisoučet: 3.867+17.633 = 21,500 [C]_x000d_
 Celkem: 3.867+17.633 = 21,500 [D]_x000d_</t>
  </si>
  <si>
    <t>417351116</t>
  </si>
  <si>
    <t>Bednění bočnic ztužujících pásů a věnců včetně vzpěr odstranění</t>
  </si>
  <si>
    <t>417361821</t>
  </si>
  <si>
    <t>Výztuž ztužujících pásů a věnců z betonářské oceli 10 505 (R) nebo BSt 500</t>
  </si>
  <si>
    <t xml:space="preserve"> "` ```Výkres 041 - Výkres krovu - nový stav"_x000d_
 "``Výztuž při obou površích 3x R12 a třmínky R6 po 300 mm"_x000d_
 "``R12 - 0,89 kg/m"_x000d_
 69.000 * (2*3*0.89)/1000 V/01 = 0,368 [A]_x000d_
 25.780 * (2*3*0.89)/1000 V/02 = 0,138 [B]_x000d_
 12.890 * (2*3*0.89)/1000 V/03 = 0,069 [C]_x000d_
 35.265 * (2*3*0.89)/1000 V/04 = 0,188 [D]_x000d_
 Mezisoučet: 0.368+0.138+0.069+0.188 = 0,763 [E]_x000d_
 "``R6 - 0,22 kg/m"_x000d_
 (69.000/0.300) * (2*(0.350+0.250)*0.22)/1000 V/01 = 0,061 [F]_x000d_
 (25.780/0.300) * (2*(0.350+0.250)*0.22)/1000 V/02 = 0,023 [G]_x000d_
 (12.890/0.300) * (2*(0.350+0.150)*0.22)/1000 V/03 = 0,009 [H]_x000d_
 (35.265/0.300) * (2*(0.350+0.250)*0.22)/1000 V/04 = 0,031 [I]_x000d_
 Mezisoučet: 0.061+0.023+0.009+0.031 = 0,124 [J]_x000d_
 Celkem: 0.368+0.138+0.069+0.188+0.061+0.023+0.009+0.031 = 0,887 [K]_x000d_
 0.887 * 1.1Koeficient množství = 0,976 [L]_x000d_</t>
  </si>
  <si>
    <t>631311115</t>
  </si>
  <si>
    <t>Mazanina z betonu prostého bez zvýšených nároků na prostředí tl. přes 50 do 80 mm tř. C 20/25</t>
  </si>
  <si>
    <t xml:space="preserve"> "` ```Výkres 024 - Půdorys 1.PP - nový stav"_x000d_
 10*0.800*0.200*0.150 Zazdívka anglických dvorků = 0,240 [A]_x000d_
 "``Výkres 057 - Výpis zámečnických výrobků"_x000d_
 "``Příprava kapes na uložení nosníků"_x000d_
 1*2*0.300*0.300*0.100 Z/13 = 0,018 [B]_x000d_
 1*2*0.300*0.300*0.100 Z/14 = 0,018 [C]_x000d_
 1*2*0.300*0.300*0.100 Z/24 = 0,018 [D]_x000d_
 2*2*0.300*0.300*0.100 Z/25 = 0,036 [E]_x000d_
 1*2*0.300*0.300*0.100 Z/26 = 0,018 [F]_x000d_
 1*2*0.300*0.300*0.100 Z/27 = 0,018 [G]_x000d_
 2*2*0.300*0.300*0.100 Z/30 = 0,036 [H]_x000d_
 Celkem: 0.24+0.018+0.018+0.018+0.036+0.018+0.018+0.036 = 0,402 [I]_x000d_</t>
  </si>
  <si>
    <t>61</t>
  </si>
  <si>
    <t>Úprava povrchů vnitřních</t>
  </si>
  <si>
    <t>611325412</t>
  </si>
  <si>
    <t>Oprava vápenocementové omítky vnitřních ploch hladké, tloušťky do 20 mm stropů, v rozsahu opravované plochy přes 10 do 30%</t>
  </si>
  <si>
    <t>611995102</t>
  </si>
  <si>
    <t>Příplatky k cenám oprav vnitřních povrchů za provádění omítek na pletivu rabicovém ve stropech, v rozsahu opravované plochy přes 10 do 30%</t>
  </si>
  <si>
    <t xml:space="preserve"> 450*0.15 oprava zasekaných rýh = 67,500 [A]_x000d_</t>
  </si>
  <si>
    <t>612311131</t>
  </si>
  <si>
    <t>Vápenný štuk vnitřních ploch tloušťky do 3 mm svislých konstrukcí stěn</t>
  </si>
  <si>
    <t>612321141</t>
  </si>
  <si>
    <t>Omítka vápenocementová vnitřních ploch nanášená ručně dvouvrstvá, tloušťky jádrové omítky do 10 mm a tloušťky štuku do 3 mm štuková svislých konstrukcí stěn</t>
  </si>
  <si>
    <t xml:space="preserve"> "` ```Omítka nového zdiva ve 3NP"_x000d_
 12.890 * 2.200 = 28,358 [A]_x000d_</t>
  </si>
  <si>
    <t>612321391</t>
  </si>
  <si>
    <t>Omítka vápenocementová vnitřních ploch nanášená strojně Příplatek k cenám za každých dalších i započatých 5 mm tloušťky omítky přes 10 mm stěn</t>
  </si>
  <si>
    <t>612325413</t>
  </si>
  <si>
    <t>Oprava vápenocementové omítky vnitřních ploch hladké, tloušťky do 20 mm stěn, v rozsahu opravované plochy přes 30 do 50%</t>
  </si>
  <si>
    <t>613142001</t>
  </si>
  <si>
    <t>Pletivo vnitřních ploch v ploše nebo pruzích, na plném podkladu sklovláknité vtlačené do tmelu včetně tmelu pilířů nebo sloupů</t>
  </si>
  <si>
    <t xml:space="preserve"> "` ```Výkres 024 - Půdorys 1.PP - nový stav"_x000d_
 "``Výkres 025 - Půdorys 1.NP - nový stav"_x000d_
 "``Výkres 026 - Půdorys 2.NP - nový stav"_x000d_
 "``Výkres 027 - Půdorys 3.NP - nový stav"_x000d_
 "``Viz. výpisy překladů"_x000d_
 3*1.210 * (2*0.350+0.500) N/01 = 4,356 [A]_x000d_
 1*1.400 * (2*0.350+0.700)+5*1.400 * (2*0.350+0.500)+1*1.400 * (2*0.350+0.400) N/02 = 11,900 [B]_x000d_
 1*1.450 * (2*0.350+0.700)+1*1.450 * (2*0.350+0.350) N/03 = 3,553 [C]_x000d_
 2*1.500 * (2*0.350+0.400) N/04 = 3,300 [D]_x000d_
 1*1.545 * (2*0.350+0.700)+1*1.545 * (2*0.350+0.500) N/05 = 4,017 [E]_x000d_
 3*1.500 * (2*0.350+0.400)+1*1.500 * (2*0.350+0.700)+1*1.500 * (2*0.350+0.500) N/06 = 8,850 [F]_x000d_
 1*1.850 * (2*0.350+0.700) N/07 = 2,590 [G]_x000d_
 2*1.650 * (2*0.350+0.700) N/08 = 4,620 [H]_x000d_
 1*1.825 * (2*0.350+0.300) N/09 = 1,825 [I]_x000d_
 1*2.300 * (2*0.350+0.300) N/10 = 2,300 [J]_x000d_
 2*2.600 * (2*0.350+0.500) N/11 = 6,240 [K]_x000d_
 1*4.200 * (2*0.400+0.600) N/12 = 5,880 [L]_x000d_
 1*1.000 * (2*0.350+0.700) N/13 = 1,400 [M]_x000d_
 1*1.750 * (2*0.350+0.500) 2.1/16 = 2,100 [N]_x000d_
 1*2.800 * (2*0.350+0.250) 2.1/18 = 2,660 [O]_x000d_
 1*2.000 * (2*0.350+0.300) 2.1/19 = 2,000 [P]_x000d_
 1*4.185 * (2*0.350+0.350) 2.1/20 = 4,394 [Q]_x000d_
 Celkem: 4.356+11.9+3.553+3.3+4.017+8.85+2.59+4.62+1.825+2.3+6.24+5.88+1.4+2.1+2.66+2+4.394 = 71,985 [R]_x000d_</t>
  </si>
  <si>
    <t>619991011</t>
  </si>
  <si>
    <t>Zakrytí vnitřních ploch před znečištěním fólií včetně pozdějšího odkrytí samostatných konstrukcí a prvků</t>
  </si>
  <si>
    <t>619991021</t>
  </si>
  <si>
    <t>Zakrytí vnitřních ploch před znečištěním páskou včetně pozdějšího odlepení rámů oken a dveří, keramických soklů</t>
  </si>
  <si>
    <t>619995001</t>
  </si>
  <si>
    <t>Začištění omítek (s dodáním hmot) kolem oken, dveří, podlah, obkladů apod.</t>
  </si>
  <si>
    <t xml:space="preserve"> "` ```Výkres 053 - výpis okenních otvorů"_x000d_
 1*2*(1.100+1.750) OE/01 = 5,700 [A]_x000d_
 2*2*(1.100+1.750) OE/02 = 11,400 [B]_x000d_
 1*2*(1.900+2.000) OE/03 = 7,800 [C]_x000d_
 1*2*(1.850+1.750) OE/04 = 7,200 [D]_x000d_
 1*2*(2.240+1.750) OE/05 = 7,980 [E]_x000d_
 11*2*(1.120+1.750) OE/06 = 63,140 [F]_x000d_
 1*2*(1.120+1.750) OE/07 = 5,740 [G]_x000d_
 1*2*(0.900+1.750) OE/08 = 5,300 [H]_x000d_
 1*2*(0.710+1.300) OE/09 = 4,020 [I]_x000d_
 2*2*(0.710+1.300) OE/10 = 8,040 [J]_x000d_
 11*2*(1.100+1.275) OE/11 = 52,250 [K]_x000d_
 1*2*(1.100+1.275) OE/12 = 4,750 [L]_x000d_
 1*2*(0.900+1.400) OE/13 = 4,600 [M]_x000d_
 3*2*(0.710+1.275) OE/14 = 11,910 [N]_x000d_
 1*2*(0.900+1.450) OE/15 = 4,700 [O]_x000d_
 1*2*(1.120+1.350) OE/16 = 4,940 [P]_x000d_
 2*2*(1.130+1.300) OI/01 = 9,720 [Q]_x000d_
 Mezisoučet: 5.7+11.4+7.8+7.2+7.98+63.14+5.74+5.3+4.02+8.04+52.25+4.75+4.6+11.91+4.7+4.94+9.72 = 219,190 [R]_x000d_
 "``Výkres 054 - výpis dveřních otvorů"_x000d_
 1*2*(1.250+2.970) DE/01 = 8,440 [S]_x000d_
 1*2*(1.150+2.300) DE/02 = 6,900 [T]_x000d_
 1*2*(1.650+3.150) DE/03 = 9,600 [U]_x000d_
 2*2*(1.650+3.150) DE/04 = 19,200 [V]_x000d_
 1*2*(1.650+3.150) DE/05 = 9,600 [W]_x000d_
 1*2*(1.450+3.150) DE/06 = 9,200 [X]_x000d_
 3*2*(0.950+2.050) DE/07 = 18,000 [Y]_x000d_
 1*2*(0.900+2.050) DE/08 = 5,900 [Z]_x000d_
 1*2*(1.250+2.050) DE/09 = 6,600 [AA]_x000d_
 1*2*(1.150+2.800) DE/10 = 7,900 [AB]_x000d_
 Mezisoučet: 8.44+6.9+9.6+19.2+9.6+9.2+18+5.9+6.6+7.9 = 101,340 [AC]_x000d_
 Celkem: 5.7+11.4+7.8+7.2+7.98+63.14+5.74+5.3+4.02+8.04+52.25+4.75+4.6+11.91+4.7+4.94+9.72+8.44+6.9+9.6+19.2+9.6+9.2+18+5.9+6.6+7.9 = 320,530 [AD]_x000d_</t>
  </si>
  <si>
    <t>62</t>
  </si>
  <si>
    <t>Úprava povrchů vnějších</t>
  </si>
  <si>
    <t>28375807</t>
  </si>
  <si>
    <t>deska EPS grafitová fasádní ?=0,030-0,031 tl 150mm</t>
  </si>
  <si>
    <t xml:space="preserve"> "` ```Stěna We04"_x000d_
 778.899 = 778,899 [A]_x000d_
 "``Stěna We10"_x000d_
 23.266 = 23,266 [B]_x000d_
 Celkem: 778.899+23.266 = 802,165 [C]_x000d_
 802.165 * 1.05Koeficient množství = 842,273 [D]_x000d_</t>
  </si>
  <si>
    <t>28376032</t>
  </si>
  <si>
    <t>deska EPS grafitová fasádní ?=0,032 tl 40mm</t>
  </si>
  <si>
    <t>28376075</t>
  </si>
  <si>
    <t>deska EPS grafitová fasádní ?=0,030-0,031 tl 80mm</t>
  </si>
  <si>
    <t xml:space="preserve"> "` ```Skladba We09:"_x000d_
 "``Odměřeno v DWG"_x000d_
 13.755 * 3.700 - 1*(2.000*1.785) - 3*(0.900*1.485) - 1*(1.000*1.485) - 1*(1.200*1.485) Část sociálek = 40,047 [A]_x000d_
 Celkem: 40.047 = 40,047 [B]_x000d_
 40.047 * 1.05Koeficient množství = 42,049 [C]_x000d_</t>
  </si>
  <si>
    <t>28376076</t>
  </si>
  <si>
    <t>deska EPS grafitová fasádní ?=0,030-0,031 tl 100mm</t>
  </si>
  <si>
    <t>28376442</t>
  </si>
  <si>
    <t>deska XPS hrana rovná a strukturovaný povrch 300kPA ?=0,035 tl 80mm</t>
  </si>
  <si>
    <t xml:space="preserve"> "` ```Skladba We07:"_x000d_
 "``Odměřeno v DWG"_x000d_
 "``POHLED SZ:"_x000d_
 (13.755-2.000)*0.400 = 4,702 [A]_x000d_
 Mezisoučet: 4.702 = 4,702 [B]_x000d_
 "``Skladba We07:"_x000d_
 "``Odměřeno v DWG"_x000d_
 "``POHLED SZ:"_x000d_
 (13.755-2.000)*0.400 = 4,702 [C]_x000d_
 Mezisoučet: 4.702 = 4,702 [D]_x000d_
 "``Skladba We08:"_x000d_
 "``Odměřeno v DWG"_x000d_
 (13.755-2.000-3*0.900-1*1.000-1*1.200) * 0.515 = 3,530 [E]_x000d_
 Mezisoučet: 3.53 = 3,530 [F]_x000d_
 Celkem: 4.702+4.702+3.53 = 12,934 [G]_x000d_
 12.934 * 1.05Koeficient množství = 13,581 [H]_x000d_</t>
  </si>
  <si>
    <t>28376443</t>
  </si>
  <si>
    <t>deska XPS hrana rovná a strukturovaný povrch 300kPA ?=0,035 tl 100mm</t>
  </si>
  <si>
    <t>28376446</t>
  </si>
  <si>
    <t>deska XPS hrana rovná a strukturovaný povrch 300kPA ?=0,035 tl 150mm</t>
  </si>
  <si>
    <t xml:space="preserve"> "` ```Pohled JV:"_x000d_
 3.500*0.300 Nad přístřeškem = 1,050 [A]_x000d_
 "``POHLED SV:"_x000d_
 5.800*0.300 Lemování zdi se sociálkami = 1,740 [B]_x000d_
 "``POHLED SZ:"_x000d_
 (25.030+2*1.150)*0.300 Lemování zdi nad přístřeškem nástupiště = 8,199 [C]_x000d_
 Celkem: 1.05+1.74+8.199 = 10,989 [D]_x000d_
 10.989 * 1.05Koeficient množství = 11,538 [E]_x000d_</t>
  </si>
  <si>
    <t>59051390</t>
  </si>
  <si>
    <t>zátka EPS pro montáž TI D 65mm</t>
  </si>
  <si>
    <t>59051476</t>
  </si>
  <si>
    <t>profil začišťovací PVC 9mm s výztužnou tkaninou pro ostění ETICS</t>
  </si>
  <si>
    <t xml:space="preserve"> "` ```APU lišta:"_x000d_
 295.300 = 295,300 [A]_x000d_
 295.3 * 1.05Koeficient množství = 310,065 [B]_x000d_</t>
  </si>
  <si>
    <t>59051510</t>
  </si>
  <si>
    <t>profil začišťovací s okapnicí PVC s výztužnou tkaninou pro nadpraží ETICS</t>
  </si>
  <si>
    <t xml:space="preserve"> "` ```Rohové začišťovací profily kolem oken:"_x000d_
 "``1NP"_x000d_
 4*(1.600) + (1.770) + (1.400) + (1.200) + 3*(0.900) + (1.000) Pohled SZ = 14,470 [A]_x000d_
 (1.100+2*2.800) Pohled SV = 6,700 [B]_x000d_
 4*(1.020+2*1.750) + (1.150+2*2.950) Pohled JV = 25,130 [C]_x000d_
 (1.100+2*2.300) + (1.820+2*2.000) + 3*(0.670+2*2.320) Pohled JZ = 27,450 [D]_x000d_
 "``2NP"_x000d_
 6*(1.020) + 2*(1.020) Pohled SZ = 8,160 [E]_x000d_
 2*(1.020) + 2*(0.635) Pohled SV = 3,310 [F]_x000d_
 4*(1.020) + (2.160) Pohled JV = 6,240 [G]_x000d_
 (0.820) + (0.635) Pohled JZ = 1,455 [H]_x000d_
 "``3NP"_x000d_
 6*(1.020) Pohled SZ = 6,120 [I]_x000d_
 2*(1.020) + 2*(0.635) Pohled SV = 3,310 [J]_x000d_
 5*(1.020) Pohled JV = 5,100 [K]_x000d_
 (0.820)+(0.635) Pohled JZ = 1,455 [L]_x000d_
 "``Krov"_x000d_
 (0.500)*2*4 = 4,000 [M]_x000d_
 Mezisoučet: 14.47+6.7+25.13+27.45+8.16+3.31+6.24+1.455+6.12+3.31+5.1+1.455+4 = 112,900 [N]_x000d_
 "``Podbití střechy - okapnička"_x000d_
 "``Skladba přesahu podbití u střechy:"_x000d_
 2* (2*0.580+12.625) = 27,570 [O]_x000d_
 2*0.670+2*0.430+12.590 = 14,790 [P]_x000d_
 2* (3.200+0.580) = 7,560 [Q]_x000d_
 12.590 = 12,590 [R]_x000d_
 4*1.480 = 5,920 [S]_x000d_
 6.640+0.910+7.265 = 14,815 [T]_x000d_
 Mezisoučet: 27.57+14.79+7.56+12.59+5.92+14.815 = 83,245 [U]_x000d_
 Celkem: 14.47+6.7+25.13+27.45+8.16+3.31+6.24+1.455+6.12+3.31+5.1+1.455+4+27.57+14.79+7.56+12.59+5.92+14.815 = 196,145 [V]_x000d_
 196.145 * 1.05Koeficient množství = 205,952 [W]_x000d_</t>
  </si>
  <si>
    <t>621151011</t>
  </si>
  <si>
    <t>Penetrační nátěr vnějších pastovitých tenkovrstvých omítek silikátový podhledů</t>
  </si>
  <si>
    <t xml:space="preserve"> "` ```Spojovací můstek"_x000d_
 "``Výkres 042 - Půdorys střechy - nový stav"_x000d_
 "``Výkres 060 - Výpis skladeb konstrukcí"_x000d_
 "``Skladba střechy R05:"_x000d_
 (2.850*3.050+2*2.340*0.150) / 0.9799247 = 9,587 [A]_x000d_
 Mezisoučet: 9.587 = 9,587 [B]_x000d_
 "``Skladba CS14"_x000d_
 "``Podbití střechy"_x000d_
 "``Skladba přesahu podbití u střechy:"_x000d_
 2* (0.700+0.250) * 12.625 = 23,988 [C]_x000d_
 2* (0.700+0.250) * 1.200 = 2,280 [D]_x000d_
 2* (0.700+0.250) * 1.300 = 2,470 [E]_x000d_
 2* (0.720+0.220) * 11.550 = 21,714 [F]_x000d_
 2*4 * 0.220 pohledové trojúhelníky = 1,760 [G]_x000d_
 Mezisoučet: 23.988+2.28+2.47+21.714+1.76 = 52,212 [H]_x000d_
 Celkem: 9.587+23.988+2.28+2.47+21.714+1.76 = 61,799 [I]_x000d_</t>
  </si>
  <si>
    <t>621211003</t>
  </si>
  <si>
    <t>Montáž kontaktního zateplení lepením a mechanickým kotvením z polystyrenových desek (dodávka ve specifikaci) na vnější podhledy, na podklad dřevěný nebo kovový,</t>
  </si>
  <si>
    <t>Montáž kontaktního zateplení lepením a mechanickým kotvením z polystyrenových desek (dodávka ve specifikaci) na vnější podhledy, na podklad dřevěný nebo kovový, tloušťky desek do 40 mm</t>
  </si>
  <si>
    <t xml:space="preserve"> "` ```Podbití střechy:"_x000d_
 "``Skladba CS14"_x000d_
 "``Podbití střechy"_x000d_
 "``Skladba přesahu podbití u střechy:"_x000d_
 2* (0.700+0.250) * 12.625 = 23,988 [A]_x000d_
 2* (0.700+0.250) * 1.200 = 2,280 [B]_x000d_
 2* (0.700+0.250) * 1.300 = 2,470 [C]_x000d_
 2* (0.720+0.220) * 11.550 = 21,714 [D]_x000d_
 2*4 * 0.220 pohledové trojúhelníky = 1,760 [E]_x000d_
 Mezisoučet: 23.988+2.28+2.47+21.714+1.76 = 52,212 [F]_x000d_
 "``Tepelná izolace"_x000d_
 "``Výkres 042 - Půdorys střechy - nový stav"_x000d_
 "``Výkres 060 - Výpis skladeb konstrukcí"_x000d_
 "``Skladba střechy R05:"_x000d_
 (2.850*3.050+2*2.340*0.150) / 0.9799247 = 9,587 [G]_x000d_
 Mezisoučet: 9.587 = 9,587 [H]_x000d_
 Celkem: 23.988+2.28+2.47+21.714+1.76+9.587 = 61,799 [I]_x000d_</t>
  </si>
  <si>
    <t>621531022</t>
  </si>
  <si>
    <t>Omítka tenkovrstvá silikonová vnějších ploch probarvená bez penetrace zatíraná (škrábaná), zrnitost 2,0 mm podhledů</t>
  </si>
  <si>
    <t xml:space="preserve"> "` ```Povrchová úprava"_x000d_
 "``Výkres 042 - Půdorys střechy - nový stav"_x000d_
 "``Výkres 060 - Výpis skladeb konstrukcí"_x000d_
 "``Skladba střechy R05:"_x000d_
 (2.850*3.050+2*2.340*0.150) / 0.9799247 = 9,587 [A]_x000d_
 Mezisoučet: 9.587 = 9,587 [B]_x000d_
 "``Skladba CS14"_x000d_
 "``Podbití střechy"_x000d_
 "``Skladba přesahu podbití u střechy:"_x000d_
 2* (0.700+0.250) * 12.625 = 23,988 [C]_x000d_
 2* (0.700+0.250) * 1.200 = 2,280 [D]_x000d_
 2* (0.700+0.250) * 1.300 = 2,470 [E]_x000d_
 2* (0.720+0.220) * 11.550 = 21,714 [F]_x000d_
 2*4 * 0.220 pohledové trojúhelníky = 1,760 [G]_x000d_
 Mezisoučet: 23.988+2.28+2.47+21.714+1.76 = 52,212 [H]_x000d_
 Celkem: 9.587+23.988+2.28+2.47+21.714+1.76 = 61,799 [I]_x000d_</t>
  </si>
  <si>
    <t>622131121</t>
  </si>
  <si>
    <t>Podkladní a spojovací vrstva vnějších omítaných ploch penetrace nanášená ručně stěn</t>
  </si>
  <si>
    <t>622142001</t>
  </si>
  <si>
    <t>Pletivo vnějších ploch v ploše nebo pruzích, na plném podkladu sklovláknité vtlačené do tmelu stěn</t>
  </si>
  <si>
    <t xml:space="preserve"> "` ```Vyrovnávací vrstva"_x000d_
 "``Skladba We06:"_x000d_
 "``Pohled SV:"_x000d_
 29.400 = 29,400 [A]_x000d_
 "``Půdorys 1NP:"_x000d_
 "``Podchod"_x000d_
 (0.350+3.350+0.350+0.340+0.425)*2.700 = 13,001 [B]_x000d_
 "``Stěna - pohled z nástupiště"_x000d_
 3.620*4.000 - 3*(0.670*2.320) + 3*(0.670+2*2.320)*0.450 = 16,985 [C]_x000d_
 "``Pohled SZ:"_x000d_
 0.450*4.000 = 1,800 [D]_x000d_
 0.600*4.000 = 2,400 [E]_x000d_
 Mezisoučet: 29.4+13.001+16.985+1.8+2.4 = 63,586 [F]_x000d_
 "``Skladba We12:"_x000d_
 "``Pohled SV:"_x000d_
 7.900*0.400 = 3,160 [G]_x000d_
 "``Pohled SZ:"_x000d_
 0.450*0.550 = 0,248 [H]_x000d_
 0.600*0.550 = 0,330 [I]_x000d_
 "``Půdorys 1NP:"_x000d_
 "``Podchod"_x000d_
 (0.350+3.350+0.350+0.340+0.425)*0.515 = 2,480 [J]_x000d_
 "``Stěna - pohled z nástupiště"_x000d_
 3.620*0.515 = 1,864 [K]_x000d_
 Mezisoučet: 3.16+0.248+0.33+2.48+1.864 = 8,082 [L]_x000d_
 Celkem: 29.4+13.001+16.985+1.8+2.4+3.16+0.248+0.33+2.48+1.864 = 71,668 [M]_x000d_</t>
  </si>
  <si>
    <t>622151011</t>
  </si>
  <si>
    <t>Penetrační nátěr vnějších pastovitých tenkovrstvých omítek silikátový stěn</t>
  </si>
  <si>
    <t>622151021</t>
  </si>
  <si>
    <t>Penetrační nátěr vnějších pastovitých tenkovrstvých omítek mozaikových akrylátový stěn</t>
  </si>
  <si>
    <t xml:space="preserve"> "` ```Spojovací můstek"_x000d_
 "``Skladba We03:"_x000d_
 "``Pohled JV:"_x000d_
 6.120 * 0.400 Levá věž = 2,448 [A]_x000d_
 2* (0.950*0.400) Odskoky = 0,760 [B]_x000d_
 12.690*0.550 Střední část = 6,980 [C]_x000d_
 6.120 * 0.400 Pravá věž = 2,448 [D]_x000d_
 11.315*0.550 + 0.800*0.400 Část sociálek = 6,543 [E]_x000d_
 "``Pohled SV:"_x000d_
 3.550*0.400 = 1,420 [F]_x000d_
 3.765*0.550 = 2,071 [G]_x000d_
 5.190*0.520 = 2,699 [H]_x000d_
 -1.100*0.250 = -0,275 [I]_x000d_
 "``Pohled SZ:"_x000d_
 24.280*0.515 Nástupiště = 12,504 [J]_x000d_
 2* (1.150 * 0.515) odskoky = 1,185 [K]_x000d_
 - (4*1.600+1*1.400)*0.515 odpočet dveří = -4,017 [L]_x000d_
 "``Pohled JZ:"_x000d_
 9.350*0.400 = 3,740 [M]_x000d_
 5.775*0.350 = 2,021 [N]_x000d_
 Mezisoučet: 2.448+0.76+6.98+2.448+6.543+1.42+2.071+2.699+-0.275+12.504+1.185+-4.017+3.74+2.021 = 40,527 [O]_x000d_
 "``Skladba We08:"_x000d_
 "``Odměřeno v DWG"_x000d_
 (13.755-2.000-3*0.900-1*1.000-1*1.200) * 0.515 = 3,530 [P]_x000d_
 Mezisoučet: 3.53 = 3,530 [Q]_x000d_
 "``Skladba We12:"_x000d_
 "``Pohled SV:"_x000d_
 7.900*0.400 = 3,160 [R]_x000d_
 "``Pohled SZ:"_x000d_
 0.450*0.550 = 0,248 [S]_x000d_
 0.600*0.550 = 0,330 [T]_x000d_
 "``Půdorys 1NP:"_x000d_
 "``Podchod"_x000d_
 (0.350+3.350+0.350+0.340+0.425)*0.515 = 2,480 [U]_x000d_
 "``Stěna - pohled z nástupiště"_x000d_
 3.620*0.515 = 1,864 [V]_x000d_
 Mezisoučet: 3.16+0.248+0.33+2.48+1.864 = 8,082 [W]_x000d_
 "``Plocha ostění a nadpraží v mozaikové omítce"_x000d_
 5*(2*0.515)*0.100 + 5*(2*0.515)*0.080 Pohled SZ = 0,927 [X]_x000d_
 (0.250+0.515)*0.100 Pohled SV = 0,077 [Y]_x000d_
 (2*0.250)*0.100 Pohled JV = 0,050 [Z]_x000d_
 (0.250+0.515)*0.100 Pohled JZ = 0,077 [AA]_x000d_
 Mezisoučet: 0.927+0.077+0.05+0.077 = 1,131 [AB]_x000d_
 Celkem: 2.448+0.76+6.98+2.448+6.543+1.42+2.071+2.699+-0.275+12.504+1.185+-4.017+3.74+2.021+3.53+3.16+0.248+0.33+2.48+1.864+0.927+0.077+0.05+0.077 = 53,270 [AC]_x000d_</t>
  </si>
  <si>
    <t>622211011</t>
  </si>
  <si>
    <t>Montáž kontaktního zateplení lepením a mechanickým kotvením z polystyrenových desek (dodávka ve specifikaci) na vnější stěny, na podklad betonový nebo z lehčené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</si>
  <si>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40 do 80 mm</t>
  </si>
  <si>
    <t xml:space="preserve"> "` ```Tepelná izolace"_x000d_
 "``Skladba We07:"_x000d_
 "``Odměřeno v DWG"_x000d_
 "``POHLED SZ:"_x000d_
 (13.755-2.000)*0.400 = 4,702 [A]_x000d_
 Mezisoučet: 4.702 = 4,702 [B]_x000d_
 "``Skladba We08:"_x000d_
 "``Odměřeno v DWG"_x000d_
 (13.755-2.000-3*0.900-1*1.000-1*1.200) * 0.515 = 3,530 [C]_x000d_
 Mezisoučet: 3.53 = 3,530 [D]_x000d_
 "``Skladba We09:"_x000d_
 "``Odměřeno v DWG"_x000d_
 13.755 * 3.700 - 1*(2.000*1.785) - 3*(0.900*1.485) - 1*(1.000*1.485) - 1*(1.200*1.485) Část sociálek = 40,047 [E]_x000d_
 Mezisoučet: 40.047 = 40,047 [F]_x000d_
 Celkem: 4.702+3.53+40.047 = 48,279 [G]_x000d_</t>
  </si>
  <si>
    <t>622211021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</si>
  <si>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</si>
  <si>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>622211023</t>
  </si>
  <si>
    <t>Montáž kontaktního zateplení lepením a mechanickým kotvením z polystyrenových desek (dodávka ve specifikaci) na vnější stěny, na podklad dřevěný nebo kovový, tl</t>
  </si>
  <si>
    <t>Montáž kontaktního zateplení lepením a mechanickým kotvením z polystyrenových desek (dodávka ve specifikaci) na vnější stěny, na podklad dřevěný nebo kovový, tloušťky desek přes 80 do 120 mm</t>
  </si>
  <si>
    <t xml:space="preserve"> "` ```Tepelná izolace"_x000d_
 "``Výkres 025-027 - Půdorysy - nový stav"_x000d_
 "``Výkres 028 a 029 - Řezy"_x000d_
 "``Výkres 030-037 - Pohledy"_x000d_
 "``Skladba We05:"_x000d_
 "``Odměřeno v DWG"_x000d_
 2*4* 2.300 = 18,400 [A]_x000d_
 2*4*0.330*1.300 = 3,432 [B]_x000d_
 Celkem: 18.4+3.432 = 21,832 [C]_x000d_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</si>
  <si>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</si>
  <si>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</si>
  <si>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 xml:space="preserve"> "` ```Tepelná izolace"_x000d_
 "``Skladba We04:"_x000d_
 "``Odměřeno v DWG"_x000d_
 "``Pohled JV:"_x000d_
 6.220 * 10.960 - 2*(1.020*1.750) - 1*(1.020*1.350) Levá věž = 63,224 [A]_x000d_
 6.220 * 10.960 - 2*(1.020*1.750) - 1*(1.020*1.350) Pravá věž = 63,224 [B]_x000d_
 12.590 * 10.600 - 4*(1.020*1.750) - 1*(2.160*1.750) - 3*(1.020*1.350) - 1*(1.150*2.900) Střední část = 115,068 [C]_x000d_
 2*0.900*10.600 Odskoky mezi věžemi 63.224 střední částí = 19,080 [D]_x000d_
 (6.365*2.250+7.695*2.400) - 2.000*1.785 Část sociálek = 29,219 [E]_x000d_
 "``POHLED SV:"_x000d_
 (132.61)    - 1*(1.100*2.550) - 2*(1.020*1.750) - 2*(1.020*1.350) - 4*(0.635*1.300) - 1*(0.700*0.800) (Odměřeno v DWG) - otvory = 119,619 [F]_x000d_
 "``POHLED SZ:"_x000d_
 (24.280*3.800+2*1.000*3.800) - 4*(1.600*2.635) - 1*(1.400*2.635) - 1*(1.770*2.100) Pohled na nástupišti - 1NP = 75,594 [G]_x000d_
 6.220 * 6.720 - 1*(1.020*1.750) - 1*(1.020*1.350) Levá věž = 38,636 [H]_x000d_
 6.220 * 6.720 - 1*(1.020*1.750) - 1*(1.020*1.350) Pravá věž = 38,636 [I]_x000d_
 (12.590*6.160+2*1.000*6.160) - 4*(1.020*1.750) - 4*(1.020*1.275) Prostřední část nad nástupištěm - 2NP = 77,532 [J]_x000d_
 2*1.150 * 3.800 odskoky pod přístřeškem = 8,740 [K]_x000d_
 "``POHLED JZ:"_x000d_
 3.550 * 3.950 - 3*(0.670*2.320) Boční zeď nástupiště = 9,359 [L]_x000d_
 (12.625*10.550-5.800*0.265) - 1*(1.820*2.000) - 1*(1.100*2.050) - 2*(0.635*1.300) - 1*(0.820*1.750) - 1*(0.820*1.400) - 1*(0.700*0.800) Objekt VB = 120,968 [M]_x000d_
 Mezisoučet: 63.224+63.224+115.068+19.08+29.219+119.619+75.594+38.636+38.636+77.532+8.74+9.359+120.968 = 778,899 [N]_x000d_
 Celkem: 63.224+63.224+115.068+19.08+29.219+119.619+75.594+38.636+38.636+77.532+8.74+9.359+120.968 = 778,899 [O]_x000d_</t>
  </si>
  <si>
    <t>622211033</t>
  </si>
  <si>
    <t>Montáž kontaktního zateplení lepením a mechanickým kotvením z polystyrenových desek (dodávka ve specifikaci) na vnější stěny, na podklad dřevěný nebo kovový, tloušťky desek přes 120 do 160 mm</t>
  </si>
  <si>
    <t xml:space="preserve"> "` ```Tepelná izolace"_x000d_
 "``Výkres 025-027 - Půdorysy - nový stav"_x000d_
 "``Výkres 028 a 029 - Řezy"_x000d_
 "``Výkres 030-037 - Pohledy"_x000d_
 "``Skladba We10:"_x000d_
 (6.220*0.220 + (6.220*1.800)/2) *4 - (0.500*1.150)*2*4 = 23,266 [A]_x000d_
 Celkem: 23.266 = 23,266 [B]_x000d_</t>
  </si>
  <si>
    <t>622252002</t>
  </si>
  <si>
    <t>Montáž profilů kontaktního zateplení ostatních stěnových, dilatačních apod. lepených do tmelu</t>
  </si>
  <si>
    <t>622325103</t>
  </si>
  <si>
    <t>Oprava vápenocementové omítky vnějších ploch stupně členitosti 1 hladké stěn, v rozsahu opravované plochy přes 30 do 50%</t>
  </si>
  <si>
    <t>622511112</t>
  </si>
  <si>
    <t>Omítka tenkovrstvá akrylátová vnějších ploch probarvená bez penetrace mozaiková střednězrnná stěn</t>
  </si>
  <si>
    <t xml:space="preserve"> "` ```Povrchová úprava"_x000d_
 "``Skladba We03:"_x000d_
 "``Pohled JV:"_x000d_
 6.120 * 0.400 Levá věž = 2,448 [A]_x000d_
 2* (0.950*0.400) Odskoky = 0,760 [B]_x000d_
 12.690*0.550 Střední část = 6,980 [C]_x000d_
 6.120 * 0.400 Pravá věž = 2,448 [D]_x000d_
 11.315*0.550 + 0.800*0.400 Část sociálek = 6,543 [E]_x000d_
 "``Pohled SV:"_x000d_
 3.550*0.400 = 1,420 [F]_x000d_
 3.765*0.550 = 2,071 [G]_x000d_
 5.190*0.520 = 2,699 [H]_x000d_
 -1.100*0.250 = -0,275 [I]_x000d_
 "``Pohled SZ:"_x000d_
 24.280*0.515 Nástupiště = 12,504 [J]_x000d_
 2* (1.150 * 0.515) odskoky = 1,185 [K]_x000d_
 - (4*1.600+1*1.400)*0.515 odpočet dveří = -4,017 [L]_x000d_
 "``Pohled JZ:"_x000d_
 9.350*0.400 = 3,740 [M]_x000d_
 5.775*0.350 = 2,021 [N]_x000d_
 Mezisoučet: 2.448+0.76+6.98+2.448+6.543+1.42+2.071+2.699+-0.275+12.504+1.185+-4.017+3.74+2.021 = 40,527 [O]_x000d_
 "``Skladba We08:"_x000d_
 "``Odměřeno v DWG"_x000d_
 (13.755-2.000-3*0.900-1*1.000-1*1.200) * 0.515 = 3,530 [P]_x000d_
 Mezisoučet: 3.53 = 3,530 [Q]_x000d_
 "``Skladba We12:"_x000d_
 "``Pohled SV:"_x000d_
 7.900*0.400 = 3,160 [R]_x000d_
 "``Pohled SZ:"_x000d_
 0.450*0.550 = 0,248 [S]_x000d_
 0.600*0.550 = 0,330 [T]_x000d_
 "``Půdorys 1NP:"_x000d_
 "``Podchod"_x000d_
 (0.350+3.350+0.350+0.340+0.425)*0.515 = 2,480 [U]_x000d_
 "``Stěna - pohled z nástupiště"_x000d_
 3.620*0.515 = 1,864 [V]_x000d_
 Mezisoučet: 3.16+0.248+0.33+2.48+1.864 = 8,082 [W]_x000d_
 "``Plocha ostění a nadpraží v mozaikové omítce"_x000d_
 5*(2*0.515)*0.100 + 5*(2*0.515)*0.080 Pohled SZ = 0,927 [X]_x000d_
 (0.250+0.515)*0.100 Pohled SV = 0,077 [Y]_x000d_
 (2*0.250)*0.100 Pohled JV = 0,050 [Z]_x000d_
 (0.250+0.515)*0.100 Pohled JZ = 0,077 [AA]_x000d_
 Mezisoučet: 0.927+0.077+0.05+0.077 = 1,131 [AB]_x000d_
 Celkem: 2.448+0.76+6.98+2.448+6.543+1.42+2.071+2.699+-0.275+12.504+1.185+-4.017+3.74+2.021+3.53+3.16+0.248+0.33+2.48+1.864+0.927+0.077+0.05+0.077 = 53,270 [AC]_x000d_</t>
  </si>
  <si>
    <t>622531022</t>
  </si>
  <si>
    <t>Omítka tenkovrstvá silikonová vnějších ploch probarvená bez penetrace zatíraná (škrábaná), zrnitost 2,0 mm stěn</t>
  </si>
  <si>
    <t>629991012</t>
  </si>
  <si>
    <t>Zakrytí vnějších ploch před znečištěním včetně pozdějšího odkrytí výplní otvorů a svislých ploch fólií přilepenou na začišťovací lištu</t>
  </si>
  <si>
    <t xml:space="preserve"> "` ```1NP"_x000d_
 4*(1.600*3.150) + (1.770*2.100) + (1.400*3.150) + (1.200*2.050) + 3*(0.900*2.050) + (1.000*2.050) Pohled SZ = 38,332 [A]_x000d_
 (1.100*2.800) Pohled SV = 3,080 [B]_x000d_
 4*(1.020*1.750) + (1.150*2.950) Pohled JV = 10,533 [C]_x000d_
 (1.100*2.300) + (1.820*2.000) + 3*(0.670*2.320) Pohled JZ = 10,833 [D]_x000d_
 "``2NP"_x000d_
 6*(1.020*1.750) + 2*(1.020*1.350) Pohled SZ = 13,464 [E]_x000d_
 2*(1.020*1.750) + 2*(0.635*1.300) Pohled SV = 5,221 [F]_x000d_
 4*(1.020*1.750) + (2.160*1.750) Pohled JV = 10,920 [G]_x000d_
 (0.820*1.750) + (0.635*1.300) Pohled JZ = 2,261 [H]_x000d_
 "``3NP"_x000d_
 2*(1.020*1.350) Pohled SZ = 2,754 [I]_x000d_
 2*(1.020*1.350) + 2*(0.635*1.300) Pohled SV = 4,405 [J]_x000d_
 5*(1.020*1.350) Pohled JV = 6,885 [K]_x000d_
 (0.820*1.350)+(0.635*1.300) Pohled JZ = 1,933 [L]_x000d_
 Mezisoučet: 38.332+3.08+10.533+10.833+13.464+5.221+10.92+2.261+2.754+4.405+6.885+1.933 = 110,621 [M]_x000d_
 Celkem: 38.332+3.08+10.533+10.833+13.464+5.221+10.92+2.261+2.754+4.405+6.885+1.933 = 110,621 [N]_x000d_</t>
  </si>
  <si>
    <t>629995101</t>
  </si>
  <si>
    <t>Očištění vnějších ploch tlakovou vodou omytím</t>
  </si>
  <si>
    <t xml:space="preserve"> "` ```Povrchová úprava - Silikonová fasádní omítka"_x000d_
 "``Stěna We04:"_x000d_
 778.899 = 778,899 [A]_x000d_
 "``Stěna We06:"_x000d_
 63.586 = 63,586 [B]_x000d_
 "``Stěna We09:"_x000d_
 40.047 = 40,047 [C]_x000d_
 "``Stěna We10:"_x000d_
 23.266 = 23,266 [D]_x000d_
 Celkem: 778.899+63.586+40.047+23.266 = 905,798 [E]_x000d_</t>
  </si>
  <si>
    <t>63127416</t>
  </si>
  <si>
    <t>profil rohový PVC 23x23mm s výztužnou tkaninou š 100mm pro ETICS</t>
  </si>
  <si>
    <t xml:space="preserve"> "` ```Rohové začišťovací profily kolem oken:"_x000d_
 "``1NP"_x000d_
 4*(2*3.150) + (2*2.100) + (2*3.150) + (2*2.050) + 3*(2*2.050) + (2*2.050) Pohled SZ = 56,200 [A]_x000d_
 (2*2.800) Pohled SV = 5,600 [B]_x000d_
 4*(2*1.750) + (2*2.300) Pohled JV = 18,600 [C]_x000d_
 (2*2.300) + (2*2.000) + 3*(2*2.320) Pohled JZ = 22,520 [D]_x000d_
 "``2NP"_x000d_
 6*(2*1.750) + 2*(2*1.350) Pohled SZ = 26,400 [E]_x000d_
 2*(2*1.750) + 2*(2*1.300) Pohled SV = 12,200 [F]_x000d_
 4*(2*1.750) + (2*1.750) Pohled JV = 17,500 [G]_x000d_
 (2*1.750) + (2*1.300) Pohled JZ = 6,100 [H]_x000d_
 "``3NP"_x000d_
 6*(2*1.350) Pohled SZ = 16,200 [I]_x000d_
 2*(2*1.350) + 2*(2*1.300) Pohled SV = 10,600 [J]_x000d_
 5*(2*1.350) Pohled JV = 13,500 [K]_x000d_
 (2*1.350)+(2*1.300) Pohled JZ = 5,300 [L]_x000d_
 "``Krov"_x000d_
 (2*1.150)*2*4 = 18,400 [M]_x000d_
 Mezisoučet: 56.2+5.6+18.6+22.52+26.4+12.2+17.5+6.1+16.2+10.6+13.5+5.3+18.4 = 229,120 [N]_x000d_
 "``Rohové profily - rohy objektu:"_x000d_
 2*4.200+4*11.200+2*4.500+(2.000+2*2.250)*2 Pohled SZ = 75,200 [O]_x000d_
 4*11.300+3.000 Pohled JV = 48,200 [P]_x000d_
 Mezisoučet: 75.2+48.2 = 123,400 [Q]_x000d_
 Celkem: 56.2+5.6+18.6+22.52+26.4+12.2+17.5+6.1+16.2+10.6+13.5+5.3+18.4+75.2+48.2 = 352,520 [R]_x000d_
 352.52 * 1.05Koeficient množství = 370,146 [S]_x000d_</t>
  </si>
  <si>
    <t>63</t>
  </si>
  <si>
    <t>Podlahy a podlahové konstrukce</t>
  </si>
  <si>
    <t>59245601</t>
  </si>
  <si>
    <t>dlažba desková betonová tl 50mm přírodní</t>
  </si>
  <si>
    <t>596811222</t>
  </si>
  <si>
    <t>Kladení dlažby z betonových nebo kameninových dlaždic komunikací pro pěší s vyplněním spár a se smetením přebytečného materiálu na vzdálenost do 3 m s ložem z k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</si>
  <si>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přes 100 do 300 m2</t>
  </si>
  <si>
    <t xml:space="preserve"> "` ```Nášlapná vrstva"_x000d_
 "``Výkres 024 - Půdorys 1.PP - nový stav"_x000d_
 "``Výkres 060 - Výpis skladeb konstrukcí"_x000d_
 "``Skladba CS01:"_x000d_
 10.530 1S01 = 10,530 [A]_x000d_
 20.060 1S02 = 20,060 [B]_x000d_
 14.860 1S03 = 14,860 [C]_x000d_
 10.800 1S04 = 10,800 [D]_x000d_
 34.990 1S05 = 34,990 [E]_x000d_
 8.170 1S06 = 8,170 [F]_x000d_
 4.630 1S07 = 4,630 [G]_x000d_
 45.300 1S08 = 45,300 [H]_x000d_
 13.540 1S09 = 13,540 [I]_x000d_
 Celkem: 10.53+20.06+14.86+10.8+34.99+8.17+4.63+45.3+13.54 = 162,880 [J]_x000d_</t>
  </si>
  <si>
    <t xml:space="preserve"> "` ```Roznášecí vrstva"_x000d_
 "``Skladba CS03:"_x000d_
 "``Výkres 025 - Půdorys 1.NP - nový stav"_x000d_
 (2.190) * (1.150+0.100+2.100)*0.060 0P09, 0P10 = 0,440 [A]_x000d_
 6.29*0.060 0P14 = 0,377 [B]_x000d_
 ((2.400+0.150+2.030+0.100+1.235) * (3.960) + (1.250*0.500) + (0.950*0.500))*0.060 0P12, 0P13, 0P15, 0P23 = 1,471 [C]_x000d_
 Mezisoučet: 0.44+0.377+1.471 = 2,288 [D]_x000d_
 "``Výkres 027 - Půdorys 3.NP - nový stav"_x000d_
 "``Výkres 060 - Výpis skladeb konstrukcí"_x000d_
 "``Skladba CS09:"_x000d_
 (1.250*2.550 + 0.995*0.400 + 0.600*1.000 + 0.600*0.900 + 1.000 + 0.400)*0.060 2P01 = 0,368 [E]_x000d_
 Mezisoučet: 0.368 = 0,368 [F]_x000d_
 Celkem: 0.44+0.377+1.471+0.368 = 2,656 [G]_x000d_</t>
  </si>
  <si>
    <t>631311125</t>
  </si>
  <si>
    <t>Mazanina z betonu prostého bez zvýšených nároků na prostředí tl. přes 80 do 120 mm tř. C 20/25</t>
  </si>
  <si>
    <t xml:space="preserve"> "` ```Nosná konstrukce"_x000d_
 "``Skladba CS03:"_x000d_
 "``Výkres 025 - Půdorys 1.NP - nový stav"_x000d_
 (2.190) * (1.150+0.100+2.100) 0P09, 0P10 = 7,337 [A]_x000d_
 6.29 0P14 = 6,290 [B]_x000d_
 (2.400+0.150+2.030+0.100+1.235) * (3.960) + (1.250*0.500) + (0.950*0.500) 0P12, 0P13, 0P15, 0P23 = 24,523 [C]_x000d_
 Celkem: 7.337+6.29+24.523 = 38,150 [D]_x000d_
 38.15 * 0.12Koeficient množství = 4,578 [E]_x000d_</t>
  </si>
  <si>
    <t>631311235</t>
  </si>
  <si>
    <t>Mazanina z betonu prostého se zvýšenými nároky na prostředí tl. přes 120 do 240 mm tř. C 30/37</t>
  </si>
  <si>
    <t xml:space="preserve"> "` ```Nosná vrstva"_x000d_
 "``Výkres 025 - Půdorys 1.NP - nový stav"_x000d_
 "``Výkres 060 - Výpis skladeb konstrukcí"_x000d_
 "``Skladba CS13:"_x000d_
 "``Rampa vstup"_x000d_
 (2.250 * 1.870)*0.200 = 0,842 [A]_x000d_
 Mezisoučet: 0.842 = 0,842 [B]_x000d_
 "``Výkres 025 - Půdorys 1.NP - nový stav"_x000d_
 "``Výkres 060 - Skladby konstrukcí"_x000d_
 "``Skladba CS16"_x000d_
 (1.150*1.600)*0.200 = 0,368 [C]_x000d_
 Mezisoučet: 0.368 = 0,368 [D]_x000d_
 Celkem: 0.842+0.368 = 1,210 [E]_x000d_</t>
  </si>
  <si>
    <t>631342122</t>
  </si>
  <si>
    <t>Mazanina z betonu lehkého tepelně-izolačního polystyrénového tl. přes 80 do 120 mm, objemové hmotnosti 500 kg/m3</t>
  </si>
  <si>
    <t xml:space="preserve"> "` ```Vyrovnávací vrstva"_x000d_
 "``Výkres 027 - Půdorys 3.NP - nový stav"_x000d_
 "``Výkres 060 - Výpis skladeb konstrukcí"_x000d_
 "``Skladba CS05:"_x000d_
 (12.890 * 5.020 - 1.390*0.150)*0.090 2P05-2P10 = 5,805 [A]_x000d_
 (3.740 * 3.755 + 1.700*0.300)*0.090 2P16, 2P17 = 1,310 [B]_x000d_
 (8.850 * 3.755 + 0.600*0.900 + 0.600*2.000)*0.090 2P18-2P22 = 3,147 [C]_x000d_
 Mezisoučet: 5.805+1.31+3.147 = 10,262 [D]_x000d_
 "``Skladba CS11:"_x000d_
 (4.920*7.975 + 1.100*0.150 + 1.120*0.150 + 1.400*0.300)*0.105 2P11, 2P12, 2P13 = 4,199 [E]_x000d_
 Mezisoučet: 4.199 = 4,199 [F]_x000d_
 Celkem: 5.805+1.31+3.147+4.199 = 14,461 [G]_x000d_</t>
  </si>
  <si>
    <t xml:space="preserve"> "` ```KARI 150x150x8 - 5,40 kg/m2"_x000d_
 "``KARI 150x150x6 - 3,03 kg/m2"_x000d_
 "``Výkres 024 - Půdorys 1.PP - nový stav"_x000d_
 "``Nosná vrstva"_x000d_
 "``Skladba CS03:"_x000d_
 "``Výkres 025 - Půdorys 1.NP - nový stav"_x000d_
 (2.190) * (1.150+0.100+2.100) * 5.40/1000  0P09, 0P10 = 0,040 [A]_x000d_
 6.29 * 5.40/1000  0P14 = 0,034 [B]_x000d_
 ((2.400+0.150+2.030+0.100+1.235) * (3.960) + (1.250*0.500) + (0.950*0.500)) * 5.40/1000  0P12, 0P13, 0P15, 0P23 = 0,132 [C]_x000d_
 Mezisoučet: 0.04+0.034+0.132 = 0,206 [D]_x000d_
 "``Výkres 027 - Půdorys 3.NP - nový stav"_x000d_
 "``Výkres 060 - Výpis skladeb konstrukcí"_x000d_
 "``Skladba CS09:"_x000d_
 (1.250*2.550 + 0.995*0.400 + 0.600*1.000 + 0.600*0.900 + 1.000 + 0.400)*3.03/1000*2 2P01 = 0,037 [E]_x000d_
 Mezisoučet: 0.037 = 0,037 [F]_x000d_
 "``Výkres 025 - Půdorys 1.NP - nový stav"_x000d_
 "``Výkres 060 - Výpis skladeb konstrukcí"_x000d_
 "``Skladba CS13:"_x000d_
 "``Rampa vstup"_x000d_
 (2.250 * 1.870) * 5.40/1000 *2 = 0,045 [G]_x000d_
 Mezisoučet: 0.045 = 0,045 [H]_x000d_
 "``Výkres 025 - Půdorys 1.NP - nový stav"_x000d_
 "``Výkres 060 - Skladby konstrukcí"_x000d_
 "``Skladba CS16"_x000d_
 (1.150*1.600)*5.40/1000 *2 = 0,020 [I]_x000d_
 Mezisoučet: 0.02 = 0,020 [J]_x000d_
 Celkem: 0.04+0.034+0.132+0.037+0.045+0.02 = 0,308 [K]_x000d_</t>
  </si>
  <si>
    <t>632451111</t>
  </si>
  <si>
    <t>Potěr cementový samonivelační ze suchých směsí tloušťky přes 25 do 30 mm</t>
  </si>
  <si>
    <t xml:space="preserve"> "` ```Vyrovnávací vrstva"_x000d_
 "``Skladba F01:"_x000d_
 "``Výkres 044 - Výkres podlahy 1.NP - nový stav"_x000d_
 46.52 - 1.250*1.000 - 1.400*1.500 0P18 = 43,170 [A]_x000d_
 Celkem: 43.17 = 43,170 [B]_x000d_</t>
  </si>
  <si>
    <t xml:space="preserve"> "` ```Separační vrstva"_x000d_
 "``Skladba CS03:"_x000d_
 "``Výkres 025 - Půdorys 1.NP - nový stav"_x000d_
 "``Výkres 060 - Výpis skladeb konstrukcí"_x000d_
 (2.190) * (1.150+0.100+2.100) 0P09, 0P10 = 7,337 [A]_x000d_
 6.29 0P14 = 6,290 [B]_x000d_
 (2.400+0.150+2.030+0.100+1.235) * (3.960) + (1.250*0.500) + (0.950*0.500) 0P12, 0P13, 0P15, 0P23 = 24,523 [C]_x000d_
 Mezisoučet: 7.337+6.29+24.523 = 38,150 [D]_x000d_
 "``Skladba CS13:"_x000d_
 "``Rampa vstup"_x000d_
 (2.250 * 1.870) = 4,208 [E]_x000d_
 Mezisoučet: 4.208 = 4,208 [F]_x000d_
 "``Výkres 025 - Půdorys 1.NP - nový stav"_x000d_
 "``Výkres 060 - Skladby konstrukcí"_x000d_
 "``Skladba CS16"_x000d_
 (1.150*1.600) = 1,840 [G]_x000d_
 Mezisoučet: 1.84 = 1,840 [H]_x000d_
 Celkem: 7.337+6.29+24.523+4.208+1.84 = 44,198 [I]_x000d_</t>
  </si>
  <si>
    <t>632683111</t>
  </si>
  <si>
    <t>Sešívání trhlin v betonových podlahách ocelovými sponkami se zálivkou pryskyřicí vzdálenosti sponek do 10 cm</t>
  </si>
  <si>
    <t xml:space="preserve"> "` ```Výkres 025 - Půdorys 1.NP - nový stav"_x000d_
 "``Skladba CS02 a CS07:"_x000d_
 10.000 = 10,000 [A]_x000d_</t>
  </si>
  <si>
    <t>632683112</t>
  </si>
  <si>
    <t>Sešívání trhlin v betonových podlahách ocelovými sponkami se zálivkou pryskyřicí vzdálenosti sponek přes 10 do 15 cm</t>
  </si>
  <si>
    <t xml:space="preserve"> "` ```Skladba CS02 a CS07:"_x000d_
 10.000 = 10,000 [A]_x000d_</t>
  </si>
  <si>
    <t>632683113</t>
  </si>
  <si>
    <t>Sešívání trhlin v betonových podlahách ocelovými sponkami se zálivkou pryskyřicí vzdálenosti sponek přes 15 do 20 cm</t>
  </si>
  <si>
    <t>R63131113</t>
  </si>
  <si>
    <t>Krystalizační vsyp</t>
  </si>
  <si>
    <t xml:space="preserve"> "` ```Nosná vrstva"_x000d_
 "``Výkres 025 - Půdorys 1.NP - nový stav"_x000d_
 "``Výkres 060 - Výpis skladeb konstrukcí"_x000d_
 "``Skladba CS13:"_x000d_
 "``Rampa vstup"_x000d_
 (2.250 * 1.870) = 4,208 [A]_x000d_
 Mezisoučet: 4.208 = 4,208 [B]_x000d_
 "``Výkres 025 - Půdorys 1.NP - nový stav"_x000d_
 "``Výkres 060 - Skladby konstrukcí"_x000d_
 "``Skladba CS16"_x000d_
 (1.150*1.600) = 1,840 [C]_x000d_
 Mezisoučet: 1.84 = 1,840 [D]_x000d_
 Celkem: 4.208+1.84 = 6,048 [E]_x000d_</t>
  </si>
  <si>
    <t>64</t>
  </si>
  <si>
    <t>Osazování výplní otvorů</t>
  </si>
  <si>
    <t>55331482</t>
  </si>
  <si>
    <t>zárubeň jednokřídlá ocelová pro zdění tl stěny 75-100mm rozměru 800/1970, 2100mm</t>
  </si>
  <si>
    <t xml:space="preserve"> "` ```Výkres 054 - Výpis dveří"_x000d_
 2 DI/02 = 2,000 [A]_x000d_
 Celkem: 2 = 2,000 [B]_x000d_</t>
  </si>
  <si>
    <t>zárubeň protipožární jednokřídlá ocelová pro zdění tl stěny 100-150mm rozměru 800-900/1970 mm</t>
  </si>
  <si>
    <t xml:space="preserve"> "` ```Výkres 054 - Výpis dveří"_x000d_
 1 DI/01 = 1,000 [A]_x000d_
 1 DI/01X = 1,000 [B]_x000d_
 1 DI/05 = 1,000 [C]_x000d_
 1 DI/06 = 1,000 [D]_x000d_
 1 DI/07 = 1,000 [E]_x000d_
 1 DI/15 = 1,000 [F]_x000d_
 1 DI/20 = 1,000 [G]_x000d_
 1 DI/21 = 1,000 [H]_x000d_
 1 DI/22 = 1,000 [I]_x000d_
 1 DI/26 = 1,000 [J]_x000d_
 1 DI/28 = 1,000 [K]_x000d_
 Celkem: 1+1+1+1+1+1+1+1+1+1+1 = 11,000 [L]_x000d_</t>
  </si>
  <si>
    <t>55331483</t>
  </si>
  <si>
    <t>zárubeň jednokřídlá ocelová pro zdění tl stěny 75-100mm rozměru 900/1970, 2100mm</t>
  </si>
  <si>
    <t xml:space="preserve"> "` ```Výkres 054 - Výpis dveří"_x000d_
 1 DI/08 = 1,000 [A]_x000d_
 Celkem: 1 = 1,000 [B]_x000d_</t>
  </si>
  <si>
    <t>55331487</t>
  </si>
  <si>
    <t>zárubeň jednokřídlá ocelová pro zdění tl stěny 110-150mm rozměru 800/1970, 2100mm</t>
  </si>
  <si>
    <t xml:space="preserve"> "` ```Výkres 054 - Výpis dveří"_x000d_
 1 DI/25 = 1,000 [A]_x000d_
 Celkem: 1 = 1,000 [B]_x000d_</t>
  </si>
  <si>
    <t>642942111</t>
  </si>
  <si>
    <t>Osazování zárubní nebo rámů kovových dveřních lisovaných nebo z úhelníků bez dveřních křídel na cementovou maltu, plochy otvoru do 2,5 m2</t>
  </si>
  <si>
    <t xml:space="preserve"> "` ```Výkres 054 - Výpis dveří"_x000d_
 1 DI/01 = 1,000 [A]_x000d_
 1 DI/01X = 1,000 [B]_x000d_
 2 DI/02 = 2,000 [C]_x000d_
 1 DI/05 = 1,000 [D]_x000d_
 1 DI/06 = 1,000 [E]_x000d_
 1 DI/07 = 1,000 [F]_x000d_
 1 DI/08 = 1,000 [G]_x000d_
 1 DI/15 = 1,000 [H]_x000d_
 1 DI/20 = 1,000 [I]_x000d_
 1 DI/21 = 1,000 [J]_x000d_
 1 DI/22 = 1,000 [K]_x000d_
 1 DI/25 = 1,000 [L]_x000d_
 1 DI/26 = 1,000 [M]_x000d_
 1 DI/28 = 1,000 [N]_x000d_
 Celkem: 1+1+2+1+1+1+1+1+1+1+1+1+1+1 = 15,000 [O]_x000d_</t>
  </si>
  <si>
    <t xml:space="preserve"> "` ```Skladba CS03"_x000d_
 38.150 = 38,150 [A]_x000d_
 "``Stěna We02"_x000d_
 40.968 = 40,968 [B]_x000d_
 "``Stěna We03"_x000d_
 40.527 = 40,527 [C]_x000d_
 "``Stěna We07"_x000d_
 4.702 = 4,702 [D]_x000d_
 "``Stěna We08"_x000d_
 3.530 = 3,530 [E]_x000d_
 Celkem: 38.15+40.968+40.527+4.702+3.53 = 127,877 [F]_x000d_
 127.877 * 0.0004Koeficient množství = 0,051 [G]_x000d_</t>
  </si>
  <si>
    <t>58581220</t>
  </si>
  <si>
    <t>adhezní můstek pod izolační a vyrovnávací lepící hmoty</t>
  </si>
  <si>
    <t>619996145</t>
  </si>
  <si>
    <t>Ochrana stavebních konstrukcí a samostatných prvků včetně pozdějšího odstranění obalením geotextilií samostatných konstrukcí a prvků</t>
  </si>
  <si>
    <t xml:space="preserve"> "` ```Ochranná vrstva"_x000d_
 "``Výkres 024 - Půdorys 1.PP - nový stav"_x000d_
 "``Výkres 025 - Půdorys 1.NP - nový stav"_x000d_
 "``Výkres 028 - Řez A-A - nový stav"_x000d_
 "``Výkres 029 - Řez B-B, Řez C-C - nový stav"_x000d_
 "``Výkrey 030-033 - Pohledy - nový stav"_x000d_
 "``Výkres 060 - Výpis skladeb konstrukcí"_x000d_
 "``Skladba We02:"_x000d_
 "``Pohled JV:"_x000d_
 6.120 * 0.400 Levá věž = 2,448 [A]_x000d_
 2* (0.950*0.400) Odskoky = 0,760 [B]_x000d_
 12.490*0.400 Střední část = 4,996 [C]_x000d_
 6.120 * 0.400 Pravá věž = 2,448 [D]_x000d_
 (14.205-2.000)*0.400 Část sociálek = 4,882 [E]_x000d_
 "``Pohled SV:"_x000d_
 (7.365+0.910+0.350+3.350+0.350)*0.400 = 4,930 [F]_x000d_
 0.360*0.400 + 0.275*0.400 Podchod = 0,254 [G]_x000d_
 3.960*0.800 0P15 = 3,168 [H]_x000d_
 "``Pohled SZ:"_x000d_
 24.280*0.400 = 9,712 [I]_x000d_
 2* (1.150*0.400) odskoky = 0,920 [J]_x000d_
 "``Pohled JZ:"_x000d_
 9.350 * 0.400 = 3,740 [K]_x000d_
 6.775 * 0.400 = 2,710 [L]_x000d_
 Mezisoučet: 2.448+0.76+4.996+2.448+4.882+4.93+0.254+3.168+9.712+0.92+3.74+2.71 = 40,968 [M]_x000d_
 "``Skladba We07:"_x000d_
 "``Odměřeno v DWG"_x000d_
 "``POHLED SZ:"_x000d_
 (13.755-2.000)*0.400 = 4,702 [N]_x000d_
 Mezisoučet: 4.702 = 4,702 [O]_x000d_
 Celkem: 2.448+0.76+4.996+2.448+4.882+4.93+0.254+3.168+9.712+0.92+3.74+2.71+4.702 = 45,670 [P]_x000d_</t>
  </si>
  <si>
    <t>62821109</t>
  </si>
  <si>
    <t>asfaltový pás separační s krycí vrstvou tl do 1,0mm, typu R</t>
  </si>
  <si>
    <t xml:space="preserve"> "` ```Separační vrstva"_x000d_
 "``Skladba CS05:"_x000d_
 114.025 = 114,025 [A]_x000d_
 "``Skladba CS11:"_x000d_
 39.990 = 39,990 [B]_x000d_
 Celkem: 114.025+39.99 = 154,015 [C]_x000d_
 154.015 * 1.1655Koeficient množství = 179,504 [D]_x000d_</t>
  </si>
  <si>
    <t>62853004</t>
  </si>
  <si>
    <t>pás asfaltový natavitelný modifikovaný SBS s vložkou ze skleněné tkaniny a spalitelnou PE fólií nebo jemnozrnným minerálním posypem na horním povrchu tl 4,0mm</t>
  </si>
  <si>
    <t xml:space="preserve"> "` ```Skladba CS03:"_x000d_
 "``Výkres 025 - Půdorys 1.NP - nový stav"_x000d_
 (2.190) * (1.150+0.100+2.100) 0P09, 0P10 = 7,337 [A]_x000d_
 6.29 0P14 = 6,290 [B]_x000d_
 (2.400+0.150+2.030+0.100+1.235) * (3.960) + (1.250*0.500) + (0.950*0.500) 0P12, 0P13, 0P15, 0P23 = 24,523 [C]_x000d_
 Celkem: 7.337+6.29+24.523 = 38,150 [D]_x000d_
 38.15 * 1.221Koeficient množství = 46,581 [E]_x000d_</t>
  </si>
  <si>
    <t>62855001</t>
  </si>
  <si>
    <t>pás asfaltový natavitelný modifikovaný SBS s vložkou z polyesterové rohože a spalitelnou PE fólií nebo jemnozrnným minerálním posypem na horním povrchu tl 4,0mm</t>
  </si>
  <si>
    <t xml:space="preserve"> "` ```Skladba CS03"_x000d_
 38.150 = 38,150 [A]_x000d_
 "``Stěna We02"_x000d_
 40.968 = 40,968 [B]_x000d_
 "``Stěna We03"_x000d_
 40.527 = 40,527 [C]_x000d_
 "``Stěna We07"_x000d_
 4.702 = 4,702 [D]_x000d_
 "``Stěna We08"_x000d_
 3.530 = 3,530 [E]_x000d_
 Celkem: 38.15+40.968+40.527+4.702+3.53 = 127,877 [F]_x000d_
 127.877 * 1.221Koeficient množství = 156,138 [G]_x000d_</t>
  </si>
  <si>
    <t xml:space="preserve"> "` ```Hydroizolace"_x000d_
 "``Skladba CS03:"_x000d_
 "``Výkres 025 - Půdorys 1.NP - nový stav"_x000d_
 (2.190) * (1.150+0.100+2.100) 0P09, 0P10 = 7,337 [A]_x000d_
 6.29 0P14 = 6,290 [B]_x000d_
 (2.400+0.150+2.030+0.100+1.235) * (3.960) + (1.250*0.500) + (0.950*0.500) 0P12, 0P13, 0P15, 0P23 = 24,523 [C]_x000d_
 Celkem: 7.337+6.29+24.523 = 38,150 [D]_x000d_</t>
  </si>
  <si>
    <t>711112001</t>
  </si>
  <si>
    <t>Provedení izolace proti zemní vlhkosti natěradly a tmely za studena na ploše svislé S nátěrem penetračním</t>
  </si>
  <si>
    <t xml:space="preserve"> "` ```Hydroizolace, 2x asf. pás"_x000d_
 "``Skladba CS03:"_x000d_
 "``Výkres 025 - Půdorys 1.NP - nový stav"_x000d_
 (2.190) * (1.150+0.100+2.100)*2 0P09, 0P10 = 14,673 [A]_x000d_
 6.29*2 0P14 = 12,580 [B]_x000d_
 ((2.400+0.150+2.030+0.100+1.235) * (3.960) + (1.250*0.500) + (0.950*0.500))*2 0P12, 0P13, 0P15, 0P23 = 49,047 [C]_x000d_
 Mezisoučet: 14.673+12.58+49.047 = 76,300 [D]_x000d_
 "``Separační vrstva"_x000d_
 "``Výkres 027 - Půdorys 3.NP - nový stav"_x000d_
 "``Výkres 060 - Výpis skladeb konstrukcí"_x000d_
 "``Skladba CS05:"_x000d_
 12.890 * 5.020 - 1.390*0.150 2P05-2P10 = 64,499 [E]_x000d_
 3.740 * 3.755 + 1.700*0.300 2P16, 2P17 = 14,554 [F]_x000d_
 8.850 * 3.755 + 0.600*0.900 + 0.600*2.000 2P18-2P22 = 34,972 [G]_x000d_
 Mezisoučet: 64.499+14.554+34.972 = 114,025 [H]_x000d_
 "``Skladba CS11:"_x000d_
 4.920*7.975 + 1.100*0.150 + 1.120*0.150 + 1.400*0.300 2P11, 2P12, 2P13 = 39,990 [I]_x000d_
 Mezisoučet: 39.99 = 39,990 [J]_x000d_
 Celkem: 14.673+12.58+49.047+64.499+14.554+34.972+39.99 = 230,315 [K]_x000d_</t>
  </si>
  <si>
    <t>711142559</t>
  </si>
  <si>
    <t>Provedení izolace proti zemní vlhkosti pásy přitavením NAIP na ploše svislé S</t>
  </si>
  <si>
    <t>711161215</t>
  </si>
  <si>
    <t>Izolace proti zemní vlhkosti a beztlakové vodě nopovými fóliemi na ploše svislé S vrstva ochranná, odvětrávací a drenážní výška nopku 20,0 mm, tl. fólie do 1,0</t>
  </si>
  <si>
    <t>Izolace proti zemní vlhkosti a beztlakové vodě nopovými fóliemi na ploše svislé S vrstva ochranná, odvětrávací a drenážní výška nopku 20,0 mm, tl. fólie do 1,0 mm</t>
  </si>
  <si>
    <t>711161383</t>
  </si>
  <si>
    <t>Izolace proti zemní vlhkosti a beztlakové vodě nopovými fóliemi ostatní ukončení izolace lištou</t>
  </si>
  <si>
    <t xml:space="preserve"> "` ```Výkres 025 - Půdorys 1.NP - nový stav"_x000d_
 "``Výkres 028 - Řez A-A - nový stav"_x000d_
 "``Výkres 029 - Řez B-B, Řez C-C - nový stav"_x000d_
 "``Výkrey 030-033 - Pohledy - nový stav"_x000d_
 "``Výkres 060 - Výpis skladeb konstrukcí"_x000d_
 "``Skladba We02:"_x000d_
 "``Pohled JV:"_x000d_
 6.120  Levá věž = 6,120 [A]_x000d_
 2* (0.950) Odskoky = 1,900 [B]_x000d_
 12.490 Střední část = 12,490 [C]_x000d_
 6.120 Pravá věž = 6,120 [D]_x000d_
 (14.205-2.000) Část sociálek = 12,205 [E]_x000d_
 "``Pohled SV:"_x000d_
 (7.365+0.910+0.350+3.350+0.350) = 12,325 [F]_x000d_
 0.360 + 0.275 Podchod = 0,635 [G]_x000d_
 "``Pohled SZ:"_x000d_
 24.280 = 24,280 [H]_x000d_
 2* (1.150) odskoky = 2,300 [I]_x000d_
 "``Pohled JZ:"_x000d_
 9.350 = 9,350 [J]_x000d_
 6.775 = 6,775 [K]_x000d_
 Mezisoučet: 6.12+1.9+12.49+6.12+12.205+12.325+0.635+24.28+2.3+9.35+6.775 = 94,500 [L]_x000d_
 Celkem: 6.12+1.9+12.49+6.12+12.205+12.325+0.635+24.28+2.3+9.35+6.775 = 94,500 [M]_x000d_</t>
  </si>
  <si>
    <t>711191011</t>
  </si>
  <si>
    <t>Provedení nátěru adhezního můstku na ploše svislé S</t>
  </si>
  <si>
    <t xml:space="preserve"> "` ```Adhezní můstek"_x000d_
 "``Výkres 025-027 - Půdorysy - nový stav"_x000d_
 "``Výkres 028 a 029 - Řezy"_x000d_
 "``Výkres 030-037 - Pohledy"_x000d_
 "``Skladba We10:"_x000d_
 (6.220*0.220 + (6.220*1.800)/2) *4 - (0.500*1.150)*2*4 = 23,266 [A]_x000d_
 Mezisoučet: 23.266 = 23,266 [B]_x000d_
 "``Podbití střechy, adhézní nátěr cementotřískových desek:"_x000d_
 "``Podbití střechy:"_x000d_
 "``Skladba CS14"_x000d_
 "``Podbití střechy"_x000d_
 "``Skladba přesahu podbití u střechy:"_x000d_
 2* (0.700+0.250) * 12.625 = 23,988 [C]_x000d_
 2* (0.700+0.250) * 1.200 = 2,280 [D]_x000d_
 2* (0.700+0.250) * 1.300 = 2,470 [E]_x000d_
 2* (0.720+0.220) * 11.550 = 21,714 [F]_x000d_
 2*4 * 0.220 pohledové trojúhelníky = 1,760 [G]_x000d_
 Mezisoučet: 23.988+2.28+2.47+21.714+1.76 = 52,212 [H]_x000d_
 "``Podhled v průchodu"_x000d_
 "``Výkres 042 - Půdorys střechy - nový stav"_x000d_
 "``Výkres 060 - Výpis skladeb konstrukcí"_x000d_
 "``Skladba střechy R05:"_x000d_
 (2.850*3.050+2*2.340*0.150) / 0.9799247 = 9,587 [I]_x000d_
 Mezisoučet: 9.587 = 9,587 [J]_x000d_
 Celkem: 23.266+23.988+2.28+2.47+21.714+1.76+9.587 = 85,065 [K]_x000d_</t>
  </si>
  <si>
    <t>998711102</t>
  </si>
  <si>
    <t>Přesun hmot pro izolace proti vodě, vlhkosti a plynům stanovený z hmotnosti přesunovaného materiálu vodorovná dopravní vzdálenost do 50 m základní v objektech výšky přes 6 do 12 m</t>
  </si>
  <si>
    <t>28322012</t>
  </si>
  <si>
    <t>fólie hydroizolační střešní mPVC mechanicky kotvená šedá tl 1,5mm</t>
  </si>
  <si>
    <t>69311081</t>
  </si>
  <si>
    <t>geotextilie netkaná separační, ochranná, filtrační, drenážní PES 300g/m2</t>
  </si>
  <si>
    <t>712363413</t>
  </si>
  <si>
    <t>Provedení povlakové krytiny střech plochých do 10° z mechanicky kotvených hydroizolačních fólií včetně položení fólie a horkovzdušného svaření tl. tepelné izola</t>
  </si>
  <si>
    <t>Provedení povlakové krytiny střech plochých do 10° z mechanicky kotvených hydroizolačních fólií včetně položení fólie a horkovzdušného svaření tl. tepelné izolace do 100 mm budovy výšky do 18 m, kotvené do trapézového plechu nebo do dřeva rohové pole</t>
  </si>
  <si>
    <t xml:space="preserve"> "` ```Střešní krytina"_x000d_
 "``Výkres 042 - Půdorys střechy - nový stav"_x000d_
 "``Výkres 060 - Výpis skladeb konstrukcí"_x000d_
 "``Skladba střechy R04:"_x000d_
 2.150*1.800 = 3,870 [A]_x000d_
 Celkem: 3.87 = 3,870 [B]_x000d_</t>
  </si>
  <si>
    <t>712771001</t>
  </si>
  <si>
    <t>Provedení separační nebo kluzné vrstvy vegetační střechy z fólií kladených volně s přesahem, sklon střechy do 5°</t>
  </si>
  <si>
    <t>998712102</t>
  </si>
  <si>
    <t>Přesun hmot pro povlakové krytiny stanovený z hmotnosti přesunovaného materiálu vodorovná dopravní vzdálenost do 50 m základní v objektech výšky přes 6 do 12 m</t>
  </si>
  <si>
    <t>713</t>
  </si>
  <si>
    <t>Izolace tepelné</t>
  </si>
  <si>
    <t>28329282</t>
  </si>
  <si>
    <t>fólie PE vyztužená Al vrstvou pro parotěsnou vrstvu 170g/m2</t>
  </si>
  <si>
    <t xml:space="preserve"> "` ```Výkres 042 - Půdorys střechy - nový stav"_x000d_
 "``Výkres 060 - Výpis skladeb konstrukcí"_x000d_
 "``Skladba střechy R02:"_x000d_
 2*((11.433+16.866)/2)*6.040 = 170,926 [A]_x000d_
 Mezisoučet: 170.926 = 170,926 [B]_x000d_
 "``Skladba střechy R03:"_x000d_
 (6.640*5.230 + 7.265*4.330 - (2.850*3.050+2*2.340*0.150)) / 0.9799247 = 57,954 [C]_x000d_
 Mezisoučet: 57.954 = 57,954 [D]_x000d_
 "``Skladba CS08:"_x000d_
 83.886 = 83,886 [E]_x000d_
 Mezisoučet: 83.886 = 83,886 [F]_x000d_
 "``Skladba CS10:"_x000d_
 25.592 = 25,592 [G]_x000d_
 Celkem: 170.926+57.954+83.886+25.592 = 338,358 [H]_x000d_
 338.358 * 1.05Koeficient množství = 355,276 [I]_x000d_</t>
  </si>
  <si>
    <t>28329300</t>
  </si>
  <si>
    <t>páska těsnící jednostranně lepící hliníková parotěsných folií š 50mm</t>
  </si>
  <si>
    <t>28375041</t>
  </si>
  <si>
    <t>deska EPS 200 pro konstrukce s velmi vysokým zatížením ?=0,034 tl 150mm</t>
  </si>
  <si>
    <t xml:space="preserve"> "` ```Výkres 027 - Půdorys 3.NP - nový stav"_x000d_
 "``Výkres 060 - Výpis skladeb konstrukcí"_x000d_
 "``Skladba CS12:"_x000d_
 4.920 * 4.725 + 1.100*0.100 + 0.895*0.400 2P02, 2P03, 2P04 = 23,715 [A]_x000d_
 4.920 * 3.250 + 1.100*0.100 + 1.000*0.400 2P23, 2P24, 2P25 = 16,500 [B]_x000d_
 Celkem: 23.715+16.5 = 40,215 [C]_x000d_
 40.215 * 1.05Koeficient množství = 42,226 [D]_x000d_</t>
  </si>
  <si>
    <t>28375914</t>
  </si>
  <si>
    <t>deska EPS 150 pro konstrukce s vysokým zatížením ?=0,035 tl 100mm</t>
  </si>
  <si>
    <t xml:space="preserve"> "` ```Skladba CS03:"_x000d_
 38.150 = 38,150 [A]_x000d_
 "``Skladba CS09:"_x000d_
 6.126 = 6,126 [B]_x000d_
 Celkem: 38.15+6.126 = 44,276 [C]_x000d_
 44.276 * 1.05Koeficient množství = 46,490 [D]_x000d_</t>
  </si>
  <si>
    <t>60715156</t>
  </si>
  <si>
    <t>deska dřevovláknitá zvukově a tepelně izolační tl 10mm</t>
  </si>
  <si>
    <t xml:space="preserve"> "` ```Skladba CS04:"_x000d_
 171.122 = 171,122 [A]_x000d_
 "``Skladba CS06:"_x000d_
 14.146 = 14,146 [B]_x000d_
 Celkem: 171.122+14.146 = 185,268 [C]_x000d_
 185.268 * 1.05Koeficient množství = 194,531 [D]_x000d_</t>
  </si>
  <si>
    <t>63148010</t>
  </si>
  <si>
    <t>deska tepelně izolační minerální univerzální ?=0,038-0,039 tl 180mm</t>
  </si>
  <si>
    <t>63148104</t>
  </si>
  <si>
    <t>deska tepelně izolační minerální univerzální ?=0,038-0,039 tl 100mm</t>
  </si>
  <si>
    <t>63152097</t>
  </si>
  <si>
    <t>pás tepelně izolační univerzální ?=0,032-0,033 tl 60mm</t>
  </si>
  <si>
    <t xml:space="preserve"> "` ```Výkres 042 - Půdorys střechy - nový stav"_x000d_
 "``Výkres 060 - Výpis skladeb konstrukcí"_x000d_
 "``Skladba střechy R03:"_x000d_
 (6.640*5.230 + 7.265*4.330 - (2.850*3.050+2*2.340*0.150)) / 0.9799247 = 57,954 [A]_x000d_
 57.954 * 1.05Koeficient množství = 60,852 [B]_x000d_</t>
  </si>
  <si>
    <t>63152099</t>
  </si>
  <si>
    <t>pás tepelně izolační univerzální ?=0,032-0,033 tl 100mm</t>
  </si>
  <si>
    <t xml:space="preserve"> "` ```Výkres 042 - Půdorys střechy - nový stav"_x000d_
 "``Výkres 060 - Výpis skladeb konstrukcí"_x000d_
 "``Skladba střechy R02:"_x000d_
 2*((11.433+16.866)/2)*6.040 = 170,926 [A]_x000d_
 170.926 * 1.05Koeficient množství = 179,472 [B]_x000d_</t>
  </si>
  <si>
    <t>63152106</t>
  </si>
  <si>
    <t>pás tepelně izolační univerzální ?=0,032-0,033 tl 180mm</t>
  </si>
  <si>
    <t xml:space="preserve"> "` ```Výkres 042 - Půdorys střechy - nový stav"_x000d_
 "``Výkres 060 - Výpis skladeb konstrukcí"_x000d_
 "``Skladba střechy R02:"_x000d_
 2*((11.433+16.866)/2)*6.040 = 170,926 [A]_x000d_
 170.926 * 1.02Koeficient množství = 174,345 [B]_x000d_</t>
  </si>
  <si>
    <t>63152110</t>
  </si>
  <si>
    <t>pás tepelně izolační univerzální ?=0,032-0,033 tl 220mm</t>
  </si>
  <si>
    <t xml:space="preserve"> "` ```Výkres 042 - Půdorys střechy - nový stav"_x000d_
 "``Výkres 060 - Výpis skladeb konstrukcí"_x000d_
 "``Skladba střechy R03:"_x000d_
 (6.640*5.230 + 7.265*4.330 - (2.850*3.050+2*2.340*0.150)) / 0.9799247 = 57,954 [A]_x000d_
 57.954 * 1.02Koeficient množství = 59,113 [B]_x000d_</t>
  </si>
  <si>
    <t>63152133</t>
  </si>
  <si>
    <t>pás tepelně izolační univerzální ?=0,034-0,035 tl 100mm</t>
  </si>
  <si>
    <t xml:space="preserve"> "` ```Skladba CS08:"_x000d_
 83.886 = 83,886 [A]_x000d_
 "``Skladba CS10:"_x000d_
 25.592 = 25,592 [B]_x000d_
 Celkem: 83.886+25.592 = 109,478 [C]_x000d_
 109.478 * 1.05Koeficient množství = 114,952 [D]_x000d_</t>
  </si>
  <si>
    <t>63152137</t>
  </si>
  <si>
    <t>pás tepelně izolační univerzální ?=0,034-0,035 tl 180mm</t>
  </si>
  <si>
    <t>713111111</t>
  </si>
  <si>
    <t>Montáž tepelné izolace stropů rohožemi, pásy, dílci, deskami, bloky (izolační materiál ve specifikaci) vrchem bez překrytí lepenkou kladenými volně</t>
  </si>
  <si>
    <t xml:space="preserve"> "` ```Tepelná izolace"_x000d_
 "``Výkres 027 - Půdorys 3.NP - nový stav"_x000d_
 "``Výkres 028 - Řez A-A - nový stav"_x000d_
 "``Výkres 029 - Řez B-B, Řez C-C - nový stav"_x000d_
 "``Skladba CS08:"_x000d_
 "``Věž vlevo, kromě schodišťového prostoru"_x000d_
 4.920 * 5.125 = 25,215 [A]_x000d_
 4.920 * 3.650 = 17,958 [B]_x000d_
 "``Věž vpravo, kromě schodišťového prostoru"_x000d_
 4.920 * 8.275 = 40,713 [C]_x000d_
 Mezisoučet: 25.215+17.958+40.713 = 83,886 [D]_x000d_
 "``Druhá vrstva 100mm vaty, kladena volně na stropní trámy:"_x000d_
 83.886 Skladba CS08 = 83,886 [E]_x000d_
 "``Skladba CS10:"_x000d_
 "``Věž vlevo, schodišťový prostor"_x000d_
 4.920 * 2.550 = 12,546 [F]_x000d_
 - 0.700*1.400 Půdní schody = -0,980 [G]_x000d_
 "``Věž vpravo, schodišťový prostor"_x000d_
 4.920 * 3.050 = 15,006 [H]_x000d_
 - 0.700*1.400 Půdní schody = -0,980 [I]_x000d_
 Mezisoučet: 83.886+12.546+-0.98+15.006+-0.98 = 109,478 [J]_x000d_
 Celkem: 25.215+17.958+40.713+83.886+12.546+-0.98+15.006+-0.98 = 193,364 [K]_x000d_</t>
  </si>
  <si>
    <t>713111121</t>
  </si>
  <si>
    <t>Montáž tepelné izolace stropů rohožemi, pásy, dílci, deskami, bloky (izolační materiál ve specifikaci) rovných spodem s uchycením (drátem, páskou apod.)</t>
  </si>
  <si>
    <t xml:space="preserve"> "` ```Izolace kladena zespodu mezi stropní trámy, uchycena dráty/špagáty"_x000d_
 "``Skladba CS10:"_x000d_
 "``Věž vlevo, schodišťový prostor"_x000d_
 4.920 * 2.550 = 12,546 [A]_x000d_
 - 0.700*1.400 Půdní schody = -0,980 [B]_x000d_
 "``Věž vpravo, schodišťový prostor"_x000d_
 4.920 * 3.050 = 15,006 [C]_x000d_
 - 0.700*1.400 Půdní schody = -0,980 [D]_x000d_
 Celkem: 12.546+-0.98+15.006+-0.98 = 25,592 [E]_x000d_</t>
  </si>
  <si>
    <t>713121111</t>
  </si>
  <si>
    <t>Montáž tepelné izolace podlah rohožemi, pásy, deskami, dílci, bloky (izolační materiál ve specifikaci) kladenými volně jednovrstvá</t>
  </si>
  <si>
    <t xml:space="preserve"> "` ```Kročejová izolace"_x000d_
 "``Tepelná izolace"_x000d_
 "``Výkres 025 - Půdorys 1.NP - nový stav"_x000d_
 "``Skladba CS03:"_x000d_
 (2.190) * (1.150+0.100+2.100) 0P09, 0P10 = 7,337 [A]_x000d_
 6.29 0P14 = 6,290 [B]_x000d_
 (2.400+0.150+2.030+0.100+1.235) * (3.960) + (1.250*0.500) + (0.950*0.500) 0P12, 0P13, 0P15, 0P23 = 24,523 [C]_x000d_
 Mezisoučet: 7.337+6.29+24.523 = 38,150 [D]_x000d_
 "``Výkres 026 - Půdorys 2.NP - nový stav"_x000d_
 "``Výkres 060 - Výpis skladeb konstrukcí"_x000d_
 "``Skladba CS04:"_x000d_
 4.520 * 4.525 + 1.120*0.250 1P02, 1P03, 1P04 = 20,733 [E]_x000d_
 3.300 * 4.920 + 0.350*1.325 + 1.120*0.200 1P05, 1P06 = 16,924 [F]_x000d_
 9.240 * 4.770 + 0.700*1.200 + 3*1.120*0.200 1P07, 1P08, 1P09, 1P10 = 45,587 [G]_x000d_
 4.520 * 7.775 + 1.295*0.300 + 2*1.120*0.250 1P09, 1P11, 1P12 = 36,092 [H]_x000d_
 3.840 * 3.655 + 0.890*0.500 + 0.700*0.890 1P09, 1P14, 1P15 = 15,103 [I]_x000d_
 9.100*3.655+3.300*0.100+1.000*0.500+0.900*0.250+1.000*0.250+0.500*0.890+0.500*2.000+1.120*0.200+2.240*0.200 1P16, 1P17, 1P18, 1P19, 1P20 = 36,683 [J]_x000d_
 Mezisoučet: 20.733+16.924+45.587+36.092+15.103+36.683 = 171,122 [K]_x000d_
 "``Výkres 026 - Půdorys 2.NP - nový stav"_x000d_
 "``Výkres 060 - Výpis skladeb konstrukcí"_x000d_
 "``Skladba CS06:"_x000d_
 4.520 * 3.050 + 0.900*0.400 1P21, 1P22, 1P23 = 14,146 [L]_x000d_
 Mezisoučet: 14.146 = 14,146 [M]_x000d_
 "``Výkres 027 - Půdorys 3.NP - nový stav"_x000d_
 "``Výkres 060 - Výpis skladeb konstrukcí"_x000d_
 "``Skladba CS09:"_x000d_
 1.250*2.550 + 0.995*0.400 + 0.600*1.000 + 0.600*0.900 + 1.000 + 0.400 2P01 = 6,126 [N]_x000d_
 Mezisoučet: 6.126 = 6,126 [O]_x000d_
 "``Výkres 027 - Půdorys 3.NP - nový stav"_x000d_
 "``Výkres 060 - Výpis skladeb konstrukcí"_x000d_
 "``Skladba CS12:"_x000d_
 4.920 * 4.725 + 1.100*0.100 + 0.895*0.400 2P02, 2P03, 2P04 = 23,715 [P]_x000d_
 4.920 * 3.250 + 1.100*0.100 + 1.000*0.400 2P23, 2P24, 2P25 = 16,500 [Q]_x000d_
 Mezisoučet: 23.715+16.5 = 40,215 [R]_x000d_
 Celkem: 7.337+6.29+24.523+20.733+16.924+45.587+36.092+15.103+36.683+14.146+6.126+23.715+16.5 = 269,759 [S]_x000d_</t>
  </si>
  <si>
    <t>713132311</t>
  </si>
  <si>
    <t>Montáž tepelné izolace stěn do roštu jednosměrného svislého výšky do 6 m</t>
  </si>
  <si>
    <t xml:space="preserve"> "` ```Izolace vytažena k pozednici v podkroví"_x000d_
 "``Viz Řez A-A"_x000d_
 2*2* (4.920+11.325)*0.600 = 38,988 [A]_x000d_</t>
  </si>
  <si>
    <t>713132321</t>
  </si>
  <si>
    <t>Montáž tepelné izolace stěn do roštu jednosměrného vodorovného výšky do 6 m</t>
  </si>
  <si>
    <t>713151111</t>
  </si>
  <si>
    <t>Montáž tepelné izolace střech šikmých rohožemi, pásy, deskami (izolační materiál ve specifikaci) kladenými volně mezi krokve</t>
  </si>
  <si>
    <t xml:space="preserve"> "` ```Tepelná izolace mezi krokve"_x000d_
 "``Výkres 042 - Půdorys střechy - nový stav"_x000d_
 "``Výkres 060 - Výpis skladeb konstrukcí"_x000d_
 "``Skladba střechy R02:"_x000d_
 2*((11.433+16.866)/2)*6.040 = 170,926 [A]_x000d_
 "``Skladba střechy R03:"_x000d_
 (6.640*5.230 + 7.265*4.330 - (2.850*3.050+2*2.340*0.150)) / 0.9799247 = 57,954 [B]_x000d_
 Celkem: 170.926+57.954 = 228,880 [C]_x000d_</t>
  </si>
  <si>
    <t>713151121</t>
  </si>
  <si>
    <t>Montáž tepelné izolace střech šikmých rohožemi, pásy, deskami (izolační materiál ve specifikaci) kladenými volně pod krokve</t>
  </si>
  <si>
    <t xml:space="preserve"> "` ```Tepelná izolace pod krokve"_x000d_
 "``Výkres 042 - Půdorys střechy - nový stav"_x000d_
 "``Výkres 060 - Výpis skladeb konstrukcí"_x000d_
 "``Skladba střechy R02:"_x000d_
 2*((11.433+16.866)/2)*6.040 = 170,926 [A]_x000d_
 Mezisoučet: 170.926 = 170,926 [B]_x000d_
 "``Skladba střechy R03:"_x000d_
 (6.640*5.230 + 7.265*4.330 - (2.850*3.050+2*2.340*0.150)) / 0.9799247 = 57,954 [C]_x000d_
 Mezisoučet: 57.954 = 57,954 [D]_x000d_
 Celkem: 170.926+57.954 = 228,880 [E]_x000d_</t>
  </si>
  <si>
    <t>713151141</t>
  </si>
  <si>
    <t>Montáž tepelné izolace střech šikmých rohožemi, pásy, deskami (izolační materiál ve specifikaci) připevněné sponkami reflexní pod krokve parotěsné , tloušťka iz</t>
  </si>
  <si>
    <t>Montáž tepelné izolace střech šikmých rohožemi, pásy, deskami (izolační materiál ve specifikaci) připevněné sponkami reflexní pod krokve parotěsné , tloušťka izolace do 5 mm</t>
  </si>
  <si>
    <t xml:space="preserve"> "` ```Parozábrana"_x000d_
 "``Výkres 042 - Půdorys střechy - nový stav"_x000d_
 "``Výkres 060 - Výpis skladeb konstrukcí"_x000d_
 "``Skladba střechy R02:"_x000d_
 2*((11.433+16.866)/2)*6.040 = 170,926 [A]_x000d_
 Mezisoučet: 170.926 = 170,926 [B]_x000d_
 "``Skladba střechy R03:"_x000d_
 (6.640*5.230 + 7.265*4.330 - (2.850*3.050+2*2.340*0.150)) / 0.9799247 = 57,954 [C]_x000d_
 Mezisoučet: 57.954 = 57,954 [D]_x000d_
 Celkem: 170.926+57.954 = 228,880 [E]_x000d_</t>
  </si>
  <si>
    <t>713291132</t>
  </si>
  <si>
    <t>Montáž tepelné izolace chlazených a temperovaných místností - doplňky a konstrukční součásti parotěsné zábrany stropů vrchem fólií</t>
  </si>
  <si>
    <t xml:space="preserve"> "` ```Parozábrana - přelepování spojů"_x000d_
 "``Výkres 042 - Půdorys střechy - nový stav"_x000d_
 "``Výkres 060 - Výpis skladeb konstrukcí"_x000d_
 "``Skladba střechy R02:"_x000d_
 2*((11.433+16.866)/2)*6.040 = 170,926 [A]_x000d_
 Mezisoučet: 170.926 = 170,926 [B]_x000d_
 "``Skladba střechy R03:"_x000d_
 (6.640*5.230 + 7.265*4.330 - (2.850*3.050+2*2.340*0.150)) / 0.9799247 = 57,954 [C]_x000d_
 Mezisoučet: 57.954 = 57,954 [D]_x000d_
 "``Výkres 027 - Půdorys 3.NP - nový stav"_x000d_
 "``Výkres 028 - Řez A-A - nový stav"_x000d_
 "``Výkres 029 - Řez B-B, Řez C-C - nový stav"_x000d_
 "``Skladba CS08:"_x000d_
 "``Věž vlevo, kromě schodišťového prostoru"_x000d_
 4.920 * 5.125 = 25,215 [E]_x000d_
 4.920 * 3.650 = 17,958 [F]_x000d_
 "``Věž vpravo, kromě schodišťového prostoru"_x000d_
 4.920 * 8.275 = 40,713 [G]_x000d_
 Mezisoučet: 25.215+17.958+40.713 = 83,886 [H]_x000d_
 "``Skladba CS10:"_x000d_
 "``Věž vlevo, schodišťový prostor"_x000d_
 4.920 * 2.550 = 12,546 [I]_x000d_
 - 0.700*1.400 Půdní schody = -0,980 [J]_x000d_
 "``Věž vpravo, schodišťový prostor"_x000d_
 4.920 * 3.050 = 15,006 [K]_x000d_
 - 0.700*1.400 Půdní schody = -0,980 [L]_x000d_
 Mezisoučet: 12.546+-0.98+15.006+-0.98 = 25,592 [M]_x000d_
 Celkem: 170.926+57.954+25.215+17.958+40.713+12.546+-0.98+15.006+-0.98 = 338,358 [N]_x000d_</t>
  </si>
  <si>
    <t>713291152</t>
  </si>
  <si>
    <t>Montáž tepelné izolace chlazených a temperovaných místností - doplňky a konstrukční součásti parotěsné zábrany stropů vrchem přepáskování spár</t>
  </si>
  <si>
    <t>998713102</t>
  </si>
  <si>
    <t>Přesun hmot pro izolace tepelné stanovený z hmotnosti přesunovaného materiálu vodorovná dopravní vzdálenost do 50 m s užitím mechanizace v objektech výšky přes</t>
  </si>
  <si>
    <t>Přesun hmot pro izolace tepelné stanovený z hmotnosti přesunovaného materiálu vodorovná dopravní vzdálenost do 50 m s užitím mechanizace v objektech výšky přes 6 m do 12 m</t>
  </si>
  <si>
    <t>721173315</t>
  </si>
  <si>
    <t>Potrubí z trub PVC SN4 dešťové DN 110</t>
  </si>
  <si>
    <t xml:space="preserve"> "` ```Výkres 024 - Půdorys 1.PP - nový stav"_x000d_
 "``Poznámka 4 - odvětrání sklepa nad střechu"_x000d_
 2* 15.2 = 30,400 [A]_x000d_</t>
  </si>
  <si>
    <t>721273153</t>
  </si>
  <si>
    <t>Ventilační hlavice z polypropylenu (PP) DN 110</t>
  </si>
  <si>
    <t xml:space="preserve"> "` ```Výkres 024 - Půdorys 1.PP - nový stav"_x000d_
 "``Poznámka 4 - odvětrání sklepa nad střechu"_x000d_
 2 = 2,000 [A]_x000d_</t>
  </si>
  <si>
    <t>998721102</t>
  </si>
  <si>
    <t>Přesun hmot pro vnitřní kanalizaci stanovený z hmotnosti přesunovaného materiálu vodorovná dopravní vzdálenost do 50 m základní v objektech výšky přes 6 do 12 m</t>
  </si>
  <si>
    <t>727</t>
  </si>
  <si>
    <t>Zdravotechnika - požární ochrana</t>
  </si>
  <si>
    <t>727212113</t>
  </si>
  <si>
    <t>Protipožární trubní ucpávky plastového potrubí prostup stěnou tloušťky 100 mm požární odolnost EI 90-120 D 50</t>
  </si>
  <si>
    <t xml:space="preserve"> "` ```Výkres 059 - Výpis ostatních výrobků"_x000d_
 5 O/34 = 5,000 [A]_x000d_</t>
  </si>
  <si>
    <t>727213223</t>
  </si>
  <si>
    <t>Protipožární trubní ucpávky plastového potrubí prostup stropem tloušťky 150 mm požární odolnost EI 120 D 50</t>
  </si>
  <si>
    <t xml:space="preserve"> "` ```Výkres 059 - Výpis ostatních výrobků"_x000d_
 10 O/34 = 10,000 [A]_x000d_</t>
  </si>
  <si>
    <t>727222002</t>
  </si>
  <si>
    <t>Protipožární ochranné manžety plastového potrubí prostup stěnou tloušťky 100 mm požární odolnost EI 90 D 40</t>
  </si>
  <si>
    <t>R727222O35</t>
  </si>
  <si>
    <t>Protipožární kabelová přepážka, odolnost EI 45</t>
  </si>
  <si>
    <t>761</t>
  </si>
  <si>
    <t>Konstrukce prosvětlovací</t>
  </si>
  <si>
    <t>56245243</t>
  </si>
  <si>
    <t>nástavec sklepního světlíku hl 400mm š 800mm s volitelnou výškou 30-300mm</t>
  </si>
  <si>
    <t>56245294</t>
  </si>
  <si>
    <t>světlík sklepní (anglický dvorek) pojízdný včetně odvodňovacího prvku recyklovaný polymer rošt mřížkový 1250x1000x400mm</t>
  </si>
  <si>
    <t>761661011</t>
  </si>
  <si>
    <t>Osazení sklepních světlíků (anglických dvorků) včetně osazení roštu, osazení odvodňovacího prvku a osazení pojistky (proti vloupání ) hloubky do 0,60 m, šířky p</t>
  </si>
  <si>
    <t>Osazení sklepních světlíků (anglických dvorků) včetně osazení roštu, osazení odvodňovacího prvku a osazení pojistky (proti vloupání ) hloubky do 0,60 m, šířky přes 1,0 m</t>
  </si>
  <si>
    <t xml:space="preserve"> "` ```Výkres 059 - Výpis ostatních výrobků"_x000d_
 3 O/01 = 3,000 [A]_x000d_</t>
  </si>
  <si>
    <t>761661101</t>
  </si>
  <si>
    <t>Osazení sklepních světlíků (anglických dvorků) nástavby světlíku výškově nastavitelné</t>
  </si>
  <si>
    <t>998761102</t>
  </si>
  <si>
    <t>Přesun hmot pro konstrukce prosvětlovací stanovený z hmotnosti přesunovaného materiálu vodorovná dopravní vzdálenost do 50 m základní v objektech výšky přes 6 d</t>
  </si>
  <si>
    <t>Přesun hmot pro konstrukce prosvětlovací stanovený z hmotnosti přesunovaného materiálu vodorovná dopravní vzdálenost do 50 m základní v objektech výšky přes 6 do 12 m</t>
  </si>
  <si>
    <t>60511081</t>
  </si>
  <si>
    <t>řezivo jehličnaté středové smrk tl 18-32mm dl 4-5m</t>
  </si>
  <si>
    <t xml:space="preserve"> "` ```Výkres 042 - Půdorys střechy - nový stav"_x000d_
 "``Výkres 060 - Výpis skladeb konstrukcí"_x000d_
 "``Záklop"_x000d_
 "``Skladba střechy R01:"_x000d_
 2*2* 13.625*3.689/0.8660254 = 232,153 [A]_x000d_
 -(2.716*11.672)/0.8660254 = -36,605 [B]_x000d_
 Mezisoučet: 232.153+-36.605 = 195,548 [C]_x000d_
 "``Skladba střechy R02:"_x000d_
 2*((11.433+16.866)/2)*6.040 = 170,926 [D]_x000d_
 Mezisoučet: 170.926 = 170,926 [E]_x000d_
 "``Skladba střechy R03:"_x000d_
 (6.640*5.230 + 7.265*4.330 - (2.850*3.050+2*2.340*0.150)) / 0.9799247 = 57,954 [F]_x000d_
 Mezisoučet: 57.954 = 57,954 [G]_x000d_
 "``Skladba střechy R05:"_x000d_
 (2.850*3.050+2*2.340*0.150) / 0.9799247 = 9,587 [H]_x000d_
 Mezisoučet: 9.587 = 9,587 [I]_x000d_
 Celkem: 232.153+-36.605+170.926+57.954+9.587 = 434,015 [J]_x000d_
 434.015 * 0.0276Koeficient množství = 11,979 [K]_x000d_</t>
  </si>
  <si>
    <t>60511125</t>
  </si>
  <si>
    <t>řezivo stavební fošny prismované středové š do 160mm dl 2-5m</t>
  </si>
  <si>
    <t xml:space="preserve"> "` ```Výkres 060 - legenda skladeb"_x000d_
 "``Skladba R02:"_x000d_
 "``Pomocná dřevěná konstrukce, fošny 40x100mm"_x000d_
 154.68 * (0.040*0.100) Sfo 08 = 0,619 [A]_x000d_
 "``Skladba R03:"_x000d_
 "``Pomocná dřevěná konstrukce, fošny 40x60mm"_x000d_
 (6* 5.855 +5*4.240) * (0.040*0.060) = 0,135 [B]_x000d_
 Celkem: 0.619+0.135 = 0,754 [C]_x000d_</t>
  </si>
  <si>
    <t>60511130</t>
  </si>
  <si>
    <t>řezivo stavební fošny prismované středové š 160-220mm dl 2-5m</t>
  </si>
  <si>
    <t xml:space="preserve"> (2*2* (4.920+11.325)*0.600/0.600) * (0.080 * 0.180) = 0,936 [A]_x000d_
 (2*2* (4.920+11.325)*0.600/0.600) * (0.040 * 0.100) = 0,260 [B]_x000d_
 Celkem: 0.936+0.26 = 1,196 [C]_x000d_</t>
  </si>
  <si>
    <t>60512125</t>
  </si>
  <si>
    <t>hranol stavební řezivo průřezu do 120cm2 do dl 6m</t>
  </si>
  <si>
    <t xml:space="preserve"> "` ```Kleštiny"_x000d_
 56*2.700 * 0.040*0.140  Skl 01 = 0,847 [A]_x000d_
 Mezisoučet: 0.847 = 0,847 [B]_x000d_
 "``Fošny"_x000d_
 4*5.360 * 0.040*0.140 Sfo 01 = 0,120 [C]_x000d_
 8*0.220 * 0.040*0.140 Sfo 02 = 0,010 [D]_x000d_
 8*0.670 * 0.040*0.140 Sfo 03 = 0,030 [E]_x000d_
 8*1.030 * 0.040*0.140 Sfo 04 = 0,046 [F]_x000d_
 8*1.400 * 0.040*0.140 Sfo 05 = 0,063 [G]_x000d_
 8*1.700 * 0.040*0.140 Sfo 06 = 0,076 [H]_x000d_
 28.850 * 0.060*0.100 Sfo 07 = 0,173 [I]_x000d_
 (2*15+2*4)*0.650 * 0.040*0.080 Fošny na chycení podbití - Skladba CS14 = 0,079 [J]_x000d_
 2*2*12.890 * 0.040*0.080 Fošny na chycení podbití - Skladba CS14 = 0,165 [K]_x000d_
 Mezisoučet: 0.12+0.01+0.03+0.046+0.063+0.076+0.173+0.079+0.165 = 0,762 [L]_x000d_
 "``Hranoly - pro rozepření kleštin"_x000d_
 34*0.140 * 0.100*0.100 Shr 01 = 0,048 [M]_x000d_
 Mezisoučet: 0.048 = 0,048 [N]_x000d_
 "``Pásek"_x000d_
 8*1.140 * 0.100*0.100 Sps02 = 0,091 [O]_x000d_
 4*0.780 * 0.100*0.100 Sps03 = 0,031 [P]_x000d_
 Mezisoučet: 0.091+0.031 = 0,122 [Q]_x000d_
 Celkem: 0.847+0.12+0.01+0.03+0.046+0.063+0.076+0.173+0.079+0.165+0.048+0.091+0.031 = 1,779 [R]_x000d_</t>
  </si>
  <si>
    <t xml:space="preserve"> "` ```Skladba CS08:"_x000d_
 48.773 *(0.040 * 0.100) Dřevěné fošny 40x100 mm = 0,195 [A]_x000d_
 "``Spádová vrstva - vynášecí dřevěný rošt"_x000d_
 (2.150+1.810)*0.06*0.04 = 0,010 [B]_x000d_
 (1.200+0.900)*0.05*0.03 = 0,003 [C]_x000d_
 Celkem: 0.195+0.01+0.003 = 0,208 [D]_x000d_</t>
  </si>
  <si>
    <t>60512140</t>
  </si>
  <si>
    <t>hranol stavební řezivo průřezu do 450cm2 do dl 6m</t>
  </si>
  <si>
    <t xml:space="preserve"> "` ```Krokve"_x000d_
 9*5.300 * 0.160*0.220 Skr 13 = 1,679 [A]_x000d_
 10*4.400 * 0.160*0.220 Skr 14 = 1,549 [B]_x000d_
 Mezisoučet: 1.679+1.549 = 3,228 [C]_x000d_
 "``Vaznice"_x000d_
 2*13.550 * 0.160*0.200 Svz 01 = 0,867 [D]_x000d_
 Mezisoučet: 0.867 = 0,867 [E]_x000d_
 Celkem: 1.679+1.549+0.867 = 4,095 [F]_x000d_</t>
  </si>
  <si>
    <t xml:space="preserve"> 1.780 *(0.180*0.220) = 0,070 [A]_x000d_</t>
  </si>
  <si>
    <t>60512145</t>
  </si>
  <si>
    <t>hranol stavební řezivo průřezu nad 450cm2 do dl 6m</t>
  </si>
  <si>
    <t xml:space="preserve"> 22.290 *(0.200*0.280) = 1,248 [A]_x000d_</t>
  </si>
  <si>
    <t>60514114</t>
  </si>
  <si>
    <t>řezivo jehličnaté lať impregnovaná dl 4 m</t>
  </si>
  <si>
    <t xml:space="preserve"> 547.100* (0.040*0.060) = 1,313 [A]_x000d_
 1.313 * 1.1Koeficient množství = 1,444 [B]_x000d_</t>
  </si>
  <si>
    <t>60515111</t>
  </si>
  <si>
    <t>řezivo jehličnaté boční prkno 20-30mm</t>
  </si>
  <si>
    <t>762083122</t>
  </si>
  <si>
    <t>Impregnace řeziva máčením proti dřevokaznému hmyzu, houbám a plísním, třída ohrožení 3 a 4 (dřevo v exteriéru)</t>
  </si>
  <si>
    <t xml:space="preserve"> "` ```Výkres 041 - Výkres krovu - nový stav"_x000d_
 "``Impregnace krov:"_x000d_
 24.210 = 24,210 [A]_x000d_
 11.978 prkenné bednění = 11,978 [B]_x000d_
 1.196 rošt = 1,196 [C]_x000d_
 "``Výkres 038 - Půdorys stropu nad 1.NP - nový stav"_x000d_
 "``Impregnace nových prvků stropu nad 1.NP"_x000d_
 2.530 = 2,530 [D]_x000d_
 "``Výkres 039 - Půdorys stropu nad 2.NP - nový stav"_x000d_
 "``Impregnace nových prvků stropu nad 2.NP"_x000d_
 1.172 = 1,172 [E]_x000d_
 2.310 nový záklop = 2,310 [F]_x000d_
 "``Výkres 040 - Půdorys stropu nad 3.NP - nový stav"_x000d_
 "``Impregnace nových prvků stropu nad 3.NP"_x000d_
 0.675 = 0,675 [G]_x000d_
 Celkem: 24.21+11.978+1.196+2.53+1.172+2.31+0.675 = 44,071 [H]_x000d_</t>
  </si>
  <si>
    <t>762322911</t>
  </si>
  <si>
    <t>Ztužení konstrukcí (materiál v ceně) fošnami nebo hranolky průřezové plochy do 100 cm2</t>
  </si>
  <si>
    <t xml:space="preserve"> "` ```Výkres 038 - Půdorys stropu nad 1.NP - nový stav"_x000d_
 "``Výkres 039 - Půdorys stropu nad 2.NP - nový stav"_x000d_
 "``Výkres 060 - Výpis skladeb konstrukcí"_x000d_
 "``Skladby CS04, CS05, CS11, CS12:"_x000d_
 "``Vyrovnávací vrstva"_x000d_
 "``Stropní příložky (fošny) 40x100"_x000d_
 "``1NP"_x000d_
 122.040 S02 = 122,040 [A]_x000d_
 133.560 S03 = 133,560 [B]_x000d_
 106.000 S04 = 106,000 [C]_x000d_
 1.970 S05 = 1,970 [D]_x000d_
 0.800 S06 = 0,800 [E]_x000d_
 1.750 S07 = 1,750 [F]_x000d_
 Mezisoučet: 122.04+133.56+106+1.97+0.8+1.75 = 366,120 [G]_x000d_
 "``Stropní příložky (fošny) 40x200"_x000d_
 "``2NP"_x000d_
 49.780 S08 = 49,780 [H]_x000d_
 24.400 S09 = 24,400 [I]_x000d_
 5.700 S10 = 5,700 [J]_x000d_
 4.920 S11 = 4,920 [K]_x000d_
 9.540 S12 = 9,540 [L]_x000d_
 3.755 S13 = 3,755 [M]_x000d_
 3.655 S14 = 3,655 [N]_x000d_
 1.800 S15 = 1,800 [O]_x000d_
 1.020 S16 = 1,020 [P]_x000d_
 1.700 S17 = 1,700 [Q]_x000d_
 Mezisoučet: 49.78+24.4+5.7+4.92+9.54+3.755+3.655+1.8+1.02+1.7 = 106,270 [R]_x000d_
 Celkem: 122.04+133.56+106+1.97+0.8+1.75+49.78+24.4+5.7+4.92+9.54+3.755+3.655+1.8+1.02+1.7 = 472,390 [S]_x000d_</t>
  </si>
  <si>
    <t>762332141</t>
  </si>
  <si>
    <t>Montáž vázaných konstrukcí krovů střech pultových, sedlových, valbových, stanových čtvercového nebo obdélníkového půdorysu z řeziva hraněného s použitím ocelový</t>
  </si>
  <si>
    <t>Montáž vázaných konstrukcí krovů střech pultových, sedlových, valbových, stanových čtvercového nebo obdélníkového půdorysu z řeziva hraněného s použitím ocelových spojek (spojky ve specifikaci) průřezové plochy přes 50 do 120 cm2</t>
  </si>
  <si>
    <t xml:space="preserve"> "` ```Výkres 041 - Výkres krovu - nový stav"_x000d_
 "``Výpis rostlého řeziva - Nepohledová kvalita - C24:"_x000d_
 "``Kleštiny"_x000d_
 56*2.700 Skl 01 = 151,200 [A]_x000d_
 Mezisoučet: 151.2 = 151,200 [B]_x000d_
 "``Fošny"_x000d_
 4*5.360 Sfo 01 = 21,440 [C]_x000d_
 8*0.220 Sfo 02 = 1,760 [D]_x000d_
 8*0.670 Sfo 03 = 5,360 [E]_x000d_
 8*1.030 Sfo 04 = 8,240 [F]_x000d_
 8*1.400 Sfo 05 = 11,200 [G]_x000d_
 8*1.700 Sfo 06 = 13,600 [H]_x000d_
 28.850 Sfo 07 = 28,850 [I]_x000d_
 (2*15+2*4)*0.650 Fošny na chycení podbití - Skladba CS14 = 24,700 [J]_x000d_
 2*2*12.890 Fošny na chycení podbití - Skladba CS14 = 51,560 [K]_x000d_
 Mezisoučet: 21.44+1.76+5.36+8.24+11.2+13.6+28.85+24.7+51.56 = 166,710 [L]_x000d_
 "``Hranoly - pro rozepření kleštin"_x000d_
 34*0.140 Shr 01 = 4,760 [M]_x000d_
 Mezisoučet: 4.76 = 4,760 [N]_x000d_
 "``Pásek"_x000d_
 8*1.140 Sps 02 = 9,120 [O]_x000d_
 4*0.780 Sps 03 = 3,120 [P]_x000d_
 Mezisoučet: 9.12+3.12 = 12,240 [Q]_x000d_
 Celkem: 151.2+21.44+1.76+5.36+8.24+11.2+13.6+28.85+24.7+51.56+4.76+9.12+3.12 = 334,910 [R]_x000d_</t>
  </si>
  <si>
    <t>762332142</t>
  </si>
  <si>
    <t>Montáž vázaných konstrukcí krovů střech pultových, sedlových, valbových, stanových čtvercového nebo obdélníkového půdorysu z řeziva hraněného s použitím ocelových spojek (spojky ve specifikaci) průřezové plochy přes 120 do 224 cm2</t>
  </si>
  <si>
    <t xml:space="preserve"> "` ```Výkres 041 - Výkres krovu - nový stav"_x000d_
 "``Výpis rostlého řeziva - Nepohledová kvalita - C24:"_x000d_
 "``Krokve"_x000d_
 5*1.855 Skr 15 = 9,275 [A]_x000d_
 Mezisoučet: 9.275 = 9,275 [B]_x000d_
 "``Sloupy"_x000d_
 4*1.250 Ssl 01 = 5,000 [C]_x000d_
 4*1.600 Ssl 02 = 6,400 [D]_x000d_
 2*2.200 Ssl 03 = 4,400 [E]_x000d_
 2*1.600 Ssl 04 = 3,200 [F]_x000d_
 2*0.900 Ssl 05 = 1,800 [G]_x000d_
 Mezisoučet: 5+6.4+4.4+3.2+1.8 = 20,800 [H]_x000d_
 "``Atikový hranol"_x000d_
 1*2.350 Sat 01 = 2,350 [I]_x000d_
 2*1.810 Sat 02 = 3,620 [J]_x000d_
 Mezisoučet: 2.35+3.62 = 5,970 [K]_x000d_
 Celkem: 9.275+5+6.4+4.4+3.2+1.8+2.35+3.62 = 36,045 [L]_x000d_</t>
  </si>
  <si>
    <t>762332143</t>
  </si>
  <si>
    <t>Montáž vázaných konstrukcí krovů střech pultových, sedlových, valbových, stanových čtvercového nebo obdélníkového půdorysu z řeziva hraněného s použitím ocelových spojek (spojky ve specifikaci) průřezové plochy přes 224 do 288 cm2</t>
  </si>
  <si>
    <t xml:space="preserve"> "` ```Výkres 041 - Výkres krovu - nový stav"_x000d_
 "``Výpis rostlého řeziva - Nepohledová kvalita - C24:"_x000d_
 "``Krokve"_x000d_
 42*4.300 Skr 01 = 180,600 [A]_x000d_
 4*3.250 Skr 02 = 13,000 [B]_x000d_
 4*1.300 Skr 03 = 5,200 [C]_x000d_
 26*3.600 Skr 08 = 93,600 [D]_x000d_
 Mezisoučet: 180.6+13+5.2+93.6 = 292,400 [E]_x000d_
 "``Rozpěry"_x000d_
 4*3.850 Srz 01 = 15,400 [F]_x000d_
 Mezisoučet: 15.4 = 15,400 [G]_x000d_
 "``Pozednice"_x000d_
 2*13.550 Spz 01 = 27,100 [H]_x000d_
 1*6.600 Spz 03 = 6,600 [I]_x000d_
 1*8.100 Spz 04 = 8,100 [J]_x000d_
 1*13.900 Spz 05 = 13,900 [K]_x000d_
 Mezisoučet: 27.1+6.6+8.1+13.9 = 55,700 [L]_x000d_
 "``Vaznice"_x000d_
 2*1.600 Svz 02 = 3,200 [M]_x000d_
 Mezisoučet: 3.2 = 3,200 [N]_x000d_
 Celkem: 180.6+13+5.2+93.6+15.4+27.1+6.6+8.1+13.9+3.2 = 366,700 [O]_x000d_</t>
  </si>
  <si>
    <t>762332144</t>
  </si>
  <si>
    <t>Montáž vázaných konstrukcí krovů střech pultových, sedlových, valbových, stanových čtvercového nebo obdélníkového půdorysu z řeziva hraněného s použitím ocelových spojek (spojky ve specifikaci) průřezové plochy přes 288 do 450 cm2</t>
  </si>
  <si>
    <t xml:space="preserve"> "` ```Výkres 041 - Výkres krovu - nový stav"_x000d_
 "``Výpis rostlého řeziva - Nepohledová kvalita - C24:"_x000d_
 "``Krokve"_x000d_
 9*5.300 Skr 13 = 47,700 [A]_x000d_
 10*4.400 Skr 14 = 44,000 [B]_x000d_
 Mezisoučet: 47.7+44 = 91,700 [C]_x000d_
 "``Vaznice"_x000d_
 2*13.550 Svz 01 = 27,100 [D]_x000d_
 Mezisoučet: 27.1 = 27,100 [E]_x000d_
 Celkem: 47.7+44+27.1 = 118,800 [F]_x000d_</t>
  </si>
  <si>
    <t>762341037</t>
  </si>
  <si>
    <t>Bednění střech střech rovných sklonu do 60° s vyřezáním otvorů z dřevoštěpkových desek OSB šroubovaných na rošt na sraz, tloušťky desky 25 mm</t>
  </si>
  <si>
    <t xml:space="preserve"> "` ```Záklop"_x000d_
 "``Střešní krytina"_x000d_
 "``Výkres 042 - Půdorys střechy - nový stav"_x000d_
 "``Výkres 060 - Výpis skladeb konstrukcí"_x000d_
 "``Skladba střechy R04:"_x000d_
 2.150*1.800 = 3,870 [A]_x000d_
 Celkem: 3.87 = 3,870 [B]_x000d_</t>
  </si>
  <si>
    <t xml:space="preserve"> "` ```Záklop"_x000d_
 "``Výkres 042 - Půdorys střechy - nový stav"_x000d_
 "``Výkres 060 - Výpis skladeb konstrukcí"_x000d_
 "``Skladba střechy R01:"_x000d_
 2*2* 13.625*3.689/0.8660254 = 232,153 [A]_x000d_
 -(2.716*11.672)/0.8660254 = -36,605 [B]_x000d_
 Mezisoučet: 232.153+-36.605 = 195,548 [C]_x000d_
 "``Skladba střechy R02:"_x000d_
 2*((11.433+16.866)/2)*6.040 = 170,926 [D]_x000d_
 Mezisoučet: 170.926 = 170,926 [E]_x000d_
 "``Skladba střechy R03:"_x000d_
 (6.640*5.230 + 7.265*4.330 - (2.850*3.050+2*2.340*0.150)) / 0.9799247 = 57,954 [F]_x000d_
 Mezisoučet: 57.954 = 57,954 [G]_x000d_
 "``Skladba střechy R05:"_x000d_
 (2.850*3.050+2*2.340*0.150) / 0.9799247 = 9,587 [H]_x000d_
 Mezisoučet: 9.587 = 9,587 [I]_x000d_
 Celkem: 232.153+-36.605+170.926+57.954+9.587 = 434,015 [J]_x000d_</t>
  </si>
  <si>
    <t>762342511</t>
  </si>
  <si>
    <t>Montáž laťování montáž kontralatí na podklad bez tepelné izolace</t>
  </si>
  <si>
    <t xml:space="preserve"> "` ```Kontralatě vždy nad krokve"_x000d_
 "``Délka kontralatě = délka krokví"_x000d_
 "``Skladby R01, R02, R03, R05"_x000d_
 42*4.300 Skr 01 = 180,600 [A]_x000d_
 26*3.600 Skr 08 = 93,600 [B]_x000d_
 9*5.300 Skr 13 = 47,700 [C]_x000d_
 10*4.400 Skr 14 = 44,000 [D]_x000d_
 "``Délka vazníků"_x000d_
 2*15*6.040 = 181,200 [E]_x000d_
 Mezisoučet: 180.6+93.6+47.7+44+181.2 = 547,100 [F]_x000d_
 Celkem: 180.6+93.6+47.7+44+181.2 = 547,100 [G]_x000d_</t>
  </si>
  <si>
    <t>762395000</t>
  </si>
  <si>
    <t>Spojovací prostředky krovů, bednění a laťování, nadstřešních konstrukcí svorníky, prkna, hřebíky, pásová ocel, vruty</t>
  </si>
  <si>
    <t xml:space="preserve"> 24.210 + 11.978+1.444 = 37,632 [A]_x000d_</t>
  </si>
  <si>
    <t>762420023</t>
  </si>
  <si>
    <t>Obložení stropů nebo střešních podhledů z cementotřískových desek šroubovaných na pero a drážku nebroušených, tloušťky desky 16 mm</t>
  </si>
  <si>
    <t xml:space="preserve"> "` ```Výkres 041 - Výkres krovu - nový stav"_x000d_
 "``Výkres 060 - Skladby konstrukcí"_x000d_
 "``Pomocná konstrukce:"_x000d_
 "``Podbití střechy:"_x000d_
 "``Skladba CS14"_x000d_
 "``Podbití střechy"_x000d_
 "``Skladba přesahu podbití u střechy:"_x000d_
 2* (0.700+0.250) * 12.625 = 23,988 [A]_x000d_
 2* (0.700+0.250) * 1.200 = 2,280 [B]_x000d_
 2* (0.700+0.250) * 1.300 = 2,470 [C]_x000d_
 2* (0.720+0.220) * 11.550 = 21,714 [D]_x000d_
 2*4 * 0.220 pohledové trojúhelníky = 1,760 [E]_x000d_
 Mezisoučet: 23.988+2.28+2.47+21.714+1.76 = 52,212 [F]_x000d_
 Celkem: 23.988+2.28+2.47+21.714+1.76 = 52,212 [G]_x000d_</t>
  </si>
  <si>
    <t>762439001</t>
  </si>
  <si>
    <t>Obložení stěn montáž roštu podkladového</t>
  </si>
  <si>
    <t xml:space="preserve"> "` ```Izolace vytažena k pozednici v podkroví"_x000d_
 "``Viz Řez A-A"_x000d_
 2*2*2* (4.920+11.325)*0.600/0.600 = 129,960 [A]_x000d_</t>
  </si>
  <si>
    <t>762511227</t>
  </si>
  <si>
    <t>Podlahové konstrukce podkladové z dřevoštěpkových desek OSB jednovrstvých lepených na pero a drážku nebroušených, tloušťky desky 25 mm</t>
  </si>
  <si>
    <t xml:space="preserve"> "` ```Záklop"_x000d_
 "``Výkres 026 - Půdorys 2.NP - nový stav"_x000d_
 "``Výkres 060 - Výpis skladeb konstrukcí"_x000d_
 "``Skladba CS04:"_x000d_
 4.520 * 4.525 + 1.120*0.250 1P02, 1P03, 1P04 = 20,733 [A]_x000d_
 3.300 * 4.920 + 0.350*1.325 + 1.120*0.200 1P05, 1P06 = 16,924 [B]_x000d_
 9.240 * 4.770 + 0.700*1.200 + 3*1.120*0.200 1P07, 1P08, 1P09, 1P10 = 45,587 [C]_x000d_
 4.520 * 7.775 + 1.295*0.300 + 2*1.120*0.250 1P09, 1P11, 1P12 = 36,092 [D]_x000d_
 3.840 * 3.655 + 0.890*0.500 + 0.700*0.890 1P09, 1P14, 1P15 = 15,103 [E]_x000d_
 9.100*3.655+3.300*0.100+1.000*0.500+0.900*0.250+1.000*0.250+0.500*0.890+0.500*2.000+1.120*0.200+2.240*0.200 1P16, 1P17, 1P18, 1P19, 1P20 = 36,683 [F]_x000d_
 Mezisoučet: 20.733+16.924+45.587+36.092+15.103+36.683 = 171,122 [G]_x000d_
 "``Výkres 026 - Půdorys 2.NP - nový stav"_x000d_
 "``Výkres 060 - Výpis skladeb konstrukcí"_x000d_
 "``Skladba CS06:"_x000d_
 4.520 * 3.050 + 0.900*0.400 1P21, 1P22, 1P23 = 14,146 [H]_x000d_
 Mezisoučet: 14.146 = 14,146 [I]_x000d_
 "``Výkres 027 - Půdorys 3.NP - nový stav"_x000d_
 "``Výkres 060 - Výpis skladeb konstrukcí"_x000d_
 "``Skladba CS12:"_x000d_
 4.920 * 4.725 + 1.100*0.100 + 0.895*0.400 2P02, 2P03, 2P04 = 23,715 [J]_x000d_
 4.920 * 3.250 + 1.100*0.100 + 1.000*0.400 2P23, 2P24, 2P25 = 16,500 [K]_x000d_
 Mezisoučet: 23.715+16.5 = 40,215 [L]_x000d_
 Celkem: 20.733+16.924+45.587+36.092+15.103+36.683+14.146+23.715+16.5 = 225,483 [M]_x000d_</t>
  </si>
  <si>
    <t>762511247</t>
  </si>
  <si>
    <t>Podlahové konstrukce podkladové z dřevoštěpkových desek OSB jednovrstvých šroubovaných na sraz, tloušťky desky 25 mm</t>
  </si>
  <si>
    <t xml:space="preserve"> "` ```Výkres 028 - Řez A-A - nový stav"_x000d_
 "``Výkres 029 - Řez B-B, Řez C-C - nový stav"_x000d_
 "``Výkres 040 - Půdorys stropu nad 3.NP - nový stav"_x000d_
 "``Skladba CS08:"_x000d_
 "``Pochozí lávka"_x000d_
 "``Věž vlevo"_x000d_
 2.500 * 0.625 = 1,563 [A]_x000d_
 2.580 * 1.250 = 3,225 [B]_x000d_
 3.645 * 0.625 = 2,278 [C]_x000d_
 0.950 * 0.625 = 0,594 [D]_x000d_
 1.425 * 0.420 = 0,599 [E]_x000d_
 0.855 * 0.625 = 0,534 [F]_x000d_
 2.165 * 0.625 = 1,353 [G]_x000d_
 1.425 * 0.625 = 0,891 [H]_x000d_
 2.770 * 0.625 = 1,731 [I]_x000d_
 1.250 * 0.625 = 0,781 [J]_x000d_
 2.500 * 1.250 = 3,125 [K]_x000d_
 "``Věž vpravo, schodišťový prostor"_x000d_
 2.500 * 0.625 = 1,563 [L]_x000d_
 2.520 * 1.250 = 3,150 [M]_x000d_
 1.375 * 0.625 = 0,859 [N]_x000d_
 6.930 * 0.625 = 4,331 [O]_x000d_
 0.625 * 1.250 = 0,781 [P]_x000d_
 2.500 * 1.250 = 3,125 [Q]_x000d_
 Mezisoučet: 1.563+3.225+2.278+0.594+0.599+0.534+1.353+0.891+1.731+0.781+3.125+1.563+3.15+0.859+4.331+0.781+3.125 = 30,483 [R]_x000d_
 Celkem: 1.563+3.225+2.278+0.594+0.599+0.534+1.353+0.891+1.731+0.781+3.125+1.563+3.15+0.859+4.331+0.781+3.125 = 30,483 [S]_x000d_</t>
  </si>
  <si>
    <t>762511264</t>
  </si>
  <si>
    <t>Podlahové konstrukce podkladové z dřevoštěpkových desek OSB jednovrstvých šroubovaných na pero a drážku nebroušených, tloušťky desky 18 mm</t>
  </si>
  <si>
    <t xml:space="preserve"> "` ```Konstrukční, ztužující vrstva"_x000d_
 "``Střešní krytina"_x000d_
 "``Výkres 042 - Půdorys střechy - nový stav"_x000d_
 "``Výkres 060 - Výpis skladeb konstrukcí"_x000d_
 "``Skladba střechy R04:"_x000d_
 2.150*1.800 = 3,870 [A]_x000d_
 Celkem: 3.87 = 3,870 [B]_x000d_</t>
  </si>
  <si>
    <t>762511292</t>
  </si>
  <si>
    <t>Podlahové konstrukce podkladové z dřevoštěpkových desek OSB dvouvrstvých šroubovaných na pero a drážku 2x12 mm</t>
  </si>
  <si>
    <t xml:space="preserve"> "` ```Vyrovnávací vrstva"_x000d_
 "``Výkres 027 - Půdorys 3.NP - nový stav"_x000d_
 "``Výkres 060 - Výpis skladeb konstrukcí"_x000d_
 "``Skladba CS05:"_x000d_
 12.890 * 5.020 - 1.390*0.150 2P05-2P10 = 64,499 [A]_x000d_
 3.740 * 3.755 + 1.700*0.300 2P16, 2P17 = 14,554 [B]_x000d_
 8.850 * 3.755 + 0.600*0.900 + 0.600*2.000 2P18-2P22 = 34,972 [C]_x000d_
 Mezisoučet: 64.499+14.554+34.972 = 114,025 [D]_x000d_
 "``Skladba CS11:"_x000d_
 4.920*7.975 + 1.100*0.150 + 1.120*0.150 + 1.400*0.300 2P11, 2P12, 2P13 = 39,990 [E]_x000d_
 Mezisoučet: 39.99 = 39,990 [F]_x000d_
 Celkem: 64.499+14.554+34.972+39.99 = 154,015 [G]_x000d_</t>
  </si>
  <si>
    <t>762512261</t>
  </si>
  <si>
    <t>Podlahové konstrukce podkladové montáž roštu podkladového</t>
  </si>
  <si>
    <t xml:space="preserve"> "` ```Výkres 028 - Řez A-A - nový stav"_x000d_
 "``Výkres 029 - Řez B-B, Řez C-C - nový stav"_x000d_
 "``Výkres 040 - Půdorys stropu nad 3.NP - nový stav"_x000d_
 "``Skladba CS08:"_x000d_
 "``Pochozí lávka; podkladový rošt pod OSB"_x000d_
 "``Plocha OSB / 0,625"_x000d_
 30.483 / 0.625 = 48,773 [A]_x000d_
 Mezisoučet: 48.773 = 48,773 [B]_x000d_
 "``Výkres 060 - Výpis skladeb konstrukcí"_x000d_
 "``Skladba R04:"_x000d_
 "``Spádová vrstva - vynášecí dřevěný rošt"_x000d_
 2.150+1.810 = 3,960 [C]_x000d_
 1.200+0.900 = 2,100 [D]_x000d_
 Mezisoučet: 3.96+2.1 = 6,060 [E]_x000d_
 Celkem: 48.773+3.96+2.1 = 54,833 [F]_x000d_</t>
  </si>
  <si>
    <t>762595001</t>
  </si>
  <si>
    <t>Spojovací prostředky podlah a podkladových konstrukcí hřebíky, vruty</t>
  </si>
  <si>
    <t xml:space="preserve"> "` ```Záklop"_x000d_
 "``Skladba CS04:"_x000d_
 171.122 = 171,122 [A]_x000d_
 "``Skladba CS06:"_x000d_
 14.146 = 14,146 [B]_x000d_
 Mezisoučet: 171.122+14.146 = 185,268 [C]_x000d_
 "``Skladba CS12:"_x000d_
 40.215 = 40,215 [D]_x000d_
 Celkem: 171.122+14.146+40.215 = 225,483 [E]_x000d_</t>
  </si>
  <si>
    <t>762812240</t>
  </si>
  <si>
    <t>Záklop stropů montáž (materiál ve specifikaci) z prken hoblovaných s olištováním kolem zdí vrchního na sraz, spáry zakryté lepenkovými pásy nebo lištami</t>
  </si>
  <si>
    <t xml:space="preserve"> "` ```Záklop:"_x000d_
 "``50% výměna"_x000d_
 "``Výkres 027 - Půdorys 3.NP - nový stav"_x000d_
 "``Výkres 060 - Výpis skladeb konstrukcí"_x000d_
 "``Skladba CS05:"_x000d_
 12.890 * 5.020 - 1.390*0.150 2P05-2P10 = 64,499 [A]_x000d_
 3.740 * 3.755 + 1.700*0.300 2P16, 2P17 = 14,554 [B]_x000d_
 8.850 * 3.755 + 0.600*0.900 + 0.600*2.000 2P18-2P22 = 34,972 [C]_x000d_
 Mezisoučet: 64.499+14.554+34.972 = 114,025 [D]_x000d_
 "``Skladba CS11:"_x000d_
 4.920*7.975 + 1.100*0.150 + 1.120*0.150 + 1.400*0.300 2P11, 2P12, 2P13 = 39,990 [E]_x000d_
 Mezisoučet: 39.99 = 39,990 [F]_x000d_
 Celkem: 64.499+14.554+34.972+39.99 = 154,015 [G]_x000d_
 154.015 * 0.5Koeficient množství = 77,008 [H]_x000d_</t>
  </si>
  <si>
    <t>762822110</t>
  </si>
  <si>
    <t>Montáž stropních trámů z hraněného a polohraněného řeziva s trámovými výměnami, průřezové plochy do 144 cm2</t>
  </si>
  <si>
    <t xml:space="preserve"> "` ```Výkres 060 - legenda skladeb"_x000d_
 "``Skladba R02:"_x000d_
 "``Pomocná dřevěná konstrukce, fošny 40x100mm"_x000d_
 154.68 Sfo 08 = 154,680 [A]_x000d_
 "``Skladba R03:"_x000d_
 "``Pomocná dřevěná konstrukce, fošny 40x60mm"_x000d_
 6* 5.855 +5*4.240 = 56,330 [B]_x000d_
 Celkem: 154.68+56.33 = 211,010 [C]_x000d_</t>
  </si>
  <si>
    <t>762822932</t>
  </si>
  <si>
    <t>Doplnění části stropního trámu - montáž (materiál ve specifikaci) průřezové plochy přes 120 do 224 cm2</t>
  </si>
  <si>
    <t xml:space="preserve"> "` ```Výkres 039 - Půdorys stropu nad 2.NP - nový stav"_x000d_
 "``Nosná konstrukce"_x000d_
 "``Stropní trámy 140x150mm"_x000d_
 "``2NP"_x000d_
 4.920 S28 = 4,920 [A]_x000d_</t>
  </si>
  <si>
    <t>762822933</t>
  </si>
  <si>
    <t>Doplnění části stropního trámu - montáž (materiál ve specifikaci) průřezové plochy přes 224 do 288 cm2</t>
  </si>
  <si>
    <t xml:space="preserve"> "` ```Výkres 040 - Půdorys stropu nad 3.NP - nový stav"_x000d_
 "``Nosná konstrukce"_x000d_
 "``Stropní trámy 150x180mm"_x000d_
 "``3NP"_x000d_
 20.880 21.405 = 20,880 [A]_x000d_</t>
  </si>
  <si>
    <t>762822934</t>
  </si>
  <si>
    <t>Doplnění části stropního trámu - montáž (materiál ve specifikaci) průřezové plochy přes 288 do 450 cm2</t>
  </si>
  <si>
    <t xml:space="preserve"> "` ```Výkres 039 - Půdorys stropu nad 2.NP - nový stav"_x000d_
 "``Nosná konstrukce"_x000d_
 "``Stropní trámy 180x220mm"_x000d_
 "``2NP"_x000d_
 1.78 S27 = 1,780 [A]_x000d_</t>
  </si>
  <si>
    <t>762822935</t>
  </si>
  <si>
    <t>Doplnění části stropního trámu - montáž (materiál ve specifikaci) průřezové plochy přes 450 do 600 cm2</t>
  </si>
  <si>
    <t xml:space="preserve"> "` ```Výkres 038 - Půdorys stropu nad 1.NP - nový stav"_x000d_
 "``Výkres 039 - Půdorys stropu nad 2.NP - nový stav"_x000d_
 "``Výkres 060 - Výpis skladeb konstrukcí"_x000d_
 "``Skladby CS06"_x000d_
 "``Nosná konstrukce"_x000d_
 "``Stropní trámy 200x280mm"_x000d_
 "``1NP"_x000d_
 13.400 S01 = 13,400 [A]_x000d_
 2.800 S23 = 2,800 [B]_x000d_
 1.740 S24 = 1,740 [C]_x000d_
 1.640 S25 = 1,640 [D]_x000d_
 Mezisoučet: 13.4+2.8+1.74+1.64 = 19,580 [E]_x000d_
 "``2NP"_x000d_
 2.710 S26 = 2,710 [F]_x000d_
 Mezisoučet: 2.71 = 2,710 [G]_x000d_
 Celkem: 13.4+2.8+1.74+1.64+2.71 = 22,290 [H]_x000d_</t>
  </si>
  <si>
    <t>998762103</t>
  </si>
  <si>
    <t>Přesun hmot pro konstrukce tesařské stanovený z hmotnosti přesunovaného materiálu vodorovná dopravní vzdálenost do 50 m základní v objektech výšky přes 12 do 24</t>
  </si>
  <si>
    <t>Přesun hmot pro konstrukce tesařské stanovený z hmotnosti přesunovaného materiálu vodorovná dopravní vzdálenost do 50 m základní v objektech výšky přes 12 do 24 m</t>
  </si>
  <si>
    <t>R31R97002</t>
  </si>
  <si>
    <t>tyč závitová Pz 8.8 M8</t>
  </si>
  <si>
    <t xml:space="preserve"> "` ```Hranoly"_x000d_
 34*0.300 = 10,200 [A]_x000d_</t>
  </si>
  <si>
    <t>R76243103</t>
  </si>
  <si>
    <t>Obložení stěn z dřevoštěpkových desek OSB přibíjených na pero a drážku broušených, tloušťky desky 25 mm</t>
  </si>
  <si>
    <t xml:space="preserve"> "` ```Záklop"_x000d_
 "``Výkres 025-027 - Půdorysy - nový stav"_x000d_
 "``Výkres 028 a 029 - Řezy"_x000d_
 "``Výkres 030-037 - Pohledy"_x000d_
 "``Skladba We10:"_x000d_
 (6.220*0.220 + (6.220*1.800)/2) *4 - (0.500*1.150)*2*4 = 23,266 [A]_x000d_
 Celkem: 23.266 = 23,266 [B]_x000d_</t>
  </si>
  <si>
    <t>763</t>
  </si>
  <si>
    <t>Konstrukce suché výstavby</t>
  </si>
  <si>
    <t>55331589</t>
  </si>
  <si>
    <t>zárubeň jednokřídlá ocelová pro sádrokartonové příčky tl stěny 75-100mm rozměru 700/1970, 2100mm</t>
  </si>
  <si>
    <t xml:space="preserve"> 3 DI/03 = 3,000 [A]_x000d_
 4 DI/04 = 4,000 [B]_x000d_
 5 DI/10 = 5,000 [C]_x000d_
 2 DI/12 = 2,000 [D]_x000d_
 1 DI/23 = 1,000 [E]_x000d_
 Celkem: 3+4+5+2+1 = 15,000 [F]_x000d_</t>
  </si>
  <si>
    <t>55331590</t>
  </si>
  <si>
    <t>zárubeň jednokřídlá ocelová pro sádrokartonové příčky tl stěny 75-100mm rozměru 800/1970, 2100mm</t>
  </si>
  <si>
    <t xml:space="preserve"> 2 DI/11 = 2,000 [A]_x000d_
 1 DI/14 = 1,000 [B]_x000d_
 1 DI/24 = 1,000 [C]_x000d_
 Celkem: 2+1+1 = 4,000 [D]_x000d_</t>
  </si>
  <si>
    <t>55331594</t>
  </si>
  <si>
    <t>zárubeň jednokřídlá ocelová pro sádrokartonové příčky tl stěny 110-150mm rozměru 700/1970, 2100mm</t>
  </si>
  <si>
    <t xml:space="preserve"> 1 DI/29 = 1,000 [A]_x000d_</t>
  </si>
  <si>
    <t>55331595</t>
  </si>
  <si>
    <t>zárubeň jednokřídlá ocelová pro sádrokartonové příčky tl stěny 110-150mm rozměru 800/1970, 2100mm</t>
  </si>
  <si>
    <t xml:space="preserve"> 1 DI/09 = 1,000 [A]_x000d_
 2 DI/16 = 2,000 [B]_x000d_
 1 DI/25 = 1,000 [C]_x000d_
 Celkem: 1+2+1 = 4,000 [D]_x000d_</t>
  </si>
  <si>
    <t>55331596</t>
  </si>
  <si>
    <t>zárubeň jednokřídlá protipožární ocelová pro sádrokartonové příčky tl stěny 100-150mm rozměru 700-900/1970mm</t>
  </si>
  <si>
    <t xml:space="preserve"> 2 DI/07 = 2,000 [A]_x000d_
 1 DI/13 = 1,000 [B]_x000d_
 3 DI/17 = 3,000 [C]_x000d_
 1 DI/18 = 1,000 [D]_x000d_
 1 DI/19 = 1,000 [E]_x000d_
 3 DI/21 = 3,000 [F]_x000d_
 3 DI/22 = 3,000 [G]_x000d_
 1 DI/27 = 1,000 [H]_x000d_
 Celkem: 2+1+3+1+1+3+3+1 = 15,000 [I]_x000d_</t>
  </si>
  <si>
    <t>59030711</t>
  </si>
  <si>
    <t>dvířka revizní jednokřídlá s automatickým zámkem 300x300mm</t>
  </si>
  <si>
    <t xml:space="preserve"> 4 O/06 = 4,000 [A]_x000d_</t>
  </si>
  <si>
    <t>59030712</t>
  </si>
  <si>
    <t>dvířka revizní jednokřídlá s automatickým zámkem 400x400mm</t>
  </si>
  <si>
    <t xml:space="preserve"> 21 O/07 = 21,000 [A]_x000d_</t>
  </si>
  <si>
    <t>59030714</t>
  </si>
  <si>
    <t>dvířka revizní jednokřídlá s automatickým zámkem 600x600mm</t>
  </si>
  <si>
    <t xml:space="preserve"> 1 O/08 = 1,000 [A]_x000d_</t>
  </si>
  <si>
    <t>59030760</t>
  </si>
  <si>
    <t>dvířka revizní protipožární pro stěny a podhledy EI 60 300x300 mm</t>
  </si>
  <si>
    <t>59036500</t>
  </si>
  <si>
    <t>deska podhledová minerální rovná bílá jemně texturovaná bez perforace 15x600x600mm</t>
  </si>
  <si>
    <t>60512201</t>
  </si>
  <si>
    <t>příhradový vazník sedlový sušený neimpregnovaný dl do 12,5m</t>
  </si>
  <si>
    <t>763111411</t>
  </si>
  <si>
    <t>Příčka ze sádrokartonových desek s nosnou konstrukcí z jednoduchých ocelových profilů UW, CW dvojitě opláštěná deskami standardními A tl. 2 x 12,5 mm s izolací,</t>
  </si>
  <si>
    <t>Příčka ze sádrokartonových desek s nosnou konstrukcí z jednoduchých ocelových profilů UW, CW dvojitě opláštěná deskami standardními A tl. 2 x 12,5 mm s izolací, EI 60, příčka tl. 100 mm, profil 50, Rw do 51 dB</t>
  </si>
  <si>
    <t xml:space="preserve"> "` ```Výkres 027 - Půdorys 3.NP - nový stav"_x000d_
 (1.475) * 3.321 2P05 / 2P10 = 4,898 [A]_x000d_</t>
  </si>
  <si>
    <t>763111414</t>
  </si>
  <si>
    <t>Příčka ze sádrokartonových desek s nosnou konstrukcí z jednoduchých ocelových profilů UW, CW dvojitě opláštěná deskami standardními A tl. 2 x 12,5 mm s izolací, EI 60, příčka tl. 125 mm, profil 75, Rw do 53 dB</t>
  </si>
  <si>
    <t xml:space="preserve"> "` ```Výkres 026 - Půdorys 2.NP - nový stav"_x000d_
 (2.975) * 3.195 - 0.800*2.000 1P05 / 1P06 = 7,905 [A]_x000d_
 (0.995) * 3.195 - 0.800*2.000 1P09 / 1P14 = 1,579 [B]_x000d_
 Mezisoučet: 7.905+1.579 = 9,484 [C]_x000d_
 "``Výkres 027 - Půdorys 3.NP - nový stav"_x000d_
 (4.920+3.960+0.200) * 2.850 - 2*0.800*2.000 2P11 / 2P12 / 2P13 = 22,678 [D]_x000d_
 Mezisoučet: 22.678 = 22,678 [E]_x000d_
 Celkem: 7.905+1.579+22.678 = 32,162 [F]_x000d_</t>
  </si>
  <si>
    <t>763111421</t>
  </si>
  <si>
    <t>Příčka ze sádrokartonových desek s nosnou konstrukcí z jednoduchých ocelových profilů UW, CW dvojitě opláštěná deskami protipožárními DF tl. 2 x 12,5 mm EI 90,</t>
  </si>
  <si>
    <t>Příčka ze sádrokartonových desek s nosnou konstrukcí z jednoduchých ocelových profilů UW, CW dvojitě opláštěná deskami protipožárními DF tl. 2 x 12,5 mm EI 90, příčka tl. 100 mm, profil 50, s izolací, Rw do 56 dB</t>
  </si>
  <si>
    <t xml:space="preserve"> "` ```Výkres 027 - Půdorys 3.NP - nový stav"_x000d_
 (2.000) * 3.321 2P21 = 6,642 [A]_x000d_</t>
  </si>
  <si>
    <t>763111424</t>
  </si>
  <si>
    <t>Příčka ze sádrokartonových desek s nosnou konstrukcí z jednoduchých ocelových profilů UW, CW dvojitě opláštěná deskami protipožárními DF tl. 2 x 12,5 mm EI 90, příčka tl. 125 mm, profil 75, s izolací, Rw do 57 dB</t>
  </si>
  <si>
    <t xml:space="preserve"> "` ```Výkres 026 - Půdorys 2.NP - nový stav"_x000d_
 (0.400+1.125) * 3.195 - 0.800*2.000 1P01 / 1P02 / 1P03 = 3,272 [A]_x000d_
 (0.225+0.100+1.045) * 3.195 - 0.900*2.000 1P01/1P05 = 2,577 [B]_x000d_
 (1.875+0.125+4.315+0.700+1.295+1.200) * 3.195 - 3*0.800*2.000 1P07 / 1P08 / 1P09 / 1P10 = 25,584 [C]_x000d_
 (3.445) * 3.195 1P08 / 1P10 = 11,007 [D]_x000d_
 (3.100) * 3.050 1P11 / 1P12 = 9,455 [E]_x000d_
 (0.440+0.125+2.175+1.295) * 3.050 - 0.900*2.000 - 0.800*2.000 1P09 / 1P11 / 1P12 / 1P13 = 8,907 [F]_x000d_
 (3.655) * 3.195 1P16 / 1P17 = 11,678 [G]_x000d_
 (2.000) * 3.195 1P17 / 1P19, 1P20 = 6,390 [H]_x000d_
 Mezisoučet: 3.272+2.577+25.584+11.007+9.455+8.907+11.678+6.39 = 78,870 [I]_x000d_
 "``Výkres 027 - Půdorys 3.NP - nový stav"_x000d_
 (2.500+4.920) * 2.850 - 0.800*2.000 2P02 / 2P03 / 2P04 = 19,547 [J]_x000d_
 (1.000+0.425+0.125+0.305+2.670+0.200+3.050+0.200+3.050+0.200+3.095) * 3.321 - 0.900*2.000 - 4*0.800*2.000 2P05 / 2P06 / 2P07 / 2P08 / 2P09 / 2P10 = 39,357 [K]_x000d_
 (1.650) * 2.850 + (0.200+1.200) * 1.850 - 0.800*2.000 2P14 = 5,693 [L]_x000d_
 Mezisoučet: 19.547+39.357+5.693 = 64,597 [M]_x000d_
 Celkem: 3.272+2.577+25.584+11.007+9.455+8.907+11.678+6.39+19.547+39.357+5.693 = 143,467 [N]_x000d_</t>
  </si>
  <si>
    <t>763111431</t>
  </si>
  <si>
    <t>Příčka ze sádrokartonových desek s nosnou konstrukcí z jednoduchých ocelových profilů UW, CW dvojitě opláštěná deskami impregnovanými H2 tl. 2 x 12,5 mm EI 60,</t>
  </si>
  <si>
    <t>Příčka ze sádrokartonových desek s nosnou konstrukcí z jednoduchých ocelových profilů UW, CW dvojitě opláštěná deskami impregnovanými H2 tl. 2 x 12,5 mm EI 60, příčka tl. 100 mm, profil 50, s izolací, Rw do 51 dB</t>
  </si>
  <si>
    <t xml:space="preserve"> "` ```Výkres 025 - Půdorys 1.NP - nový stav"_x000d_
 (1.650)*2.600 - 0.700*2.000 0P04 / 0P05 = 2,890 [A]_x000d_
 (2.190)*3.000 - 0.800*2.000 0P09 / 0P10 = 4,970 [B]_x000d_
 (3.960+1.235)*3.000 - 0.800*2.000 0P12 / 0P13, 0P23 = 13,985 [C]_x000d_
 (0.150+1.920+0.100+1.300)*3.600 - 0.700*2.000 0P20 / 0P21, 0P22 = 11,092 [D]_x000d_
 (0.900)*2.600 - 0.700*2.000 0P21 / 0P22 = 0,940 [E]_x000d_
 Mezisoučet: 2.89+4.97+13.985+11.092+0.94 = 33,877 [F]_x000d_
 "``Výkres 026 - Půdorys 2.NP - nový stav"_x000d_
 (0.890) * 2.020 1P01 / 1P18 = 1,798 [G]_x000d_
 (1.300) * 3.195 - 0.700*2.000 1P02 / 1P03 = 2,754 [H]_x000d_
 (1.490) * 3.195 - 0.700*2.000 1P09 / 1P15 = 3,361 [I]_x000d_
 (1.775) * 3.195 1P18 / 1P19 = 5,671 [J]_x000d_
 (2.000) * 2.480 - 2*0.700*2.000 1P19, 1P20 / 1P21 = 2,160 [K]_x000d_
 (2.025+0.150) * 3.195 1P19 / 1P20 = 6,949 [L]_x000d_
 (3.050) * 3.195 - 2*0.700*2.000 1P21 / 1P22, 1P23 = 6,945 [M]_x000d_
 Mezisoučet: 1.798+2.754+3.361+5.671+2.16+6.949+6.945 = 29,638 [N]_x000d_
 "``Výkres 027 - Půdorys 3.NP - nový stav"_x000d_
 (2.000+0.400)*2.480 + (1.600) * 3.321 - 2*0.700*2.000 2P21 / 2P22 / 2P23 = 8,466 [O]_x000d_
 (3.250) * 2.850 - 2*0.700*2.000 2P23 / 2P24 / 2P25 = 6,463 [P]_x000d_
 Mezisoučet: 8.466+6.463 = 14,929 [Q]_x000d_
 Celkem: 2.89+4.97+13.985+11.092+0.94+1.798+2.754+3.361+5.671+2.16+6.949+6.945+8.466+6.463 = 78,444 [R]_x000d_</t>
  </si>
  <si>
    <t>763111437</t>
  </si>
  <si>
    <t>Příčka ze sádrokartonových desek s nosnou konstrukcí z jednoduchých ocelových profilů UW, CW dvojitě opláštěná deskami impregnovanými H2 tl. 2 x 12,5 mm EI 60, příčka tl. 150 mm, profil 100, s izolací, Rw do 56 dB</t>
  </si>
  <si>
    <t xml:space="preserve"> "` ```Výkres 025 - Půdorys 1.NP - nový stav"_x000d_
 (3.150)*3.600 - 0.800*2.000 0P03 / 0P04, 0P05 = 9,740 [A]_x000d_
 (3.960+1.030)*3.000 0P12 / 0P15 = 14,970 [B]_x000d_
 (1.100+0.100)*3.600 0P20 / 0P21 = 4,320 [C]_x000d_
 Mezisoučet: 9.74+14.97+4.32 = 29,030 [D]_x000d_
 "``Výkres 026 - Půdorys 2.NP - nový stav"_x000d_
 (3.320) * 3.195 1P22 / 1P23 = 10,607 [E]_x000d_
 Mezisoučet: 10.607 = 10,607 [F]_x000d_
 "``Výkres 027 - Půdorys 3.NP - nový stav"_x000d_
 (3.520) * 2.850 2P24 / 2P25 = 10,032 [G]_x000d_
 (1.300+0.100) * 2.850 - 0.700*2.000 2P12 / 2P15 = 2,590 [H]_x000d_
 Mezisoučet: 10.032+2.59 = 12,622 [I]_x000d_
 Celkem: 9.74+14.97+4.32+10.607+10.032+2.59 = 52,259 [J]_x000d_</t>
  </si>
  <si>
    <t>763111441</t>
  </si>
  <si>
    <t>Příčka ze sádrokartonových desek s nosnou konstrukcí z jednoduchých ocelových profilů UW, CW dvojitě opláštěná deskami protipožárními impregnovanými DFH2 tl. 2</t>
  </si>
  <si>
    <t>Příčka ze sádrokartonových desek s nosnou konstrukcí z jednoduchých ocelových profilů UW, CW dvojitě opláštěná deskami protipožárními impregnovanými DFH2 tl. 2 x 12,5 mm EI 90, příčka tl. 100 mm, profil 50, s izolací, Rw do 56 dB</t>
  </si>
  <si>
    <t xml:space="preserve"> "` ```Výkres 027 - Půdorys 3.NP - nový stav"_x000d_
 (1.600+1.755) * 3.321 2P19 / 2P20 / 2P21 = 11,142 [A]_x000d_</t>
  </si>
  <si>
    <t>763112325</t>
  </si>
  <si>
    <t>Příčka mezibytová ze sádrokartonových desek s nosnou konstrukcí ze zdvojených ocelových profilů UW, CW dvojitě opláštěná deskami protipožárními DF tl. 2 x 12,5</t>
  </si>
  <si>
    <t>Příčka mezibytová ze sádrokartonových desek s nosnou konstrukcí ze zdvojených ocelových profilů UW, CW dvojitě opláštěná deskami protipožárními DF tl. 2 x 12,5 mm s dvojitou izolací, EI 90, příčka tl. 205 mm, profil 75, Rw do 69 dB</t>
  </si>
  <si>
    <t xml:space="preserve"> "` ```Výkres 027 - Půdorys 3.NP - nový stav"_x000d_
 (1.400) * 3.321 + (2.020) * 2.400 2P06/2P07 = 9,497 [A]_x000d_
 (1.400) * 3.321 + (2.020) * 2.400 2P07/2P08 = 9,497 [B]_x000d_
 (1.400) * 3.321 + (2.020) * 2.400 2P08/2P09 = 9,497 [C]_x000d_
 (3.755) * 3.321 2P18 / 2P19 = 12,470 [D]_x000d_
 Celkem: 9.497+9.497+9.497+12.47 = 40,961 [E]_x000d_</t>
  </si>
  <si>
    <t>763113341</t>
  </si>
  <si>
    <t>Příčka instalační ze sádrokartonových desek s nosnou konstrukcí ze zdvojených ocelových profilů UW, CW s mezerou, CW profily navzájem spojeny páskem sádry dvoji</t>
  </si>
  <si>
    <t>Příčka instalační ze sádrokartonových desek s nosnou konstrukcí ze zdvojených ocelových profilů UW, CW s mezerou, CW profily navzájem spojeny páskem sádry dvojitě opláštěná deskami impregnovanými H2 tl. 2 x 12,5 mm s izolací, EI 60, Rw do 54 dB, příčka tl. 155 - 650 mm, profil 50</t>
  </si>
  <si>
    <t xml:space="preserve"> "` ```Výkres 026 - Půdorys 2.NP - nový stav"_x000d_
 (2.845) * 3.195 1P14 / 1P15 = 9,090 [A]_x000d_</t>
  </si>
  <si>
    <t>763122416</t>
  </si>
  <si>
    <t>Stěna šachtová ze sádrokartonových desek s nosnou konstrukcí z ocelových profilů CW, UW dvojitě opláštěná deskami protipožárními DF tl. 2 x 15 mm bez izolace, E</t>
  </si>
  <si>
    <t>Stěna šachtová ze sádrokartonových desek s nosnou konstrukcí z ocelových profilů CW, UW dvojitě opláštěná deskami protipožárními DF tl. 2 x 15 mm bez izolace, EI 60, stěna tl. 105 mm, profil 75</t>
  </si>
  <si>
    <t xml:space="preserve"> "` ```Výkres 025 - Půdorys 1.NP - nový stav"_x000d_
 (2.970)*3.600 0P03 = 10,692 [A]_x000d_
 (3.655+0.155+0.100)*3.600 0P18 = 14,076 [B]_x000d_
 Mezisoučet: 10.692+14.076 = 24,768 [C]_x000d_
 "``Výkres 026 - Půdorys 2.NP - nový stav"_x000d_
 (0.225+0.100+0.180)*3.195 1P05 / 1P06 = 1,613 [D]_x000d_
 Mezisoučet: 1.613 = 1,613 [E]_x000d_
 "``Výkres 027 - Půdorys 3.NP - nový stav"_x000d_
 0.425*3.321 = 1,411 [F]_x000d_
 Mezisoučet: 1.411 = 1,411 [G]_x000d_
 Celkem: 10.692+14.076+1.613+1.411 = 27,792 [H]_x000d_</t>
  </si>
  <si>
    <t>763131481</t>
  </si>
  <si>
    <t>Podhled ze sádrokartonových desek dvouvrstvá zavěšená spodní konstrukce z ocelových profilů CD, UD dvojitě opláštěná deskami impregnovanými protipožárními DFH2,</t>
  </si>
  <si>
    <t>Podhled ze sádrokartonových desek dvouvrstvá zavěšená spodní konstrukce z ocelových profilů CD, UD dvojitě opláštěná deskami impregnovanými protipožárními DFH2, tl. 2 x 12,5 mm, bez izolace, REI do 120</t>
  </si>
  <si>
    <t xml:space="preserve"> "` ```Skladba C11:"_x000d_
 "``Výkres 049 - Výkres podhledů 3.NP - nový stav"_x000d_
 1.300*1.850 2P15 = 2,405 [A]_x000d_
 3.740*1.630 2P16 = 6,096 [B]_x000d_
 1.600*1.600 2P20 = 2,560 [C]_x000d_
 1.850*0.950 2P21 = 1,758 [D]_x000d_
 1.850*0.950 2P22 = 1,758 [E]_x000d_
 1.300*3.250 2P23 = 4,225 [F]_x000d_
 3.520*1.450-0.990*0.200 2P24 = 4,906 [G]_x000d_
 3.520*1.650 2P20 = 5,808 [H]_x000d_
 Celkem: 2.405+6.096+2.56+1.758+1.758+4.225+4.906+5.808 = 29,516 [I]_x000d_</t>
  </si>
  <si>
    <t>763131512</t>
  </si>
  <si>
    <t>Podhled ze sádrokartonových desek jednovrstvá zavěšená spodní konstrukce z ocelových profilů CD, UD jednoduše opláštěná deskou standardní A, tl. 12,5 mm, s izol</t>
  </si>
  <si>
    <t>Podhled ze sádrokartonových desek jednovrstvá zavěšená spodní konstrukce z ocelových profilů CD, UD jednoduše opláštěná deskou standardní A, tl. 12,5 mm, s izolací</t>
  </si>
  <si>
    <t xml:space="preserve"> "` ```Skladba C08:"_x000d_
 "``Výkres 047 - Výkres podhledů 2.NP - nový stav"_x000d_
 1.025*1.300 1P02 = 1,333 [A]_x000d_
 4.520*2.575 1P04 = 11,639 [B]_x000d_
 2.975*1.350 1P05 = 4,016 [C]_x000d_
 3.300*3.445 1P06 = 11,369 [D]_x000d_
 1.875*1.200 1P07 = 2,250 [E]_x000d_
 6.315*3.445 1P08 = 21,755 [F]_x000d_
 9.235*1.200+1.295*1.215+0.995*1.490 1P09 = 14,138 [G]_x000d_
 2.800*3.445 1P10 = 9,646 [H]_x000d_
 1.420*4.495+3.100*4.935 1P11 = 21,681 [I]_x000d_
 3.100*2.715-1.020*0.200 1P12 = 8,213 [J]_x000d_
 3.840*2.040 1P14 = 7,834 [K]_x000d_
 4.825*3.655 1P16 = 17,635 [L]_x000d_
 2.250*3.655 1P17 = 8,224 [M]_x000d_
 1.755*1.655 1P18 = 2,905 [N]_x000d_
 Celkem: 1.333+11.639+4.016+11.369+2.25+21.755+14.138+9.646+21.681+8.213+7.834+17.635+8.224+2.905 = 142,638 [O]_x000d_</t>
  </si>
  <si>
    <t>763131541</t>
  </si>
  <si>
    <t>Podhled ze sádrokartonových desek jednovrstvá zavěšená spodní konstrukce z ocelových profilů CD, UD dvojitě opláštěná deskami protipožárními DF, tl. 2 x 12,5 mm</t>
  </si>
  <si>
    <t>Podhled ze sádrokartonových desek jednovrstvá zavěšená spodní konstrukce z ocelových profilů CD, UD dvojitě opláštěná deskami protipožárními DF, tl. 2 x 12,5 mm, bez izolace, EI 45</t>
  </si>
  <si>
    <t xml:space="preserve"> "` ```Skladba C09:"_x000d_
 "``Výkres 047 - Výkres podhledů 2.NP - nový stav"_x000d_
 (0.800+0.200)*1.000 1P01 = 1,000 [A]_x000d_
 (0.900+0.200)*1.045 1P01 = 1,150 [B]_x000d_
 (0.900+0.200)*1.295 1P13 = 1,425 [C]_x000d_
 "``Výkres 049 - Výkres podhledů 3.NP - nový stav"_x000d_
 4.920*2.550 - 1.400*0.700 2P01 = 11,566 [D]_x000d_
 (0.925+0.200)*1.000 2P01 = 1,125 [E]_x000d_
 (0.400+0.200)*0.995+1.150*2.500 2P02 = 3,472 [F]_x000d_
 3.645*2.500 2P03 = 9,113 [G]_x000d_
 4.920*2.100 2P04 = 10,332 [H]_x000d_
 10.520*1.475 - 1.075*0.150 - 1.390*0.150 2P05 = 15,147 [I]_x000d_
 3.158*3.420 2P06 = 10,800 [J]_x000d_
 3.100*3.420 2P07 = 10,602 [K]_x000d_
 3.100*3.420 2P08 = 10,602 [L]_x000d_
 3.158*3.420 2P09 = 10,800 [M]_x000d_
 1.720*1.475 2P10 = 2,537 [N]_x000d_
 4.920*3.700 2P11 = 18,204 [O]_x000d_
 5.500*1.400 2P12 = 7,700 [P]_x000d_
 3.395*3.960 2P13 = 13,444 [Q]_x000d_
 3.395*3.050 - 1.400*0.700 2P14 = 9,375 [R]_x000d_
 3.740*2.000 2P17 = 7,480 [S]_x000d_
 3.950*3.755 2P18 = 14,832 [T]_x000d_
 3.000*3.755 2P19 = 11,265 [U]_x000d_
 Celkem: 1+1.15+1.425+11.566+1.125+3.472+9.113+10.332+15.147+10.8+10.602+10.602+10.8+2.537+18.204+7.7+13.444+9.375+7.48+14.832+11.265 = 181,971 [V]_x000d_</t>
  </si>
  <si>
    <t>763131551</t>
  </si>
  <si>
    <t>Podhled ze sádrokartonových desek jednovrstvá zavěšená spodní konstrukce z ocelových profilů CD, UD jednoduše opláštěná deskou impregnovanou H2, tl. 12,5 mm, be</t>
  </si>
  <si>
    <t>Podhled ze sádrokartonových desek jednovrstvá zavěšená spodní konstrukce z ocelových profilů CD, UD jednoduše opláštěná deskou impregnovanou H2, tl. 12,5 mm, bez izolace</t>
  </si>
  <si>
    <t xml:space="preserve"> "` ```Skladba C03:"_x000d_
 "``Výkres 045 - Výkres podhledů 1.NP - nový stav"_x000d_
 2.200*1.650 0P04 = 3,630 [A]_x000d_
 1.000*1.650 0P05 = 1,650 [B]_x000d_
 (0.750+0.300+0.080)*1.100 + 0.800*0.900 0P21 = 1,963 [C]_x000d_
 1.300 * 1.100 0P22 = 1,430 [D]_x000d_
 "``Výkres 047 - Výkres podhledů 2.NP - nový stav"_x000d_
 2.025*0.950 1P19 = 1,924 [E]_x000d_
 2.025*0.950 1P20 = 1,924 [F]_x000d_
 1.100*3.050 1P21 = 3,355 [G]_x000d_
 0.990*1.250+2.330*1.450 1P22 = 4,616 [H]_x000d_
 3.320*1.450 1P23 = 4,814 [I]_x000d_
 Mezisoučet: 3.63+1.65+1.963+1.43+1.924+1.924+3.355+4.616+4.814 = 25,306 [J]_x000d_
 Celkem: 3.63+1.65+1.963+1.43+1.924+1.924+3.355+4.616+4.814 = 25,306 [K]_x000d_</t>
  </si>
  <si>
    <t>763131552</t>
  </si>
  <si>
    <t>Podhled ze sádrokartonových desek jednovrstvá zavěšená spodní konstrukce z ocelových profilů CD, UD jednoduše opláštěná deskou impregnovanou H2, tl. 12,5 mm, s</t>
  </si>
  <si>
    <t>Podhled ze sádrokartonových desek jednovrstvá zavěšená spodní konstrukce z ocelových profilů CD, UD jednoduše opláštěná deskou impregnovanou H2, tl. 12,5 mm, s izolací</t>
  </si>
  <si>
    <t xml:space="preserve"> "` ```Skladba C10:"_x000d_
 "``Výkres 047 - Výkres podhledů 2.NP - nový stav"_x000d_
 2.745*1.415 1P15 = 3,884 [A]_x000d_
 3.395*1.825-1.850*0.150 1P19 = 5,918 [B]_x000d_
 Celkem: 3.884+5.918 = 9,802 [C]_x000d_</t>
  </si>
  <si>
    <t>763131555</t>
  </si>
  <si>
    <t>Podhled ze sádrokartonových desek jednovrstvá zavěšená spodní konstrukce z ocelových profilů CD, UD jednoduše opláštěná deskou akustickou, tl. 12,5 mm, s izolac</t>
  </si>
  <si>
    <t>Podhled ze sádrokartonových desek jednovrstvá zavěšená spodní konstrukce z ocelových profilů CD, UD jednoduše opláštěná deskou akustickou, tl. 12,5 mm, s izolací, Rw do 60 dB</t>
  </si>
  <si>
    <t xml:space="preserve"> "` ```Skladba C05:"_x000d_
 "``Výkres 045 - Výkres podhledů 1NP - nový stav"_x000d_
 3.300*2.970 0P03 = 9,801 [A]_x000d_
 3.300*3.655 0P19 = 12,062 [B]_x000d_
 Celkem: 9.801+12.062 = 21,863 [C]_x000d_</t>
  </si>
  <si>
    <t>763131761</t>
  </si>
  <si>
    <t>Podhled ze sádrokartonových desek Příplatek k cenám za plochu do 3 m2 jednotlivě</t>
  </si>
  <si>
    <t xml:space="preserve"> 1.000*1.650 0P05 = 1,650 [A]_x000d_
 (0.750+0.300+0.080)*1.100 + 0.800*0.900 0P21 = 1,963 [B]_x000d_
 1.300 * 1.100 0P22 = 1,430 [C]_x000d_
 (0.800+0.200)*1.000 1P01 = 1,000 [D]_x000d_
 (0.900+0.200)*1.045 1P01 = 1,150 [E]_x000d_
 1.025*1.300 1P02 = 1,333 [F]_x000d_
 1.875*1.200 1P07 = 2,250 [G]_x000d_
 (0.900+0.200)*1.295 1P13 = 1,425 [H]_x000d_
 1.755*1.655 1P18 = 2,905 [I]_x000d_
 2.025*0.950 1P19 = 1,924 [J]_x000d_
 2.025*0.950 1P20 = 1,924 [K]_x000d_
 (0.925+0.200)*1.000 2P01 = 1,125 [L]_x000d_
 1.720*1.475 2P10 = 2,537 [M]_x000d_
 Celkem: 1.65+1.963+1.43+1+1.15+1.333+2.25+1.425+2.905+1.924+1.924+1.125+2.537 = 22,616 [N]_x000d_</t>
  </si>
  <si>
    <t>763131771</t>
  </si>
  <si>
    <t>Podhled ze sádrokartonových desek Příplatek k cenám za rovinnost kvality speciální tmelení kvality Q3</t>
  </si>
  <si>
    <t xml:space="preserve"> "` ```Podhled C03:"_x000d_
 25.306 = 25,306 [A]_x000d_
 "``Podhled C05:"_x000d_
 21.863 = 21,863 [B]_x000d_
 "``Podhled C08:"_x000d_
 142.638 = 142,638 [C]_x000d_
 "``Podhled_C09:"_x000d_
 181.971 = 181,971 [D]_x000d_
 "``Podhled_C10:"_x000d_
 9.802 = 9,802 [E]_x000d_
 "``Podhled_C11:"_x000d_
 29.516 = 29,516 [F]_x000d_
 Celkem: 25.306+21.863+142.638+181.971+9.802+29.516 = 411,096 [G]_x000d_</t>
  </si>
  <si>
    <t>763131772</t>
  </si>
  <si>
    <t>Podhled ze sádrokartonových desek Příplatek k cenám za rovinnost kvality celoplošné tmelení kvality Q4</t>
  </si>
  <si>
    <t xml:space="preserve"> "` ```Skladba C01 a C02:"_x000d_
 "``Výkres 045 - Výkres podhledů 1NP - nový stav"_x000d_
 9.140*3.655 + 1.800*4.770 = 41,993 [A]_x000d_
 Celkem: 41.993 = 41,993 [B]_x000d_</t>
  </si>
  <si>
    <t>763132121</t>
  </si>
  <si>
    <t>Podhled ze sádrokartonových desek - samostatný požární předěl dvouvrstvá nosná konstrukce z ocelových profilů CD, UD s oboustrannou požární odolností celoplošná</t>
  </si>
  <si>
    <t>Podhled ze sádrokartonových desek - samostatný požární předěl dvouvrstvá nosná konstrukce z ocelových profilů CD, UD s oboustrannou požární odolností celoplošná izolace a CD profily vyplněny izolací o objemové hmotnosti 40 kg/m3 dvojitě opláštěná deskami protipožárními 2 x DF tl. 2 x 12,5 mm, TI tl. 40 mm 40 kg/m3, EI Z/S 45/60</t>
  </si>
  <si>
    <t xml:space="preserve"> "` ```Pmocná konstrukce + požární předěl"_x000d_
 "``Výkres 026 - Půdorys 2.NP - nový stav"_x000d_
 "``Výkres 060 - Výpis skladeb konstrukcí"_x000d_
 "``Skladba CS06:"_x000d_
 4.520 * 3.050 + 0.900*0.400 1P21, 1P22, 1P23 = 14,146 [A]_x000d_
 Celkem: 14.146 = 14,146 [B]_x000d_</t>
  </si>
  <si>
    <t>763172352</t>
  </si>
  <si>
    <t>Montáž dvířek pro konstrukce ze sádrokartonových desek revizních jednoplášťových pro podhledy velikost (šxv) 300 x 300 mm</t>
  </si>
  <si>
    <t xml:space="preserve"> "` ```Výkres 059 - Výpis ostatních výrobků"_x000d_
 4 O/06 = 4,000 [A]_x000d_
 7 O/09 = 7,000 [B]_x000d_
 1 O/11 = 1,000 [C]_x000d_
 Celkem: 4+7+1 = 12,000 [D]_x000d_</t>
  </si>
  <si>
    <t>763172353</t>
  </si>
  <si>
    <t>Montáž dvířek pro konstrukce ze sádrokartonových desek revizních jednoplášťových pro podhledy velikost (šxv) 400 x 400 mm</t>
  </si>
  <si>
    <t xml:space="preserve"> "` ```Výkres 059 - Výpis ostatních výrobků"_x000d_
 1 O/05 = 1,000 [A]_x000d_
 21 O/07 = 21,000 [B]_x000d_
 Celkem: 1+21 = 22,000 [C]_x000d_</t>
  </si>
  <si>
    <t>763172355</t>
  </si>
  <si>
    <t>Montáž dvířek pro konstrukce ze sádrokartonových desek revizních jednoplášťových pro podhledy velikost (šxv) 600 x 600 mm</t>
  </si>
  <si>
    <t xml:space="preserve"> "` ```Výkres 059 - Výpis ostatních výrobků"_x000d_
 1 O/08 = 1,000 [A]_x000d_
 1 O/10 = 1,000 [B]_x000d_
 Celkem: 1+1 = 2,000 [C]_x000d_</t>
  </si>
  <si>
    <t>763172412</t>
  </si>
  <si>
    <t>Montáž dvířek pro konstrukce ze sádrokartonových desek revizních protipožárních pro příčky a předsazené stěny velikost (šxv) 300 x 300 mm</t>
  </si>
  <si>
    <t xml:space="preserve"> "` ```Výkres 059 - Výpis ostatních výrobků"_x000d_
 9 O/04 = 9,000 [A]_x000d_</t>
  </si>
  <si>
    <t>763181311</t>
  </si>
  <si>
    <t>Výplně otvorů konstrukcí ze sádrokartonových desek montáž zárubně kovové s konstrukcí jednokřídlové</t>
  </si>
  <si>
    <t xml:space="preserve"> "` ```Výkres 054 - Výpis dveří"_x000d_
 3 DI/03 = 3,000 [A]_x000d_
 3 DI/04 = 3,000 [B]_x000d_
 2 DI/07 = 2,000 [C]_x000d_
 1 DI/09 = 1,000 [D]_x000d_
 5 DI/10 = 5,000 [E]_x000d_
 2 DI/11 = 2,000 [F]_x000d_
 2 DI/12 = 2,000 [G]_x000d_
 1 DI/13 = 1,000 [H]_x000d_
 1 DI/14 = 1,000 [I]_x000d_
 2 DI/16 = 2,000 [J]_x000d_
 3 DI/17 = 3,000 [K]_x000d_
 1 DI/18 = 1,000 [L]_x000d_
 1 DI/19 = 1,000 [M]_x000d_
 3 DI/21 = 3,000 [N]_x000d_
 3 DI/22 = 3,000 [O]_x000d_
 1 DI/23 = 1,000 [P]_x000d_
 1 DI/24 = 1,000 [Q]_x000d_
 1 DI/25 = 1,000 [R]_x000d_
 1 DI/27 = 1,000 [S]_x000d_
 1 DI/29 = 1,000 [T]_x000d_
 Celkem: 3+3+2+1+5+2+2+1+1+2+3+1+1+3+3+1+1+1+1+1 = 38,000 [U]_x000d_</t>
  </si>
  <si>
    <t>763251211</t>
  </si>
  <si>
    <t>Podlaha ze sádrovláknitých desek na pero a drážku z podlahových prvků tl. 25 mm podlaha tl. 25 mm bez podsypu</t>
  </si>
  <si>
    <t xml:space="preserve"> "` ```Roznášecí vrstva"_x000d_
 "``Výkres 026 - Půdorys 2.NP - nový stav"_x000d_
 "``Výkres 060 - Výpis skladeb konstrukcí"_x000d_
 "``Skladba CS04:"_x000d_
 4.520 * 4.525 + 1.120*0.250 1P02, 1P03, 1P04 = 20,733 [A]_x000d_
 3.300 * 4.920 + 0.350*1.325 + 1.120*0.200 1P05, 1P06 = 16,924 [B]_x000d_
 9.240 * 4.770 + 0.700*1.200 + 3*1.120*0.200 1P07, 1P08, 1P09, 1P10 = 45,587 [C]_x000d_
 4.520 * 7.775 + 1.295*0.300 + 2*1.120*0.250 1P09, 1P11, 1P12 = 36,092 [D]_x000d_
 3.840 * 3.655 + 0.890*0.500 + 0.700*0.890 1P09, 1P14, 1P15 = 15,103 [E]_x000d_
 9.100*3.655+3.300*0.100+1.000*0.500+0.900*0.250+1.000*0.250+0.500*0.890+0.500*2.000+1.120*0.200+2.240*0.200 1P16, 1P17, 1P18, 1P19, 1P20 = 36,683 [F]_x000d_
 Mezisoučet: 20.733+16.924+45.587+36.092+15.103+36.683 = 171,122 [G]_x000d_
 "``Výkres 026 - Půdorys 2.NP - nový stav"_x000d_
 "``Výkres 060 - Výpis skladeb konstrukcí"_x000d_
 "``Skladba CS06:"_x000d_
 4.520 * 3.050 + 0.900*0.400 1P21, 1P22, 1P23 = 14,146 [H]_x000d_
 Mezisoučet: 14.146 = 14,146 [I]_x000d_
 "``Výkres 027 - Půdorys 3.NP - nový stav"_x000d_
 "``Výkres 060 - Výpis skladeb konstrukcí"_x000d_
 "``Skladba CS12:"_x000d_
 4.920 * 4.725 + 1.100*0.100 + 0.895*0.400 2P02, 2P03, 2P04 = 23,715 [J]_x000d_
 4.920 * 3.250 + 1.100*0.100 + 1.000*0.400 2P23, 2P24, 2P25 = 16,500 [K]_x000d_
 Mezisoučet: 23.715+16.5 = 40,215 [L]_x000d_
 Celkem: 20.733+16.924+45.587+36.092+15.103+36.683+14.146+23.715+16.5 = 225,483 [M]_x000d_</t>
  </si>
  <si>
    <t>763431001</t>
  </si>
  <si>
    <t>Montáž podhledu minerálního včetně zavěšeného roštu viditelného s panely vyjímatelnými, velikosti panelů do 0,36 m2</t>
  </si>
  <si>
    <t xml:space="preserve"> "` ```Skladba C04:"_x000d_
 "``Výkres 045 - Výkres podhledů 1NP - nový stav"_x000d_
 2.190*2.100 0P09 = 4,599 [A]_x000d_
 2.190*1.150 0P10 = 2,519 [B]_x000d_
 2.030*3.960-1.030*0.150 0P12 = 7,884 [C]_x000d_
 1.235*1.750 0P13 = 2,161 [D]_x000d_
 1.800*3.350 0P14 = 6,030 [E]_x000d_
 2.400*3.960 0P15 = 9,504 [F]_x000d_
 1.050*1.200+4.520*1.850 0P20 = 9,622 [G]_x000d_
 1.235*2.110 0P23 = 2,606 [H]_x000d_
 Celkem: 4.599+2.519+7.884+2.161+6.03+9.504+9.622+2.606 = 44,925 [I]_x000d_</t>
  </si>
  <si>
    <t>763431201</t>
  </si>
  <si>
    <t>Montáž podhledu minerálního napojení na stěnu lištou obvodovou</t>
  </si>
  <si>
    <t xml:space="preserve"> "` ```Výkres 045 - Výkres podhledů 1NP - nový stav"_x000d_
 "``Skladba C04:"_x000d_
 2*(2.190+2.100) 0P09 = 8,580 [A]_x000d_
 2*(2.190+1.150) 0P10 = 6,680 [B]_x000d_
 (2*2.030+2*3.960+2*1.030+0.150) 0P12 = 14,190 [C]_x000d_
 2*(1.235+1.750) 0P13 = 5,970 [D]_x000d_
 2*(1.800+3.350) 0P14 = 10,300 [E]_x000d_
 2*(2.400+3.960) 0P15 = 12,720 [F]_x000d_
 2*(4.520+3.050) 0P20 = 15,140 [G]_x000d_
 2*(1.235+2.110) 0P23 = 6,690 [H]_x000d_
 Celkem: 8.58+6.68+14.19+5.97+10.3+12.72+15.14+6.69 = 80,270 [I]_x000d_</t>
  </si>
  <si>
    <t>763732114</t>
  </si>
  <si>
    <t>Montáž střešní konstrukce z vazníků příhradových, konstrukční délky přes 9,0 do 12,5 m</t>
  </si>
  <si>
    <t xml:space="preserve"> 15*11.517 = 172,755 [A]_x000d_</t>
  </si>
  <si>
    <t>998763302</t>
  </si>
  <si>
    <t>Přesun hmot pro konstrukce montované z desek sádrokartonových, sádrovláknitých, cementovláknitých nebo cementových stanovený z hmotnosti přesunovaného materiálu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</si>
  <si>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6 do 12 m</t>
  </si>
  <si>
    <t>R5903071</t>
  </si>
  <si>
    <t>revizní dvířka systémová, hliníkový rámeček s tlačným zámkem US, rozměr 600x600mm, EI 30</t>
  </si>
  <si>
    <t xml:space="preserve"> 1 O/10 = 1,000 [A]_x000d_</t>
  </si>
  <si>
    <t>R5903O05</t>
  </si>
  <si>
    <t>revizní dvířka atypická, provedeno z akustické perforované desky tl. 12,5mm - rozptýlené kulaté děrování, kotveno na magnety, rozměr 400x400mm</t>
  </si>
  <si>
    <t xml:space="preserve"> 1 O/05 = 1,000 [A]_x000d_</t>
  </si>
  <si>
    <t>R5903O09</t>
  </si>
  <si>
    <t>revizní dvířka systémová, hliníkový rámeček s tlačným zámkem US, rozměr 300x300 mm, EI 30</t>
  </si>
  <si>
    <t xml:space="preserve"> 7 O/09 = 7,000 [A]_x000d_</t>
  </si>
  <si>
    <t>R5903O11</t>
  </si>
  <si>
    <t>revizní dvířka atypická, provedeno z akustické perforované desky tl. 12,5mm - rozptýlené kulaté děrování, kotveno na magnety, rozměr 300x300mm</t>
  </si>
  <si>
    <t xml:space="preserve"> 1 O/11 = 1,000 [A]_x000d_</t>
  </si>
  <si>
    <t>R59590767</t>
  </si>
  <si>
    <t>vláknocementová fasádní deska s hladkým povrchem, PÚ akrylátový nátěr z výroby - barva s131, přiznané viditelné nýty v barvě desek</t>
  </si>
  <si>
    <t>R763111433</t>
  </si>
  <si>
    <t>Příčka ze sádrokartonových desek s nosnou konstrukcí z jednoduchých ocelových profilů UW, CW dvojitě opláštěná deskami impregnovanými H2 tl. 2 x 12,5 mm EI 60,</t>
  </si>
  <si>
    <t>Příčka ze sádrokartonových desek s nosnou konstrukcí z jednoduchých ocelových profilů UW, CW dvojitě opláštěná deskami impregnovanými H2 tl. 2 x 12,5 mm EI 60, příčka tl. 125 mm, profil 75, s izolací, Rw do 52 dB</t>
  </si>
  <si>
    <t xml:space="preserve"> "` ```Výkres 026 - Půdorys 2.NP - nový stav"_x000d_
 (4.520) * 3.195 - 0.800*2.000 1P02, 1P03 / 1P04 = 12,841 [A]_x000d_
 (1.755) * 3.195 1P17 / 1P18 = 5,607 [B]_x000d_
 Mezisoučet: 12.841+5.607 = 18,448 [C]_x000d_
 "``Výkres 027 - Půdorys 3.NP - nový stav"_x000d_
 (3.740) * 3.321 2P16 / 2P17 = 12,421 [D]_x000d_
 Mezisoučet: 12.421 = 12,421 [E]_x000d_
 Celkem: 12.841+5.607+12.421 = 30,869 [F]_x000d_</t>
  </si>
  <si>
    <t>R763121422</t>
  </si>
  <si>
    <t>Stěna předsazená ze sádrokartonových desek s nosnou konstrukcí z ocelových profilů CW, UW dvojitě opláštěná deskou impregnovanou H2 tl. 2 x 12,5 mm bez izolace,</t>
  </si>
  <si>
    <t>Stěna předsazená ze sádrokartonových desek s nosnou konstrukcí z ocelových profilů CW, UW dvojitě opláštěná deskou impregnovanou H2 tl. 2 x 12,5 mm bez izolace, EI 15, stěna tl. 75 mm, profil 50</t>
  </si>
  <si>
    <t xml:space="preserve"> "` ```Výkres 025 - Půdorys 1.NP - nový stav"_x000d_
 1.000*1.200 0P05 = 1,200 [A]_x000d_
 1.150*1.200 0P10 = 1,380 [B]_x000d_
 1.235*1.200 0P13 = 1,482 [C]_x000d_
 0.900*1.200 0P15 = 1,080 [D]_x000d_
 1.100*1.200 0P10 = 1,320 [E]_x000d_
 1.235*1.200 0P23 = 1,482 [F]_x000d_
 Mezisoučet: 1.2+1.38+1.482+1.08+1.32+1.482 = 7,944 [G]_x000d_
 "``Výkres 026 - Půdorys 2.NP - nový stav"_x000d_
 1.850*3.195 1P03 = 5,911 [H]_x000d_
 0.950*3.195 1P19 = 3,035 [I]_x000d_
 0.950*3.195 1P20 = 3,035 [J]_x000d_
 Mezisoučet: 5.911+3.035+3.035 = 11,981 [K]_x000d_
 "``Výkres 027 - Půdorys 3.NP - nový stav"_x000d_
 (0.475+1.895) * 2.850 2P13 = 6,755 [L]_x000d_
 1.300*1.200 + (1.500+0.400)*2.850 2P15 = 6,975 [M]_x000d_
 0.750*1.200 2P20 = 0,900 [N]_x000d_
 0.950*3.000 2P21 = 2,850 [O]_x000d_
 0.950*3.000 2P22 = 2,850 [P]_x000d_
 Mezisoučet: 6.755+6.975+0.9+2.85+2.85 = 20,330 [Q]_x000d_
 Celkem: 1.2+1.38+1.482+1.08+1.32+1.482+5.911+3.035+3.035+6.755+6.975+0.9+2.85+2.85 = 40,255 [R]_x000d_</t>
  </si>
  <si>
    <t>R76313155</t>
  </si>
  <si>
    <t>Podhled ze sádrokartonových desek jednovrstvá zavěšená spodní konstrukce z ocelových profilů CD, UD jednoduše opláštěná deskou akustickou perforovoanou, tl. 12,</t>
  </si>
  <si>
    <t>Podhled ze sádrokartonových desek jednovrstvá zavěšená spodní konstrukce z ocelových profilů CD, UD jednoduše opláštěná deskou akustickou perforovoanou, tl. 12,5 mm, s tmelenením perforací</t>
  </si>
  <si>
    <t>R76313162</t>
  </si>
  <si>
    <t>Montáž desek tl. do 10 mm z cementovláknitých desek pomocí nerezových nýtů v barvě desek s přítlačnou vodotěsnou podložkou, s předvrtáním otvorů na nýty</t>
  </si>
  <si>
    <t xml:space="preserve"> "` ```Skladba C07:"_x000d_
 "``Výkres 045 - Výkres podhledů 1NP - nový stav"_x000d_
 2.380*1.950 = 4,641 [A]_x000d_
 Celkem: 4.641 = 4,641 [B]_x000d_</t>
  </si>
  <si>
    <t>R76333111</t>
  </si>
  <si>
    <t>Podhled z cementotřískových desek dvouvrstvá zavěšená spodní konstrukce z ocelových profilů CD, CD jednoduše opláštěná deskou tl. 10 mm, bez izolace</t>
  </si>
  <si>
    <t xml:space="preserve"> "` ```Pomocná konstrukce"_x000d_
 "``Skladba střechy R05:"_x000d_
 (2.850*3.050+2*2.340*0.150) / 0.9799247 = 9,587 [A]_x000d_
 Celkem: 9.587 = 9,587 [B]_x000d_</t>
  </si>
  <si>
    <t>764</t>
  </si>
  <si>
    <t>Konstrukce klempířské</t>
  </si>
  <si>
    <t>721174054</t>
  </si>
  <si>
    <t>Potrubí z trub polypropylenových dešťové DN 75</t>
  </si>
  <si>
    <t xml:space="preserve"> "` ```Výkres 056 - Výpis klempířských výrobků"_x000d_
 3.500 K/36 = 3,500 [A]_x000d_</t>
  </si>
  <si>
    <t>721233111</t>
  </si>
  <si>
    <t>Střešní vtoky (vpusti) polypropylenové (PP) pro ploché střechy s odtokem svislým DN 75</t>
  </si>
  <si>
    <t xml:space="preserve"> "` ```Výkres 056 - Výpis klempířských výrobků"_x000d_
 1 K/51 = 1,000 [A]_x000d_</t>
  </si>
  <si>
    <t>764111641</t>
  </si>
  <si>
    <t>Krytina ze svitků, ze šablon nebo taškových tabulí z pozinkovaného plechu s povrchovou úpravou s úpravou u okapů, prostupů a výčnělků střechy rovné drážkováním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</si>
  <si>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</si>
  <si>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 xml:space="preserve"> "` ```Výkres 042 - Půdorys střechy - nový stav"_x000d_
 "``Výkres 060 - Výpis skladeb konstrukcí"_x000d_
 "``Střešní krytina"_x000d_
 "``Skladba střechy R01:"_x000d_
 2*2* 13.625*3.689/0.8660254 = 232,153 [A]_x000d_
 -(2.716*11.672)/0.8660254 = -36,605 [B]_x000d_
 Mezisoučet: 232.153+-36.605 = 195,548 [C]_x000d_
 "``Skladba střechy R02:"_x000d_
 2*((11.433+16.866)/2)*6.040 = 170,926 [D]_x000d_
 Mezisoučet: 170.926 = 170,926 [E]_x000d_
 "``Skladba střechy R03:"_x000d_
 (6.640*5.230 + 7.265*4.330 - (2.850*3.050+2*2.340*0.150)) / 0.9799247 = 57,954 [F]_x000d_
 Mezisoučet: 57.954 = 57,954 [G]_x000d_
 "``Skladba střechy R05:"_x000d_
 (2.850*3.050+2*2.340*0.150) / 0.9799247 = 9,587 [H]_x000d_
 Mezisoučet: 9.587 = 9,587 [I]_x000d_
 Celkem: 232.153+-36.605+170.926+57.954+9.587 = 434,015 [J]_x000d_</t>
  </si>
  <si>
    <t>764212606</t>
  </si>
  <si>
    <t>Oplechování střešních prvků z pozinkovaného plechu s povrchovou úpravou úžlabí rš 500 mm</t>
  </si>
  <si>
    <t xml:space="preserve"> "` ```Výkres 056 - Výpis klempířských výrobků"_x000d_
 26.660 K/57 = 26,660 [A]_x000d_
 Celkem: 26.66 = 26,660 [B]_x000d_</t>
  </si>
  <si>
    <t>764212634</t>
  </si>
  <si>
    <t>Oplechování střešních prvků z pozinkovaného plechu s povrchovou úpravou štítu závětrnou lištou rš 330 mm</t>
  </si>
  <si>
    <t xml:space="preserve"> "` ```Výkres 056 - Výpis klempířských výrobků"_x000d_
 34.080 K/54 = 34,080 [A]_x000d_</t>
  </si>
  <si>
    <t>764212662</t>
  </si>
  <si>
    <t>Oplechování střešních prvků z pozinkovaného plechu s povrchovou úpravou okapu střechy rovné okapovým plechem rš 200 mm</t>
  </si>
  <si>
    <t xml:space="preserve"> "` ```Výkres 056 - Výpis klempířských výrobků"_x000d_
 67.015 K/60 = 67,015 [A]_x000d_</t>
  </si>
  <si>
    <t>764213456</t>
  </si>
  <si>
    <t>Oplechování střešních prvků z pozinkovaného plechu sněhový zachytávač průbežný dvoutrubkový</t>
  </si>
  <si>
    <t>764214604</t>
  </si>
  <si>
    <t>Oplechování horních ploch zdí a nadezdívek (atik) z pozinkovaného plechu s povrchovou úpravou mechanicky kotvené rš 330 mm</t>
  </si>
  <si>
    <t xml:space="preserve"> "` ```Výkres 056 - Výpis klempířských výrobků"_x000d_
 4.150 K/53 = 4,150 [A]_x000d_</t>
  </si>
  <si>
    <t>764214608</t>
  </si>
  <si>
    <t>Oplechování horních ploch zdí a nadezdívek (atik) z pozinkovaného plechu s povrchovou úpravou mechanicky kotvené rš 750 mm</t>
  </si>
  <si>
    <t xml:space="preserve"> "` ```Výkres 056 - Výpis klempířských výrobků"_x000d_
 3.580 K/52 = 3,580 [A]_x000d_</t>
  </si>
  <si>
    <t>764311604</t>
  </si>
  <si>
    <t>Lemování zdí z pozinkovaného plechu s povrchovou úpravou boční nebo horní rovné, střech s krytinou prejzovou nebo vlnitou rš 330 mm</t>
  </si>
  <si>
    <t xml:space="preserve"> "` ```Výkres 056 - Výpis klempířských výrobků"_x000d_
 26.850 K/62 = 26,850 [A]_x000d_</t>
  </si>
  <si>
    <t>764511602</t>
  </si>
  <si>
    <t>Žlab podokapní z pozinkovaného plechu s povrchovou úpravou včetně háků a čel půlkruhový rš 330 mm</t>
  </si>
  <si>
    <t xml:space="preserve"> "` ```Výkres 056 - Výpis klempířských výrobků"_x000d_
 27.250 K/20 = 27,250 [A]_x000d_
 6.610 K/25 = 6,610 [B]_x000d_
 7.260 K/26 = 7,260 [C]_x000d_
 Celkem: 27.25+6.61+7.26 = 41,120 [D]_x000d_</t>
  </si>
  <si>
    <t>764511603</t>
  </si>
  <si>
    <t>Žlab podokapní z pozinkovaného plechu s povrchovou úpravou včetně háků a čel půlkruhový rš 400 mm</t>
  </si>
  <si>
    <t xml:space="preserve"> "` ```Výkres 056 - Výpis klempířských výrobků"_x000d_
 25.940 K/21 = 25,940 [A]_x000d_</t>
  </si>
  <si>
    <t>764511642</t>
  </si>
  <si>
    <t>Žlab podokapní z pozinkovaného plechu s povrchovou úpravou včetně háků a čel kotlík oválný (trychtýřový), rš žlabu/průměr svodu 330/100 mm</t>
  </si>
  <si>
    <t xml:space="preserve"> "` ```Výkres 056 - Výpis klempířských výrobků"_x000d_
 1 K/27 = 1,000 [A]_x000d_
 2 K/28 = 2,000 [B]_x000d_
 1 K/33 = 1,000 [C]_x000d_
 1 K/34 = 1,000 [D]_x000d_
 1 K/35 = 1,000 [E]_x000d_
 Celkem: 1+2+1+1+1 = 6,000 [F]_x000d_</t>
  </si>
  <si>
    <t>764518622</t>
  </si>
  <si>
    <t>Svod z pozinkovaného plechu s upraveným povrchem včetně objímek, kolen a odskoků kruhový, průměru 100 mm</t>
  </si>
  <si>
    <t xml:space="preserve"> "` ```Výkres 056 - Výpis klempířských výrobků"_x000d_
 11.000 K/27 = 11,000 [A]_x000d_
 22.600 K/28 = 22,600 [B]_x000d_
 6.800 K/33 = 6,800 [C]_x000d_
 3.000 K/34 = 3,000 [D]_x000d_
 3.100 K/35 = 3,100 [E]_x000d_
 Celkem: 11+22.6+6.8+3+3.1 = 46,500 [F]_x000d_</t>
  </si>
  <si>
    <t>764518623</t>
  </si>
  <si>
    <t>Svod z pozinkovaného plechu s upraveným povrchem včetně objímek, kolen a odskoků kruhový, průměru 120 mm</t>
  </si>
  <si>
    <t xml:space="preserve"> "` ```Výkres 056 - Výpis klempířských výrobků"_x000d_
 21.960 K/29 = 21,960 [A]_x000d_
 13.860 K/30 = 13,860 [B]_x000d_
 Celkem: 21.96+13.86 = 35,820 [C]_x000d_</t>
  </si>
  <si>
    <t>998764103</t>
  </si>
  <si>
    <t>Přesun hmot pro konstrukce klempířské stanovený z hmotnosti přesunovaného materiálu vodorovná dopravní vzdálenost do 50 m základní v objektech výšky přes 12 do</t>
  </si>
  <si>
    <t>Přesun hmot pro konstrukce klempířské stanovený z hmotnosti přesunovaného materiálu vodorovná dopravní vzdálenost do 50 m základní v objektech výšky přes 12 do 24 m</t>
  </si>
  <si>
    <t>R61144019</t>
  </si>
  <si>
    <t>koncovka k parapetu plastovému vnějšímu 1 pár - v barvě parapetu</t>
  </si>
  <si>
    <t>SADA</t>
  </si>
  <si>
    <t xml:space="preserve"> "` ```Výkres 056 - Výpis klempířských výrobků"_x000d_
 11 K/01 = 11,000 [A]_x000d_
 1 K/02 = 1,000 [B]_x000d_
 1 K/03 = 1,000 [C]_x000d_
 14 K/05 = 14,000 [D]_x000d_
 1 K/06 = 1,000 [E]_x000d_
 6 K/07 = 6,000 [F]_x000d_
 6 K/08 = 6,000 [G]_x000d_
 3 K/09 = 3,000 [H]_x000d_
 8 K/10 = 8,000 [I]_x000d_
 Celkem: 11+1+1+14+1+6+6+3+8 = 51,000 [J]_x000d_</t>
  </si>
  <si>
    <t>R764000</t>
  </si>
  <si>
    <t>D+M Záchytného systému dle PD, výkres 042 - Výkres střechy</t>
  </si>
  <si>
    <t>R764211626</t>
  </si>
  <si>
    <t>Oplechování střešních prvků z pozinkovaného plechu s povrchovou úpravou hřebene větraného s použitím hřebenového plechu s větracím pásem rš 615 mm</t>
  </si>
  <si>
    <t xml:space="preserve"> "` ```Výkres 056 - Výpis klempířských výrobků"_x000d_
 27.250 K/55 = 27,250 [A]_x000d_
 16.900 K/56 = 16,900 [B]_x000d_
 Celkem: 27.25+16.9 = 44,150 [C]_x000d_</t>
  </si>
  <si>
    <t>R764212664</t>
  </si>
  <si>
    <t>Oplechování střešních prvků z pozinkovaného plechu s povrchovou úpravou okapu střechy rovné zatahovacím okapovým plechem rš 308 mm</t>
  </si>
  <si>
    <t xml:space="preserve"> "` ```Výkres 056 - Výpis klempířských výrobků"_x000d_
 67.015 K/59 = 67,015 [A]_x000d_</t>
  </si>
  <si>
    <t>R764214607</t>
  </si>
  <si>
    <t>Oplechování atik z pozinkovaného plechu s povrchovou úpravou mechanicky kotvené rš 680 mm</t>
  </si>
  <si>
    <t xml:space="preserve"> "` ```Výkres 056 - Výpis klempířských výrobků"_x000d_
 6.280 K/50 = 6,280 [A]_x000d_</t>
  </si>
  <si>
    <t>R764226443</t>
  </si>
  <si>
    <t>Oplechování parapetů rovných celoplošně lepené z Al plechu s povrchovou úpravou, RAL 7016, RŠ do 250 mm</t>
  </si>
  <si>
    <t xml:space="preserve"> "` ```Výkres 056 - Výpis klempířských výrobků"_x000d_
 15*1.020 K/01 = 15,300 [A]_x000d_
 1*1.820 K/02 = 1,820 [B]_x000d_
 1.770 K/03 = 1,770 [C]_x000d_
 14*1.040 K/05 = 14,560 [D]_x000d_
 1*2.160 K/06 = 2,160 [E]_x000d_
 6*0.630 K/08 = 3,780 [F]_x000d_
 Celkem: 15.3+1.82+1.77+14.56+2.16+3.78 = 39,390 [G]_x000d_</t>
  </si>
  <si>
    <t>R764226444</t>
  </si>
  <si>
    <t>Oplechování parapetů rovných celoplošně lepené z Al plechu s povrchovou úpravou, RAL 7016, RŠ do 350 mm</t>
  </si>
  <si>
    <t xml:space="preserve"> "` ```Výkres 056 - Výpis klempířských výrobků"_x000d_
 3*0.670 K/09 = 2,010 [A]_x000d_</t>
  </si>
  <si>
    <t>R764226445</t>
  </si>
  <si>
    <t>Oplechování parapetů rovných celoplošně lepené z Al plechu s povrchovou úpravou, RAL 7016, RŠ do 400 mm</t>
  </si>
  <si>
    <t xml:space="preserve"> "` ```Výkres 056 - Výpis klempířských výrobků"_x000d_
 8*0.500 K/10 = 4,000 [A]_x000d_</t>
  </si>
  <si>
    <t>R764311604</t>
  </si>
  <si>
    <t>Lemování zdí (zakončení pultové střechy) z pozinkovaného plechu s povrchovou úpravou 308 mm</t>
  </si>
  <si>
    <t xml:space="preserve"> "` ```Výkres 056 - Výpis klempířských výrobků"_x000d_
 13.950 K/61 = 13,950 [A]_x000d_</t>
  </si>
  <si>
    <t>R764511644</t>
  </si>
  <si>
    <t>Žlab podokapní z pozinkovaného plechu s povrchovou úpravou včetně háků a čel kotlík oválný (trychtýřový), rš žlabu/průměr svodu 400/120 mm</t>
  </si>
  <si>
    <t xml:space="preserve"> "` ```Výkres 056 - Výpis klempířských výrobků"_x000d_
 2 K/29 = 2,000 [A]_x000d_
 2 K/30 = 2,000 [B]_x000d_
 Celkem: 2+2 = 4,000 [C]_x000d_</t>
  </si>
  <si>
    <t>765</t>
  </si>
  <si>
    <t>Krytina skládaná</t>
  </si>
  <si>
    <t>28329030</t>
  </si>
  <si>
    <t>fólie kontaktní difuzně propustná pro doplňkovou hydroizolační vrstvu, monolitická třívrstvá PES/PP 150-160g/m2, integrovaná samolepící páska</t>
  </si>
  <si>
    <t>28329303</t>
  </si>
  <si>
    <t>páska těsnící jednostranně lepící butylkaučuková pod kontralatě š 50mm</t>
  </si>
  <si>
    <t>765191011</t>
  </si>
  <si>
    <t>Montáž pojistné hydroizolační nebo parotěsné fólie kladené ve sklonu přes 20° volně na krokve</t>
  </si>
  <si>
    <t xml:space="preserve"> "` ```Pojistná izolace"_x000d_
 "``Výkres 042 - Půdorys střechy - nový stav"_x000d_
 "``Výkres 060 - Výpis skladeb konstrukcí"_x000d_
 "``Skladba střechy R01:"_x000d_
 2*2* 13.625*3.689/0.8660254 = 232,153 [A]_x000d_
 -(2.716*11.672)/0.8660254 = -36,605 [B]_x000d_
 Mezisoučet: 232.153+-36.605 = 195,548 [C]_x000d_
 "``Skladba střechy R02:"_x000d_
 2*((11.433+16.866)/2)*6.040 = 170,926 [D]_x000d_
 Mezisoučet: 170.926 = 170,926 [E]_x000d_
 "``Skladba střechy R03:"_x000d_
 (6.640*5.230 + 7.265*4.330 - (2.850*3.050+2*2.340*0.150)) / 0.9799247 = 57,954 [F]_x000d_
 Mezisoučet: 57.954 = 57,954 [G]_x000d_
 "``Skladba střechy R05:"_x000d_
 (2.850*3.050+2*2.340*0.150) / 0.9799247 = 9,587 [H]_x000d_
 Mezisoučet: 9.587 = 9,587 [I]_x000d_
 Celkem: 232.153+-36.605+170.926+57.954+9.587 = 434,015 [J]_x000d_</t>
  </si>
  <si>
    <t>765191031</t>
  </si>
  <si>
    <t>Montáž pojistné hydroizolační nebo parotěsné fólie lepení těsnících pásků pod kontralatě</t>
  </si>
  <si>
    <t xml:space="preserve"> "` ```Skladby R01, R02, R03, R05"_x000d_
 42*4.300 Skr 01 = 180,600 [A]_x000d_
 26*3.600 Skr 08 = 93,600 [B]_x000d_
 9*5.300 Skr 13 = 47,700 [C]_x000d_
 10*4.400 Skr 14 = 44,000 [D]_x000d_
 "``Délka vazníků"_x000d_
 2*15*6.040 = 181,200 [E]_x000d_
 Mezisoučet: 180.6+93.6+47.7+44+181.2 = 547,100 [F]_x000d_
 Celkem: 180.6+93.6+47.7+44+181.2 = 547,100 [G]_x000d_</t>
  </si>
  <si>
    <t>998765103</t>
  </si>
  <si>
    <t>Přesun hmot pro krytiny skládané stanovený z hmotnosti přesunovaného materiálu vodorovná dopravní vzdálenost do 50 m základní na objektech výšky přes 12 do 24 m</t>
  </si>
  <si>
    <t>R765192</t>
  </si>
  <si>
    <t>Zakrývání střechy, ochrana před zatečením v průběhu celé rekonstrukce střechy, veškeré problémy/opravy při zatečení do objektu bude řešit zhotovitel</t>
  </si>
  <si>
    <t>61140071</t>
  </si>
  <si>
    <t>parapet plastový vnitřní š 300mm</t>
  </si>
  <si>
    <t xml:space="preserve"> 1*0.900 OE/13; šířka 300 mm = 0,900 [A]_x000d_
 1*1.120 OE/16; šířka 300 mm = 1,120 [B]_x000d_
 Celkem: 0.9+1.12 = 2,020 [C]_x000d_</t>
  </si>
  <si>
    <t>61140075</t>
  </si>
  <si>
    <t>parapet plastový vnitřní š 600mm</t>
  </si>
  <si>
    <t xml:space="preserve"> 1*1.100 OE/15; šířka 540 mm = 1,100 [A]_x000d_</t>
  </si>
  <si>
    <t>61140077</t>
  </si>
  <si>
    <t>parapet plastový vnitřní – š 700mm, bílá</t>
  </si>
  <si>
    <t xml:space="preserve"> 1*1.900 OE/03; šířka 640 mm = 1,900 [A]_x000d_
 1*0.900 OE/08; šířka 640 mm = 0,900 [B]_x000d_
 2*0.710 OE/10; šířka 640 mm = 1,420 [C]_x000d_
 Celkem: 1.9+0.9+1.42 = 4,220 [D]_x000d_</t>
  </si>
  <si>
    <t>61140080</t>
  </si>
  <si>
    <t xml:space="preserve"> 3*1.100 OE/11; 3x300 mm = 3,300 [A]_x000d_</t>
  </si>
  <si>
    <t>61140081</t>
  </si>
  <si>
    <t>parapet plastový vnitřní š 350mm</t>
  </si>
  <si>
    <t xml:space="preserve"> 1*2.240 OE/05; šířka 340 mm = 2,240 [A]_x000d_
 6*1.120 OE/06; 6x340 mm = 6,720 [B]_x000d_
 1*1.100 OE/11; šířka, 1x340mm = 1,100 [C]_x000d_
 Celkem: 2.24+6.72+1.1 = 10,060 [D]_x000d_</t>
  </si>
  <si>
    <t>61140082</t>
  </si>
  <si>
    <t>parapet plastový vnitřní š 400mm</t>
  </si>
  <si>
    <t xml:space="preserve"> 3*1.120 OE/06; 3x370 mm = 3,360 [A]_x000d_</t>
  </si>
  <si>
    <t>61140083</t>
  </si>
  <si>
    <t>parapet plastový vnitřní š 500mm</t>
  </si>
  <si>
    <t xml:space="preserve"> 2*1.100 OE/02; šířka 440 mm = 2,200 [A]_x000d_
 1*1.120 OE/06; 1x440 mm = 1,120 [B]_x000d_
 7*1.100 OE/11; šířka 7x440 mm = 7,700 [C]_x000d_
 3*0.710 OE/14; šířka 440 mm = 2,130 [D]_x000d_
 Celkem: 2.2+1.12+7.7+2.13 = 13,150 [E]_x000d_</t>
  </si>
  <si>
    <t>61140084</t>
  </si>
  <si>
    <t xml:space="preserve"> 1*1.100 OE/01; šířka 540 mm = 1,100 [A]_x000d_
 1*1.850 OE/04; šířka 540 mm = 1,850 [B]_x000d_
 1*1.120 OE/06; 1x540 mm = 1,120 [C]_x000d_
 Celkem: 1.1+1.85+1.12 = 4,070 [D]_x000d_</t>
  </si>
  <si>
    <t>61144019</t>
  </si>
  <si>
    <t>koncovka k parapetu plastovému vnitřnímu 1 pár</t>
  </si>
  <si>
    <t>766622116</t>
  </si>
  <si>
    <t>Montáž oken plastových včetně montáže rámu plochy přes 1 m2 pevných do zdiva, výšky přes 1,5 do 2,5 m</t>
  </si>
  <si>
    <t xml:space="preserve"> "` ```Výkres 053 - Výpis oken"_x000d_
 1*0.900*1.750 OE/08 = 1,575 [A]_x000d_</t>
  </si>
  <si>
    <t>766622131</t>
  </si>
  <si>
    <t>Montáž oken plastových včetně montáže rámu plochy přes 1 m2 otevíravých do zdiva, výšky do 1,5 m</t>
  </si>
  <si>
    <t xml:space="preserve"> "` ```Výkres 053 - Výpis oken"_x000d_
 11*1.100*1.350 OE/11 = 16,335 [A]_x000d_
 1*1.100*1.275 OE/12 = 1,403 [B]_x000d_
 Celkem: 16.335+1.403 = 17,738 [C]_x000d_</t>
  </si>
  <si>
    <t>766622132</t>
  </si>
  <si>
    <t>Montáž oken plastových včetně montáže rámu plochy přes 1 m2 otevíravých do zdiva, výšky přes 1,5 do 2,5 m</t>
  </si>
  <si>
    <t xml:space="preserve"> "` ```Výkres 053 - Výpis oken"_x000d_
 1*1.100*1.750 OE/01 = 1,925 [A]_x000d_
 2*1.100*1.750 OE/02 = 3,850 [B]_x000d_
 1*1.900*2.000 OE/03 = 3,800 [C]_x000d_
 1*1.850*2.100 OE/04 = 3,885 [D]_x000d_
 1*2.240*1.750 OE/05 = 3,920 [E]_x000d_
 11*1.120*1.750 OE/06 = 21,560 [F]_x000d_
 1*1.120*1.750 OE/07 = 1,960 [G]_x000d_
 1*1.100*1.750 OE/15 = 1,925 [H]_x000d_
 Celkem: 1.925+3.85+3.8+3.885+3.92+21.56+1.96+1.925 = 42,825 [I]_x000d_</t>
  </si>
  <si>
    <t>766622216</t>
  </si>
  <si>
    <t>Montáž oken plastových plochy do 1 m2 včetně montáže rámu otevíravých do zdiva</t>
  </si>
  <si>
    <t xml:space="preserve"> "` ```Výkres 053 - Výpis oken"_x000d_
 1 OE/09 = 1,000 [A]_x000d_
 2 OE/10 = 2,000 [B]_x000d_
 3 OE/14 = 3,000 [C]_x000d_
 Celkem: 1+2+3 = 6,000 [D]_x000d_</t>
  </si>
  <si>
    <t>766660001</t>
  </si>
  <si>
    <t>Montáž dveřních křídel dřevěných nebo plastových otevíravých do ocelové zárubně povrchově upravených jednokřídlových, šířky do 800 mm</t>
  </si>
  <si>
    <t xml:space="preserve"> "` ```Výkres 054 - Výpis dveří"_x000d_
 2 DI/02 = 2,000 [A]_x000d_
 3 DI/03 = 3,000 [B]_x000d_
 4 DI/04 = 4,000 [C]_x000d_
 1 DI/09 = 1,000 [D]_x000d_
 5 DI/10 = 5,000 [E]_x000d_
 2 DI/11 = 2,000 [F]_x000d_
 2 DI/12 = 2,000 [G]_x000d_
 1 DI/14 = 1,000 [H]_x000d_
 2 DI/16 = 2,000 [I]_x000d_
 1 DI/23 = 1,000 [J]_x000d_
 1 DI/24 = 1,000 [K]_x000d_
 2 DI/25 = 2,000 [L]_x000d_
 Celkem: 2+3+4+1+5+2+2+1+2+1+1+2 = 26,000 [M]_x000d_</t>
  </si>
  <si>
    <t xml:space="preserve"> "` ```Výkres 054 - Výpis dveří"_x000d_
 1 DI/08 = 1,000 [A]_x000d_</t>
  </si>
  <si>
    <t>766660021</t>
  </si>
  <si>
    <t>Montáž dveřních křídel dřevěných nebo plastových otevíravých do ocelové zárubně protipožárních jednokřídlových, šířky do 800 mm</t>
  </si>
  <si>
    <t xml:space="preserve"> "` ```Výkres 054 - Výpis dveří"_x000d_
 1 DI/01X = 1,000 [A]_x000d_
 1 DI/06 = 1,000 [B]_x000d_
 1 DI/13 = 1,000 [C]_x000d_
 1 DI/15 = 1,000 [D]_x000d_
 3 DI/17 = 3,000 [E]_x000d_
 1 DI/18 = 1,000 [F]_x000d_
 4 DI/21 = 4,000 [G]_x000d_
 4 DI/22 = 4,000 [H]_x000d_
 1 DI/26 = 1,000 [I]_x000d_
 1 DI/27 = 1,000 [J]_x000d_
 Celkem: 1+1+1+1+3+1+4+4+1+1 = 18,000 [K]_x000d_</t>
  </si>
  <si>
    <t>766660022</t>
  </si>
  <si>
    <t>Montáž dveřních křídel dřevěných nebo plastových otevíravých do ocelové zárubně protipožárních jednokřídlových, šířky přes 800 mm</t>
  </si>
  <si>
    <t xml:space="preserve"> "` ```Výkres 054 - Výpis dveří"_x000d_
 1 DI/01 = 1,000 [A]_x000d_
 1 DI/05 = 1,000 [B]_x000d_
 3 DI/07 = 3,000 [C]_x000d_
 1 DI/19 = 1,000 [D]_x000d_
 1 DI/20 = 1,000 [E]_x000d_
 1 DI/28 = 1,000 [F]_x000d_
 Celkem: 1+1+3+1+1+1 = 8,000 [G]_x000d_</t>
  </si>
  <si>
    <t>766660411</t>
  </si>
  <si>
    <t>Montáž vchodových dveří včetně rámu do zdiva jednokřídlových bez nadsvětlíku</t>
  </si>
  <si>
    <t xml:space="preserve"> "` ```Výkres 054 - Výpis dveří"_x000d_
 1 DE/02 = 1,000 [A]_x000d_
 3 DE/07 = 3,000 [B]_x000d_
 1 DE/08 = 1,000 [C]_x000d_
 1 DE/09 = 1,000 [D]_x000d_
 Celkem: 1+3+1+1 = 6,000 [E]_x000d_</t>
  </si>
  <si>
    <t>766660421</t>
  </si>
  <si>
    <t>Montáž vchodových dveří včetně rámu do zdiva jednokřídlových s nadsvětlíkem</t>
  </si>
  <si>
    <t xml:space="preserve"> "` ```Výkres 054 - Výpis dveří"_x000d_
 1 DE/10 = 1,000 [A]_x000d_</t>
  </si>
  <si>
    <t>766660461</t>
  </si>
  <si>
    <t>Montáž vchodových dveří včetně rámu do zdiva dvoukřídlových s nadsvětlíkem</t>
  </si>
  <si>
    <t xml:space="preserve"> "` ```Výkres 054 - Výpis dveří"_x000d_
 1 DE/03 = 1,000 [A]_x000d_
 2 DE/04 = 2,000 [B]_x000d_
 1 DE/06 = 1,000 [C]_x000d_
 Celkem: 1+2+1 = 4,000 [D]_x000d_</t>
  </si>
  <si>
    <t>766694126</t>
  </si>
  <si>
    <t>Montáž ostatních truhlářských konstrukcí parapetních desek dřevěných nebo plastových šířky přes 300 mm</t>
  </si>
  <si>
    <t xml:space="preserve"> "` ```Výkres 053 - Výpis oken"_x000d_
 1*1.100 OE/01; šířka 540 mm = 1,100 [A]_x000d_
 2*1.100 OE/02; šířka 440 mm = 2,200 [B]_x000d_
 1*1.900 OE/03; šířka 640 mm = 1,900 [C]_x000d_
 1*1.850 OE/04; šířka 540 mm = 1,850 [D]_x000d_
 1*2.240 OE/05; šířka 340 mm = 2,240 [E]_x000d_
 11*1.120 OE/06; 6x340 mm, 3x370 mm, 1x540 mm, 1x440 mm = 12,320 [F]_x000d_
 1*0.900 OE/08; šířka 640 mm = 0,900 [G]_x000d_
 2*0.710 OE/10; šířka 640 mm = 1,420 [H]_x000d_
 11*1.100 OE/11; šířka 7x440 mm, 3x300 mm, 1x340mm = 12,100 [I]_x000d_
 1*0.900 OE/13; šířka 300 mm = 0,900 [J]_x000d_
 3*0.710 OE/14; šířka 440 mm = 2,130 [K]_x000d_
 1*1.100 OE/15; šířka 540 mm = 1,100 [L]_x000d_
 1*1.120 OE/16; šířka 300 mm = 1,120 [M]_x000d_
 Celkem: 1.1+2.2+1.9+1.85+2.24+12.32+0.9+1.42+12.1+0.9+2.13+1.1+1.12 = 41,280 [N]_x000d_</t>
  </si>
  <si>
    <t>998766112</t>
  </si>
  <si>
    <t>Přesun hmot pro konstrukce truhlářské stanovený z hmotnosti přesunovaného materiálu vodorovná dopravní vzdálenost do 50 m s omezením mechanizace v objektech výš</t>
  </si>
  <si>
    <t>Přesun hmot pro konstrukce truhlářské stanovený z hmotnosti přesunovaného materiálu vodorovná dopravní vzdálenost do 50 m s omezením mechanizace v objektech výšky přes 6 do 12 m</t>
  </si>
  <si>
    <t>R5535OE17</t>
  </si>
  <si>
    <t>střešní výlez do nevytápěných prostorů OE/17, 540x830mm</t>
  </si>
  <si>
    <t xml:space="preserve"> "` ```D221_2_042_PUDORYS_STRECHY_NS"_x000d_
 "``D221_2_053_VYPIS_OKEN"_x000d_
 2 OE/17 = 2,000 [A]_x000d_</t>
  </si>
  <si>
    <t>R6114DE02</t>
  </si>
  <si>
    <t>vstupní dveře plastové DE/02, 1150x2150 mm</t>
  </si>
  <si>
    <t xml:space="preserve"> 1 DE/02 = 1,000 [A]_x000d_</t>
  </si>
  <si>
    <t>vstupní dveře plastové DE/07, 950x2050 mm</t>
  </si>
  <si>
    <t xml:space="preserve"> 3 DE/07 = 3,000 [A]_x000d_</t>
  </si>
  <si>
    <t>vstupní dveře plastové DE/08, 1050x2050 mm</t>
  </si>
  <si>
    <t xml:space="preserve"> 1 DE/08 = 1,000 [A]_x000d_</t>
  </si>
  <si>
    <t>vstupní dveře plastové DE/09, 1250x2050 mm</t>
  </si>
  <si>
    <t xml:space="preserve"> 1 DE/09 = 1,000 [A]_x000d_</t>
  </si>
  <si>
    <t>R6114DE03</t>
  </si>
  <si>
    <t>vstupní dveře plastové DE/03, 1650x3150 mm</t>
  </si>
  <si>
    <t xml:space="preserve"> 1 DE/03 = 1,000 [A]_x000d_</t>
  </si>
  <si>
    <t>R6114DE04</t>
  </si>
  <si>
    <t>vstupní dveře plastové DE/04, 1650x3150 mm</t>
  </si>
  <si>
    <t xml:space="preserve"> 2 DE/04 = 2,000 [A]_x000d_</t>
  </si>
  <si>
    <t xml:space="preserve">vstupní dveře plastové  DE/06, 1450x3150 mm</t>
  </si>
  <si>
    <t xml:space="preserve"> 1 DE/06 = 1,000 [A]_x000d_</t>
  </si>
  <si>
    <t>R6114DE10</t>
  </si>
  <si>
    <t>vstupní dveře plastové DE/10, 1150x2800 mm</t>
  </si>
  <si>
    <t xml:space="preserve"> 1 DE/10 = 1,000 [A]_x000d_</t>
  </si>
  <si>
    <t>R6114OE01</t>
  </si>
  <si>
    <t>okno OE/01, 1100x1750 mm</t>
  </si>
  <si>
    <t xml:space="preserve"> 1 OE/01 = 1,000 [A]_x000d_</t>
  </si>
  <si>
    <t>okno OE/02, 1100x1750 mm</t>
  </si>
  <si>
    <t xml:space="preserve"> 2 OE/02 = 2,000 [A]_x000d_</t>
  </si>
  <si>
    <t>okno OE/03, 1900x2000 mm</t>
  </si>
  <si>
    <t xml:space="preserve"> 1 OE/03 = 1,000 [A]_x000d_</t>
  </si>
  <si>
    <t>R6114OE03</t>
  </si>
  <si>
    <t>okno OE/04, 1850x2100 mm</t>
  </si>
  <si>
    <t xml:space="preserve"> 1 OE/04 = 1,000 [A]_x000d_</t>
  </si>
  <si>
    <t>okno OE/05, 2240x1750 mm</t>
  </si>
  <si>
    <t xml:space="preserve"> 1 OE/05 = 1,000 [A]_x000d_</t>
  </si>
  <si>
    <t>R6114OE05</t>
  </si>
  <si>
    <t>okno OE/06, 1120x1750 mm</t>
  </si>
  <si>
    <t xml:space="preserve"> 11 OE/06 = 11,000 [A]_x000d_</t>
  </si>
  <si>
    <t>R6114OE06</t>
  </si>
  <si>
    <t>okno OE/07, 1120x1750 mm</t>
  </si>
  <si>
    <t xml:space="preserve"> 1 OE/07 = 1,000 [A]_x000d_</t>
  </si>
  <si>
    <t>R6114OE08</t>
  </si>
  <si>
    <t>okno OE/08, 900x1750 mm</t>
  </si>
  <si>
    <t xml:space="preserve"> 1 OE/08 = 1,000 [A]_x000d_</t>
  </si>
  <si>
    <t>R6114OE09</t>
  </si>
  <si>
    <t>okno OE/09, 710x1300 mm</t>
  </si>
  <si>
    <t xml:space="preserve"> 1 OE/09 = 1,000 [A]_x000d_</t>
  </si>
  <si>
    <t>okno OE/10, 710x1300 mm</t>
  </si>
  <si>
    <t xml:space="preserve"> 2 OE/10 = 2,000 [A]_x000d_</t>
  </si>
  <si>
    <t>R6114OE11</t>
  </si>
  <si>
    <t>okno OE/11, 1100x1275 mm</t>
  </si>
  <si>
    <t xml:space="preserve"> 11 OE/11 = 11,000 [A]_x000d_</t>
  </si>
  <si>
    <t>R6114OE12</t>
  </si>
  <si>
    <t>okno OE/12, 1100x1275 mm</t>
  </si>
  <si>
    <t xml:space="preserve"> 1 OE/12 = 1,000 [A]_x000d_</t>
  </si>
  <si>
    <t>okno OE/15, 1100x1750 mm</t>
  </si>
  <si>
    <t xml:space="preserve"> 1 OE/15 = 1,000 [A]_x000d_</t>
  </si>
  <si>
    <t>R6114OE14</t>
  </si>
  <si>
    <t>okno OE/14, 710x1275mm</t>
  </si>
  <si>
    <t xml:space="preserve"> 3 OE/14 = 3,000 [A]_x000d_</t>
  </si>
  <si>
    <t>R6116DI01</t>
  </si>
  <si>
    <t>ATYP - dveře DI/01X, 800x1750 mm</t>
  </si>
  <si>
    <t xml:space="preserve"> 1 DI/01X = 1,000 [A]_x000d_</t>
  </si>
  <si>
    <t>dveře DI/13, 800x1970 mm</t>
  </si>
  <si>
    <t xml:space="preserve"> 1 DI/13 = 1,000 [A]_x000d_</t>
  </si>
  <si>
    <t>dveře DI/05, 900x1970 mm</t>
  </si>
  <si>
    <t xml:space="preserve"> 1 DI/05 = 1,000 [A]_x000d_</t>
  </si>
  <si>
    <t>dveře DI/07, 900x1970 mm</t>
  </si>
  <si>
    <t xml:space="preserve"> 3 DI/07 = 3,000 [A]_x000d_</t>
  </si>
  <si>
    <t>vstupní bytové dveře DI/19, 900x1970 mm</t>
  </si>
  <si>
    <t xml:space="preserve"> 1 DI/19 = 1,000 [A]_x000d_</t>
  </si>
  <si>
    <t>dveře DI/20, 900x1970 mm</t>
  </si>
  <si>
    <t xml:space="preserve"> 1 DI/20 = 1,000 [A]_x000d_</t>
  </si>
  <si>
    <t>R6116DI02</t>
  </si>
  <si>
    <t>dveře DI/02, 800x1970 mm</t>
  </si>
  <si>
    <t xml:space="preserve"> 2 DI/02 = 2,000 [A]_x000d_</t>
  </si>
  <si>
    <t>dveře DI/10, 700x1970 mm</t>
  </si>
  <si>
    <t xml:space="preserve"> 5 DI/10 = 5,000 [A]_x000d_</t>
  </si>
  <si>
    <t>dveře DI/08, 900x1970 mm</t>
  </si>
  <si>
    <t xml:space="preserve"> 1 DI/08 = 1,000 [A]_x000d_</t>
  </si>
  <si>
    <t>dveře DI/06, 800x1970 mm</t>
  </si>
  <si>
    <t xml:space="preserve"> 1 DI/06 = 1,000 [A]_x000d_</t>
  </si>
  <si>
    <t>R6116DI03</t>
  </si>
  <si>
    <t>dveře DI/03, 700x1970 mm</t>
  </si>
  <si>
    <t xml:space="preserve"> 3 DI/03 = 3,000 [A]_x000d_</t>
  </si>
  <si>
    <t>R6116DI04</t>
  </si>
  <si>
    <t>dveře DI/04, 700x1970 mm</t>
  </si>
  <si>
    <t xml:space="preserve"> 4 DI/04 = 4,000 [A]_x000d_</t>
  </si>
  <si>
    <t>R6116DI06</t>
  </si>
  <si>
    <t>dveře DI/15, 800x1970 mm</t>
  </si>
  <si>
    <t xml:space="preserve"> 1 DI/15 = 1,000 [A]_x000d_</t>
  </si>
  <si>
    <t>dveře DI/17, 800x1970 mm</t>
  </si>
  <si>
    <t xml:space="preserve"> 3 DI/17 = 3,000 [A]_x000d_</t>
  </si>
  <si>
    <t>R6116DI09</t>
  </si>
  <si>
    <t>dveře DI/09, 800x1970 mm</t>
  </si>
  <si>
    <t xml:space="preserve"> 1 DI/09 = 1,000 [A]_x000d_</t>
  </si>
  <si>
    <t>R6116DI10</t>
  </si>
  <si>
    <t>dveře DI/11, 800x1970 mm</t>
  </si>
  <si>
    <t xml:space="preserve"> 2 DI/11 = 2,000 [A]_x000d_</t>
  </si>
  <si>
    <t>R6116DI11</t>
  </si>
  <si>
    <t>dveře DI/12, 700x1970 mm</t>
  </si>
  <si>
    <t xml:space="preserve"> 2 DI/12 = 2,000 [A]_x000d_</t>
  </si>
  <si>
    <t>dveře DI/14, 800x1970 mm</t>
  </si>
  <si>
    <t xml:space="preserve"> 1 DI/14 = 1,000 [A]_x000d_</t>
  </si>
  <si>
    <t>dveře DI/16, 800x1970 mm</t>
  </si>
  <si>
    <t xml:space="preserve"> 2 DI/16 = 2,000 [A]_x000d_</t>
  </si>
  <si>
    <t>dveře DI/23, 700x1970 mm</t>
  </si>
  <si>
    <t xml:space="preserve"> 1 DI/23 = 1,000 [A]_x000d_</t>
  </si>
  <si>
    <t>dveře DI/24, 800x1970 mm</t>
  </si>
  <si>
    <t xml:space="preserve"> 1 DI/24 = 1,000 [A]_x000d_</t>
  </si>
  <si>
    <t>dveře DI/25, 800x1970 mm</t>
  </si>
  <si>
    <t xml:space="preserve"> 2 DI/25 = 2,000 [A]_x000d_</t>
  </si>
  <si>
    <t>R6116DI17</t>
  </si>
  <si>
    <t>dveře DI/18, 800x1970 mm</t>
  </si>
  <si>
    <t xml:space="preserve"> 1 DI/18 = 1,000 [A]_x000d_</t>
  </si>
  <si>
    <t>R6116DI18</t>
  </si>
  <si>
    <t>dveře DI/21, 800x1970 mm</t>
  </si>
  <si>
    <t xml:space="preserve"> 4 DI/21 = 4,000 [A]_x000d_</t>
  </si>
  <si>
    <t>R6116DI20</t>
  </si>
  <si>
    <t>dveře DI/26, 800x1970 mm</t>
  </si>
  <si>
    <t xml:space="preserve"> 1 DI/26 = 1,000 [A]_x000d_</t>
  </si>
  <si>
    <t>R6116DI21</t>
  </si>
  <si>
    <t>dveře DI/22, 800x1970 mm</t>
  </si>
  <si>
    <t xml:space="preserve"> 4 DI/22 = 4,000 [A]_x000d_</t>
  </si>
  <si>
    <t>R6116DI22</t>
  </si>
  <si>
    <t>vstupní bytové dveře DI/27, 800x1970 mm</t>
  </si>
  <si>
    <t xml:space="preserve"> 1 DI/27 = 1,000 [A]_x000d_</t>
  </si>
  <si>
    <t>dveře DI/01, 900x1970 mm</t>
  </si>
  <si>
    <t xml:space="preserve"> 1 DI/01 = 1,000 [A]_x000d_</t>
  </si>
  <si>
    <t>R6116DI26</t>
  </si>
  <si>
    <t>dveře DI/28, 900x1970 mm</t>
  </si>
  <si>
    <t xml:space="preserve"> 1 DI/28 = 1,000 [A]_x000d_</t>
  </si>
  <si>
    <t>R766001</t>
  </si>
  <si>
    <t>D+M Akustické štěrbiny do oken dle výpisu oken, RAL 7016</t>
  </si>
  <si>
    <t xml:space="preserve"> "` ```Výkres 053 - Výpis oken"_x000d_
 5 OE/06 - místnost 1P04/1P06/1P10/1P11 = 5,000 [A]_x000d_
 7 OE/11 - místnost 2P04, 2P06, 2P07, 2P08, 2P09 5 2P11 = 7,000 [B]_x000d_
 3 OE/14 - místnost 2P03/2P13 = 3,000 [C]_x000d_
 Celkem: 5+7+3 = 15,000 [D]_x000d_</t>
  </si>
  <si>
    <t>R766671001</t>
  </si>
  <si>
    <t>Montáž střešních oken dřevěných nebo plastových kyvných, výklopných/kyvných s okenním rámem a lemováním, s plisovaným límcem, s napojením na krytinu do krytiny</t>
  </si>
  <si>
    <t>Montáž střešních oken dřevěných nebo plastových kyvných, výklopných/kyvných s okenním rámem a lemováním, s plisovaným límcem, s napojením na krytinu do krytiny ploché, rozměru 54 x 83 cm</t>
  </si>
  <si>
    <t>R7666OI01</t>
  </si>
  <si>
    <t>D+M Okno OI/01 1130x1300 mm</t>
  </si>
  <si>
    <t xml:space="preserve"> "` ```D221_2_025_PUDORYS_1NP_NS"_x000d_
 "``D221_2_053_VYPIS_OKEN"_x000d_
 2 OI/01 = 2,000 [A]_x000d_</t>
  </si>
  <si>
    <t>R766T06</t>
  </si>
  <si>
    <t>D+M Půdní skládací schody, 1400x700 v. 2785 mm, požární odolnost min. EI 30, koeficient prostupu tepla min. U 0,64 (W/m2K)</t>
  </si>
  <si>
    <t xml:space="preserve"> "` ```Výkres 058 - Výpis truhlářských výrobků"_x000d_
 2 T/06 = 2,000 [A]_x000d_</t>
  </si>
  <si>
    <t>R766T07</t>
  </si>
  <si>
    <t>D+M Parapet schodišťový zdi š. 300mm, rozvinuté délky 3850mm, LTD lamino 36mm, ABS hrana 2mm, povrch PE perlička, barva RAL 7016 - antracit, kotveno lepením, sp</t>
  </si>
  <si>
    <t>D+M Parapet schodišťový zdi š. 300mm, rozvinuté délky 3850mm, LTD lamino 36mm, ABS hrana 2mm, povrch PE perlička, barva RAL 7016 - antracit, kotveno lepením, spoje vodorovné pod 45°, svislé spoje tupé</t>
  </si>
  <si>
    <t xml:space="preserve"> "` ```Výkres 058 - Výpis truhlářských výrobků"_x000d_
 1 T/07 = 1,000 [A]_x000d_</t>
  </si>
  <si>
    <t>R766T08</t>
  </si>
  <si>
    <t>D+M Parapet schodišťový zdi š. 250mm, rozvinuté délky 3150mm, LTD lamino 36mm, ABS hrana 2mm, povrch PE perlička, barva RAL 7016 - antracit, kotveno lepením, sp</t>
  </si>
  <si>
    <t>D+M Parapet schodišťový zdi š. 250mm, rozvinuté délky 3150mm, LTD lamino 36mm, ABS hrana 2mm, povrch PE perlička, barva RAL 7016 - antracit, kotveno lepením, spoje vodorovné pod 45°, svislé spoje tupé</t>
  </si>
  <si>
    <t xml:space="preserve"> "` ```Výkres 058 - Výpis truhlářských výrobků"_x000d_
 1 T/08 = 1,000 [A]_x000d_</t>
  </si>
  <si>
    <t>767</t>
  </si>
  <si>
    <t>Konstrukce zámečnické</t>
  </si>
  <si>
    <t>131111322</t>
  </si>
  <si>
    <t>Vrtání jamek ručně mechanickým vrtákem průměru přes 100 do 200 mm</t>
  </si>
  <si>
    <t xml:space="preserve"> "` ```Z/42"_x000d_
 10*0.800 vrtání patek = 8,000 [A]_x000d_
 Celkem: 8 = 8,000 [B]_x000d_</t>
  </si>
  <si>
    <t>275313711</t>
  </si>
  <si>
    <t>Základy z betonu prostého patky a bloky z betonu kamenem neprokládaného tř. C 20/25</t>
  </si>
  <si>
    <t xml:space="preserve"> (3.14159265359*0.075*0.075*8.000) Z/42 = 0,141 [A]_x000d_
 Celkem: 0.141 = 0,141 [B]_x000d_</t>
  </si>
  <si>
    <t>767620322</t>
  </si>
  <si>
    <t>Montáž oken s izolačními skly z hliníkových nebo ocelových profilů na polyuretanovou pěnu s trojskly pevných do zdiva, plochy přes 0,6 do 1,5 m2</t>
  </si>
  <si>
    <t xml:space="preserve"> "` ```Výkres 053 - Výpis oken"_x000d_
 1*0.900*1.400 OE/13 = 1,260 [A]_x000d_
 1*1.120*1.350 OE/16 = 1,512 [B]_x000d_
 Celkem: 1.26+1.512 = 2,772 [C]_x000d_</t>
  </si>
  <si>
    <t>767640112</t>
  </si>
  <si>
    <t>Montáž dveří ocelových nebo hliníkových vchodových jednokřídlových s nadsvětlíkem</t>
  </si>
  <si>
    <t xml:space="preserve"> "` ```Výkres 053 - Výpis dveří"_x000d_
 1 DE/01 - viz. výpis okenních otvorů = 1,000 [A]_x000d_</t>
  </si>
  <si>
    <t>767640222</t>
  </si>
  <si>
    <t>Montáž dveří ocelových nebo hliníkových vchodových dvoukřídlové s nadsvětlíkem</t>
  </si>
  <si>
    <t xml:space="preserve"> "` ```Výkres 053 - Výpis dveří"_x000d_
 1 DE/05 = 1,000 [A]_x000d_</t>
  </si>
  <si>
    <t>998767103</t>
  </si>
  <si>
    <t>Přesun hmot pro zámečnické konstrukce stanovený z hmotnosti přesunovaného materiálu vodorovná dopravní vzdálenost do 50 m základní v objektech výšky přes 12 do</t>
  </si>
  <si>
    <t>Přesun hmot pro zámečnické konstrukce stanovený z hmotnosti přesunovaného materiálu vodorovná dopravní vzdálenost do 50 m základní v objektech výšky přes 12 do 24 m</t>
  </si>
  <si>
    <t>R5532DE01</t>
  </si>
  <si>
    <t>vstupní hliníkové dveře DE/01, 1250x2970 mm</t>
  </si>
  <si>
    <t xml:space="preserve"> 1 DE/01 - viz. výpis okenních otvorů = 1,000 [A]_x000d_</t>
  </si>
  <si>
    <t>R5534DE05</t>
  </si>
  <si>
    <t>vstupní dveře hliníkové DE/05, 1650x3150 mm</t>
  </si>
  <si>
    <t xml:space="preserve"> 1 DE/05 = 1,000 [A]_x000d_</t>
  </si>
  <si>
    <t>R6114OE13</t>
  </si>
  <si>
    <t>okno hliníkové OE/13, 900x1400 mm</t>
  </si>
  <si>
    <t xml:space="preserve"> 1 OE/13 = 1,000 [A]_x000d_</t>
  </si>
  <si>
    <t>R6114OE16</t>
  </si>
  <si>
    <t>okno hliníkové OE/16, 1120x1350 mm</t>
  </si>
  <si>
    <t xml:space="preserve"> 1 OE/16 = 1,000 [A]_x000d_</t>
  </si>
  <si>
    <t>R767Z01</t>
  </si>
  <si>
    <t>D+M Madlo u vstupu do objektu Z/01, včetně povrchových úprav, kotvení a spojovacích prvků, kompletní dodávka dle PD</t>
  </si>
  <si>
    <t xml:space="preserve"> "` ```Výkres 057 - Výpis zámečnických výrobků"_x000d_
 86.59 Z/01 = 86,590 [A]_x000d_</t>
  </si>
  <si>
    <t>R767Z02</t>
  </si>
  <si>
    <t>D+M Madlo u vstupu do objektu Z/02, včetně povrchových úprav, kotvení a spojovacích prvků, kompletní dodávka dle PD</t>
  </si>
  <si>
    <t xml:space="preserve"> "` ```Výkres 057 - Výpis zámečnických výrobků"_x000d_
 10.830 Z/02 = 10,830 [A]_x000d_</t>
  </si>
  <si>
    <t>R767Z03</t>
  </si>
  <si>
    <t>D+M Čistící rohož Z03, tl. 27 mm s nerezovou hranou L 30x30x2mm, vložka gumové pásky tl.27mm, rozměr 1000x600mm, včetně kotvení a spojovacích prvků, kompletní d</t>
  </si>
  <si>
    <t>D+M Čistící rohož Z03, tl. 27 mm s nerezovou hranou L 30x30x2mm, vložka gumové pásky tl.27mm, rozměr 1000x600mm, včetně kotvení a spojovacích prvků, kompletní dodávka dle PD</t>
  </si>
  <si>
    <t xml:space="preserve"> "` ```Výkres 057 - Výpis zámečnických výrobků"_x000d_
 1 Z/03 = 1,000 [A]_x000d_</t>
  </si>
  <si>
    <t>R767Z04</t>
  </si>
  <si>
    <t>D+M Dilatační profil Z/04, nerovnoměrný ocelový L profil 200x100x12 mm, kotveno do betonu, včetně povrchových úprav, kotvení a spojovacích prvků, kompletní dodá</t>
  </si>
  <si>
    <t>D+M Dilatační profil Z/04, nerovnoměrný ocelový L profil 200x100x12 mm, kotveno do betonu, včetně povrchových úprav, kotvení a spojovacích prvků, kompletní dodávka dle PD</t>
  </si>
  <si>
    <t xml:space="preserve"> "` ```Výkres 057 - Výpis zámečnických výrobků"_x000d_
 99.400 Z/04 = 99,400 [A]_x000d_</t>
  </si>
  <si>
    <t>R767Z05</t>
  </si>
  <si>
    <t>D+M Sloup z kolejnice Z/05, kolejnice R65 délky 3050mm, kotveno přes ocelový plech P10 do betonu, na horní straně plech P8, včetně povrchových úprav, kotvení a</t>
  </si>
  <si>
    <t>D+M Sloup z kolejnice Z/05, kolejnice R65 délky 3050mm, kotveno přes ocelový plech P10 do betonu, na horní straně plech P8, včetně povrchových úprav, kotvení a spojovacích prvků, kompletní dodávka dle PD</t>
  </si>
  <si>
    <t xml:space="preserve"> "` ```Výkres 057 - Výpis zámečnických výrobků"_x000d_
 344.600 Z/05 = 344,600 [A]_x000d_</t>
  </si>
  <si>
    <t>R767Z06</t>
  </si>
  <si>
    <t>D+M Madlo schodišťověho prostoru Z/06, včetně povrchových úprav, kotvení a spojovacích prvků, kompletní dodávka dle PD</t>
  </si>
  <si>
    <t xml:space="preserve"> "` ```Výkres 057 - Výpis zámečnických výrobků"_x000d_
 16.300 Z/06 = 16,300 [A]_x000d_</t>
  </si>
  <si>
    <t>R767Z07</t>
  </si>
  <si>
    <t>D+M Čistící polymerbetonová rohož Z/07</t>
  </si>
  <si>
    <t xml:space="preserve"> "` ```Výkres 057 - Výpis zámečnických výrobků"_x000d_
 4 Z/07 = 4,000 [A]_x000d_</t>
  </si>
  <si>
    <t>R767Z08</t>
  </si>
  <si>
    <t>D+M Čistící rohož Z/08, tl. 27 mm s nerezovou hranou L 30x30x2mm, vložka textilní provedení tl.27mm, rozměr 1400x1000mm, včetně kotvení a spojovacích prvků, kom</t>
  </si>
  <si>
    <t>D+M Čistící rohož Z/08, tl. 27 mm s nerezovou hranou L 30x30x2mm, vložka textilní provedení tl.27mm, rozměr 1400x1000mm, včetně kotvení a spojovacích prvků, kompletní dodávka dle PD</t>
  </si>
  <si>
    <t xml:space="preserve"> "` ```Výkres 057 - Výpis zámečnických výrobků"_x000d_
 1 Z/08 = 1,000 [A]_x000d_</t>
  </si>
  <si>
    <t>R767Z09</t>
  </si>
  <si>
    <t>D+M Madlo schodišťověho prostoru Z/09, včetně povrchových úprav, kotvení a spojovacích prvků, kompletní dodávka dle PD</t>
  </si>
  <si>
    <t xml:space="preserve"> "` ```Výkres 057 - Výpis zámečnických výrobků"_x000d_
 14.600 Z/09 = 14,600 [A]_x000d_</t>
  </si>
  <si>
    <t>R767Z10</t>
  </si>
  <si>
    <t>D+M Sestava madla a mříže na schodišťovém prostoru Z/10, včetně povrchových úprav, kotvení a spojovacích prvků, kompletní dodávka dle PD</t>
  </si>
  <si>
    <t xml:space="preserve"> "` ```Výkres 057 - Výpis zámečnických výrobků"_x000d_
 24.200 Z/10 = 24,200 [A]_x000d_</t>
  </si>
  <si>
    <t>R767Z11</t>
  </si>
  <si>
    <t>D+M Zábradlí u vstupu do objektu Z/11, včetně povrchových úprav, kotvení a spojovacích prvků, kompletní dodávka dle PD</t>
  </si>
  <si>
    <t xml:space="preserve"> "` ```Výkres 057 - Výpis zámečnických výrobků"_x000d_
 147.120 Z/11 = 147,120 [A]_x000d_</t>
  </si>
  <si>
    <t>R767Z12</t>
  </si>
  <si>
    <t>D+M Madlo schodišťového prostoru Z/12, včetně povrchových úprav, kotvení a spojovacích prvků, kompletní dodávka dle PD</t>
  </si>
  <si>
    <t xml:space="preserve"> "` ```Výkres 057 - Výpis zámečnických výrobků"_x000d_
 3 Z/12 = 3,000 [A]_x000d_</t>
  </si>
  <si>
    <t>R767Z15</t>
  </si>
  <si>
    <t>D+M Čistící polymerbetonová rohož Z/15</t>
  </si>
  <si>
    <t xml:space="preserve"> "` ```Výkres 057 - Výpis zámečnických výrobků"_x000d_
 2 Z/15 = 2,000 [A]_x000d_</t>
  </si>
  <si>
    <t>R767Z16</t>
  </si>
  <si>
    <t>D+M Čistící rohož Z/16, tl. 27 mm s nerezovou hranou L 30x30x2mm, vložka textilní provedení tl.27mm, rozměr 1250x1000mm, včetně kotvení a spojovacích prvků, kom</t>
  </si>
  <si>
    <t>D+M Čistící rohož Z/16, tl. 27 mm s nerezovou hranou L 30x30x2mm, vložka textilní provedení tl.27mm, rozměr 1250x1000mm, včetně kotvení a spojovacích prvků, kompletní dodávka dle PD</t>
  </si>
  <si>
    <t xml:space="preserve"> "` ```Výkres 057 - Výpis zámečnických výrobků"_x000d_
 1 Z/16 = 1,000 [A]_x000d_</t>
  </si>
  <si>
    <t>R767Z19</t>
  </si>
  <si>
    <t>D+M Vynášecí profil pro krokve závětří Z/19, profil L100x100x10 mm, délka 2350 mm, včetně kotvení (5x distanční montážní systém pro přerušení tepelného mostu) a</t>
  </si>
  <si>
    <t>SOUBOR</t>
  </si>
  <si>
    <t>D+M Vynášecí profil pro krokve závětří Z/19, profil L100x100x10 mm, délka 2350 mm, včetně kotvení (5x distanční montážní systém pro přerušení tepelného mostu) a spojovacích prvků, kompletní dodávka dle PD</t>
  </si>
  <si>
    <t xml:space="preserve"> "` ```Výkres 057 - Výpis zámečnických výrobků"_x000d_
 1 Z/19 = 1,000 [A]_x000d_</t>
  </si>
  <si>
    <t>R767Z20</t>
  </si>
  <si>
    <t>D+M Doplnění částí stávajicího zábradlí Z/20</t>
  </si>
  <si>
    <t xml:space="preserve"> "` ```Výkres 057 - Výpis zámečnických výrobků"_x000d_
 1 Z/20 = 1,000 [A]_x000d_</t>
  </si>
  <si>
    <t>R767Z21</t>
  </si>
  <si>
    <t>D+M Sanace trámové zhlaví ocelovýmí příložkami Z/21</t>
  </si>
  <si>
    <t xml:space="preserve"> "` ```Výkres 057 - Výpis zámečnických výrobků"_x000d_
 30 Z/21 = 30,000 [A]_x000d_</t>
  </si>
  <si>
    <t>R767Z22</t>
  </si>
  <si>
    <t>D+M Madlo schodišťového prostoru Z/22, včetně povrchových úprav, kotvení a spojovacích prvků, kompletní dodávka dle PD</t>
  </si>
  <si>
    <t xml:space="preserve"> "` ```Výkres 057 - Výpis zámečnických výrobků"_x000d_
 26.930 Z/22 = 26,930 [A]_x000d_</t>
  </si>
  <si>
    <t>R767Z28</t>
  </si>
  <si>
    <t>D+M Vynášecí konstrukce pod VZT Z/28, včetně povrchových úprav, kotvení a spojovacích prvků, kompletní dodávka dle PD</t>
  </si>
  <si>
    <t xml:space="preserve"> "` ```Výkres 057 - Výpis zámečnických výrobků"_x000d_
 159.900 Z/28 = 159,900 [A]_x000d_</t>
  </si>
  <si>
    <t>R767Z29</t>
  </si>
  <si>
    <t>D+M Vynášecí konstrukce pod VZT Z/29, včetně povrchových úprav, kotvení a spojovacích prvků, kompletní dodávka dle PD</t>
  </si>
  <si>
    <t xml:space="preserve"> "` ```Výkres 057 - Výpis zámečnických výrobků"_x000d_
 79.040 Z/29 = 79,040 [A]_x000d_</t>
  </si>
  <si>
    <t>R767Z34</t>
  </si>
  <si>
    <t>D+M Okna s výplní v podkroví Z/34, včetně povrchových úprav, kotvení a spojovacích prvků, kompletní dodávka dle PD</t>
  </si>
  <si>
    <t xml:space="preserve"> "` ```Výkres 057 - Výpis zámečnických výrobků"_x000d_
 97.800 Z/34 = 97,800 [A]_x000d_</t>
  </si>
  <si>
    <t>R767Z37</t>
  </si>
  <si>
    <t>D+M Madlo schodišťového prostoru Z/37, včetně povrchových úprav, kotvení a spojovacích prvků, kompletní dodávka dle PD</t>
  </si>
  <si>
    <t xml:space="preserve"> "` ```Výkres 057 - Výpis zámečnických výrobků"_x000d_
 13.5 Z/37 = 13,500 [A]_x000d_</t>
  </si>
  <si>
    <t>R767Z38</t>
  </si>
  <si>
    <t>D+M Madlo schodišťového prostoru Z/38, včetně povrchových úprav, kotvení a spojovacích prvků, kompletní dodávka dle PD</t>
  </si>
  <si>
    <t xml:space="preserve"> "` ```Výkres 057 - Výpis zámečnických výrobků"_x000d_
 11.630 Z/38 = 11,630 [A]_x000d_</t>
  </si>
  <si>
    <t>R767Z39</t>
  </si>
  <si>
    <t>D+M Okenní mříž Z/39, včetně povrchových úprav, kotvení a spojovacích prvků, kompletní dodávka dle PD</t>
  </si>
  <si>
    <t xml:space="preserve"> "` ```Výkres 057 - Výpis zámečnických výrobků"_x000d_
 3.410 Z/37 = 3,410 [A]_x000d_</t>
  </si>
  <si>
    <t>R767Z40</t>
  </si>
  <si>
    <t>D+M Vynášecí nosný rošt pro podhled závětří Z/40, včetně povrchových úprav, kotvení a spojovacích prvků, kompletní dodávka dle PD</t>
  </si>
  <si>
    <t xml:space="preserve"> "` ```Výkres 057 - Výpis zámečnických výrobků"_x000d_
 101.300 Z/40 = 101,300 [A]_x000d_</t>
  </si>
  <si>
    <t>R767Z41</t>
  </si>
  <si>
    <t>D+M Zábradlí Z/41, včetně povrchových úprav, kotvení a spojovacích prvků, kompletní dodávka dle PD</t>
  </si>
  <si>
    <t xml:space="preserve"> "` ```Výkres 057 - Výpis zámečnických výrobků"_x000d_
 11.760 Z/41 = 11,760 [A]_x000d_</t>
  </si>
  <si>
    <t>R767Z42</t>
  </si>
  <si>
    <t>D+M Klec pro odpadové hospodářství Z/42, včetně povrchových úprav, kotvení a spojovacích prvků, kompletní dodávka dle PD</t>
  </si>
  <si>
    <t xml:space="preserve"> "` ```Výkres 057 - Výpis zámečnických výrobků"_x000d_
 640.600 Z/42 = 640,600 [A]_x000d_</t>
  </si>
  <si>
    <t>R767Z43</t>
  </si>
  <si>
    <t>D+M Ochrana rohu stěny Z/43, plech P2 celoplošně přilepeno, včetně povrchových úprav, kotvení a spojovacích prvků, kompletní dodávka dle PD</t>
  </si>
  <si>
    <t xml:space="preserve"> "` ```Výkres 057 - Výpis zámečnických výrobků"_x000d_
 192.000 Z/43 = 192,000 [A]_x000d_</t>
  </si>
  <si>
    <t>R767Z44</t>
  </si>
  <si>
    <t>D+M Konstrukce dvířek pro přístup Z/44, jeklová konstrukce 40x40x3 mm, včetně povrchových úprav, kotvení a spojovacích prvků, kompletní dodávka dle PD</t>
  </si>
  <si>
    <t xml:space="preserve"> "` ```Výkres 057 - Výpis zámečnických výrobků"_x000d_
 28.100 Z/44 = 28,100 [A]_x000d_</t>
  </si>
  <si>
    <t>R767Z45</t>
  </si>
  <si>
    <t>D+M Konstrukce dvířek pro přístup Z/45, jeklová konstrukce 40x40x3 mm, včetně povrchových úprav, kotvení a spojovacích prvků, kompletní dodávka dle PD</t>
  </si>
  <si>
    <t xml:space="preserve"> "` ```Výkres 057 - Výpis zámečnických výrobků"_x000d_
 21.010 Z/45 = 21,010 [A]_x000d_</t>
  </si>
  <si>
    <t>R767Z47</t>
  </si>
  <si>
    <t>D+M Uzavíratelná skříňka na umístění hasicího přístroje 6kg, RAL 3000</t>
  </si>
  <si>
    <t xml:space="preserve"> "` ```Výkres 057 - Výpis zámečnických výrobků"_x000d_
 1 Z/47 = 1,000 [A]_x000d_</t>
  </si>
  <si>
    <t>D+M Přisazené zábradlí u vstupu do objektu, kotvení a spojovacích prvků, kompletní dodávka dle PD</t>
  </si>
  <si>
    <t xml:space="preserve"> "` ```Výkres 057 - Výpis zámečnických výrobků"_x000d_
 "``Výrobek Z/48"_x000d_
 13.08 Madlo - trubka 38x2,6mm = 13,080 [A]_x000d_
 0.64 Pásovina 40x10mm = 0,640 [B]_x000d_
 1.28 kotvící plotna 100x80x5mm = 1,280 [C]_x000d_
 Celkem: 13.08+0.64+1.28 = 15,000 [D]_x000d_</t>
  </si>
  <si>
    <t>771</t>
  </si>
  <si>
    <t>Podlahy z dlaždic</t>
  </si>
  <si>
    <t>59761135</t>
  </si>
  <si>
    <t>dlažba keramická slinutá nemrazuvzdorná povrch hladký/matný tl do 10mm přes 9 do 12ks/m2</t>
  </si>
  <si>
    <t xml:space="preserve"> "` ```Skladba F02:"_x000d_
 39.030 = 39,030 [A]_x000d_
 "``Skladba F07"_x000d_
 45.560 = 45,560 [B]_x000d_
 Mezisoučet: 39.03+45.56 = 84,590 [C]_x000d_
 32.056*0.06 keramický sokl = 1,923 [D]_x000d_
 Celkem: 39.03+45.56+1.923 = 86,513 [E]_x000d_
 86.513 * 1.1Koeficient množství = 95,164 [F]_x000d_</t>
  </si>
  <si>
    <t>59761179</t>
  </si>
  <si>
    <t>dlažba keramická nemrazuvzdorná povrch hladký/matný tl do 10mm přes 2 do 4ks/m2</t>
  </si>
  <si>
    <t xml:space="preserve"> "` ```Podlaha F08:"_x000d_
 27.300 = 27,300 [A]_x000d_
 Celkem: 27.3 = 27,300 [B]_x000d_
 27.3 * 1.15Koeficient množství = 31,395 [C]_x000d_</t>
  </si>
  <si>
    <t>771111011</t>
  </si>
  <si>
    <t>Příprava podkladu před provedením dlažby vysátí podlah</t>
  </si>
  <si>
    <t>771121011</t>
  </si>
  <si>
    <t>Příprava podkladu před provedením dlažby nátěr penetrační na podlahu</t>
  </si>
  <si>
    <t xml:space="preserve"> "` ```Spojovací můstek"_x000d_
 "``Skladba F01:"_x000d_
 43.170 0P18 - spojovací můstek pod samonivelační hmotu = 43,170 [A]_x000d_
 Mezisoučet: 43.17 = 43,170 [B]_x000d_
 "``Skladba F02:"_x000d_
 39.030 = 39,030 [C]_x000d_
 Mezisoučet: 39.03 = 39,030 [D]_x000d_
 "``Skladba F07:"_x000d_
 45.560*2 = 91,120 [E]_x000d_
 "``Skladba F08:"_x000d_
 27.300 * 2 = 54,600 [F]_x000d_
 Celkem: 43.17+39.03+91.12+54.6 = 227,920 [G]_x000d_</t>
  </si>
  <si>
    <t>771474111</t>
  </si>
  <si>
    <t>Montáž soklů z dlaždic keramických lepených cementovým flexibilním lepidlem rovných, výšky do 65 mm</t>
  </si>
  <si>
    <t xml:space="preserve"> "` ```Skladba podlahy F02, F07, F08:"_x000d_
 "``Sokl v = 60 mm"_x000d_
 "``Výkres 044 - Výkres podlahy 1.NP - nový stav"_x000d_
 2* (1.050+2.550+0.600) - 1.150*2 - 1.000*2 - 0.900 0P01 = 3,200 [A]_x000d_
 2* (1.800+3.350+0.250) - 1.050 0P14 = 9,750 [B]_x000d_
 0.700+0.100+3.046+1.500+0.500+0.300 0P17 = 6,146 [C]_x000d_
 "``Výkres 046 - Výkres podlahy 2.NP - nový stav"_x000d_
 2* (1.100+3.050+0.300) - 4*0.800 - 0.900 1P21 = 4,800 [D]_x000d_
 "``Výkres 048 - Výkres podlahy 3.NP - nový stav"_x000d_
 (1.655+1.600+0.905)-0.900 2P20 = 3,260 [E]_x000d_
 2*(1.300+3.250)-1.000-0.800*4 2P23 = 4,900 [F]_x000d_
 Mezisoučet: 3.2+9.75+6.146+4.8+3.26+4.9 = 32,056 [G]_x000d_
 Celkem: 3.2+9.75+6.146+4.8+3.26+4.9 = 32,056 [H]_x000d_</t>
  </si>
  <si>
    <t>771574153</t>
  </si>
  <si>
    <t>Montáž podlah z dlaždic keramických lepených cementovým flexibilním lepidlem hladkých, tloušťky do 10 mm přes 2 do 4 ks/m2</t>
  </si>
  <si>
    <t xml:space="preserve"> "` ```Skladba F08:"_x000d_
 "``Výkres 044 - Výkres podlahy 1.NP - nový stav"_x000d_
 4.84 0P09 = 4,840 [A]_x000d_
 2.35 0P10 = 2,350 [B]_x000d_
 8.26 0P12 = 8,260 [C]_x000d_
 1.98 0P13 = 1,980 [D]_x000d_
 9.87 0P15 = 9,870 [E]_x000d_
 Celkem: 4.84+2.35+8.26+1.98+9.87 = 27,300 [F]_x000d_</t>
  </si>
  <si>
    <t>771574416</t>
  </si>
  <si>
    <t>Montáž podlah z dlaždic keramických lepených cementovým flexibilním lepidlem hladkých, tloušťky do 10 mm přes 9 do 12 ks/m2</t>
  </si>
  <si>
    <t xml:space="preserve"> "` ```Skladba F02:"_x000d_
 "``Výkres 044 - Výkres podlahy 1.NP - nový stav"_x000d_
 3.77 0P01 = 3,770 [A]_x000d_
 3.63 0P04 = 3,630 [B]_x000d_
 1.50 0P05 = 1,500 [C]_x000d_
 5.59 0P17 = 5,590 [D]_x000d_
 1.95 0P21 = 1,950 [E]_x000d_
 1.25 0P22 = 1,250 [F]_x000d_
 "``Výkres 046 - Výkres podlahy 2.NP - nový stav"_x000d_
 1.99 1P19 = 1,990 [G]_x000d_
 1.99 1P20 = 1,990 [H]_x000d_
 3.87 1P21 = 3,870 [I]_x000d_
 "``Výkres 048 - Výkres podlahy 3.NP - nový stav"_x000d_
 2.21 2P15 = 2,210 [J]_x000d_
 2.87 2P20 = 2,870 [K]_x000d_
 1.76 2P21 = 1,760 [L]_x000d_
 1.76 2P22 = 1,760 [M]_x000d_
 4.89 2P23 = 4,890 [N]_x000d_
 Mezisoučet: 3.77+3.63+1.5+5.59+1.95+1.25+1.99+1.99+3.87+2.21+2.87+1.76+1.76+4.89 = 39,030 [O]_x000d_
 "``Skladba F07:"_x000d_
 "``Výkres 044 - Výkres podlahy 1.NP - nový stav"_x000d_
 6.290 0P14 = 6,290 [P]_x000d_
 2.990 0P23 = 2,990 [Q]_x000d_
 "``Výkres 046 - Výkres podlahy 2.NP - nový stav"_x000d_
 5.920 1P03 = 5,920 [R]_x000d_
 3.880 1P15 = 3,880 [S]_x000d_
 4.620 1P22 = 4,620 [T]_x000d_
 5.040 1P23 = 5,040 [U]_x000d_
 "``Výkres 048 - Výkres podlahy 3.NP - nový stav"_x000d_
 6.100 2P16 = 6,100 [V]_x000d_
 4.910 2P24 = 4,910 [W]_x000d_
 5.810 2P25 = 5,810 [X]_x000d_
 Mezisoučet: 6.29+2.99+5.92+3.88+4.62+5.04+6.1+4.91+5.81 = 45,560 [Y]_x000d_
 Celkem: 3.77+3.63+1.5+5.59+1.95+1.25+1.99+1.99+3.87+2.21+2.87+1.76+1.76+4.89+6.29+2.99+5.92+3.88+4.62+5.04+6.1+4.91+5.81 = 84,590 [Z]_x000d_</t>
  </si>
  <si>
    <t>771591112</t>
  </si>
  <si>
    <t>Izolace podlahy pod dlažbu nátěrem nebo stěrkou ve dvou vrstvách</t>
  </si>
  <si>
    <t xml:space="preserve"> "` ```Skladba F07:"_x000d_
 "``Výkres 044 - Výkres podlahy 1.NP - nový stav"_x000d_
 6.290 0P14 = 6,290 [A]_x000d_
 2.990 0P23 = 2,990 [B]_x000d_
 "``Výkres 046 - Výkres podlahy 2.NP - nový stav"_x000d_
 5.920 1P03 = 5,920 [C]_x000d_
 3.880 1P15 = 3,880 [D]_x000d_
 4.620 1P22 = 4,620 [E]_x000d_
 5.040 1P23 = 5,040 [F]_x000d_
 "``Výkres 048 - Výkres podlahy 3.NP - nový stav"_x000d_
 6.100 2P16 = 6,100 [G]_x000d_
 4.910 2P24 = 4,910 [H]_x000d_
 5.810 2P25 = 5,810 [I]_x000d_
 Mezisoučet: 6.29+2.99+5.92+3.88+4.62+5.04+6.1+4.91+5.81 = 45,560 [J]_x000d_
 "``Skladba F08:"_x000d_
 "``Výkres 044 - Výkres podlahy 1.NP - nový stav"_x000d_
 4.84 0P09 = 4,840 [K]_x000d_
 2.35 0P10 = 2,350 [L]_x000d_
 8.26 0P12 = 8,260 [M]_x000d_
 1.98 0P13 = 1,980 [N]_x000d_
 9.87 0P15 = 9,870 [O]_x000d_
 Mezisoučet: 4.84+2.35+8.26+1.98+9.87 = 27,300 [P]_x000d_
 "``Skladba F09:"_x000d_
 "``Výkres 046 - Výkres podlahy 2.NP - nový stav"_x000d_
 11.92 1P04 = 11,920 [Q]_x000d_
 Mezisoučet: 11.92 = 11,920 [R]_x000d_
 "``Skladba F10:"_x000d_
 "``Výkres 046 - Výkres podlahy 2.NP - nový stav"_x000d_
 1.69 1P02 = 1,690 [S]_x000d_
 Mezisoučet: 1.69 = 1,690 [T]_x000d_
 Celkem: 6.29+2.99+5.92+3.88+4.62+5.04+6.1+4.91+5.81+4.84+2.35+8.26+1.98+9.87+11.92+1.69 = 86,470 [U]_x000d_</t>
  </si>
  <si>
    <t>771591184</t>
  </si>
  <si>
    <t>Podlahy - dokončovací práce pracnější řezání dlaždic keramických rovné</t>
  </si>
  <si>
    <t xml:space="preserve"> 32.056 řezání soklu = 32,056 [A]_x000d_</t>
  </si>
  <si>
    <t>998771102</t>
  </si>
  <si>
    <t>Přesun hmot pro podlahy z dlaždic stanovený z hmotnosti přesunovaného materiálu vodorovná dopravní vzdálenost do 50 m základní v objektech výšky přes 6 do 12 m</t>
  </si>
  <si>
    <t>776</t>
  </si>
  <si>
    <t>Podlahy povlakové</t>
  </si>
  <si>
    <t>28411051</t>
  </si>
  <si>
    <t>dílce vinylové tl 2,5mm, nášlapná vrstva 0,55mm, úprava PUR, třída zátěže 23/33/42, otlak 0,05mm, R10, třída otěru T, hořlavost Bfl S1, bez ftalátů</t>
  </si>
  <si>
    <t>776111311</t>
  </si>
  <si>
    <t>Příprava podkladu povlakových podlah a stěn vysátí podlah</t>
  </si>
  <si>
    <t>776121112</t>
  </si>
  <si>
    <t>Příprava podkladu povlakových podlah a stěn penetrace vodou ředitelná podlah</t>
  </si>
  <si>
    <t xml:space="preserve"> "` ```Spojovací můstek"_x000d_
 "``Skladba F03:"_x000d_
 32.950 = 32,950 [A]_x000d_
 Mezisoučet: 32.95 = 32,950 [B]_x000d_
 "``Skladba F04:"_x000d_
 204.750 = 204,750 [C]_x000d_
 Mezisoučet: 204.75 = 204,750 [D]_x000d_
 "``Skladba F05:"_x000d_
 106.570 = 106,570 [E]_x000d_
 Mezisoučet: 106.57 = 106,570 [F]_x000d_
 "``Skladba F09:"_x000d_
 11.92 = 11,920 [G]_x000d_
 Mezisoučet: 11.92 = 11,920 [H]_x000d_
 "``Skladba F10:"_x000d_
 1.69 = 1,690 [I]_x000d_
 Mezisoučet: 1.69 = 1,690 [J]_x000d_
 Celkem: 32.95+204.75+106.57+11.92+1.69 = 357,880 [K]_x000d_</t>
  </si>
  <si>
    <t>776121321</t>
  </si>
  <si>
    <t>Příprava podkladu povlakových podlah a stěn penetrace neředěná podlah</t>
  </si>
  <si>
    <t>776141121</t>
  </si>
  <si>
    <t>Příprava podkladu povlakových podlah a stěn vyrovnání samonivelační stěrkou podlah min.pevnosti 30 MPa, tloušťky do 3 mm</t>
  </si>
  <si>
    <t xml:space="preserve"> "` ```Vyrovnávací vrstva"_x000d_
 "``Skladba F03:"_x000d_
 "``Výkres 044 - Výkres podlahy 1.NP - nový stav"_x000d_
 10.09 0P03 = 10,090 [A]_x000d_
 12.06 0P19 = 12,060 [B]_x000d_
 10.80 0P20 = 10,800 [C]_x000d_
 Celkem: 10.09+12.06+10.8 = 32,950 [D]_x000d_</t>
  </si>
  <si>
    <t>776231111</t>
  </si>
  <si>
    <t>Montáž podlahovin z vinylu lepením lamel nebo čtverců standardním lepidlem</t>
  </si>
  <si>
    <t>776421111</t>
  </si>
  <si>
    <t>Montáž lišt obvodových lepených</t>
  </si>
  <si>
    <t>776421311</t>
  </si>
  <si>
    <t>Montáž lišt přechodových samolepících</t>
  </si>
  <si>
    <t xml:space="preserve"> "` ```Výkres 059 - Výpis ostatních výrobků"_x000d_
 34* 0.900 O52 = 30,600 [A]_x000d_</t>
  </si>
  <si>
    <t>776431111</t>
  </si>
  <si>
    <t>Montáž schodišťových hran kovových nebo plastových lepených</t>
  </si>
  <si>
    <t xml:space="preserve"> "` ```Výkres 059 - Výpis ostatních výrobků"_x000d_
 7* 1.200 O53 = 8,400 [A]_x000d_</t>
  </si>
  <si>
    <t>998776102</t>
  </si>
  <si>
    <t>Přesun hmot pro podlahy povlakové stanovený z hmotnosti přesunovaného materiálu vodorovná dopravní vzdálenost do 50 m základní v objektech výšky přes 6 do 12 m</t>
  </si>
  <si>
    <t>R59054103</t>
  </si>
  <si>
    <t>profil přechodový Al s pohyblivým ramenem 15x30mm</t>
  </si>
  <si>
    <t xml:space="preserve"> 34 O52 = 34,000 [A]_x000d_
 34 * 1.02Koeficient množství = 34,680 [B]_x000d_</t>
  </si>
  <si>
    <t>R5905412</t>
  </si>
  <si>
    <t xml:space="preserve">schodový profil hliníkový pro zasunutí vinylové podlahoviny o tloušťce do 5 mm s  protiskluzovými drážkami, l=1200mm</t>
  </si>
  <si>
    <t>R614181</t>
  </si>
  <si>
    <t>lišta soklová materiál MDF, lakovaná, výška 60 mm</t>
  </si>
  <si>
    <t>R77614112</t>
  </si>
  <si>
    <t>Příprava podkladu vyrovnání samonivelační sádrovou stěrkou podlah s vlákny na kritické povrchy, tloušťky do 3 mm</t>
  </si>
  <si>
    <t>777</t>
  </si>
  <si>
    <t>Podlahy lité</t>
  </si>
  <si>
    <t>69752181</t>
  </si>
  <si>
    <t>protiskluzná páska</t>
  </si>
  <si>
    <t>773993001</t>
  </si>
  <si>
    <t>Ostatní práce lepení (materiál ve specifikaci) protiskluzných samolepících pásků</t>
  </si>
  <si>
    <t xml:space="preserve"> "` ```Výkres 043 - Výkres podlahy 1.PP - nový stav"_x000d_
 "``Výkres 044 - Výkres podlahy 1.NP - nový stav"_x000d_
 "``Výkres 046 - Výkres podlahy 2.NP - nový stav"_x000d_
 "``Výkres 048 - Výkres podlahy 3.NP - nový stav"_x000d_
 "``Skladba podlahy F06:"_x000d_
 5* 1.050 = 5,250 [A]_x000d_
 3* 1.000 = 3,000 [B]_x000d_
 5* 0.950 = 4,750 [C]_x000d_
 Mezisoučet: 5.25+3+4.75 = 13,000 [D]_x000d_
 "``Skladba podlahy F07:"_x000d_
 2* 1.250 = 2,500 [E]_x000d_
 7* 1.150 = 8,050 [F]_x000d_
 1* 1.000 = 1,000 [G]_x000d_
 1* 0.950 = 0,950 [H]_x000d_
 Mezisoučet: 2.5+8.05+1+0.95 = 12,500 [I]_x000d_
 Celkem: 5.25+3+4.75+2.5+8.05+1+0.95 = 25,500 [J]_x000d_</t>
  </si>
  <si>
    <t>777111111</t>
  </si>
  <si>
    <t>Příprava podkladu před provedením litých podlah vysátí</t>
  </si>
  <si>
    <t xml:space="preserve"> "` ```Skladba F01:"_x000d_
 "``Výkres 044 - Výkres podlahy 1.NP - nový stav"_x000d_
 46.52 - 1.250*1.000 - 1.400*1.500 0P18 = 43,170 [A]_x000d_
 Celkem: 43.17 = 43,170 [B]_x000d_</t>
  </si>
  <si>
    <t>777131101</t>
  </si>
  <si>
    <t>Penetrační nátěr podlahy epoxidový na podklad suchý a vyzrálý</t>
  </si>
  <si>
    <t xml:space="preserve"> "` ```Spojovací můstek - penetrační nátěr na bázi epoxidové pryskyřice"_x000d_
 "``Skladba F01:"_x000d_
 "``Výkres 044 - Výkres podlahy 1.NP - nový stav"_x000d_
 46.52 - 1.250*1.000 - 1.400*1.500 0P18 = 43,170 [A]_x000d_
 Celkem: 43.17 = 43,170 [B]_x000d_</t>
  </si>
  <si>
    <t>777511153</t>
  </si>
  <si>
    <t>Krycí stěrka parkovacích ploch epoxidová přes 1 do 2 mm</t>
  </si>
  <si>
    <t xml:space="preserve"> "` ```Nášlapná vrstva"_x000d_
 "``Skladba F01:"_x000d_
 "``Výkres 044 - Výkres podlahy 1.NP - nový stav"_x000d_
 46.52 - 1.250*1.000 - 1.400*1.500 0P18 = 43,170 [A]_x000d_
 Celkem: 43.17 = 43,170 [B]_x000d_</t>
  </si>
  <si>
    <t>777511181</t>
  </si>
  <si>
    <t>Krycí stěrka Příplatek k cenám za zvýšenou pracnost provádění soklíků na svislé ploše podlahových</t>
  </si>
  <si>
    <t>777911113</t>
  </si>
  <si>
    <t>Napojení na stěnu nebo sokl fabionem z epoxidové stěrky plněné pískem a výplňovým spárovým profilem s trvale pružným tmelem pohyblivé</t>
  </si>
  <si>
    <t xml:space="preserve"> "` ```Nášlapná vrstva - F01"_x000d_
 39.280 - 3.600 - 1.650 = 34,030 [A]_x000d_</t>
  </si>
  <si>
    <t>998777102</t>
  </si>
  <si>
    <t>Přesun hmot pro podlahy lité stanovený z hmotnosti přesunovaného materiálu vodorovná dopravní vzdálenost do 50 m základní v objektech výšky přes 6 do 12 m</t>
  </si>
  <si>
    <t>781</t>
  </si>
  <si>
    <t>Dokončovací práce - obklady</t>
  </si>
  <si>
    <t>19416014</t>
  </si>
  <si>
    <t>lišta ukončovací nerezová 8mm</t>
  </si>
  <si>
    <t xml:space="preserve"> "` ```Výkres 025 - Půdorys 1.NP - nový stav"_x000d_
 0.950+2.050 0P09 = 3,000 [A]_x000d_
 1.150 0P10 = 1,150 [B]_x000d_
 2*2.700+2.050+0.950 0P12 = 8,400 [C]_x000d_
 1.235 0P13 = 1,235 [D]_x000d_
 2*0.150+0.900+2*1.200+2.050+1.250 0P15 = 6,900 [E]_x000d_
 Celkem: 3+1.15+8.4+1.235+6.9 = 20,685 [F]_x000d_
 20.685 * 1.05Koeficient množství = 21,719 [G]_x000d_</t>
  </si>
  <si>
    <t>781131112</t>
  </si>
  <si>
    <t>Izolace stěny pod obklad izolace nátěrem nebo stěrkou ve dvou vrstvách</t>
  </si>
  <si>
    <t xml:space="preserve"> "` ```Skladba podlahy F07:"_x000d_
 "``Skladba podlahy F08:"_x000d_
 "``Skladba podlahy F09:"_x000d_
 "``Skladba podlahy F10:"_x000d_
 "``Výkres 044 - Výkres podlahy 1.NP - nový stav"_x000d_
 (2*2.190+2*2.100+2*0.250-0.950)*0.300 0P09 = 2,439 [A]_x000d_
 (2*2.040+2*1.050-0.700)*0.300 0P10 = 1,644 [B]_x000d_
 (2*2.030+2*3.960+2*1.030+2*0.400-0.950)*0.300 0P12 = 4,167 [C]_x000d_
 (2*1.235+1.600-0.700)*0.300 0P13 = 1,011 [D]_x000d_
 (2*1.800+2*3.350+2*0.250-1.050)*0.060 0P14 = 0,585 [E]_x000d_
 (2*2.400+2*3.960+2*0.400-1.250)*0.300 0P15 = 3,681 [F]_x000d_
 (2*1.235+1.960-0.700+2*0.400-0.950)*0.300 0P23 = 1,074 [G]_x000d_
 "``Výkres 046 - Výkres podlahy 2.NP - nový stav"_x000d_
 (2*1.125+2*1.300-0.700-2*0.800)*0.100 1P02 = 0,255 [H]_x000d_
 (2*3.295+2*1.825-0.700)*0.300 + (2*1.000+1.675)*1.800 + 0.710*0.620+2*0.530*0.620 1P03 = 10,574 [I]_x000d_
 (2*4.520+2*2.575-0.800)*0.100 1P04 = 1,339 [J]_x000d_
 (2*2.745+2*1.415-0.700)*0.300 + (2*1.000+1.415)*1.800 1P15 = 8,433 [K]_x000d_
 (2*3.320+2*1.450-0.700)*0.300 + (2*1.000+1.450)*1.800 1P22 = 8,862 [L]_x000d_
 (2*3.320+2*1.450-0.700)*0.300 + (2*1.000+1.450)*1.800 1P23 = 8,862 [M]_x000d_
 "``Výkres 048 - Výkres podlahy 3.NP - nový stav"_x000d_
 (2*3.470+2*1.630-0.700)*0.300 + (2*1.000)*1.800 2P16 = 6,450 [N]_x000d_
 (2*1.600+2*1.655-0.700)*0.300 2P20 = 1,743 [O]_x000d_
 (2*3.520+2*1.450-0.700)*0.300 + (2*1.000+1.450)*1.800 2P24 = 8,982 [P]_x000d_
 (2*3.520+2*1.650-0.700)*0.300 + (2*1.000+1.650)*1.800 2P25 = 9,462 [Q]_x000d_
 Mezisoučet: 2.439+1.644+4.167+1.011+0.585+3.681+1.074+0.255+10.574+1.339+8.433+8.862+8.862+6.45+1.743+8.982+9.462 = 79,563 [R]_x000d_
 Celkem: 2.439+1.644+4.167+1.011+0.585+3.681+1.074+0.255+10.574+1.339+8.433+8.862+8.862+6.45+1.743+8.982+9.462 = 79,563 [S]_x000d_</t>
  </si>
  <si>
    <t>781131232</t>
  </si>
  <si>
    <t>Izolace stěny pod obklad izolace těsnícími izolačními pásy pro styčné nebo dilatační spáry</t>
  </si>
  <si>
    <t xml:space="preserve"> "` ```Skladba podlahy F08:"_x000d_
 "``Výkres 046 - Výkres podlahy 2.NP - nový stav"_x000d_
 2*2.100 1P03 = 4,200 [A]_x000d_
 2*2.100  1P15 = 4,200 [B]_x000d_
 2*2.100 1P22 = 4,200 [C]_x000d_
 2*2.100 1P23 = 4,200 [D]_x000d_
 Mezisoučet: 4.2+4.2+4.2+4.2 = 16,800 [E]_x000d_
 "``Výkres 048 - Výkres podlahy 3.NP - nový stav"_x000d_
 1*2.100  2P16 = 2,100 [F]_x000d_
 2*2.100  2P24 = 4,200 [G]_x000d_
 2*2.100 2P25 = 4,200 [H]_x000d_
 Mezisoučet: 2.1+4.2+4.2 = 10,500 [I]_x000d_
 Celkem: 4.2+4.2+4.2+4.2+2.1+4.2+4.2 = 27,300 [J]_x000d_</t>
  </si>
  <si>
    <t>781131264</t>
  </si>
  <si>
    <t>Izolace stěny pod obklad izolace těsnícími izolačními pásy mezi podlahou a stěnu</t>
  </si>
  <si>
    <t xml:space="preserve"> "` ```Skladba podlahy F07:"_x000d_
 "``Skladba podlahy F08:"_x000d_
 "``Skladba podlahy F09:"_x000d_
 "``Skladba podlahy F10:"_x000d_
 "``Výkres 044 - Výkres podlahy 1.NP - nový stav"_x000d_
 (2*2.190+2*2.100+2*0.250-0.950) 0P09 = 8,130 [A]_x000d_
 (2*2.040+2*1.050-0.700) 0P10 = 5,480 [B]_x000d_
 (2*2.030+2*3.960+2*1.030+2*0.400-0.950) 0P12 = 13,890 [C]_x000d_
 (2*1.235+1.600-0.700) 0P13 = 3,370 [D]_x000d_
 (2*1.800+2*3.350+2*0.250-1.050) 0P14 = 9,750 [E]_x000d_
 (2*2.400+2*3.960+2*0.400-1.250) 0P15 = 12,270 [F]_x000d_
 (2*1.235+1.960-0.700+2*0.400-0.950) 0P23 = 3,580 [G]_x000d_
 "``Výkres 046 - Výkres podlahy 2.NP - nový stav"_x000d_
 (2*1.125+2*1.300-0.700-2*0.800) 1P02 = 2,550 [H]_x000d_
 (2*3.295+2*1.825-0.700) 1P03 = 9,540 [I]_x000d_
 (2*4.520+2*2.575-0.800) 1P04 = 13,390 [J]_x000d_
 (2*2.745+2*1.415-0.700) 1P15 = 7,620 [K]_x000d_
 (2*3.320+2*1.450-0.700) 1P22 = 8,840 [L]_x000d_
 (2*3.320+2*1.450-0.700) 1P23 = 8,840 [M]_x000d_
 "``Výkres 048 - Výkres podlahy 3.NP - nový stav"_x000d_
 (2*3.470+2*1.630-0.700) 2P16 = 9,500 [N]_x000d_
 (2*1.600+2*1.655-0.700) 2P20 = 5,810 [O]_x000d_
 (2*3.520+2*1.450-0.700) 2P24 = 9,240 [P]_x000d_
 (2*3.520+2*1.650-0.700) 2P25 = 9,640 [Q]_x000d_
 Mezisoučet: 8.13+5.48+13.89+3.37+9.75+12.27+3.58+2.55+9.54+13.39+7.62+8.84+8.84+9.5+5.81+9.24+9.64 = 141,440 [R]_x000d_
 Celkem: 8.13+5.48+13.89+3.37+9.75+12.27+3.58+2.55+9.54+13.39+7.62+8.84+8.84+9.5+5.81+9.24+9.64 = 141,440 [S]_x000d_</t>
  </si>
  <si>
    <t>781474154</t>
  </si>
  <si>
    <t>Montáž keramických obkladů stěn lepených cementovým flexibilním lepidlem hladkých přes 4 do 6 ks/m2</t>
  </si>
  <si>
    <t>781492251</t>
  </si>
  <si>
    <t>Obklad - dokončující práce montáž profilu lepeného flexibilním cementovým lepidlem ukončovacího</t>
  </si>
  <si>
    <t xml:space="preserve"> "` ```Výkres 025 - Půdorys 1.NP - nový stav"_x000d_
 2*(2.200+1.650) - 0.800 - 0.700 0P04 = 6,200 [A]_x000d_
 2*(1.000+1.650) - 0.700 + 1.000 0P05 = 5,600 [B]_x000d_
 0.950+2.050 0P09 = 3,000 [C]_x000d_
 1.150 0P10 = 1,150 [D]_x000d_
 2*2.700+2.050+0.950 0P12 = 8,400 [E]_x000d_
 1.235 0P13 = 1,235 [F]_x000d_
 2*0.150+0.900+2*1.200+2.050+1.250 0P15 = 6,900 [G]_x000d_
 2*(1.920+1.100) - 2*0.700 + 2.100 0P21 = 6,740 [H]_x000d_
 2*(1.300+1.100) + 2.100+1.100 0P22 = 8,000 [I]_x000d_
 2*(1.235+1.960+0.400) + (1.235+1.500) 0P23  = 9,925 [J]_x000d_
 Mezisoučet: 6.2+5.6+3+1.15+8.4+1.235+6.9+6.74+8+9.925 = 57,150 [K]_x000d_
 "``Výkres 026 - Půdorys 2.NP - nový stav"_x000d_
 2*(3.395+1.825)-0.700+(1.850+0.150)+0.530+2*0.620 1P03 = 13,510 [L]_x000d_
 2*(2.745+1.415) - 0.700 1P15 = 7,620 [M]_x000d_
 2*(2.025+0.950)-0.700+0.950 1P19 = 6,200 [N]_x000d_
 2*(2.025+0.950)-0.700+0.950 1P20 = 6,200 [O]_x000d_
 2*(3.320+1.450)-0.700+2.100 1P22 = 10,940 [P]_x000d_
 2*(3.320+1.450)-0.700+2*1.750 1P23 = 12,340 [Q]_x000d_
 Mezisoučet: 13.51+7.62+6.2+6.2+10.94+12.34 = 56,810 [R]_x000d_
 "``Výkres 027 - Půdorys 3.NP - nový stav"_x000d_
 2*(1.300+1.750)-0.700+1.300 2P15 = 6,700 [S]_x000d_
 1.600+2*0.750+0.150+1.200 2P20 - za výlevku = 4,450 [T]_x000d_
 2*(1.850+0.950)-0.700+0.950 2P21 = 5,850 [U]_x000d_
 2*(1.850+0.950)-0.700+0.950 2P22 = 5,850 [V]_x000d_
 2*(3.520+1.450)-0.700+2.100 2P24 = 11,340 [W]_x000d_
 2*(3.520+1.650)-0.700+2*1.275+1.100 2P25 = 13,290 [X]_x000d_
 Mezisoučet: 6.7+4.45+5.85+5.85+11.34+13.29 = 47,480 [Y]_x000d_
 Celkem: 6.2+5.6+3+1.15+8.4+1.235+6.9+6.74+8+9.925+13.51+7.62+6.2+6.2+10.94+12.34+6.7+4.45+5.85+5.85+11.34+13.29 = 161,440 [Z]_x000d_</t>
  </si>
  <si>
    <t>781495115</t>
  </si>
  <si>
    <t>Obklad - dokončující práce ostatní práce spárování silikonem</t>
  </si>
  <si>
    <t>998781102</t>
  </si>
  <si>
    <t>Přesun hmot pro obklady keramické stanovený z hmotnosti přesunovaného materiálu vodorovná dopravní vzdálenost do 50 m základní v objektech výšky přes 6 do 12 m</t>
  </si>
  <si>
    <t>R2834200</t>
  </si>
  <si>
    <t>lišta ukončovací pro obklady profilovaná v barvě</t>
  </si>
  <si>
    <t xml:space="preserve"> 161.440-20.685 = 140,755 [A]_x000d_
 140.755 * 1.05Koeficient množství = 147,793 [B]_x000d_</t>
  </si>
  <si>
    <t>R59761001</t>
  </si>
  <si>
    <t>obklad velkoformátový keramický hladký přes 4 do 6ks/m2</t>
  </si>
  <si>
    <t>783</t>
  </si>
  <si>
    <t>Dokončovací práce - nátěry</t>
  </si>
  <si>
    <t>783201403</t>
  </si>
  <si>
    <t>Příprava podkladu tesařských konstrukcí před provedením nátěru oprášení</t>
  </si>
  <si>
    <t xml:space="preserve"> "` ```Výkres 025 - Půdorys 1.NP - nový stav"_x000d_
 "``Přístřešek na nástupišti"_x000d_
 "``Nátěr dřevěného podbití "_x000d_
 5.620*4.000 = 22,480 [A]_x000d_
 12.890*5.150 = 66,384 [B]_x000d_
 19.825*4.000 = 79,300 [C]_x000d_
 Mezisoučet: 22.48+66.384+79.3 = 168,164 [D]_x000d_
 "``Nátěr dřevěných trámů"_x000d_
 3*(0.160+2*0.220)*38.035 = 68,463 [E]_x000d_
 1*(0.160+2*0.220)*12.890 = 7,734 [F]_x000d_
 Mezisoučet: 68.463+7.734 = 76,197 [G]_x000d_
 Celkem: 22.48+66.384+79.3+68.463+7.734 = 244,361 [H]_x000d_</t>
  </si>
  <si>
    <t>783214121</t>
  </si>
  <si>
    <t>Sanační napouštěcí nátěr tesařských prvků proti dřevokazným houbám, hmyzu a plísním zabudovaných do konstrukce, aplikovaný stříkáním</t>
  </si>
  <si>
    <t xml:space="preserve"> "` ```Výkres 038 - Půdorys stropu nad 1.NP - nový stav"_x000d_
 5*4.820 * 2*(0.200+0.280) = 23,136 [A]_x000d_
 12*5.070 * 2*(0.200+0.280) = 58,406 [B]_x000d_
 14*3.995 * 2*(0.200+0.280) = 53,693 [C]_x000d_
 8*4.820 * 2*(0.200+0.280) = 37,018 [D]_x000d_
 Mezisoučet: 23.136+58.406+53.693+37.018 = 172,253 [E]_x000d_
 "``Výkres 039 - Půdorys stropu nad 2.NP - nový stav"_x000d_
 5*4.820 * 2*(0.200+0.280) = 23,136 [F]_x000d_
 3*3.350 * 2*(0.200+0.280) = 9,648 [G]_x000d_
 2*2.800 * 2*(0.200+0.280) = 5,376 [H]_x000d_
 8*4.820 * 2*(0.200+0.280) = 37,018 [I]_x000d_
 11*5.190 * 2*(0.180+0.220) = 45,672 [J]_x000d_
 12*5.190 * 2*(0.140+0.150) = 36,122 [K]_x000d_
 13*3.995 * 2*(0.180+0.220) = 41,548 [L]_x000d_
 13*3.995 * 2*(0.140+0.150) = 30,122 [M]_x000d_
 Mezisoučet: 23.136+9.648+5.376+37.018+45.672+36.122+41.548+30.122 = 228,642 [N]_x000d_
 "``Výkres 040 - Půdorys stropu nad 3.NP - nový stav"_x000d_
 2*8*5.220 * 2*(0.150+0.180) = 55,123 [O]_x000d_
 2*5*3.550 * 2*(0.150+0.180) = 23,430 [P]_x000d_
 Mezisoučet: 55.123+23.43 = 78,553 [Q]_x000d_
 Celkem: 23.136+58.406+53.693+37.018+23.136+9.648+5.376+37.018+45.672+36.122+41.548+30.122+55.123+23.43 = 479,448 [R]_x000d_</t>
  </si>
  <si>
    <t>783314201</t>
  </si>
  <si>
    <t>Základní antikorozní nátěr zámečnických konstrukcí jednonásobný syntetický standardní</t>
  </si>
  <si>
    <t xml:space="preserve"> "` ```Výkres 057 - Výpis zámečnických výrobků"_x000d_
 3.955*0.709 Z/13 - 24.4: RŠ=0,709m2/m = 2,804 [A]_x000d_
 4.820*0.709 Z/14 - 24.4: RŠ=0,709m2/m = 3,417 [B]_x000d_
 3.450*0.603 Z/18 - U180: RŠ=0,603m2/m = 2,080 [C]_x000d_
 5.220*0.709 Z/24 - 24.4: RŠ=0,709m2/m = 3,701 [D]_x000d_
 2*5.070*0.709 Z/25 - 24.4: RŠ=0,709m2/m = 7,189 [E]_x000d_
 3.905*0.709 Z/26 - 24.4: RŠ=0,709m2/m = 2,769 [F]_x000d_
 4.920*0.709 Z/27 - 24.4: RŠ=0,709m2/m = 3,488 [G]_x000d_
 2*5.320*0.840 Z/30 - HEB140: RŠ=0,840m2/m = 8,938 [H]_x000d_
 3*4.750*0.840 Z/31 - HEB140: RŠ=0,840m2/m = 11,970 [I]_x000d_
 3*3.375*0.840 Z/32 - HEB140: RŠ=0,840m2/m = 8,505 [J]_x000d_
 4*0.730*0.720 Z/33 - HEB120: RŠ=0,720m2/m = 2,102 [K]_x000d_
 Celkem: 2.804+3.417+2.08+3.701+7.189+2.769+3.488+8.938+11.97+8.505+2.102 = 56,963 [L]_x000d_</t>
  </si>
  <si>
    <t>783846523</t>
  </si>
  <si>
    <t>Antigraffiti preventivní nátěr omítek hladkých omítek hladkých, zrnitých tenkovrstvých nebo štukových trvalý pro opakované odstraňování graffiti v počtu do 100</t>
  </si>
  <si>
    <t>Antigraffiti preventivní nátěr omítek hladkých omítek hladkých, zrnitých tenkovrstvých nebo štukových trvalý pro opakované odstraňování graffiti v počtu do 100 cyklů</t>
  </si>
  <si>
    <t xml:space="preserve"> "` ```Výkres 025 - Půdorys 1NP - nový stav"_x000d_
 "``Výkres 028 a 029 - Řezy"_x000d_
 "``Výkres 030-037 - Pohledy"_x000d_
 "``Pohled JV:"_x000d_
 (6.365*2.750+7.690*2.900) - 2.000*2.300 Část sociálek = 35,205 [A]_x000d_
 Mezisoučet: 35.205 = 35,205 [B]_x000d_
 "``Průchod na nástupiště z východní strany"_x000d_
 2*(3.350+2*0.350+0.150+0.080)*2.950 = 25,252 [C]_x000d_
 2*(2.850*2.950)-2*2.000*2.250 = 7,815 [D]_x000d_
 "``Pohled SV:"_x000d_
 32.300 - 3*0.670*2.320 Boční stěna sociálek - odměřeno v DWG (složitý tvar) = 27,637 [E]_x000d_
 Mezisoučet: 25.252+7.815+27.637 = 60,704 [F]_x000d_
 "``POHLED SZ:"_x000d_
 (24.280*4.200+2*1.000*4.200) - 4*(1.600*3.150) - 1*(1.400*3.150) - 1*(1.770*2.100) Pohled na nástupišti - 1NP = 82,089 [G]_x000d_
 (13.755*4.200) - 4*0.900*2.000 - 1*1.200*2.000 - 2.000*2.250 část sociálek = 43,671 [H]_x000d_
 3.550*4.000 - 3*0.670*2.320 + (0.670+2*2.320)*0.300 boční zdi na nástupišti = 11,130 [I]_x000d_
 3.620*4.000 - 3*0.670*2.320 + (0.670+2*2.320)*0.300 boční zdi na nástupišti = 11,410 [J]_x000d_
 Mezisoučet: 82.089+43.671+11.13+11.41 = 148,300 [K]_x000d_
 Celkem: 35.205+25.252+7.815+27.637+82.089+43.671+11.13+11.41 = 244,209 [L]_x000d_</t>
  </si>
  <si>
    <t>783943151</t>
  </si>
  <si>
    <t>Penetrační nátěr betonových podlah hladkých (z pohledového nebo gletovaného betonu, stěrky apod.) polyuretanový</t>
  </si>
  <si>
    <t xml:space="preserve"> "` ```Spojovací můstek"_x000d_
 "``Výkres 025 - Půdorys 1.NP - nový stav"_x000d_
 "``Výkres 028 a 029 - Řezy"_x000d_
 "``Výkres 030-037 - Pohledy"_x000d_
 "``Skladba We11:"_x000d_
 2*(7.250+0.200)*0.900 = 13,410 [A]_x000d_
 7.250*0.200 = 1,450 [B]_x000d_
 Celkem: 13.41+1.45 = 14,860 [C]_x000d_</t>
  </si>
  <si>
    <t>783947161</t>
  </si>
  <si>
    <t>Krycí (uzavírací) nátěr betonových podlah dvojnásobný polyuretanový vodou ředitelný</t>
  </si>
  <si>
    <t xml:space="preserve"> "` ```Uzavírací nátěr"_x000d_
 "``Výkres 025 - Půdorys 1.NP - nový stav"_x000d_
 "``Výkres 028 a 029 - Řezy"_x000d_
 "``Výkres 030-037 - Pohledy"_x000d_
 "``Skladba We11:"_x000d_
 2*(7.250+0.200)*0.900 = 13,410 [A]_x000d_
 7.250*0.200 = 1,450 [B]_x000d_
 Celkem: 13.41+1.45 = 14,860 [C]_x000d_</t>
  </si>
  <si>
    <t>R7833170</t>
  </si>
  <si>
    <t>Krycí nátěr ocelových zárubní 2násobný</t>
  </si>
  <si>
    <t xml:space="preserve"> "` ```Výkres 054 - Výpis dveří"_x000d_
 15+38 = 53,000 [A]_x000d_</t>
  </si>
  <si>
    <t>R7838266</t>
  </si>
  <si>
    <t>Hydrofobizační nátěr omítek silikonový, transparentní, povrchů hladkých lícového zdiva</t>
  </si>
  <si>
    <t xml:space="preserve"> "` ```Plocha kleneb se určuje v m2 podle vzorce: P = k*d*(s+v)"_x000d_
 "``P - Plocha"_x000d_
 "``d - délka klenby (m)"_x000d_
 "``s - světlost klenby (m)"_x000d_
 "``v - výška klenby (m)"_x000d_
 "``k - koeficient pro klenby (valená klenba 1,00)"_x000d_
 "``Výkres 024 - Půdorys 1.PP - nový stav"_x000d_
 2*(4.420+4.575)*2.000 + 1.00*4.575*(4.420+0.750) 1S02 = 59,633 [A]_x000d_
 2*(3.150+4.575)*2.000 + 1.00*4.575*(3.150+0.750) 1S03 = 48,743 [B]_x000d_
 2*(2.350+4.575)*2.000 + 1.00*4.575*(2.350+0.750) 1S04 = 41,883 [C]_x000d_
 2*(4.550+7.725)*2.000 + 1.00*7.725*(4.550+0.780) 1S05 = 90,274 [D]_x000d_
 2*(4.550+1.550)*2.200 + 1.00*4.550*(1.550+0.250) 1S06 = 35,030 [E]_x000d_
 2*(12.860+3.550)*2.000 + 1.00*12.860*(3.550+0.600) +2*2*0.490*2.000 1S08 = 122,929 [F]_x000d_
 2*(4.420+2.950)*2.000 + 1.00*2.950*(4.420+0.750) 1S09 = 44,732 [G]_x000d_
 Celkem: 59.633+48.743+41.883+90.274+35.03+122.929+44.732 = 443,224 [H]_x000d_</t>
  </si>
  <si>
    <t>R7839171</t>
  </si>
  <si>
    <t>Provedení žlutého výstražného pruhu při vstupu do objektu - šířky 100 mm, nátěr z vysoce odolného nátěru proti obrusu, včetně oblepení</t>
  </si>
  <si>
    <t>784</t>
  </si>
  <si>
    <t>Dokončovací práce - malby a tapety</t>
  </si>
  <si>
    <t>784181111</t>
  </si>
  <si>
    <t>Penetrace podkladu jednonásobná základní silikátová bezbarvá v místnostech výšky do 3,80 m</t>
  </si>
  <si>
    <t xml:space="preserve"> 425.947+1939.931 = 2365,878 [A]_x000d_</t>
  </si>
  <si>
    <t>784181117</t>
  </si>
  <si>
    <t>Penetrace podkladu jednonásobná základní silikátová bezbarvá na schodišti o výšce podlaží do 3,80 m</t>
  </si>
  <si>
    <t>784211111</t>
  </si>
  <si>
    <t>Malby z malířských směsí oděruvzdorných za mokra dvojnásobné, bílé za mokra oděruvzdorné velmi dobře v místnostech výšky do 3,80 m</t>
  </si>
  <si>
    <t>784221101</t>
  </si>
  <si>
    <t>Malby z malířských směsí otěruvzdorných za sucha dvojnásobné, bílé za sucha otěruvzdorné dobře v místnostech výšky do 3,80 m</t>
  </si>
  <si>
    <t>784221107</t>
  </si>
  <si>
    <t>Malby z malířských směsí otěruvzdorných za sucha dvojnásobné, bílé za sucha otěruvzdorné dobře na schodišti o výšce podlaží do 3,80 m</t>
  </si>
  <si>
    <t xml:space="preserve"> "` ```Výkres 024 - Půdorys 1.PP - nový stav"_x000d_
 2*((4.420+2.550) + (2.370+0.550))*2.510 + 4.420*2.550 1S01 = 60,919 [A]_x000d_
 2*(4.550+1.250)*2.500 + 4.550*1.250 1S07 = 34,688 [B]_x000d_
 Mezisoučet: 60.919+34.688 = 95,607 [C]_x000d_
 "``Výkres 025 - Půdorys 1.NP - nový stav"_x000d_
 2*((4.520+2.550) + (2.370+0.250))*3.970 + 4.520*2.550 0P01 = 88,465 [D]_x000d_
 2*((4.520+2.850) + (2.620+0.800+0.500))*3.970 + 4.520*2.850 0P17 = 102,525 [E]_x000d_
 Mezisoučet: 88.465+102.525 = 190,990 [F]_x000d_
 "``Výkres 026 - Půdorys 2.NP - nový stav"_x000d_
 2*((4.520+2.550) + (2.320+0.250) + (1.045+0.900) + (1.000+0.800))*3.674 + 12.640 1P01 = 110,993 [G]_x000d_
 2*((4.520+2.850) + (2.620+0.800+0.500) + (1.295+0.900))*3.674 + 13.070 1P13 = 112,158 [H]_x000d_
 Mezisoučet: 110.993+112.158 = 223,151 [I]_x000d_
 "``Výkres 027 - Půdorys 3.NP - nový stav"_x000d_
 2*((4.920+2.550) + (2.320+0.250) + (1.000+0.925))*2.700 + 12.960 2P01 = 77,571 [J]_x000d_
 2*((4.920+3.050) + (2.620+0.800+0.500))*2.700 + 10.120 2P14 = 74,326 [K]_x000d_
 Mezisoučet: 77.571+74.326 = 151,897 [L]_x000d_
 Celkem: 60.919+34.688+88.465+102.525+110.993+112.158+77.571+74.326 = 661,645 [M]_x000d_</t>
  </si>
  <si>
    <t>R784001</t>
  </si>
  <si>
    <t>Zakrývání, olepování, ochrana při malování</t>
  </si>
  <si>
    <t>786</t>
  </si>
  <si>
    <t>Dokončovací práce - čalounické úpravy</t>
  </si>
  <si>
    <t>R553462</t>
  </si>
  <si>
    <t>žaluzie horizontální lamelové/ISSO plastových oken, barva profilů antracit, barva lamel bude upřesněna, ovládání levé/pravé, brzda - drží polohu</t>
  </si>
  <si>
    <t>R78662611</t>
  </si>
  <si>
    <t>Montáž zastiňujících žaluzií lamelových vnitřních nebo do oken plastových</t>
  </si>
  <si>
    <t xml:space="preserve"> "` ```Výkres 053 - Výpis oken"_x000d_
 2*(1.100*1.750) OE/01 = 3,850 [A]_x000d_
 2*(1.100*1.750) OE/02 = 3,850 [B]_x000d_
 1*(1.900*2.000) OE/03 = 3,800 [C]_x000d_
 1*(1.850*2.100) OE/04 = 3,885 [D]_x000d_
 Celkem: 3.85+3.85+3.8+3.885 = 15,385 [E]_x000d_</t>
  </si>
  <si>
    <t>790</t>
  </si>
  <si>
    <t>Ostatní výrobky</t>
  </si>
  <si>
    <t>Přesun hmot pro ostatní výrobky stanovený z hmotnosti přesunovaného materiálu vodorovná dopravní vzdálenost do 50 m v objektech výšky přes 6 do 12 m</t>
  </si>
  <si>
    <t>R790O21</t>
  </si>
  <si>
    <t>D+M Nerezové sklopné madlo dl. 800 mm, určeno pro montáž do předstěnové konstrukce</t>
  </si>
  <si>
    <t xml:space="preserve"> "` ```Výkres 059 - Výpis ostatních výrobků"_x000d_
 2 O/21 = 2,000 [A]_x000d_</t>
  </si>
  <si>
    <t>R790O22</t>
  </si>
  <si>
    <t>D+M Nerezové madlo u umyvadla dl. 700 mm</t>
  </si>
  <si>
    <t xml:space="preserve"> "` ```Výkres 059 - Výpis ostatních výrobků"_x000d_
 1 O/22 = 1,000 [A]_x000d_</t>
  </si>
  <si>
    <t>R790O46</t>
  </si>
  <si>
    <t>Značka F001 (hasící přístroj) provedení formou luminiscenční tabulky</t>
  </si>
  <si>
    <t xml:space="preserve"> "` ```Výkres 059 - Výpis ostatních výrobků"_x000d_
 11 O/46 = 11,000 [A]_x000d_</t>
  </si>
  <si>
    <t>R790O47</t>
  </si>
  <si>
    <t>Značky E001, E002 (únikový východ vlevo, vpravo), provedení formou luminiscenční tabulky</t>
  </si>
  <si>
    <t xml:space="preserve"> "` ```Výkres 059 - Výpis ostatních výrobků"_x000d_
 20 O/47 = 20,000 [A]_x000d_</t>
  </si>
  <si>
    <t>R790O48</t>
  </si>
  <si>
    <t>Značky P002 (zákaz kouření), P003 (zákaz výskytu otevřeného ohně), P011 (zákaz použití vody pro hašení), W021 (výstraha, hořlavý materiál) provedení formou lumi</t>
  </si>
  <si>
    <t>Značky P002 (zákaz kouření), P003 (zákaz výskytu otevřeného ohně), P011 (zákaz použití vody pro hašení), W021 (výstraha, hořlavý materiál) provedení formou luminiscenční tabulky</t>
  </si>
  <si>
    <t xml:space="preserve"> "` ```Výkres 059 - Výpis ostatních výrobků"_x000d_
 10 O/48 = 10,000 [A]_x000d_</t>
  </si>
  <si>
    <t>R790O49</t>
  </si>
  <si>
    <t>Označení měřidel a hlavních uzávěru vody a elektro, provedení formou luminiscenční tabulky</t>
  </si>
  <si>
    <t xml:space="preserve"> "` ```Výkres 059 - Výpis ostatních výrobků"_x000d_
 10 O/49 = 10,000 [A]_x000d_</t>
  </si>
  <si>
    <t>R790O54</t>
  </si>
  <si>
    <t>D+M Autonomní bateriový detektor kouře</t>
  </si>
  <si>
    <t xml:space="preserve"> "` ```Výkres 059 - Výpis ostatních výrobků"_x000d_
 11 O/54 = 11,000 [A]_x000d_</t>
  </si>
  <si>
    <t>R790O55</t>
  </si>
  <si>
    <t>D+M Fasádní revizní dvířka zabudovány do konstrukce s tepelně izolační výplní XPS 20mm, připraveno pro aplikaci fasádní omítky, zavírání na magnet bez pantů, 25</t>
  </si>
  <si>
    <t>D+M Fasádní revizní dvířka zabudovány do konstrukce s tepelně izolační výplní XPS 20mm, připraveno pro aplikaci fasádní omítky, zavírání na magnet bez pantů, 25x25cm</t>
  </si>
  <si>
    <t xml:space="preserve"> "` ```Výkres 059 - Výpis ostatních výrobků"_x000d_
 1 O/55 = 1,000 [A]_x000d_</t>
  </si>
  <si>
    <t>31111008</t>
  </si>
  <si>
    <t>matice přesná šestihranná Pz DIN 934-8 M16</t>
  </si>
  <si>
    <t>100 KUS</t>
  </si>
  <si>
    <t>31120008</t>
  </si>
  <si>
    <t>podložka DIN 125-A ZB D 16mm</t>
  </si>
  <si>
    <t>952901111</t>
  </si>
  <si>
    <t>Vyčištění budov nebo objektů před předáním do užívání budov bytové nebo občanské výstavby, světlé výšky podlaží do 4 m</t>
  </si>
  <si>
    <t xml:space="preserve"> "` ```Půdorys 1.PP"_x000d_
 288.306 = 288,306 [A]_x000d_
 "``Půdorys 1.NP"_x000d_
 367.037 = 367,037 [B]_x000d_
 "``Půdorys 2.NP"_x000d_
 288.306 = 288,306 [C]_x000d_
 "``Půdorys 3.NP"_x000d_
 288.306 = 288,306 [D]_x000d_
 Celkem: 288.306+367.037+288.306+288.306 = 1231,955 [E]_x000d_</t>
  </si>
  <si>
    <t>953961114</t>
  </si>
  <si>
    <t>Kotva chemická s vyvrtáním otvoru do betonu, železobetonu nebo tvrdého kamene tmel, velikost M 16, hloubka 125 mm</t>
  </si>
  <si>
    <t xml:space="preserve"> "` ```Výkres 041 - Výkres krovu - nový stav"_x000d_
 "``Nové pozednice krovu hlavní budovy budou do věnce upevněny pomocí závitových"_x000d_
 "``tyčí R16 kotvených pomocí chemických kotev po 1000 mm"_x000d_
 2*2*13 V/01 = 52,000 [A]_x000d_
 2*14V/04 = 28,000 [B]_x000d_
 Celkem: 52+28 = 80,000 [C]_x000d_</t>
  </si>
  <si>
    <t>R31197006</t>
  </si>
  <si>
    <t>tyč závitová Pz 8.8 M16</t>
  </si>
  <si>
    <t xml:space="preserve"> 80*0.320 = 25,600 [A]_x000d_</t>
  </si>
  <si>
    <t>94</t>
  </si>
  <si>
    <t>Lešení a stavební výtahy</t>
  </si>
  <si>
    <t>941111121</t>
  </si>
  <si>
    <t>Lešení řadové trubkové lehké pracovní s podlahami s provozním zatížením tř. 3 do 200 kg/m2 šířky tř. W09 od 0,9 do 1,2 m, výšky výšky do 10 m montáž</t>
  </si>
  <si>
    <t xml:space="preserve"> "` ```Pohled JV:"_x000d_
 27.830 * 11.400 = 317,262 [A]_x000d_
 15.300 * 2.000 = 30,600 [B]_x000d_
 Mezisoučet: 317.262+30.6 = 347,862 [C]_x000d_
 "``Pohled SZ:"_x000d_
 38.035 * 2.500 Nástupiště = 95,088 [D]_x000d_
 2*6.220 * 6.900 Věže = 85,836 [E]_x000d_
 12.590 * 5.000 Střední část = 62,950 [F]_x000d_
 Mezisoučet: 95.088+85.836+62.95 = 243,874 [G]_x000d_
 "``Pohled SV:"_x000d_
 12.625 * 9.500 = 119,938 [H]_x000d_
 7.900 * 2.600 = 20,540 [I]_x000d_
 Mezisoučet: 119.938+20.54 = 140,478 [J]_x000d_
 "``Pohled JZ:"_x000d_
 12.625 * 9.500 = 119,938 [K]_x000d_
 3.550 * 2.300 = 8,165 [L]_x000d_
 Mezisoučet: 119.938+8.165 = 128,103 [M]_x000d_
 Celkem: 317.262+30.6+95.088+85.836+62.95+119.938+20.54+119.938+8.165 = 860,317 [N]_x000d_</t>
  </si>
  <si>
    <t>941111221</t>
  </si>
  <si>
    <t>Lešení řadové trubkové lehké pracovní s podlahami s provozním zatížením tř. 3 do 200 kg/m2 šířky tř. W09 od 0,9 do 1,2 m, výšky výšky do 10 m příplatek k ceně z</t>
  </si>
  <si>
    <t>Lešení řadové trubkové lehké pracovní s podlahami s provozním zatížením tř. 3 do 200 kg/m2 šířky tř. W09 od 0,9 do 1,2 m, výšky výšky do 10 m příplatek k ceně za každý den použití</t>
  </si>
  <si>
    <t xml:space="preserve"> 860.317 = 860,317 [A]_x000d_
 860.317 * 120Koeficient množství = 103238,040 [B]_x000d_</t>
  </si>
  <si>
    <t>941111821</t>
  </si>
  <si>
    <t>Lešení řadové trubkové lehké pracovní s podlahami s provozním zatížením tř. 3 do 200 kg/m2 šířky tř. W09 od 0,9 do 1,2 m, výšky výšky do 10 m demontáž</t>
  </si>
  <si>
    <t xml:space="preserve"> 860.317 = 860,317 [A]_x000d_</t>
  </si>
  <si>
    <t>944511111</t>
  </si>
  <si>
    <t>Síť ochranná zavěšená na konstrukci lešení z textilie z umělých vláken montáž</t>
  </si>
  <si>
    <t>944511211</t>
  </si>
  <si>
    <t>Síť ochranná zavěšená na konstrukci lešení z textilie z umělých vláken příplatek k ceně za každý den použití</t>
  </si>
  <si>
    <t>944511811</t>
  </si>
  <si>
    <t>Síť ochranná zavěšená na konstrukci lešení z textilie z umělých vláken demontáž</t>
  </si>
  <si>
    <t>949101112</t>
  </si>
  <si>
    <t>Lešení pomocné pracovní pro objekty pozemních staveb pro zatížení do 150 kg/m2, o výšce lešeňové podlahy přes 1,9 do 3,5 m</t>
  </si>
  <si>
    <t>998011010</t>
  </si>
  <si>
    <t>Přesun hmot pro budovy občanské výstavby, bydlení, výrobu a služby s nosnou svislou konstrukcí zděnou z cihel, tvárnic nebo kamene vodorovná dopravní vzdálenost do 100 m s omezením mechanizace pro budovy výšky přes 12 do 24 m</t>
  </si>
  <si>
    <t>SO 11-71-01.01B</t>
  </si>
  <si>
    <t>113107143</t>
  </si>
  <si>
    <t>Odstranění podkladů nebo krytů ručně s přemístěním hmot na skládku na vzdálenost do 3 m nebo s naložením na dopravní prostředek živičných, o tl. vrstvy přes 100</t>
  </si>
  <si>
    <t>Odstranění podkladů nebo krytů ručně s přemístěním hmot na skládku na vzdálenost do 3 m nebo s naložením na dopravní prostředek živičných, o tl. vrstvy přes 100 do 150 mm</t>
  </si>
  <si>
    <t xml:space="preserve"> "` ```D221_2_014_PUDORYS_1NP_BP"_x000d_
 "``Přednádražní prostor"_x000d_
 15.0*1.2 = 18,000 [A]_x000d_
 5.5*1.2 = 6,600 [B]_x000d_
 20.0*1.2 = 24,000 [C]_x000d_
 Celkem: 18+6.6+24 = 48,600 [D]_x000d_</t>
  </si>
  <si>
    <t xml:space="preserve"> "` ```D221_2_014_PUDORYS_1NP_BP"_x000d_
 1.650*3.150 *5 ČASTÉ ZAKRÝVÁNÍ DVEŘÍ DO RELEOVNY 0P11!!! = 25,988 [A]_x000d_</t>
  </si>
  <si>
    <t>712340831</t>
  </si>
  <si>
    <t>Odstranění povlakové krytiny střech plochých do 10° z přitavených pásů NAIP v plné ploše jednovrstvé</t>
  </si>
  <si>
    <t xml:space="preserve"> "` ```D221_2_015_PUDORYS_2NP_BP"_x000d_
 "``Nízká střecha nad vchodem"_x000d_
 4.100*2.250 = 9,225 [A]_x000d_
 Celkem: 9.225 = 9,225 [B]_x000d_</t>
  </si>
  <si>
    <t>725</t>
  </si>
  <si>
    <t>Zdravotechnika - zařizovací předměty</t>
  </si>
  <si>
    <t>725110814</t>
  </si>
  <si>
    <t>Demontáž klozetů kombi</t>
  </si>
  <si>
    <t xml:space="preserve"> "` ```D221_2_014_PUDORYS_1NP_BP"_x000d_
 3 0P12 = 3,000 [A]_x000d_
 3 0P13 = 3,000 [B]_x000d_
 "``D221_2_015_PUDORYS_2NP_BP"_x000d_
 1 1P01 = 1,000 [C]_x000d_
 1 1P11 = 1,000 [D]_x000d_
 1 1P15 = 1,000 [E]_x000d_
 "``D221_2_016_PUDORYS_3NP_BP"_x000d_
 1 2P03 = 1,000 [F]_x000d_
 1 2P06 = 1,000 [G]_x000d_
 1 2P12 = 1,000 [H]_x000d_
 Mezisoučet: 3+3+1+1+1+1+1+1 = 12,000 [I]_x000d_
 Celkem: 3+3+1+1+1+1+1+1 = 12,000 [J]_x000d_</t>
  </si>
  <si>
    <t>725122813</t>
  </si>
  <si>
    <t>Demontáž pisoárů s nádrží a 1 záchodkem</t>
  </si>
  <si>
    <t xml:space="preserve"> "` ```D221_2_014_PUDORYS_1NP_BP"_x000d_
 3 0P13 = 3,000 [A]_x000d_</t>
  </si>
  <si>
    <t>725210821</t>
  </si>
  <si>
    <t>Demontáž umyvadel bez výtokových armatur umyvadel</t>
  </si>
  <si>
    <t xml:space="preserve"> "` ```D221_2_014_PUDORYS_1NP_BP"_x000d_
 1 0P04 = 1,000 [A]_x000d_
 1 0P06 = 1,000 [B]_x000d_
 1 0P12 = 1,000 [C]_x000d_
 1 0P13 = 1,000 [D]_x000d_
 "``D221_2_015_PUDORYS_2NP_BP"_x000d_
 1 1P04 = 1,000 [E]_x000d_
 1 1P10 = 1,000 [F]_x000d_
 1 1P14 = 1,000 [G]_x000d_
 "``D221_2_016_PUDORYS_3NP_BP"_x000d_
 1 2P06 = 1,000 [H]_x000d_
 1 2P12 = 1,000 [I]_x000d_
 Celkem: 1+1+1+1+1+1+1+1+1 = 9,000 [J]_x000d_</t>
  </si>
  <si>
    <t>725220841</t>
  </si>
  <si>
    <t>Demontáž van ocelových rohových</t>
  </si>
  <si>
    <t xml:space="preserve"> "` ```D221_2_015_PUDORYS_2NP_BP"_x000d_
 1 1P10 = 1,000 [A]_x000d_
 1 1P14 = 1,000 [B]_x000d_
 "``D221_2_016_PUDORYS_3NP_BP"_x000d_
 1 2P05 = 1,000 [C]_x000d_
 1 2P11 = 1,000 [D]_x000d_
 Celkem: 1+1+1+1 = 4,000 [E]_x000d_</t>
  </si>
  <si>
    <t>725240811</t>
  </si>
  <si>
    <t>Demontáž sprchových kabin a vaniček bez výtokových armatur kabin</t>
  </si>
  <si>
    <t xml:space="preserve"> "` ```D221_2_015_PUDORYS_2NP_BP"_x000d_
 1 1P04 = 1,000 [A]_x000d_</t>
  </si>
  <si>
    <t>725310823</t>
  </si>
  <si>
    <t>Demontáž dřezů jednodílných bez výtokových armatur vestavěných v kuchyňských sestavách</t>
  </si>
  <si>
    <t xml:space="preserve"> "` ```D221_2_014_PUDORYS_1NP_BP"_x000d_
 1 0P07 = 1,000 [A]_x000d_
 "``D221_2_015_PUDORYS_2NP_BP"_x000d_
 1 1P09 = 1,000 [B]_x000d_
 1 1P19 = 1,000 [C]_x000d_
 "``D221_2_016_PUDORYS_3NP_BP"_x000d_
 1 2P14 = 1,000 [D]_x000d_
 Celkem: 1+1+1+1 = 4,000 [E]_x000d_</t>
  </si>
  <si>
    <t>725530823</t>
  </si>
  <si>
    <t>Demontáž elektrických zásobníkových ohřívačů vody tlakových od 50 do 200 l</t>
  </si>
  <si>
    <t xml:space="preserve"> "` ```D221_2_015_PUDORYS_2NP_BP"_x000d_
 1 1P04 = 1,000 [A]_x000d_
 Celkem: 1 = 1,000 [B]_x000d_</t>
  </si>
  <si>
    <t>725650805</t>
  </si>
  <si>
    <t>Demontáž plynových otopných těles podokenních nebo bezpečnostních pro garáže</t>
  </si>
  <si>
    <t xml:space="preserve"> "` ```D221_2_015_PUDORYS_2NP_BP"_x000d_
 1 1P02 = 1,000 [A]_x000d_
 1 1P03 = 1,000 [B]_x000d_
 "``D221_2_016_PUDORYS_3NP_BP"_x000d_
 1 2P07 = 1,000 [C]_x000d_
 Celkem: 1+1+1 = 3,000 [D]_x000d_</t>
  </si>
  <si>
    <t>725820801</t>
  </si>
  <si>
    <t>Demontáž baterií nástěnných do G 3/4</t>
  </si>
  <si>
    <t>725820802</t>
  </si>
  <si>
    <t>Demontáž baterií stojánkových do 1 otvoru</t>
  </si>
  <si>
    <t>725840850</t>
  </si>
  <si>
    <t>Demontáž baterií sprchových diferenciálních do G 3/4 x 1</t>
  </si>
  <si>
    <t xml:space="preserve"> "` ```SPRCHY A VANY"_x000d_
 "``D221_2_015_PUDORYS_2NP_BP"_x000d_
 1 1P04 = 1,000 [A]_x000d_
 1 1P10 = 1,000 [B]_x000d_
 1 1P14 = 1,000 [C]_x000d_
 "``D221_2_016_PUDORYS_3NP_BP"_x000d_
 1 2P05 = 1,000 [D]_x000d_
 1 2P11 = 1,000 [E]_x000d_
 Celkem: 1+1+1+1+1 = 5,000 [F]_x000d_</t>
  </si>
  <si>
    <t>741372821</t>
  </si>
  <si>
    <t>Demontáž svítidel bez zachování funkčnosti (do suti) průmyslových výbojkových venkovních na výložníku do 3 m</t>
  </si>
  <si>
    <t xml:space="preserve"> "` ```Výkres 020 - Pohled JV - bourací práce"_x000d_
 "``Poznámka 15"_x000d_
 2 = 2,000 [A]_x000d_</t>
  </si>
  <si>
    <t>741912811</t>
  </si>
  <si>
    <t>Demontáž nosných a doplňkových prvků výložníků bez kabelových lávek nástěnných svařovaných se stojinou a 1 ramenem</t>
  </si>
  <si>
    <t>R76166180</t>
  </si>
  <si>
    <t>Bourání zděných anglických dvorků</t>
  </si>
  <si>
    <t xml:space="preserve"> "` ```D221_2_013_PUDORYS_1PP_BP"_x000d_
 9 Bourání anglických dvorků = 9,000 [A]_x000d_</t>
  </si>
  <si>
    <t>762111811</t>
  </si>
  <si>
    <t>Demontáž stěn a příček z hranolků, fošen nebo latí</t>
  </si>
  <si>
    <t xml:space="preserve"> "` ```D221_2_013_PUDORYS_1PP_BP"_x000d_
 (2.82+3.62)*2.5-0.8*2.0 1S08 = 14,500 [A]_x000d_
 "``D221_2_015_PUDORYS_2NP_BP"_x000d_
 (1.3+1.67)*3.1-0.7*2.0-1.45*2.0 1P18 = 4,907 [B]_x000d_
 Celkem: 14.5+4.907 = 19,407 [C]_x000d_</t>
  </si>
  <si>
    <t>762131811</t>
  </si>
  <si>
    <t>Demontáž bednění svislých stěn a nadstřešních stěn z hrubých prken, latí nebo tyčoviny</t>
  </si>
  <si>
    <t xml:space="preserve"> "` ```D221_2_013_PUDORYS_1PP_BP"_x000d_
 (2.82+3.62)*2.5-0.8*2.0 1S08 = 14,500 [A]_x000d_</t>
  </si>
  <si>
    <t>762331811</t>
  </si>
  <si>
    <t>Demontáž vázaných konstrukcí krovů sklonu do 60° z hranolů, hranolků, fošen, průřezové plochy do 120 cm2</t>
  </si>
  <si>
    <t xml:space="preserve"> "` ```D221_2_017_KROV_BP"_x000d_
 "``T10 - Sloupek - 100x100mm"_x000d_
 10 * 3.3 = 33,000 [A]_x000d_
 Celkem: 33 = 33,000 [B]_x000d_</t>
  </si>
  <si>
    <t xml:space="preserve"> "` ```D221_2_017_KROV_BP"_x000d_
 "``T09 - Kleštiny - 100x180mm"_x000d_
 2*4 * 1.3 = 10,400 [A]_x000d_
 2*4 * 1.8 = 14,400 [B]_x000d_
 Mezisoučet: 10.4+14.4 = 24,800 [C]_x000d_
 "``T11 - Sloupek - 100x140mm"_x000d_
 4 * 3.2 = 12,800 [D]_x000d_
 Mezisoučet: 12.8 = 12,800 [E]_x000d_
 "``T06 - Krokev - 100x150mm"_x000d_
 9 * 4.2 = 37,800 [F]_x000d_
 7 * 5.1 = 35,700 [G]_x000d_
 5 * 2.5 = 12,500 [H]_x000d_
 Mezisoučet: 37.8+35.7+12.5 = 86,000 [I]_x000d_
 "``T08 - Pozednice - 160x140mm"_x000d_
 8.30 + 6.28 + 14.65 = 29,230 [J]_x000d_
 Mezisoučet: 29.23 = 29,230 [K]_x000d_
 Celkem: 10.4+14.4+12.8+37.8+35.7+12.5+29.23 = 152,830 [L]_x000d_</t>
  </si>
  <si>
    <t>762331813</t>
  </si>
  <si>
    <t>Demontáž vázaných konstrukcí krovů sklonu do 60° z hranolů, hranolků, fošen, průřezové plochy přes 224 do 288 cm2</t>
  </si>
  <si>
    <t xml:space="preserve"> "` ```D221_2_017_KROV_BP"_x000d_
 "``T01 - Krokev - 150x170mm"_x000d_
 "``Levá věž z pohledu ulice"_x000d_
 16 * 4.55 = 72,800 [A]_x000d_
 8 * 4.55 = 36,400 [B]_x000d_
 8 * 3.50 = 28,000 [C]_x000d_
 "``Pravá věž z pohledu ulice"_x000d_
 16 * 4.55 = 72,800 [D]_x000d_
 8 * 4.55 = 36,400 [E]_x000d_
 8 * 3.50 = 28,000 [F]_x000d_
 "``Středová část"_x000d_
 14 * 4.80 = 67,200 [G]_x000d_
 14 * 7.85 = 109,900 [H]_x000d_
 Mezisoučet: 72.8+36.4+28+72.8+36.4+28+67.2+109.9 = 451,500 [I]_x000d_
 "``T04 - Pozednice - 160x160mm"_x000d_
 4 * 13.25 + 2 * 12.90 = 78,800 [J]_x000d_
 Mezisoučet: 78.8 = 78,800 [K]_x000d_
 "``T05 - Sloupek - 150x150mm"_x000d_
 9 * 1.75 = 15,750 [L]_x000d_
 Mezisoučet: 15.75 = 15,750 [M]_x000d_
 "``T07 - Trám - 160x160mm"_x000d_
 2 * 12.90 = 25,800 [N]_x000d_
 Mezisoučet: 25.8 = 25,800 [O]_x000d_
 "``T12 - Trám - 160x160"_x000d_
 4 * 5.0 = 20,000 [P]_x000d_
 Mezisoučet: 20 = 20,000 [Q]_x000d_
 Celkem: 72.8+36.4+28+72.8+36.4+28+67.2+109.9+78.8+15.75+25.8+20 = 591,850 [R]_x000d_</t>
  </si>
  <si>
    <t>762331814</t>
  </si>
  <si>
    <t>Demontáž vázaných konstrukcí krovů sklonu do 60° z hranolů, hranolků, fošen, průřezové plochy přes 288 do 450 cm2</t>
  </si>
  <si>
    <t xml:space="preserve"> "` ```D221_2_017_KROV_BP"_x000d_
 "``T02 - Vrcholová vaznice - 160x220mm"_x000d_
 2 * 13.25 = 26,500 [A]_x000d_
 Mezisoučet: 26.5 = 26,500 [B]_x000d_
 "``T03 - Středová vaznice - 160x220mm"_x000d_
 3 * 12.90 = 38,700 [C]_x000d_
 Mezisoučet: 38.7 = 38,700 [D]_x000d_
 Celkem: 26.5+38.7 = 65,200 [E]_x000d_</t>
  </si>
  <si>
    <t xml:space="preserve"> "` ```D221_2_061_STRECHA_BP"_x000d_
 "``Vysoká střecha "_x000d_
 "``Levá věž z pohledu ulice"_x000d_
 13.325*4.5*2 = 119,925 [A]_x000d_
 "``Středová část"_x000d_
 11.900*4.9 = 58,310 [B]_x000d_
 11.900*3.0 + 12.8*4.9 = 98,420 [C]_x000d_
 "``Pravá věž z pohledu ulice"_x000d_
 13.325*4.5*2 = 119,925 [D]_x000d_
 Mezisoučet: 119.925+58.31+98.42+119.925 = 396,580 [E]_x000d_
 "``Nízká střecha nad WC"_x000d_
 72.420 = 72,420 [F]_x000d_
 "``Nízká střecha nad vchodem"_x000d_
 9.225 = 9,225 [G]_x000d_
 Celkem: 119.925+58.31+98.42+119.925+72.42+9.225 = 478,225 [H]_x000d_</t>
  </si>
  <si>
    <t>762355802</t>
  </si>
  <si>
    <t>Demontáž nadstřešních konstrukcí krovů lávek komínových</t>
  </si>
  <si>
    <t xml:space="preserve"> "` ```D221_2_061_STRECHA_BP"_x000d_
 "``Levá věž z pohledu ulice"_x000d_
 4.5 = 4,500 [A]_x000d_
 "``Pravá věž z pohledu ulice"_x000d_
 1.0 = 1,000 [B]_x000d_
 Celkem: 4.5+1 = 5,500 [C]_x000d_</t>
  </si>
  <si>
    <t>762521811</t>
  </si>
  <si>
    <t>Demontáž podlah bez polštářů z prken tl. do 32 mm</t>
  </si>
  <si>
    <t xml:space="preserve"> "` ```D221_2_015_PUDORYS_2NP_BP"_x000d_
 4.525*4.520 1P06/10/11/12 = 20,453 [A]_x000d_
 4.520*3.05 1P03/05/06 = 13,786 [B]_x000d_
 3.3*4.92 1P09 = 16,236 [C]_x000d_
 9.24*4.92 1P07/1P18 = 45,461 [D]_x000d_
 (3.3*3.755+(0.15+5.65)*3.655) 1P02/1P08 = 33,591 [E]_x000d_
 3.84*3.655 1P19 = 14,035 [F]_x000d_
 7.775*4.52 1P13-17 = 35,143 [G]_x000d_
 Mezisoučet: 20.453+13.786+16.236+45.461+33.591+14.035+35.143 = 178,705 [H]_x000d_
 178.705*(0.72/0.92)*1.1 = 153,842 [I]_x000d_
 Mezisoučet: 153.842 = 153,842 [J]_x000d_
 "``D221_2_016_PUDORYS_3NP_BP"_x000d_
 4.92*4.725 2P02/03/04 = 23,247 [K]_x000d_
 4.92*3.52 2P05/06/07 = 17,318 [L]_x000d_
 64.62 2P16 = 64,620 [M]_x000d_
 8.85*3.755 2P08/09 = 33,232 [N]_x000d_
 14.40 2P15 = 14,400 [O]_x000d_
 4.92*7.975 2P10-2P14 = 39,237 [P]_x000d_
 Mezisoučet: 23.247+17.318+64.62+33.232+14.4+39.237 = 192,054 [Q]_x000d_
 153.842+192.054 SOUČET = 345,896 [R]_x000d_</t>
  </si>
  <si>
    <t>762526811</t>
  </si>
  <si>
    <t>Demontáž podlah z desek dřevotřískových, překližkových, sololitových tl. do 20 mm bez polštářů</t>
  </si>
  <si>
    <t xml:space="preserve"> "` ```D221_2_014_PUDORYS_1NP_BP"_x000d_
 1.665*2.550 VYVÝŠENÁ ČÁST 0P03 = 4,246 [A]_x000d_</t>
  </si>
  <si>
    <t>762811811</t>
  </si>
  <si>
    <t>Demontáž záklopů stropů vrchních a zapuštěných z hrubých prken, tl. do 32 mm</t>
  </si>
  <si>
    <t xml:space="preserve"> "` ```D221_2_016_PUDORYS_3NP_BP"_x000d_
 4.92*4.725 2P02/03/04 = 23,247 [A]_x000d_
 4.92*3.52 2P05/06/07 = 17,318 [B]_x000d_
 64.62 2P16 = 64,620 [C]_x000d_
 8.85*3.755 2P08/09 = 33,232 [D]_x000d_
 14.40 2P15 = 14,400 [E]_x000d_
 4.92*7.975 2P10-2P14 = 39,237 [F]_x000d_
 Mezisoučet: 23.247+17.318+64.62+33.232+14.4+39.237 = 192,054 [G]_x000d_
 192.054*0.50 50% odkrývání, kontrola stavu = 96,027 [H]_x000d_</t>
  </si>
  <si>
    <t>762822820</t>
  </si>
  <si>
    <t>Demontáž stropních trámů z hraněného řeziva, průřezové plochy přes 144 do 288 cm2</t>
  </si>
  <si>
    <t xml:space="preserve"> "` ```D221_2_039_STROP_NAD_2NP_NS"_x000d_
 5.320 demontáž rákosníku 140x150mm = 5,320 [A]_x000d_
 2*0.600 komínová výměna rákosníku 140x150mm = 1,200 [B]_x000d_
 Celkem: 5.32+1.2 = 6,520 [C]_x000d_</t>
  </si>
  <si>
    <t>762822830</t>
  </si>
  <si>
    <t>Demontáž stropních trámů z hraněného řeziva, průřezové plochy přes 288 do 450 cm2</t>
  </si>
  <si>
    <t xml:space="preserve"> "` ```D221_2_039_STROP_NAD_2NP_NS"_x000d_
 5.170 vybourání stávajícího trámu 180x220mm = 5,170 [A]_x000d_</t>
  </si>
  <si>
    <t>762822850</t>
  </si>
  <si>
    <t>Demontáž stropních trámů z hraněného řeziva, průřezové plochy přes 540 cm2</t>
  </si>
  <si>
    <t xml:space="preserve"> "` ```D221_2_038_STROP_NAD_1NP_NS"_x000d_
 5*3.350 Stropní výměna S/01 16.75 S/23 200x280mm = 16,750 [A]_x000d_
 "``D221_2_039_STROP_NAD_2NP_NS"_x000d_
 2*0.700 komínová výměna 200x280mm = 1,400 [B]_x000d_
 Celkem: 16.75+1.4 = 18,150 [C]_x000d_</t>
  </si>
  <si>
    <t>762841812</t>
  </si>
  <si>
    <t>Demontáž podbíjení obkladů stropů a střech sklonu do 60° z hrubých prken tl. do 35 mm s omítkou</t>
  </si>
  <si>
    <t xml:space="preserve"> "` ```D221_2_016_PUDORYS_3NP_BP"_x000d_
 11.92 2P01A = 11,920 [A]_x000d_
 14.14 2P01B = 14,140 [B]_x000d_
 17.63 2P08 = 17,630 [C]_x000d_
 15.40 2P09 = 15,400 [D]_x000d_
 14.40 2P15 = 14,400 [E]_x000d_
 Celkem: 11.92+14.14+17.63+15.4+14.4 = 73,490 [F]_x000d_</t>
  </si>
  <si>
    <t>R762512811</t>
  </si>
  <si>
    <t>Demontáž podlahové konstrukce podkladové roštu podkladového</t>
  </si>
  <si>
    <t>763111811</t>
  </si>
  <si>
    <t>Demontáž příček ze sádrokartonových desek s nosnou konstrukcí z ocelových profilů jednoduchých, opláštění jednoduché</t>
  </si>
  <si>
    <t xml:space="preserve"> "` ```D221_2_015_PUDORYS_2NP_BP"_x000d_
 (3.6+1.9+4.77)*3.2 - 0.8*2.0*2 1P07 = 29,664 [A]_x000d_
 ((1.3+1.67)*3.1-0.7*2.0-1.45*2.0)*2 1P18 = 9,814 [B]_x000d_
 "``D221_2_016_PUDORYS_3NP_BP"_x000d_
 3.755*2.6-0.9*2.0 2P08/2P09 = 7,963 [C]_x000d_
 (4.92+2.675+2.570+1.0)*2.95-0.8*2.0-0.6*2.0*3 2P10-2P14 = 27,737 [D]_x000d_
 Celkem: 29.664+9.814+7.963+27.737 = 75,178 [E]_x000d_</t>
  </si>
  <si>
    <t>764001821</t>
  </si>
  <si>
    <t>Demontáž klempířských konstrukcí krytiny ze svitků nebo tabulí do suti</t>
  </si>
  <si>
    <t xml:space="preserve"> "` ```Nízká střecha nad WC"_x000d_
 72.420 = 72,420 [A]_x000d_</t>
  </si>
  <si>
    <t>764001831</t>
  </si>
  <si>
    <t>Demontáž klempířských konstrukcí krytiny z taškových tabulí do suti</t>
  </si>
  <si>
    <t xml:space="preserve"> "` ```D221_2_061_STRECHA_BP"_x000d_
 "``Levá věž z pohledu ulice"_x000d_
 13.325*4.5*2 = 119,925 [A]_x000d_
 "``Středová část"_x000d_
 11.900*4.9 = 58,310 [B]_x000d_
 11.900*3.0 + 12.8*4.9 = 98,420 [C]_x000d_
 "``Pravá věž z pohledu ulice"_x000d_
 13.325*4.5*2 = 119,925 [D]_x000d_
 Celkem: 119.925+58.31+98.42+119.925 = 396,580 [E]_x000d_</t>
  </si>
  <si>
    <t>764001861</t>
  </si>
  <si>
    <t>Demontáž klempířských konstrukcí oplechování hřebene z hřebenáčů do suti</t>
  </si>
  <si>
    <t xml:space="preserve"> "` ```D221_2_061_STRECHA_BP"_x000d_
 "``Levá věž z pohledu ulice"_x000d_
 13.325 = 13,325 [A]_x000d_
 "``Středová část"_x000d_
 15.5 = 15,500 [B]_x000d_
 "``Pravá věž z pohledu ulice"_x000d_
 13.325 = 13,325 [C]_x000d_
 Celkem: 13.325+15.5+13.325 = 42,150 [D]_x000d_</t>
  </si>
  <si>
    <t>764002801</t>
  </si>
  <si>
    <t>Demontáž klempířských konstrukcí závětrné lišty do suti</t>
  </si>
  <si>
    <t xml:space="preserve"> "` ```D221_2_061_STRECHA_BP"_x000d_
 "``Levá věž z pohledu ulice"_x000d_
 4.5*2*2 = 18,000 [A]_x000d_
 "``Pravá věž z pohledu ulice"_x000d_
 4.5*2*2 = 18,000 [B]_x000d_
 "``Nízká střecha nad WC"_x000d_
 4.2 = 4,200 [C]_x000d_
 "``Nízká střecha nad vchodem"_x000d_
 2* 2.5 = 5,000 [D]_x000d_
 Celkem: 18+18+4.2+5 = 45,200 [E]_x000d_</t>
  </si>
  <si>
    <t>764002812</t>
  </si>
  <si>
    <t>Demontáž klempířských konstrukcí okapového plechu do suti, v krytině skládané</t>
  </si>
  <si>
    <t xml:space="preserve"> "` ```D221_2_061_STRECHA_BP"_x000d_
 "``Levá věž z pohledu ulice"_x000d_
 13.325 + 1.25 + 5.0 = 19,575 [A]_x000d_
 "``Středová část"_x000d_
 12.9*2 = 25,800 [B]_x000d_
 "``Pravá věž z pohledu ulice"_x000d_
 13.325 + 1.25 + 5.0 = 19,575 [C]_x000d_
 Celkem: 19.575+25.8+19.575 = 64,950 [D]_x000d_</t>
  </si>
  <si>
    <t>764002851</t>
  </si>
  <si>
    <t>Demontáž klempířských konstrukcí oplechování parapetů do suti</t>
  </si>
  <si>
    <t xml:space="preserve"> "` ```D221_2_014_PUDORYS_1NP_BP"_x000d_
 "``D221_2_015_PUDORYS_2NP_BP"_x000d_
 "``D221_2_016_PUDORYS_3NP_BP"_x000d_
 1.22 *2 = 2,440 [A]_x000d_
 1.12 *13 = 14,560 [B]_x000d_
 0.65 *2 = 1,300 [C]_x000d_
 0.90 *2 = 1,800 [D]_x000d_
 1.85 *1 = 1,850 [E]_x000d_
 1.45 *1 = 1,450 [F]_x000d_
 1.25 *3 = 3,750 [G]_x000d_
 1.9 *1 = 1,900 [H]_x000d_
 1.865 *1 = 1,865 [I]_x000d_
 0.71 *10 = 7,100 [J]_x000d_
 0.90 *2 = 1,800 [K]_x000d_
 2.24 *1 = 2,240 [L]_x000d_
 1.10 *9 = 9,900 [M]_x000d_
 1.16*1 = 1,160 [N]_x000d_
 0.35*2 = 0,700 [O]_x000d_
 Celkem: 2.44+14.56+1.3+1.8+1.85+1.45+3.75+1.9+1.865+7.1+1.8+2.24+9.9+1.16+0.7 = 53,815 [P]_x000d_</t>
  </si>
  <si>
    <t>764002871</t>
  </si>
  <si>
    <t>Demontáž klempířských konstrukcí lemování zdí do suti</t>
  </si>
  <si>
    <t xml:space="preserve"> "` ```D221_2_061_STRECHA_BP"_x000d_
 "``Oplechování středové části přiléhající k věžím"_x000d_
 2 * 5.7 = 11,400 [A]_x000d_
 "``Opechování nad WC"_x000d_
 14.205 + 5.10 = 19,305 [B]_x000d_
 "``Nízká střecha nad vchodem"_x000d_
 4.1 = 4,100 [C]_x000d_
 Celkem: 11.4+19.305+4.1 = 34,805 [D]_x000d_</t>
  </si>
  <si>
    <t>764004801</t>
  </si>
  <si>
    <t>Demontáž klempířských konstrukcí žlabu podokapního do suti</t>
  </si>
  <si>
    <t xml:space="preserve"> "` ```D221_2_061_STRECHA_BP"_x000d_
 "``Vysoká střecha"_x000d_
 12.900 = 12,900 [A]_x000d_
 "``Nízká střecha nad WC"_x000d_
 7.725+0.900+6.970 = 15,595 [B]_x000d_
 "``Nízká střecha nad vchodem"_x000d_
 4.1 = 4,100 [C]_x000d_
 Celkem: 12.9+15.595+4.1 = 32,595 [D]_x000d_</t>
  </si>
  <si>
    <t>764004821</t>
  </si>
  <si>
    <t>Demontáž klempířských konstrukcí žlabu nástřešního do suti</t>
  </si>
  <si>
    <t xml:space="preserve"> "` ```D221_2_061_STRECHA_BP"_x000d_
 "``Levá věž z pohledu ulice"_x000d_
 13.325 + 1.25 + 5.0 = 19,575 [A]_x000d_
 "``Středová část"_x000d_
 12.9 = 12,900 [B]_x000d_
 "``Pravá věž z pohledu ulice"_x000d_
 13.325 + 1.25 + 5.0 = 19,575 [C]_x000d_
 Celkem: 19.575+12.9+19.575 = 52,050 [D]_x000d_</t>
  </si>
  <si>
    <t>764004861</t>
  </si>
  <si>
    <t>Demontáž klempířských konstrukcí svodu do suti</t>
  </si>
  <si>
    <t xml:space="preserve"> "` ```D221_2_061_STRECHA_BP"_x000d_
 "``D221_2_020_POHLED_JV_BP"_x000d_
 "``D221_2_021_POHLED_JZ_BP"_x000d_
 "``D221_2_022_POHLED_SV_BP"_x000d_
 "``D221_2_023_POHLED_SZ_BP"_x000d_
 12.0*4+5.0 Výpravní budova = 53,000 [A]_x000d_
 3.2 WC = 3,200 [B]_x000d_
 2.8 Vchod = 2,800 [C]_x000d_
 Celkem: 53+3.2+2.8 = 59,000 [D]_x000d_</t>
  </si>
  <si>
    <t>765192811</t>
  </si>
  <si>
    <t>Demontáž střešního výlezu jakékoliv plochy</t>
  </si>
  <si>
    <t xml:space="preserve"> "` ```D221_2_061_STRECHA_BP"_x000d_
 1 = 1,000 [A]_x000d_</t>
  </si>
  <si>
    <t>766411821</t>
  </si>
  <si>
    <t>Demontáž obložení stěn palubkami</t>
  </si>
  <si>
    <t xml:space="preserve"> "` ```D221_2_014_PUDORYS_1NP_BP"_x000d_
 (11.12-1.34*2)*1.1 0P01 = 9,284 [A]_x000d_
 (38.84-1.34*2-0.8)*1.1 0P02 = 38,896 [B]_x000d_
 (15.54-0.8-0.9-2.85)*1.1 0P04 = 12,089 [C]_x000d_
 "``D221_2_015_PUDORYS_2NP_BP"_x000d_
 13.10*1.5 -0.7*1.5-1.15*1.5 1P03 = 16,875 [D]_x000d_
 "``D221_2_016_PUDORYS_3NP_BP"_x000d_
 (1.7+3.0+0.3+0.7+0.95)*1.5 2P07 = 9,975 [E]_x000d_
 (11.45-0.6*2-0.8*2)*1.5 2P10 = 12,975 [F]_x000d_
 Celkem: 9.284+38.896+12.089+16.875+9.975+12.975 = 100,094 [G]_x000d_</t>
  </si>
  <si>
    <t>766691811</t>
  </si>
  <si>
    <t>Demontáž parapetních desek šířky do 300 mm</t>
  </si>
  <si>
    <t xml:space="preserve"> "` ```D221_2_014_PUDORYS_1NP_BP"_x000d_
 2*1.220 = 2,440 [A]_x000d_
 1*1.160 = 1,160 [B]_x000d_
 Mezisoučet: 2.44+1.16 = 3,600 [C]_x000d_
 "``D221_2_015_PUDORYS_2NP_BP"_x000d_
 11*1.120 = 12,320 [D]_x000d_
 1*2.240 = 2,240 [E]_x000d_
 Mezisoučet: 12.32+2.24 = 14,560 [F]_x000d_
 "``D221_2_016_PUDORYS_3NP_BP"_x000d_
 7*1.100 = 7,700 [G]_x000d_
 2*1.120 = 2,240 [H]_x000d_
 4*0.710 = 2,840 [I]_x000d_
 1*0.900 = 0,900 [J]_x000d_
 1*0.350 = 0,350 [K]_x000d_
 Mezisoučet: 7.7+2.24+2.84+0.9+0.35 = 14,030 [L]_x000d_
 Celkem: 2.44+1.16+12.32+2.24+7.7+2.24+2.84+0.9+0.35 = 32,190 [M]_x000d_</t>
  </si>
  <si>
    <t>766691812</t>
  </si>
  <si>
    <t>Demontáž parapetních desek šířky přes 300 mm</t>
  </si>
  <si>
    <t xml:space="preserve"> "` ```D221_2_014_PUDORYS_1NP_BP"_x000d_
 1*1.850 = 1,850 [A]_x000d_
 1*1.450 = 1,450 [B]_x000d_
 2*0.850 = 1,700 [C]_x000d_
 2*0.900 = 1,800 [D]_x000d_
 1*1.865 = 1,865 [E]_x000d_
 1*1.100 = 1,100 [F]_x000d_
 3*1.250 = 3,750 [G]_x000d_
 1*1.900 = 1,900 [H]_x000d_
 Mezisoučet: 1.85+1.45+1.7+1.8+1.865+1.1+3.75+1.9 = 15,415 [I]_x000d_
 "``D221_2_015_PUDORYS_2NP_BP"_x000d_
 6*0.710 = 4,260 [J]_x000d_
 1*1.120 = 1,120 [K]_x000d_
 1*0.350 = 0,350 [L]_x000d_
 1*0.900 = 0,900 [M]_x000d_
 Mezisoučet: 4.26+1.12+0.35+0.9 = 6,630 [N]_x000d_
 Celkem: 1.85+1.45+1.7+1.8+1.865+1.1+3.75+1.9+4.26+1.12+0.35+0.9 = 22,045 [O]_x000d_</t>
  </si>
  <si>
    <t>766812830</t>
  </si>
  <si>
    <t>Demontáž kuchyňských linek dřevěných nebo kovových včetně skříněk uchycených na stěně, délky přes 1500 do 1800 mm</t>
  </si>
  <si>
    <t xml:space="preserve"> "` ```D221_2_016_PUDORYS_3NP_BP"_x000d_
 2 2P14 - délka kuchyně 3200mm = 2,000 [A]_x000d_</t>
  </si>
  <si>
    <t>766812840</t>
  </si>
  <si>
    <t>Demontáž kuchyňských linek dřevěných nebo kovových včetně skříněk uchycených na stěně, délky přes 1800 do 2100 mm</t>
  </si>
  <si>
    <t xml:space="preserve"> "` ```D221_2_014_PUDORYS_1NP_BP"_x000d_
 1 0P07 = 1,000 [A]_x000d_
 "``D221_2_015_PUDORYS_2NP_BP"_x000d_
 1 1P09 = 1,000 [B]_x000d_
 3 1P019 - délka 5200mm = 3,000 [C]_x000d_
 Celkem: 1+1+3 = 5,000 [D]_x000d_</t>
  </si>
  <si>
    <t>766825821</t>
  </si>
  <si>
    <t>Demontáž nábytku vestavěného skříní dvoukřídlových</t>
  </si>
  <si>
    <t xml:space="preserve"> "` ```D221_2_014_PUDORYS_1NP_BP"_x000d_
 1 VESTAVNÁ SKŘÍŇ V NICE - 0P04 = 1,000 [A]_x000d_</t>
  </si>
  <si>
    <t>767661811</t>
  </si>
  <si>
    <t>Demontáž mříží pevných nebo otevíravých</t>
  </si>
  <si>
    <t xml:space="preserve"> "` ```D221_2_021_POHLED_JZ_BP"_x000d_
 "``D221_2_016_PUDORYS_3NP_BP"_x000d_
 0.71*1.3*2 = 1,846 [A]_x000d_
 Mezisoučet: 1.846 = 1,846 [B]_x000d_
 "``D221_2_022_POHLED_SV_BP"_x000d_
 "``D221_2_014_PUDORYS_1NP_BP"_x000d_
 1.865*2.0 = 3,730 [C]_x000d_
 Mezisoučet: 3.73 = 3,730 [D]_x000d_
 Celkem: 1.846+3.73 = 5,576 [E]_x000d_</t>
  </si>
  <si>
    <t>767893816</t>
  </si>
  <si>
    <t>Demontáž stříšek nad venkovními vstupy z kovových profilů, výplň z plechu</t>
  </si>
  <si>
    <t xml:space="preserve"> "` ```D221_2_022_POHLED_SV_BP"_x000d_
 1.200 = 1,200 [A]_x000d_</t>
  </si>
  <si>
    <t>776201811</t>
  </si>
  <si>
    <t>Demontáž povlakových podlahovin lepených ručně bez podložky</t>
  </si>
  <si>
    <t xml:space="preserve"> "` ```D221_2_014_PUDORYS_1NP_BP"_x000d_
 13.06 0P03 = 13,060 [A]_x000d_
 13.59 0P04 = 13,590 [B]_x000d_
 10.96 0P07 = 10,960 [C]_x000d_
 4.29 0P16 = 4,290 [D]_x000d_
 Mezisoučet: 13.06+13.59+10.96+4.29 = 41,900 [E]_x000d_
 "``D221_2_015_PUDORYS_2NP_BP"_x000d_
 12.97 1P02 = 12,970 [F]_x000d_
 9.01 1P03 = 9,010 [G]_x000d_
 7.85 1P07A = 7,850 [H]_x000d_
 8.99 1P07B = 8,990 [I]_x000d_
 10.24 1P07C = 10,240 [J]_x000d_
 21.46 1P08 = 21,460 [K]_x000d_
 16.68 1P09 = 16,680 [L]_x000d_
 5.32 1P13 = 5,320 [M]_x000d_
 23.83 1P17 = 23,830 [N]_x000d_
 16.35 1P18 = 16,350 [O]_x000d_
 14.35 1P19 = 14,350 [P]_x000d_
 Mezisoučet: 12.97+9.01+7.85+8.99+10.24+21.46+16.68+5.32+23.83+16.35+14.35 = 147,050 [Q]_x000d_
 "``D221_2_016_PUDORYS_3NP_BP"_x000d_
 3.12 2P02 = 3,120 [R]_x000d_
 17.08 2P04 = 17,080 [S]_x000d_
 17.63 2P08 = 17,630 [T]_x000d_
 15.40 2P09 = 15,400 [U]_x000d_
 6.96 2P10 = 6,960 [V]_x000d_
 24.92 2P14 = 24,920 [W]_x000d_
 14.40 2P15 = 14,400 [X]_x000d_
 Celkem: 13.06+13.59+10.96+4.29+12.97+9.01+7.85+8.99+10.24+21.46+16.68+5.32+23.83+16.35+14.35+3.12+17.08+17.63+15.4+6.96+24.92+14.4 = 288,460 [Y]_x000d_</t>
  </si>
  <si>
    <t>961044111</t>
  </si>
  <si>
    <t>Bourání základů z betonu prostého</t>
  </si>
  <si>
    <t xml:space="preserve"> "` ```D221_2_013_PUDORYS_1PP_BP"_x000d_
 (2*2.085+3.68)*0.6*0.45 BOURÁNÍ ZÁKLADU ZÁDVEŘÍ = 2,120 [A]_x000d_</t>
  </si>
  <si>
    <t>962031132</t>
  </si>
  <si>
    <t>Bourání příček nebo přizdívek z cihel pálených plných nebo dutých, tl. do 100 mm</t>
  </si>
  <si>
    <t xml:space="preserve"> "` ```D221_2_013_PUDORYS_1PP_BP"_x000d_
 (1.27+1.05)*2.5-0.8*2.0 = 4,200 [A]_x000d_
 "``D221_2_014_PUDORYS_1NP_BP"_x000d_
 (1.480*3+3.0)*2.850 0P12 = 21,204 [B]_x000d_
 (1.500*3+3.0+0.75)*2.850 0P13 = 23,513 [C]_x000d_
 "``D221_2_015_PUDORYS_2NP_BP"_x000d_
 0.85*2.2 1P10 - PŘIZDÍVKA U VANY = 1,870 [D]_x000d_
 1.8*3.1 1P11/1P12 = 5,580 [E]_x000d_
 Celkem: 4.2+21.204+23.513+1.87+5.58 = 56,367 [F]_x000d_</t>
  </si>
  <si>
    <t>962031133</t>
  </si>
  <si>
    <t>Bourání příček nebo přizdívek z cihel pálených plných nebo dutých, tl. přes 100 do 150 mm</t>
  </si>
  <si>
    <t xml:space="preserve"> "` ```D221_2_014_PUDORYS_1NP_BP"_x000d_
 3.30*3.60-0.8*2.0 0P07/0P16 = 10,280 [A]_x000d_
 3.960*2.850 0P12/0P13 = 11,286 [B]_x000d_
 "``D221_2_015_PUDORYS_2NP_BP"_x000d_
 3.05*3.1-0.7*2.0+1.47*3.1-0.7*2.0 1P03/1P04/1P05 = 11,212 [C]_x000d_
 (4.525+2.8)*3.1-2*0.7*2.0-0.9*2.0 1P06/1P10 = 18,108 [D]_x000d_
 3.655*3.2 1P02/1P08 = 11,696 [E]_x000d_
 4.77*3.2 1P07C/1P18 = 15,264 [F]_x000d_
 "``D221_2_016_PUDORYS_3NP_BP"_x000d_
 1.0*2.2 2P05/2P06 - PŘIZDÍVKA U WC = 2,200 [G]_x000d_
 (1.1+0.7+1.6)*2.75-0.7*2.0 2P05/2P06/2P07 = 7,950 [H]_x000d_
 (4.92+1.125)*2.90-0.9*2.0-0.7*2.0 2P02/2P03/2P04 = 14,331 [I]_x000d_
 Celkem: 10.28+11.286+11.212+18.108+11.696+15.264+2.2+7.95+14.331 = 102,327 [J]_x000d_</t>
  </si>
  <si>
    <t>962032231</t>
  </si>
  <si>
    <t>Bourání zdiva nadzákladového z cihel pálených plných nebo lícových nebo vápenopískových, na maltu vápennou nebo vápenocementovou, objemu přes 1 m3</t>
  </si>
  <si>
    <t xml:space="preserve"> "` ```D221_2_014_PUDORYS_1NP_BP"_x000d_
 "``Bourání zádveří"_x000d_
 (2*2.085+3.68)*2.85*0.3 = 6,712 [A]_x000d_
 -1.48*2.35*0.3 - 1.16*1.45*0.3 = -1,548 [B]_x000d_
 "``Bourání otvoru do čekárny"_x000d_
 (1.750*3.265*0.600) - (1.250*2.200*0.600) 0P01/0P02 = 1,778 [C]_x000d_
 0.900*0.900*0.700 Otvor pro odvětrání CHÚC 0P05A = 0,567 [D]_x000d_
 "``D221_2_016_PUDORYS_3NP_BP"_x000d_
 0.700*0.800*0.500 Otvor pro odvětrání CHÚC 2P01a = 0,280 [E]_x000d_
 0.700*0.800*0.500 Otvor pro odvětrání CHÚC 2P01b = 0,280 [F]_x000d_
 Celkem: 6.712+-1.548+1.778+0.567+0.28+0.28 = 8,069 [G]_x000d_</t>
  </si>
  <si>
    <t>962032631</t>
  </si>
  <si>
    <t>Bourání zdiva nadzákladového komínového z cihel pálených, šamotových nebo vápenopískových, na maltu vápennou nebo vápenocementovou</t>
  </si>
  <si>
    <t xml:space="preserve"> "` ```D221_2_013_PUDORYS_1PP_BP"_x000d_
 0.450*0.312*1.500 1S01  - bourání komínu na šachtu = 0,211 [A]_x000d_
 0.340*0.325*1.500 1S03  - bourání komínu na šachtu = 0,166 [B]_x000d_
 0.770*0.350*1.500 1S07  - bourání komínu na šachtu = 0,404 [C]_x000d_
 0.400*0.370*1.500 1S09 - bourání komínu na šachtu = 0,222 [D]_x000d_
 "``D221_2_014_PUDORYS_1NP_BP"_x000d_
 0.960*0.320*3.700 0P02 - bourání komínu na šachtu = 1,137 [E]_x000d_
 0.770*0.450*3.700+2*0.060*0.200*3.700  0P04 - bourání komínu na šachtu = 1,371 [F]_x000d_
 0.500*0.350*3.700 0P05b - bourání komínu na šachtu = 0,648 [G]_x000d_
 0.400*0.370*3.700 0P07 - bourání komínu na šachtu = 0,548 [H]_x000d_
 0.530*0.320*3.700 0P08 - bourání komínu na šachtu = 0,628 [I]_x000d_
 0.500*0.500*4.700 0P13 - KOMÍN NA WC = 1,175 [J]_x000d_
 0.300*0.850*4.700 0P15 - KOMÍN NA WC = 1,199 [K]_x000d_
 "``D221_2_015_PUDORYS_2NP_BP"_x000d_
 0.500*0.350*3.200 1P01b - bourání komínu na šachtu = 0,560 [L]_x000d_
 0.770*0.450*3.200+2*0.210*0.200*3.200 1P03 - bourání komínu na šachtu = 1,378 [M]_x000d_
 0.430*0.320*3.200 1P07a - bourání komínu na šachtu = 0,440 [N]_x000d_
 0.400*0.370*3.200 1P09 - bourání komínu na šachtu = 0,474 [O]_x000d_
 0.960*0.320*3.200 1P19 - bourání komínu na šachtu = 0,983 [P]_x000d_
 "``D221_2_016_PUDORYS_3NP_BP"_x000d_
 0.500*0.350*3.000 2P01b = 0,525 [Q]_x000d_
 0.770*0.450*3.000+(0.210*0.200+0.250*0.200)*3.200 2P07 - bourání komínu na šachtu = 1,334 [R]_x000d_
 0.900*0.320*3.000 2P15 = 0,864 [S]_x000d_
 0.530*0.320*3.000 2P16 = 0,509 [T]_x000d_
 Celkem: 0.211+0.166+0.404+0.222+1.137+1.371+0.648+0.548+0.628+1.175+1.199+0.56+1.378+0.44+0.474+0.983+0.525+1.334+0.864+0.509 = 14,776 [U]_x000d_</t>
  </si>
  <si>
    <t>962086111</t>
  </si>
  <si>
    <t>Bourání příček nebo přizdívek z pórobetonových tvárnic, tl. přes 100 do 150 mm</t>
  </si>
  <si>
    <t xml:space="preserve"> "` ```D221_2_015_PUDORYS_2NP_BP"_x000d_
 (4.52+2.415+2.62+0.8)*3.1 - 3*0.7*2.0 1P13/14/15/16/17 = 27,901 [A]_x000d_</t>
  </si>
  <si>
    <t>963042819</t>
  </si>
  <si>
    <t>Bourání schodišťových stupňů betonových zhotovených na místě</t>
  </si>
  <si>
    <t xml:space="preserve"> "` ```D221_2_014_PUDORYS_1NP_BP"_x000d_
 1.75 SCHOD DO ZÁDVEŘÍ = 1,750 [A]_x000d_</t>
  </si>
  <si>
    <t>965024131</t>
  </si>
  <si>
    <t>Bourání podlah kamenných bez podkladního lože, s jakoukoliv výplní spár z desek nebo mozaiky, plochy přes 1 m2</t>
  </si>
  <si>
    <t xml:space="preserve"> "` ```D221_2_014_PUDORYS_1NP_BP"_x000d_
 44.83 0P02 = 44,830 [A]_x000d_
 Celkem: 44.83 = 44,830 [B]_x000d_</t>
  </si>
  <si>
    <t>965031131</t>
  </si>
  <si>
    <t>Bourání podlah z cihel bez podkladního lože, s jakoukoliv výplní spár kladených naplocho, plochy přes 1 m2</t>
  </si>
  <si>
    <t xml:space="preserve"> "` ```D221_2_016_PUDORYS_3NP_BP"_x000d_
 64.62 2P16 = 64,620 [A]_x000d_</t>
  </si>
  <si>
    <t>965041441</t>
  </si>
  <si>
    <t>Bourání mazanin škvárobetonových tl. přes 100 mm, plochy přes 4 m2</t>
  </si>
  <si>
    <t xml:space="preserve"> "` ```D221_2_013_PUDORYS_1PP_BP"_x000d_
 (10.69+11.11+44.86+24.37+11.79+19.56+13.34+9.88+15.12)*0.2 = 32,144 [A]_x000d_
 Mezisoučet: 32.144 = 32,144 [B]_x000d_
 "``D221_2_016_PUDORYS_3NP_BP"_x000d_
 4.92*4.725 2P02/03/04 = 23,247 [C]_x000d_
 4.92*3.52 2P05/06/07 = 17,318 [D]_x000d_
 64.62 2P16 = 64,620 [E]_x000d_
 8.85*3.755 2P08/09 = 33,232 [F]_x000d_
 14.40 2P15 = 14,400 [G]_x000d_
 4.92*7.975 2P10-2P14 = 39,237 [H]_x000d_
 Mezisoučet: 23.247+17.318+64.62+33.232+14.4+39.237 = 192,054 [I]_x000d_
 192.054 * 0.12 = 23,046 [J]_x000d_
 32.144+23.046 SOUČET = 55,190 [K]_x000d_</t>
  </si>
  <si>
    <t>965042141</t>
  </si>
  <si>
    <t>Bourání mazanin betonových nebo z litého asfaltu tl. do 100 mm, plochy přes 4 m2</t>
  </si>
  <si>
    <t xml:space="preserve"> "` ```D221_2_014_PUDORYS_1NP_BP"_x000d_
 6.45*0.1 0P01 = 0,645 [A]_x000d_
 (2.630+0.15+3.135)*3.960*0.1 0P12/0P13 = 2,342 [B]_x000d_
 13.400 *0.1 0P14/0P15 = 1,340 [C]_x000d_
 Mezisoučet: 0.645+2.342+1.34 = 4,327 [D]_x000d_
 "``D221_2_015_PUDORYS_2NP_BP"_x000d_
 4.525*4.520*0.06 1P06/10/11/12 = 1,227 [E]_x000d_
 4.520*3.05*0.06 1P03/05/06 = 0,827 [F]_x000d_
 3.3*4.92*0.06 1P09 = 0,974 [G]_x000d_
 9.24*4.92*0.06 1P07/1P18 = 2,728 [H]_x000d_
 (3.3*3.755+(0.15+5.65)*3.655)*0.06 1P02/1P08 = 2,015 [I]_x000d_
 3.84*3.655*0.06 1P19 = 0,842 [J]_x000d_
 7.775*4.52*0.06 1P13-17 = 2,109 [K]_x000d_
 Celkem: 0.645+2.342+1.34+1.227+0.827+0.974+2.728+2.015+0.842+2.109 = 15,049 [L]_x000d_</t>
  </si>
  <si>
    <t>965046111</t>
  </si>
  <si>
    <t>Broušení stávajících betonových podlah úběr do 3 mm</t>
  </si>
  <si>
    <t xml:space="preserve"> "` ```D221_2_014_PUDORYS_1NP_BP"_x000d_
 44.83 0P02 = 44,830 [A]_x000d_</t>
  </si>
  <si>
    <t>965046119</t>
  </si>
  <si>
    <t>Broušení stávajících betonových podlah Příplatek k ceně za každý další 1 mm úběru</t>
  </si>
  <si>
    <t>965081213</t>
  </si>
  <si>
    <t>Bourání podlah z dlaždic bez podkladního lože nebo mazaniny, s jakoukoliv výplní spár keramických nebo xylolitových tl. do 10 mm, plochy přes 1 m2</t>
  </si>
  <si>
    <t xml:space="preserve"> "` ```D221_2_014_PUDORYS_1NP_BP"_x000d_
 6.45 0P01 = 6,450 [A]_x000d_
 10.11 0P12 = 10,110 [B]_x000d_
 11.85 0P13 = 11,850 [C]_x000d_
 Mezisoučet: 6.45+10.11+11.85 = 28,410 [D]_x000d_
 "``D221_2_015_PUDORYS_2NP_BP"_x000d_
 2.94 1P04 = 2,940 [E]_x000d_
 1.32 1P05 = 1,320 [F]_x000d_
 5.67 1P06 = 5,670 [G]_x000d_
 7.05 1P10 = 7,050 [H]_x000d_
 1.62 1P11 = 1,620 [I]_x000d_
 5.75 1P12 = 5,750 [J]_x000d_
 4.31 1P14 = 4,310 [K]_x000d_
 1.38 1P15 = 1,380 [L]_x000d_
 0.63 1P16 = 0,630 [M]_x000d_
 Mezisoučet: 2.94+1.32+5.67+7.05+1.62+5.75+4.31+1.38+0.63 = 30,670 [N]_x000d_
 "``D221_2_016_PUDORYS_3NP_BP"_x000d_
 2.25 2P03 = 2,250 [O]_x000d_
 4.95 2P05 = 4,950 [P]_x000d_
 1.83 2P06 = 1,830 [Q]_x000d_
 8.68 2P07 = 8,680 [R]_x000d_
 4.43 2P11 = 4,430 [S]_x000d_
 1.25 2P12 = 1,250 [T]_x000d_
 1.21 2P13 = 1,210 [U]_x000d_
 Mezisoučet: 2.25+4.95+1.83+8.68+4.43+1.25+1.21 = 24,600 [V]_x000d_
 Celkem: 6.45+10.11+11.85+2.94+1.32+5.67+7.05+1.62+5.75+4.31+1.38+0.63+2.25+4.95+1.83+8.68+4.43+1.25+1.21 = 83,680 [W]_x000d_</t>
  </si>
  <si>
    <t>965081313</t>
  </si>
  <si>
    <t>Bourání podlah z dlaždic bez podkladního lože nebo mazaniny, s jakoukoliv výplní spár betonových, teracových nebo čedičových tl. do 20 mm, plochy přes 1 m2</t>
  </si>
  <si>
    <t xml:space="preserve"> "` ```D221_2_014_PUDORYS_1NP_BP"_x000d_
 6.12 0P14 = 6,120 [A]_x000d_
 7.28 0P15 = 7,280 [B]_x000d_
 Mezisoučet: 6.12+7.28 = 13,400 [C]_x000d_
 Celkem: 6.12+7.28 = 13,400 [D]_x000d_</t>
  </si>
  <si>
    <t>965083122</t>
  </si>
  <si>
    <t>Odstranění násypu mezi stropními trámy tl. do 200 mm, plochy přes 2 m2</t>
  </si>
  <si>
    <t xml:space="preserve"> "` ```D221_2_015_PUDORYS_2NP_BP"_x000d_
 4.525*4.520 1P06/10/11/12 = 20,453 [A]_x000d_
 4.520*3.05 1P03/05/06 = 13,786 [B]_x000d_
 3.3*4.92 1P09 = 16,236 [C]_x000d_
 9.24*4.92 1P07/1P18 = 45,461 [D]_x000d_
 (3.3*3.755+(0.15+5.65)*3.655) 1P02/1P08 = 33,591 [E]_x000d_
 3.84*3.655 1P19 = 14,035 [F]_x000d_
 7.775*4.52 1P13-17 = 35,143 [G]_x000d_
 Mezisoučet: 20.453+13.786+16.236+45.461+33.591+14.035+35.143 = 178,705 [H]_x000d_
 178.705*(0.72/0.92)*0.120 SOUČET = 16,783 [I]_x000d_
 16.783 * 1.1Koeficient množství = 18,461 [J]_x000d_</t>
  </si>
  <si>
    <t>967031132</t>
  </si>
  <si>
    <t>Přisekání (špicování) plošné nebo rovných ostění zdiva z cihel pálených rovných ostění, bez odstupu, po hrubém vybourání otvorů, na maltu vápennou nebo vápenoce</t>
  </si>
  <si>
    <t>Přisekání (špicování) plošné nebo rovných ostění zdiva z cihel pálených rovných ostění, bez odstupu, po hrubém vybourání otvorů, na maltu vápennou nebo vápenocementovou</t>
  </si>
  <si>
    <t xml:space="preserve"> "` ```D221_2_013_PUDORYS_1PP_BP"_x000d_
 "``D221_2_014_PUDORYS_1NP_BP"_x000d_
 "``D221_2_015_PUDORYS_2NP_BP"_x000d_
 "``D221_2_016_PUDORYS_3NP_BP"_x000d_
 42.000 = 42,000 [A]_x000d_</t>
  </si>
  <si>
    <t>968062244</t>
  </si>
  <si>
    <t>Vybourání dřevěných rámů oken s křídly, dveřních zárubní, vrat, stěn, ostění nebo obkladů rámů oken s křídly jednoduchých, plochy do 1 m2</t>
  </si>
  <si>
    <t xml:space="preserve"> "` ```D221_2_016_PUDORYS_3NP_BP"_x000d_
 0.35*0.35 2P01A/2P03 = 0,123 [A]_x000d_</t>
  </si>
  <si>
    <t>968062375</t>
  </si>
  <si>
    <t>Vybourání dřevěných rámů oken s křídly, dveřních zárubní, vrat, stěn, ostění nebo obkladů rámů oken s křídly zdvojených, plochy do 2 m2</t>
  </si>
  <si>
    <t xml:space="preserve"> "` ```D221_2_014_PUDORYS_1NP_BP"_x000d_
 2* 1.0*1.25 OKNA DO POKLADNY = 2,500 [A]_x000d_</t>
  </si>
  <si>
    <t>968062455</t>
  </si>
  <si>
    <t>Vybourání dřevěných rámů oken s křídly, dveřních zárubní, vrat, stěn, ostění nebo obkladů dveřních zárubní, plochy do 2 m2</t>
  </si>
  <si>
    <t xml:space="preserve"> "` ```D221_2_013_PUDORYS_1PP_BP"_x000d_
 6*0.8*2.0 = 9,600 [A]_x000d_
 "``D221_2_016_PUDORYS_3NP_BP"_x000d_
 0.8*2.0 1P17/1P18 = 1,600 [B]_x000d_
 Celkem: 9.6+1.6 = 11,200 [C]_x000d_</t>
  </si>
  <si>
    <t>968062456</t>
  </si>
  <si>
    <t>Vybourání dřevěných rámů oken s křídly, dveřních zárubní, vrat, stěn, ostění nebo obkladů dveřních zárubní, plochy přes 2 m2</t>
  </si>
  <si>
    <t xml:space="preserve"> "` ```D221_2_014_PUDORYS_1NP_BP"_x000d_
 1.34*2.25 dveře do čekárny = 3,015 [A]_x000d_</t>
  </si>
  <si>
    <t>968072244</t>
  </si>
  <si>
    <t>Vybourání kovových rámů oken s křídly, dveřních zárubní, vrat, stěn, ostění nebo obkladů okenních rámů s křídly jednoduchých, plochy do 1 m2</t>
  </si>
  <si>
    <t xml:space="preserve"> "` ```D221_2_014_PUDORYS_1NP_BP"_x000d_
 10* (0.85*1.25) = 10,625 [A]_x000d_</t>
  </si>
  <si>
    <t>968072455</t>
  </si>
  <si>
    <t>Vybourání kovových rámů oken s křídly, dveřních zárubní, vrat, stěn, ostění nebo obkladů dveřních zárubní, plochy do 2 m2</t>
  </si>
  <si>
    <t xml:space="preserve"> "` ```D221_2_014_PUDORYS_1NP_BP"_x000d_
 1*0.9*2.0 0P02 = 1,800 [A]_x000d_
 2*0.9*2.0 0P04 = 3,600 [B]_x000d_
 1*0.9*2.0 0P05a = 1,800 [C]_x000d_
 1*0.9*2.0 0P05b = 1,800 [D]_x000d_
 2*0.9*2.0 0P06 = 3,600 [E]_x000d_
 1*0.9*2.0 0P07 = 1,800 [F]_x000d_
 3*0.8*2.0 0P12 = 4,800 [G]_x000d_
 3*0.8*2.0 0P13 = 4,800 [H]_x000d_
 "``D221_2_015_PUDORYS_2NP_BP"_x000d_
 1*0.9*2.0 1P03 = 1,800 [I]_x000d_
 2*0.7*2.0 1P04 = 2,800 [J]_x000d_
 2*0.9*2.0+3*0.7*2.0 1P06 = 7,800 [K]_x000d_
 3*0.9*2.0 1P07 = 5,400 [L]_x000d_
 0.9*2.0 1P09 = 1,800 [M]_x000d_
 0.9*2.0*2+0.7*2.0*2 1P13 = 6,400 [N]_x000d_
 0.7*2.0 1P14 = 1,400 [O]_x000d_
 0.8*2.0 1P18 = 1,600 [P]_x000d_
 0.9*2.0 1P19 = 1,800 [Q]_x000d_
 "``D221_2_016_PUDORYS_3NP_BP"_x000d_
 0.7*2.0 2P05 = 1,400 [R]_x000d_
 0.9*2.0*2 2P07 = 3,600 [S]_x000d_
 0.9*2.0*2+0.7*2.0 2P02 = 5,000 [T]_x000d_
 0.9*2.0 2P08 = 1,800 [U]_x000d_
 0.9*2.0*2+0.7*2.0*2 2P10 = 6,400 [V]_x000d_
 0.7*2.0 2P12 = 1,400 [W]_x000d_
 0.9*2.0 2P15 = 1,800 [X]_x000d_
 0.9*2.0*2 2P16 = 3,600 [Y]_x000d_
 Celkem: 1.8+3.6+1.8+1.8+3.6+1.8+4.8+4.8+1.8+2.8+7.8+5.4+1.8+6.4+1.4+1.6+1.8+1.4+3.6+5+1.8+6.4+1.4+1.8+3.6 = 79,800 [Z]_x000d_</t>
  </si>
  <si>
    <t>968072456</t>
  </si>
  <si>
    <t>Vybourání kovových rámů oken s křídly, dveřních zárubní, vrat, stěn, ostění nebo obkladů dveřních zárubní, plochy přes 2 m2</t>
  </si>
  <si>
    <t xml:space="preserve"> "` ```D221_2_014_PUDORYS_1NP_BP"_x000d_
 1.65*3.15*2 = 10,395 [A]_x000d_
 1.48*2.35 = 3,478 [B]_x000d_
 "``D221_2_015_PUDORYS_2NP_BP"_x000d_
 1.45*2.0 = 2,900 [C]_x000d_
 Celkem: 10.395+3.478+2.9 = 16,773 [D]_x000d_</t>
  </si>
  <si>
    <t>968082015</t>
  </si>
  <si>
    <t>Vybourání plastových rámů oken s křídly, dveřních zárubní, vrat rámu oken s křídly, plochy do 1 m2</t>
  </si>
  <si>
    <t xml:space="preserve"> "` ```D221_2_020_POHLED_JV_BP"_x000d_
 "``D221_2_014_PUDORYS_1NP_BP"_x000d_
 0.65*1.37*2 = 1,781 [A]_x000d_
 Mezisoučet: 1.781 = 1,781 [B]_x000d_
 "``D221_2_023_POHLED_SZ_BP"_x000d_
 "``D221_2_014_PUDORYS_1NP_BP"_x000d_
 0.9*0.6*2 = 1,080 [C]_x000d_
 Mezisoučet: 1.08 = 1,080 [D]_x000d_
 "``D221_2_022_POHLED_SV_BP"_x000d_
 "``D221_2_015_PUDORYS_2NP_BP"_x000d_
 0.71*1.3*4 = 3,692 [E]_x000d_
 "``D221_2_016_PUDORYS_3NP_BP"_x000d_
 0.71*1.3*2 = 1,846 [F]_x000d_
 Mezisoučet: 3.692+1.846 = 5,538 [G]_x000d_
 "``D221_2_021_POHLED_JZ_BP"_x000d_
 "``D221_2_015_PUDORYS_2NP_BP"_x000d_
 0.71*1.3*2 = 1,846 [H]_x000d_
 0.35*0.45 = 0,158 [I]_x000d_
 "``D221_2_016_PUDORYS_3NP_BP"_x000d_
 0.71*1.3*2 = 1,846 [J]_x000d_
 0.35*0.45 = 0,158 [K]_x000d_
 Mezisoučet: 1.846+0.158+1.846+0.158 = 4,008 [L]_x000d_
 Celkem: 1.781+1.08+3.692+1.846+1.846+0.158+1.846+0.158 = 12,407 [M]_x000d_</t>
  </si>
  <si>
    <t xml:space="preserve"> "` ```D221_2_020_POHLED_JV_BP"_x000d_
 "``D221_2_015_PUDORYS_2NP_BP"_x000d_
 1.12*1.75*6 = 11,760 [A]_x000d_
 "``D221_2_016_PUDORYS_3NP_BP"_x000d_
 1.10*1.35*2 = 2,970 [B]_x000d_
 Mezisoučet: 11.76+2.97 = 14,730 [C]_x000d_
 "``D221_2_023_POHLED_SZ_BP"_x000d_
 "``D221_2_014_PUDORYS_1NP_BP"_x000d_
 1.22*1.22*2 = 2,977 [D]_x000d_
 1.12*1.75 = 1,960 [E]_x000d_
 "``D221_2_015_PUDORYS_2NP_BP"_x000d_
 1.12*1.75*4 = 7,840 [F]_x000d_
 "``D221_2_016_PUDORYS_3NP_BP"_x000d_
 1.10*1.35*5 = 7,425 [G]_x000d_
 Mezisoučet: 2.977+1.96+7.84+7.425 = 20,202 [H]_x000d_
 "``D221_2_022_POHLED_SV_BP"_x000d_
 "``D221_2_015_PUDORYS_2NP_BP"_x000d_
 0.9*1.75 = 1,575 [I]_x000d_
 "``D221_2_016_PUDORYS_3NP_BP"_x000d_
 0.9*1.75 = 1,575 [J]_x000d_
 Mezisoučet: 1.575+1.575 = 3,150 [K]_x000d_
 "``D221_2_021_POHLED_JZ_BP"_x000d_
 "``D221_2_014_PUDORYS_1NP_BP"_x000d_
 1.16*1.45 = 1,682 [L]_x000d_
 "``D221_2_015_PUDORYS_2NP_BP"_x000d_
 1.12*1.75*2 = 3,920 [M]_x000d_
 "``D221_2_016_PUDORYS_3NP_BP"_x000d_
 1.1*1.35*2 = 2,970 [N]_x000d_
 Mezisoučet: 1.682+3.92+2.97 = 8,572 [O]_x000d_
 Celkem: 11.76+2.97+2.977+1.96+7.84+7.425+1.575+1.575+1.682+3.92+2.97 = 46,654 [P]_x000d_</t>
  </si>
  <si>
    <t>968082017</t>
  </si>
  <si>
    <t>Vybourání plastových rámů oken s křídly, dveřních zárubní, vrat rámu oken s křídly, plochy přes 2 do 4 m2</t>
  </si>
  <si>
    <t xml:space="preserve"> "` ```D221_2_020_POHLED_JV_BP"_x000d_
 "``D221_2_014_PUDORYS_1NP_BP"_x000d_
 1.85*2.1 = 3,885 [A]_x000d_
 1.45*2.1 = 3,045 [B]_x000d_
 Mezisoučet: 3.885+3.045 = 6,930 [C]_x000d_
 "``D221_2_023_POHLED_SZ_BP"_x000d_
 "``D221_2_014_PUDORYS_1NP_BP"_x000d_
 1.25*2.0*3 = 7,500 [D]_x000d_
 "``D221_2_015_PUDORYS_2NP_BP"_x000d_
 2.24*1.75 = 3,920 [E]_x000d_
 "``D221_2_022_POHLED_SV_BP"_x000d_
 "``D221_2_014_PUDORYS_1NP_BP"_x000d_
 1.9*2.0 = 3,800 [F]_x000d_
 Mezisoučet: 7.5+3.92+3.8 = 15,220 [G]_x000d_
 "``D221_2_021_POHLED_JZ_BP"_x000d_
 "``D221_2_014_PUDORYS_1NP_BP"_x000d_
 1.865*2.0 = 3,730 [H]_x000d_
 Mezisoučet: 3.73 = 3,730 [I]_x000d_
 Celkem: 3.885+3.045+7.5+3.92+3.8+3.73 = 25,880 [J]_x000d_</t>
  </si>
  <si>
    <t>968082021</t>
  </si>
  <si>
    <t>Vybourání plastových rámů oken s křídly, dveřních zárubní, vrat dveřních zárubní, plochy do 2 m2</t>
  </si>
  <si>
    <t xml:space="preserve"> "` ```D221_2_014_PUDORYS_1NP_BP"_x000d_
 0.945*2.3 = 2,174 [A]_x000d_
 0.90*2.02*4 = 7,272 [B]_x000d_
 0.99*2.25 = 2,228 [C]_x000d_
 Celkem: 2.174+7.272+2.228 = 11,674 [D]_x000d_</t>
  </si>
  <si>
    <t>968082022</t>
  </si>
  <si>
    <t>Vybourání plastových rámů oken s křídly, dveřních zárubní, vrat dveřních zárubní, plochy přes 2 do 4 m2</t>
  </si>
  <si>
    <t xml:space="preserve"> "` ```D221_2_014_PUDORYS_1NP_BP"_x000d_
 0.945*2.3 = 2,174 [A]_x000d_
 Celkem: 2.174 = 2,174 [B]_x000d_</t>
  </si>
  <si>
    <t>971033441</t>
  </si>
  <si>
    <t>Vybourání otvorů ve zdivu základovém nebo nadzákladovém z cihel, tvárnic, příčkovek z cihel pálených na maltu vápennou nebo vápenocementovou plochy do 0,25 m2,</t>
  </si>
  <si>
    <t>Vybourání otvorů ve zdivu základovém nebo nadzákladovém z cihel, tvárnic, příčkovek z cihel pálených na maltu vápennou nebo vápenocementovou plochy do 0,25 m2, tl. do 300 mm</t>
  </si>
  <si>
    <t>971033521</t>
  </si>
  <si>
    <t>Vybourání otvorů ve zdivu základovém nebo nadzákladovém z cihel, tvárnic, příčkovek z cihel pálených na maltu vápennou nebo vápenocementovou plochy do 1 m2, tl.</t>
  </si>
  <si>
    <t>Vybourání otvorů ve zdivu základovém nebo nadzákladovém z cihel, tvárnic, příčkovek z cihel pálených na maltu vápennou nebo vápenocementovou plochy do 1 m2, tl. do 100 mm</t>
  </si>
  <si>
    <t xml:space="preserve"> "` ```D221_2_014_PUDORYS_1NP_BP"_x000d_
 0.4*2.0 ODSEKÁNÍ OSTĚNÍ - 0P04/0P05A = 0,800 [A]_x000d_
 0.4*2.0 ODSEKÁNÍ OSTĚNÍ - 0P05/0P06 = 0,800 [B]_x000d_
 0.35*2.02 ODESKÁNÍ OSTĚNÍ 0P15/NÁSTUPIŠTĚ = 0,707 [C]_x000d_
 "``D221_2_015_PUDORYS_2NP_BP"_x000d_
 0.7*2.0  ODSEKÁNÍ OSTĚNÍ - 1P17/1P18 = 1,400 [D]_x000d_
 0.4*2.0 ODSEKÁNÍ OSTĚNÍ - 1P01/1P03 = 0,800 [E]_x000d_
 0.4*2.0 ODSEKÁNÍ OSTĚNÍ - 1P01/1P06 = 0,800 [F]_x000d_
 0.5*2.0 ODSEKÁNÍ OSTĚNÍ - 1P07A/1P08 = 1,000 [G]_x000d_
 "``D221_2_016_PUDORYS_3NP_BP"_x000d_
 0.4*2.02 ODSEKÁNÍ OSTĚNÍ - 2P01A/2P02 = 0,808 [H]_x000d_
 0.4*2.02 ODSEKÁNÍ OSTĚNÍ - 2P01A/2P07 = 0,808 [I]_x000d_
 Celkem: 0.8+0.8+0.707+1.4+0.8+0.8+1+0.808+0.808 = 7,923 [J]_x000d_</t>
  </si>
  <si>
    <t>971033541</t>
  </si>
  <si>
    <t>Vybourání otvorů ve zdivu základovém nebo nadzákladovém z cihel, tvárnic, příčkovek z cihel pálených na maltu vápennou nebo vápenocementovou plochy do 1 m2, tl. do 300 mm</t>
  </si>
  <si>
    <t xml:space="preserve"> "` ```D221_2_014_PUDORYS_1NP_BP"_x000d_
 0.35*2.02*0.2 ODESKÁNÍ OSTĚNÍ 0P15/NÁSTUPIŠTĚ = 0,141 [A]_x000d_
 "``D221_2_016_PUDORYS_3NP_BP"_x000d_
 0.2*2.02*0.5 ODSEKÁNÍ OSTĚNÍ 2P01A/2P16 = 0,202 [B]_x000d_
 0.245*2.02*0.5 ODSEKÁNÍ OSTĚNÍ 2P10/2P15 = 0,247 [C]_x000d_
 Celkem: 0.141+0.202+0.247 = 0,590 [D]_x000d_</t>
  </si>
  <si>
    <t>971033621</t>
  </si>
  <si>
    <t>Vybourání otvorů ve zdivu základovém nebo nadzákladovém z cihel, tvárnic, příčkovek z cihel pálených na maltu vápennou nebo vápenocementovou plochy do 4 m2, tl.</t>
  </si>
  <si>
    <t>Vybourání otvorů ve zdivu základovém nebo nadzákladovém z cihel, tvárnic, příčkovek z cihel pálených na maltu vápennou nebo vápenocementovou plochy do 4 m2, tl. do 100 mm</t>
  </si>
  <si>
    <t xml:space="preserve"> "` ```D221_2_014_PUDORYS_1NP_BP"_x000d_
 2*0.7*2.02 ODSEKÁNÍ OSTĚNÍ - 0P01B/ULICE = 2,828 [A]_x000d_</t>
  </si>
  <si>
    <t>971033631</t>
  </si>
  <si>
    <t>Vybourání otvorů ve zdivu základovém nebo nadzákladovém z cihel, tvárnic, příčkovek z cihel pálených na maltu vápennou nebo vápenocementovou plochy do 4 m2, tl. do 150 mm</t>
  </si>
  <si>
    <t xml:space="preserve"> "` ```D221_2_014_PUDORYS_1NP_BP"_x000d_
 0.7*2.315 ODSEKÁNÍ OSTĚNÍ VSTUPNÍ DVEŘE DO 0P05a = 1,621 [A]_x000d_</t>
  </si>
  <si>
    <t>971033641</t>
  </si>
  <si>
    <t>Vybourání otvorů ve zdivu základovém nebo nadzákladovém z cihel, tvárnic, příčkovek z cihel pálených na maltu vápennou nebo vápenocementovou plochy do 4 m2, tl. do 300 mm</t>
  </si>
  <si>
    <t xml:space="preserve"> "` ```D221_2_015_PUDORYS_2NP_BP"_x000d_
 (1.000*2.060*0.300) OTVOR PRO ROZVADĚČ = 0,618 [A]_x000d_
 (1.0*2.02*0.25)+(0.9*2.02*0.25) 1P02/1P09 = 0,960 [B]_x000d_
 0.7*2.02*0.22 ODSEKÁNÍ OSTĚNÍ - 1P13/1P19 = 0,311 [C]_x000d_
 0.3*2.02*0.205 ODSEKÁNÍ OSTĚNÍ - 1P01B/1P13 = 0,124 [D]_x000d_
 0.26*2.02*0.7 ODSEKÁNÍ OSTĚNÍ 1P17/1P18 = 0,368 [E]_x000d_
 "``D221_2_016_PUDORYS_3NP_BP"_x000d_
 1.7*2.02*0.3 2P09/2P15 = 1,030 [F]_x000d_
 Celkem: 0.618+0.96+0.311+0.124+0.368+1.03 = 3,411 [G]_x000d_</t>
  </si>
  <si>
    <t>971033651</t>
  </si>
  <si>
    <t>Vybourání otvorů ve zdivu základovém nebo nadzákladovém z cihel, tvárnic, příčkovek z cihel pálených na maltu vápennou nebo vápenocementovou plochy do 4 m2, tl. do 600 mm</t>
  </si>
  <si>
    <t xml:space="preserve"> "` ```D221_2_014_PUDORYS_1NP_BP"_x000d_
 0.325*0.7*2.02 ODSEKÁNÍ OSTĚNÍ 0P06/0P07 = 0,460 [A]_x000d_
 "``D221_2_015_PUDORYS_2NP_BP"_x000d_
 1.9*2.02*0.5 1P02/1P03 = 1,919 [B]_x000d_
 1.325*2.02*0.35 1P07A/1P09 = 0,937 [C]_x000d_
 "``D221_2_016_PUDORYS_3NP_BP"_x000d_
 1.1*2.02*0.35 2P08/2P16 = 0,778 [D]_x000d_
 0.9*2.02*0.5 2P01A/2P08 = 0,909 [E]_x000d_
 (0.45+0.66)*2.02*0.5 2P07/2P08 = 1,121 [F]_x000d_
 1.0*2.02*0.5 2P01B/2P15 = 1,010 [G]_x000d_
 Celkem: 0.46+1.919+0.937+0.778+0.909+1.121+1.01 = 7,134 [H]_x000d_</t>
  </si>
  <si>
    <t>971033681</t>
  </si>
  <si>
    <t>Vybourání otvorů ve zdivu základovém nebo nadzákladovém z cihel, tvárnic, příčkovek z cihel pálených na maltu vápennou nebo vápenocementovou plochy do 4 m2, tl. do 900 mm</t>
  </si>
  <si>
    <t xml:space="preserve"> "` ```D221_2_014_PUDORYS_1NP_BP"_x000d_
 0.9*0.7*2.02 - 0.55*0.3*2.02 OTVOR 0P03/0P04 = 0,939 [A]_x000d_
 "``D221_2_015_PUDORYS_2NP_BP"_x000d_
 1.0*2.02*0.7 1P01/1P09 = 1,414 [B]_x000d_
 Celkem: 0.939+1.414 = 2,353 [C]_x000d_</t>
  </si>
  <si>
    <t>973022251</t>
  </si>
  <si>
    <t>Vysekání výklenků nebo kapes ve zdivu z kamene kapes, plochy do 0,10 m2, hl. do 300 mm</t>
  </si>
  <si>
    <t>974031142</t>
  </si>
  <si>
    <t>Vysekání rýh ve zdivu cihelném na maltu vápennou nebo vápenocementovou do hl. 70 mm a šířky do 70 mm</t>
  </si>
  <si>
    <t>974031144</t>
  </si>
  <si>
    <t>Vysekání rýh ve zdivu cihelném na maltu vápennou nebo vápenocementovou do hl. 70 mm a šířky do 150 mm</t>
  </si>
  <si>
    <t>975022241</t>
  </si>
  <si>
    <t>Podchycení nadzákladového zdiva dřevěnou výztuhou v. podchycení do 3 m, při tl. zdiva do 450 mm a délce podchycení do 3 m</t>
  </si>
  <si>
    <t xml:space="preserve"> "` ```D221_2_024_PUDORYS_1PP_NS"_x000d_
 1*1.000 Překlad N/21 = 1,000 [A]_x000d_
 "``D221_2_025_PUDORYS_1NP_NS"_x000d_
 1*4.000 Překlad N/20 = 4,000 [B]_x000d_
 "``D221_2_026_PUDORYS_2NP_NS"_x000d_
 1*0.900 Překlad N/02 = 0,900 [C]_x000d_
 1*1.000 Překlad N/04 = 1,000 [D]_x000d_
 1*2.000 Překlad N/11 = 2,000 [E]_x000d_
 1*1.000+1*0.900 Překlad N/24 = 1,900 [F]_x000d_
 1*0.900 Překlad N/02 = 0,900 [G]_x000d_
 1*1.295 Překlad N/09 = 1,295 [H]_x000d_
 "``D221_2_027_PUDORYS_3NP_NS"_x000d_
 3*0.710 N/01 = 2,130 [I]_x000d_
 4*0.900 N/02 = 3,600 [J]_x000d_
 1*0.995 N/04 = 0,995 [K]_x000d_
 1*1.000 N/05 = 1,000 [L]_x000d_
 1*1.000 N/06 = 1,000 [M]_x000d_
 1*1.700 Překlad 1.7/10 = 1,700 [N]_x000d_
 Celkem: 1+4+0.9+1+2+1.9+0.9+1.295+2.13+3.6+0.995+1+1+1.7 = 23,420 [O]_x000d_</t>
  </si>
  <si>
    <t>975022351</t>
  </si>
  <si>
    <t>Podchycení nadzákladového zdiva dřevěnou výztuhou v. podchycení do 3 m, při tl. zdiva přes 450 do 600 mm a délce podchycení přes 3 do 5 m</t>
  </si>
  <si>
    <t xml:space="preserve"> "` ```D221_2_024_PUDORYS_1PP_NS"_x000d_
 4*1.000 Překlad N/17 = 4,000 [A]_x000d_
 "``D221_2_025_PUDORYS_1NP_NS"_x000d_
 1*0.900 Překlad N/02 = 0,900 [B]_x000d_
 3*1.000 Překlad N/06 = 3,000 [C]_x000d_
 1*1.150 Překlad N/08 = 1,150 [D]_x000d_
 1*1.750 Překlad N/12 = 1,750 [E]_x000d_
 1*1.250 Překlad N/16 = 1,250 [F]_x000d_
 1*0.950 Překlad N/17 = 0,950 [G]_x000d_
 "``D221_2_026_PUDORYS_2NP_NS"_x000d_
 1*1.000 Překlad N/06 = 1,000 [H]_x000d_
 1*1.200 Překlad N/07 = 1,200 [I]_x000d_
 Celkem: 4+0.9+3+1.15+1.75+1.25+0.95+1+1.2 = 15,200 [J]_x000d_</t>
  </si>
  <si>
    <t>975043111</t>
  </si>
  <si>
    <t>Jednořadové podchycení stropů pro osazení nosníků dřevěnou výztuhou v. podchycení do 3,5 m, a při zatížení hmotností do 750 kg/m</t>
  </si>
  <si>
    <t>977151118</t>
  </si>
  <si>
    <t>Jádrové vrty diamantovými korunkami do stavebních materiálů (železobetonu, betonu, cihel, obkladů, dlažeb, kamene) průměru přes 90 do 100 mm</t>
  </si>
  <si>
    <t>977151124</t>
  </si>
  <si>
    <t>Jádrové vrty diamantovými korunkami do stavebních materiálů (železobetonu, betonu, cihel, obkladů, dlažeb, kamene) průměru přes 150 do 180 mm</t>
  </si>
  <si>
    <t>977311113</t>
  </si>
  <si>
    <t>Řezání stávajících betonových mazanin bez vyztužení hloubky přes 100 do 150 mm</t>
  </si>
  <si>
    <t xml:space="preserve"> "` ```D221_2_014_PUDORYS_1NP_BP"_x000d_
 3.68 ODŘEZÁNÍ BETONU U ZÁDVEŘÍ = 3,680 [A]_x000d_</t>
  </si>
  <si>
    <t>978011191</t>
  </si>
  <si>
    <t>Otlučení vápenných nebo vápenocementových omítek vnitřních ploch stropů, v rozsahu přes 50 do 100 %</t>
  </si>
  <si>
    <t xml:space="preserve"> "` ```D221_2_013_PUDORYS_1PP_BP"_x000d_
 (10.69+11.11+44.86+24.37+11.79+19.56+13.34+9.88+15.12)*1.3 STROPY = 208,936 [A]_x000d_
 Celkem: 208.936 = 208,936 [B]_x000d_</t>
  </si>
  <si>
    <t>978012191</t>
  </si>
  <si>
    <t>Otlučení vápenných nebo vápenocementových omítek vnitřních ploch stropů rákosovaných, v rozsahu přes 50 do 100 %</t>
  </si>
  <si>
    <t xml:space="preserve"> "` ```3NP"_x000d_
 11.92 2P01A = 11,920 [A]_x000d_
 14.14 2P01B = 14,140 [B]_x000d_
 17.63 2P08 = 17,630 [C]_x000d_
 15.40 2P09 = 15,400 [D]_x000d_
 14.40 2P15 = 14,400 [E]_x000d_
 Celkem: 11.92+14.14+17.63+15.4+14.4 = 73,490 [F]_x000d_</t>
  </si>
  <si>
    <t>978013161</t>
  </si>
  <si>
    <t>Otlučení vápenných nebo vápenocementových omítek vnitřních ploch stěn s vyškrabáním spar, s očištěním zdiva, v rozsahu přes 30 do 50 %</t>
  </si>
  <si>
    <t>978013191</t>
  </si>
  <si>
    <t>Otlučení vápenných nebo vápenocementových omítek vnitřních ploch stěn s vyškrabáním spar, s očištěním zdiva, v rozsahu přes 50 do 100 %</t>
  </si>
  <si>
    <t xml:space="preserve"> "` ```D221_2_013_PUDORYS_1PP_BP"_x000d_
 2*(4.55+1.55)*2.3 1S01 = 28,060 [A]_x000d_
 2*(2.35+4.575)*2.3 1S02 = 31,855 [B]_x000d_
 2*(3.15+0.5+5.56+0.5+3.15+3.55+2*0.46+2*0.46)*2.3 1S03 = 83,950 [C]_x000d_
 2*(4.55+7.725)*2.3 1S04/1S08 = 56,465 [D]_x000d_
 2*(4.42+2.55)*2.3 1S05 = 32,062 [E]_x000d_
 2*(4.42+4.425)*2.3 1S06 = 40,687 [F]_x000d_
 2*(4.42+2.95)*2.3 1S07 = 33,902 [G]_x000d_
 2*(3.15+4.575)*2.3 1S09 = 35,535 [H]_x000d_
 Celkem: 28.06+31.855+83.95+56.465+32.062+40.687+33.902+35.535 = 342,516 [I]_x000d_</t>
  </si>
  <si>
    <t>978015361</t>
  </si>
  <si>
    <t>Otlučení vápenných nebo vápenocementových omítek vnějších ploch s vyškrabáním spar a s očištěním zdiva stupně členitosti 1 a 2, v rozsahu přes 30 do 50 %</t>
  </si>
  <si>
    <t xml:space="preserve"> "` ```D221_2_020_POHLED_JV_BP"_x000d_
 5.920*11.100 - 1.250*2.000 - 1.120*1.1750 - 1.100-1.350 Levá věž = 59,446 [A]_x000d_
 5.920*11.100 - 1.250*2.000 - 1.120*1.1750 - 1.100-1.350 Pravá věž = 59,446 [B]_x000d_
 12.890*11.100 - 2*1.250*2.000- 1.100*2.900 - 2*1.120*1.750 - 2.240*1.750 - 3*1.100*1.350 Střední část = 122,594 [C]_x000d_
 2*1.050*11.100 Odskoky střední části = 23,310 [D]_x000d_
 (6.365+0.910+7.840)*3.000 - 0.900*0.600 - 2*1.220*1.220-2.150*2.325 Část sociálek = 36,829 [E]_x000d_
 Mezisoučet: 59.446+59.446+122.594+23.31+36.829 = 301,625 [F]_x000d_
 "``D221_2_021_POHLED_JZ_BP"_x000d_
 12.320*10.900+3.700*4.600 - 0.945*2.315 -1.900*2.000 - 3*0.670*2.320 - 6*0.710*1.300 - 0.900*1.750 - 0.900*1.400 = 132,284 [G]_x000d_
 Mezisoučet: 132.284 = 132,284 [H]_x000d_
 "``D221_2_022_POHLED_SV_BP - odměřeno v DWG"_x000d_
 114.312 - 0.990*2.825 - 1.865*2.000 - 1.120*1.750 - 4*0.710*1.300 - 1.120*1.750 - 2*1.120*1.350 hlavní objekt = 97,149 [I]_x000d_
 32.46 - 3*0.670*2.320 boční stěna od kolejí = 27,797 [J]_x000d_
 Mezisoučet: 97.149+27.797 = 124,946 [K]_x000d_
 "``D221_2_023_POHLED_SZ_BP"_x000d_
 38.030*4.400 - 4*1.650*3.150 - 1.850*2.100 - 1.450*2.100 - 0.900*2.050 - 1.250*2.075 - 3*0.900*2.075 - 0.850*2.075 - 2.150*2.325 pod přístřeškem = 122,808 [L]_x000d_
 2*1.150*4.400 odskoky pod přístřeškem = 10,120 [M]_x000d_
 (5.920*6.200 - 1.120*1.750 - 1.150*1.350)*2 boční věže nad přístřeškem = 66,383 [N]_x000d_
 12.890*3.600 - 4*1.120*1.750 + 1.150*3.600 střední část nad přístřeškem = 42,704 [O]_x000d_
 Mezisoučet: 122.808+10.12+66.383+42.704 = 242,015 [P]_x000d_
 2*(3.000+3.350)*3.000 - 2.150*2.325 - 2.150*2.325 průchod na nástupiště = 28,103 [Q]_x000d_
 Mezisoučet: 28.103 = 28,103 [R]_x000d_
 Celkem: 59.446+59.446+122.594+23.31+36.829+132.284+97.149+27.797+122.808+10.12+66.383+42.704+28.103 = 828,973 [S]_x000d_</t>
  </si>
  <si>
    <t>978059541</t>
  </si>
  <si>
    <t>Odsekání obkladů stěn včetně otlučení podkladní omítky až na zdivo z obkládaček vnitřních, z jakýchkoliv materiálů, plochy přes 1 m2</t>
  </si>
  <si>
    <t xml:space="preserve"> "` ```D221_2_014_PUDORYS_1NP_BP"_x000d_
 1.5*1.5 0P04 = 2,250 [A]_x000d_
 1.5*1.5 0P06 = 2,250 [B]_x000d_
 (2.0+0.6)*0.5 0P07 = 1,300 [C]_x000d_
 (24.36-0.9-0.8*3)*2.1 0P12 = 44,226 [D]_x000d_
 (26.99-0.9-0.8*3)*2.1 0P13 = 49,749 [E]_x000d_
 "``D221_2_015_PUDORYS_2NP_BP"_x000d_
 (6.94-0.7*2)*2.02 1P04 = 11,191 [F]_x000d_
 (4.74-0.7)*2.02 1P05 = 8,161 [G]_x000d_
 (1.75+1.65+0.85*2+0.1+0.7+1.3)*2.0 = 14,400 [H]_x000d_
 (8.67-0.7*2)*2.02 1P14 = 14,685 [I]_x000d_
 (5.06-0.7)*2.02 1P15 = 8,807 [J]_x000d_
 "``(3,84+2,215)1,5 `1P19"_x000d_
 "``D221_2_016_PUDORYS_3NP_BP"_x000d_
 8.75*2.0-0.7*2.0-0.8*2.0 2P05 = 14,500 [K]_x000d_
 5.85*1.5-0.8*1.5 2P06 = 7,575 [L]_x000d_
 8.69*1.5-0.7*1.5*2 2P11 = 10,935 [M]_x000d_
 4.50*1.5-0.7*1.5 2P12 = 5,700 [N]_x000d_
 Celkem: 2.25+2.25+1.3+44.226+49.749+11.191+8.161+14.4+14.685+8.807+14.5+7.575+10.935+5.7 = 195,729 [O]_x000d_</t>
  </si>
  <si>
    <t>985131311</t>
  </si>
  <si>
    <t>Očištění ploch stěn, rubu kleneb a podlah ruční dočištění ocelovými kartáči</t>
  </si>
  <si>
    <t xml:space="preserve"> "` ```D221_2_013_PUDORYS_1PP_BP"_x000d_
 551.452 = 551,452 [A]_x000d_</t>
  </si>
  <si>
    <t>R968082031</t>
  </si>
  <si>
    <t>Vybourání plastových rámů oken s křídly, dveřních zárubní, vrat vrat, plochy do 5 m2</t>
  </si>
  <si>
    <t xml:space="preserve"> "` ```D221_2_014_PUDORYS_1NP_BP"_x000d_
 1.65*3.15*2 = 10,395 [A]_x000d_
 Celkem: 10.395 = 10,395 [B]_x000d_</t>
  </si>
  <si>
    <t>997013154</t>
  </si>
  <si>
    <t>Vnitrostaveništní doprava suti a vybouraných hmot vodorovně do 50 m svisle s omezením mechanizace pro budovy a haly výšky přes 12 do 15 m</t>
  </si>
  <si>
    <t>Odvoz suti a vybouraných hmot na skládku nebo meziskládku se složením, na vzdálenost Příplatek k ceně za každý další i započatý 1 km přes 1 km</t>
  </si>
  <si>
    <t xml:space="preserve"> "` ```Objekt SO-11-71-01.01 - Bourací práce"_x000d_
 Položka 961044111 4.240 = 4,240 [A]_x000d_
 Položka 963042819 0.123 = 0,123 [B]_x000d_
 Položka 965024131 8.607 = 8,607 [C]_x000d_
 Položka 965041441 88.304 = 88,304 [D]_x000d_
 Položka 965042141 33.108 = 33,108 [E]_x000d_
 Celkem: 4.24+0.123+8.607+88.304+33.108 = 134,382 [F]_x000d_</t>
  </si>
  <si>
    <t>997013603</t>
  </si>
  <si>
    <t>904</t>
  </si>
  <si>
    <t>NEOCEŇOVAT - Poplatek za uložení stavebního odpadu na skládce (skládkovné) cihelného zatříděného do Katalogu odpadů pod kódem 17 01 02</t>
  </si>
  <si>
    <t>Poplatek za uložení stavebního odpadu na skládce (skládkovné) cihelného zatříděného do Katalogu odpadů pod kódem 17 01 02</t>
  </si>
  <si>
    <t xml:space="preserve"> "` ```Objekt SO-11-71-01.01 - Bourací práce"_x000d_
 Položka 962031132 10.202 = 10,202 [A]_x000d_
 Položka 962031133 26.707 = 26,707 [B]_x000d_
 Položka 962032231 14.524 = 14,524 [C]_x000d_
 Položka 965031131 7.883 = 7,883 [D]_x000d_
 Položka 971033521 1.482 = 1,482 [E]_x000d_
 Položka 971033541 1.062 = 1,062 [F]_x000d_
 Položka 971033621 0.509 = 0,509 [G]_x000d_
 Položka 971033631 0.438 = 0,438 [H]_x000d_
 Položka 971033641 6.140 = 6,140 [I]_x000d_
 Položka 971033651 12.841 = 12,841 [J]_x000d_
 Položka 971033681 4.235 = 4,235 [K]_x000d_
 Položka 971033441 7.452 = 7,452 [L]_x000d_
 Položka 973022251 1.950 = 1,950 [M]_x000d_
 Položka 974031144 0.652 = 0,652 [N]_x000d_
 Položka 974031142 2.307 = 2,307 [O]_x000d_
 Položka 977151118 0.085 = 0,085 [P]_x000d_
 Položka 977151124 0.560 = 0,560 [Q]_x000d_
 Položka 967031132 2.310 = 2,310 [R]_x000d_
 Položka 971033641 6.140 = 6,140 [S]_x000d_
 Celkem: 10.202+26.707+14.524+7.883+1.482+1.062+0.509+0.438+6.14+12.841+4.235+7.452+1.95+0.652+2.307+0.085+0.56+2.31+6.14 = 107,479 [T]_x000d_</t>
  </si>
  <si>
    <t>997013607</t>
  </si>
  <si>
    <t>905</t>
  </si>
  <si>
    <t>NEOCEŇOVAT - Poplatek za uložení stavebního odpadu na skládce (skládkovné) z tašek a keramických výrobků zatříděného do Katalogu odpadů pod kódem 17 01 03</t>
  </si>
  <si>
    <t>Poplatek za uložení stavebního odpadu na skládce (skládkovné) z tašek a keramických výrobků zatříděného do Katalogu odpadů pod kódem 17 01 03</t>
  </si>
  <si>
    <t xml:space="preserve"> "` ```Objekt SO-11-71-01.01 - Bourací práce"_x000d_
 Položka 978059541 13.310 = 13,310 [A]_x000d_
 Položka 965081213 2.929 = 2,929 [B]_x000d_
 Položka 965081313 0.791 = 0,791 [C]_x000d_
 Celkem: 13.31+2.929+0.791 = 17,030 [D]_x000d_</t>
  </si>
  <si>
    <t xml:space="preserve"> "` ```Objekt SO-11-71-01.01 - Bourací práce"_x000d_
 Položka 978011191 10.447 = 10,447 [A]_x000d_
 Položka 978012191 3.675 = 3,675 [B]_x000d_
 Položka 978013191 15.756 = 15,756 [C]_x000d_
 Položka 978013161 36.226 = 36,226 [D]_x000d_
 Položka 978015361 24.040 = 24,040 [E]_x000d_
 Položka 965083122 25.845 = 25,845 [F]_x000d_
 Celkem: 10.447+3.675+15.756+36.226+24.04+25.845 = 115,989 [G]_x000d_</t>
  </si>
  <si>
    <t>997013631</t>
  </si>
  <si>
    <t>907</t>
  </si>
  <si>
    <t>NEOCEŇOVAT - Poplatek za uložení stavebního odpadu na skládce (skládkovné) směsného stavebního a demoličního zatříděného do Katalogu odpadů pod kódem 17 09 04</t>
  </si>
  <si>
    <t>Poplatek za uložení stavebního odpadu na skládce (skládkovné) směsného stavebního a demoličního zatříděného do Katalogu odpadů pod kódem 17 09 04</t>
  </si>
  <si>
    <t xml:space="preserve"> "` ```Objekt SO-11-71-01.01 - Bourací práce"_x000d_
 479.364 = 479,364 [A]_x000d_
 -134.382 = -134,382 [B]_x000d_
 -107.479 = -107,479 [C]_x000d_
 -17.030 = -17,030 [D]_x000d_
 -115.989 = -115,989 [E]_x000d_
 -0.051 = -0,051 [F]_x000d_
 -6.958 = -6,958 [G]_x000d_
 -37.726 = -37,726 [H]_x000d_
 -2.387 = -2,387 [I]_x000d_
 -1.998 = -1,998 [J]_x000d_
 -23.553 = -23,553 [K]_x000d_
 Celkem: 479.364+-134.382+-107.479+-17.03+-115.989+-0.051+-6.958+-37.726+-2.387+-1.998+-23.553 = 31,811 [L]_x000d_</t>
  </si>
  <si>
    <t xml:space="preserve"> "` ```Objekt SO-11-71-01.01 - Bourací práce"_x000d_
 Položka 712340831 0.051 = 0,051 [A]_x000d_</t>
  </si>
  <si>
    <t xml:space="preserve"> "` ```Objekt SO-11-71-01.01 - Bourací práce"_x000d_
 Položka 968062244 0.005 = 0,005 [A]_x000d_
 Položka 968062375 0.095 = 0,095 [B]_x000d_
 Položka 968062455 0.986 = 0,986 [C]_x000d_
 Položka 968062456 0.202 = 0,202 [D]_x000d_
 Položka 968072244 0.691 = 0,691 [E]_x000d_
 Položka 968082015 0.906 = 0,906 [F]_x000d_
 Položka 968082016 2.753 = 2,753 [G]_x000d_
 Položka 968082017 1.320 = 1,320 [H]_x000d_
 Celkem: 0.005+0.095+0.986+0.202+0.691+0.906+2.753+1.32 = 6,958 [I]_x000d_</t>
  </si>
  <si>
    <t xml:space="preserve"> "` ```Objekt SO-11-71-01.01 - Bourací práce"_x000d_
 Díl 762 - Tesařské konstrukce 37.726 = 37,726 [A]_x000d_</t>
  </si>
  <si>
    <t>997013812</t>
  </si>
  <si>
    <t>911</t>
  </si>
  <si>
    <t>NEOCEŇOVAT - Poplatek za uložení stavebního odpadu na skládce (skládkovné) z materiálů na bázi sádry zatříděného do Katalogu odpadů pod kódem 17 08 02</t>
  </si>
  <si>
    <t>Poplatek za uložení stavebního odpadu na skládce (skládkovné) z materiálů na bázi sádry zatříděného do Katalogu odpadů pod kódem 17 08 02</t>
  </si>
  <si>
    <t xml:space="preserve"> "` ```Objekt SO-11-71-01.01 - Bourací práce"_x000d_
 Díl 763 - Konstrukce suché výstavby 2.387 = 2,387 [A]_x000d_</t>
  </si>
  <si>
    <t>997013813</t>
  </si>
  <si>
    <t>912</t>
  </si>
  <si>
    <t>NEOCEŇOVAT - Poplatek za uložení stavebního odpadu na skládce (skládkovné) z plastických hmot zatříděného do Katalogu odpadů pod kódem 17 02 03</t>
  </si>
  <si>
    <t>Poplatek za uložení stavebního odpadu na skládce (skládkovné) z plastických hmot zatříděného do Katalogu odpadů pod kódem 17 02 03</t>
  </si>
  <si>
    <t xml:space="preserve"> "` ```Objekt SO-11-71-01.01 - Bourací práce"_x000d_
 Položka R968082031 0.894 = 0,894 [A]_x000d_
 Položka 968082022 0.135 = 0,135 [B]_x000d_
 Položka 968082021 0.969 = 0,969 [C]_x000d_
 Celkem: 0.894+0.135+0.969 = 1,998 [D]_x000d_</t>
  </si>
  <si>
    <t>997013847</t>
  </si>
  <si>
    <t>914</t>
  </si>
  <si>
    <t>NEOCEŇOVAT - Poplatek za uložení stavebního odpadu na skládce (skládkovné) asfaltového s obsahem dehtu zatříděného do Katalogu odpadů pod kódem 17 03 01</t>
  </si>
  <si>
    <t>Poplatek za uložení stavebního odpadu na skládce (skládkovné) asfaltového s obsahem dehtu zatříděného do Katalogu odpadů pod kódem 17 03 01</t>
  </si>
  <si>
    <t xml:space="preserve"> "` ```Objekt SO-11-71-01.01 - Bourací práce"_x000d_
 Položka 962032631 23.553 = 23,553 [A]_x000d_</t>
  </si>
  <si>
    <t>SO 11-71-01.41</t>
  </si>
  <si>
    <t xml:space="preserve"> "` ```výkop rýh ruční"_x000d_
 25.00*0.80*0.80 = 16,000 [A]_x000d_
 Celkem: 16 = 16,000 [B]_x000d_</t>
  </si>
  <si>
    <t xml:space="preserve"> 16.000-6.000 = 10,000 [A]_x000d_
 Celkem: 10 = 10,000 [B]_x000d_</t>
  </si>
  <si>
    <t xml:space="preserve"> 10.000*10 = 100,000 [A]_x000d_</t>
  </si>
  <si>
    <t xml:space="preserve"> 10.000*2.0 = 20,000 [A]_x000d_</t>
  </si>
  <si>
    <t xml:space="preserve"> 16.000-2.000-8.000 = 6,000 [A]_x000d_
 Celkem: 6 = 6,000 [B]_x000d_</t>
  </si>
  <si>
    <t xml:space="preserve"> 25.00*0.80*0.40 = 8,000 [A]_x000d_
 Celkem: 8 = 8,000 [B]_x000d_</t>
  </si>
  <si>
    <t>58331351</t>
  </si>
  <si>
    <t>kamenivo těžené drobné frakce 0/4</t>
  </si>
  <si>
    <t xml:space="preserve"> 8.000*2 Přepočtené koeficientem množství = 16,000 [A]_x000d_</t>
  </si>
  <si>
    <t xml:space="preserve"> 25.00*0.80*0.10 = 2,000 [A]_x000d_
 Celkem: 2 = 2,000 [B]_x000d_</t>
  </si>
  <si>
    <t xml:space="preserve"> 180.00*0.20 = 36,000 [A]_x000d_
 150.00*0.15 = 22,500 [B]_x000d_
 Celkem: 36+22.5 = 58,500 [C]_x000d_</t>
  </si>
  <si>
    <t>721174025</t>
  </si>
  <si>
    <t>Potrubí z trub polypropylenových odpadní (svislé) DN 110</t>
  </si>
  <si>
    <t xml:space="preserve"> "` ````viz specifikace"_x000d_
 "```splašková kanalizace"_x000d_
 130.00 = 130,000 [A]_x000d_
 Celkem: 130 = 130,000 [B]_x000d_</t>
  </si>
  <si>
    <t>721174027</t>
  </si>
  <si>
    <t>Potrubí z trub polypropylenových odpadní (svislé) DN 160</t>
  </si>
  <si>
    <t xml:space="preserve"> "` ````viz specifikace"_x000d_
 "```splašková kanalizace"_x000d_
 12.00 = 12,000 [A]_x000d_
 Celkem: 12 = 12,000 [B]_x000d_</t>
  </si>
  <si>
    <t>721174042</t>
  </si>
  <si>
    <t>Potrubí z trub polypropylenových připojovací DN 40</t>
  </si>
  <si>
    <t xml:space="preserve"> "` ````viz specifikace"_x000d_
 "```splašková kanalizace"_x000d_
 60.00 = 60,000 [A]_x000d_
 Celkem: 60 = 60,000 [B]_x000d_</t>
  </si>
  <si>
    <t>721174043</t>
  </si>
  <si>
    <t>Potrubí z trub polypropylenových připojovací DN 50</t>
  </si>
  <si>
    <t xml:space="preserve"> "` ````viz specifikace"_x000d_
 "```splašková kanalizace"_x000d_
 62.00 = 62,000 [A]_x000d_
 Celkem: 62 = 62,000 [B]_x000d_</t>
  </si>
  <si>
    <t>721175202</t>
  </si>
  <si>
    <t>Plastové potrubí odhlučněné třívrstvé připojovací DN 40</t>
  </si>
  <si>
    <t xml:space="preserve"> "` ````viz specifikace"_x000d_
 "```splašková kanalizace"_x000d_
 23.00 = 23,000 [A]_x000d_
 Celkem: 23 = 23,000 [B]_x000d_</t>
  </si>
  <si>
    <t>721175203</t>
  </si>
  <si>
    <t>Plastové potrubí odhlučněné třívrstvé připojovací DN 50</t>
  </si>
  <si>
    <t xml:space="preserve"> "` ````viz specifikace"_x000d_
 "```splašková kanalizace"_x000d_
 15.00 = 15,000 [A]_x000d_
 Celkem: 15 = 15,000 [B]_x000d_</t>
  </si>
  <si>
    <t>721175212</t>
  </si>
  <si>
    <t>Plastové potrubí odhlučněné třívrstvé odpadní (svislé) DN 110</t>
  </si>
  <si>
    <t xml:space="preserve"> "` ````viz specifikace"_x000d_
 "```splašková kanalizace"_x000d_
 13.00 = 13,000 [A]_x000d_
 Celkem: 13 = 13,000 [B]_x000d_</t>
  </si>
  <si>
    <t>721194104</t>
  </si>
  <si>
    <t>Vyměření přípojek na potrubí vyvedení a upevnění odpadních výpustek DN 40</t>
  </si>
  <si>
    <t xml:space="preserve"> 24+1+1+1 = 27,000 [A]_x000d_</t>
  </si>
  <si>
    <t>721194105</t>
  </si>
  <si>
    <t>Vyměření přípojek na potrubí vyvedení a upevnění odpadních výpustek DN 50</t>
  </si>
  <si>
    <t xml:space="preserve"> 5+1+7 = 13,000 [A]_x000d_</t>
  </si>
  <si>
    <t>721194109</t>
  </si>
  <si>
    <t>Vyměření přípojek na potrubí vyvedení a upevnění odpadních výpustek DN 110</t>
  </si>
  <si>
    <t xml:space="preserve"> 2+11+2 = 15,000 [A]_x000d_
 Celkem: 15 = 15,000 [B]_x000d_</t>
  </si>
  <si>
    <t>721211421</t>
  </si>
  <si>
    <t>Podlahové vpusti se svislým odtokem DN 50/75/110 mřížka nerez 115x115</t>
  </si>
  <si>
    <t xml:space="preserve"> "` ````viz specifikace"_x000d_
 5 = 5,000 [A]_x000d_
 Celkem: 5 = 5,000 [B]_x000d_</t>
  </si>
  <si>
    <t>721212123</t>
  </si>
  <si>
    <t>Odtokové sprchové žlaby se zápachovou uzávěrkou a krycím roštem délky 800 mm</t>
  </si>
  <si>
    <t xml:space="preserve"> "` ````viz specifikace"_x000d_
 7 = 7,000 [A]_x000d_
 Celkem: 7 = 7,000 [B]_x000d_</t>
  </si>
  <si>
    <t xml:space="preserve"> "` ````viz specifikace"_x000d_
 "```splašková kanalizace"_x000d_
 7 = 7,000 [A]_x000d_
 Celkem: 7 = 7,000 [B]_x000d_</t>
  </si>
  <si>
    <t xml:space="preserve"> 130.00+62.00+60.00+13.00+15.00+23.00 = 303,000 [A]_x000d_
 Celkem: 303 = 303,000 [B]_x000d_</t>
  </si>
  <si>
    <t xml:space="preserve"> 12.00 = 12,000 [A]_x000d_
 Celkem: 12 = 12,000 [B]_x000d_</t>
  </si>
  <si>
    <t>722</t>
  </si>
  <si>
    <t>Zdravotechnika - vnitřní vodovod</t>
  </si>
  <si>
    <t>55141001</t>
  </si>
  <si>
    <t>kohout kulový rohový mosazný R 1/2"x3/8"</t>
  </si>
  <si>
    <t>55190001</t>
  </si>
  <si>
    <t>flexi hadice ohebná sanitární D 9x13mm FF 3/8" 500mm</t>
  </si>
  <si>
    <t xml:space="preserve"> 3*0.50 = 1,500 [A]_x000d_
 Celkem: 1.5 = 1,500 [B]_x000d_</t>
  </si>
  <si>
    <t>722174002</t>
  </si>
  <si>
    <t>Potrubí z plastových trubek z polypropylenu PPR svařovaných polyfúzně PN 16 (SDR 7,4) D 20 x 2,8</t>
  </si>
  <si>
    <t xml:space="preserve"> "` ````viz specifiikace"_x000d_
 360.00 = 360,000 [A]_x000d_
 Celkem: 360 = 360,000 [B]_x000d_</t>
  </si>
  <si>
    <t>722174003</t>
  </si>
  <si>
    <t>Potrubí z plastových trubek z polypropylenu PPR svařovaných polyfúzně PN 16 (SDR 7,4) D 25 x 3,5</t>
  </si>
  <si>
    <t>722174004</t>
  </si>
  <si>
    <t>Potrubí z plastových trubek z polypropylenu PPR svařovaných polyfúzně PN 16 (SDR 7,4) D 32 x 4,4</t>
  </si>
  <si>
    <t xml:space="preserve"> "` ````viz specifiikace"_x000d_
 25.00 = 25,000 [A]_x000d_
 Celkem: 25 = 25,000 [B]_x000d_</t>
  </si>
  <si>
    <t>722174005</t>
  </si>
  <si>
    <t>Potrubí z plastových trubek z polypropylenu PPR svařovaných polyfúzně PN 16 (SDR 7,4) D 40 x 5,5</t>
  </si>
  <si>
    <t xml:space="preserve"> "` ````viz specifiikace"_x000d_
 22.00 = 22,000 [A]_x000d_
 Celkem: 22 = 22,000 [B]_x000d_</t>
  </si>
  <si>
    <t>722181211</t>
  </si>
  <si>
    <t>Ochrana potrubí termoizolačními trubicemi z pěnového polyetylenu PE přilepenými v příčných a podélných spojích, tloušťky izolace do 6 mm, vnitřního průměru izol</t>
  </si>
  <si>
    <t>Ochrana potrubí termoizolačními trubicemi z pěnového polyetylenu PE přilepenými v příčných a podélných spojích, tloušťky izolace do 6 mm, vnitřního průměru izolace DN do 22 mm</t>
  </si>
  <si>
    <t xml:space="preserve"> "` ````viz specifiikace"_x000d_
 190.00 = 190,000 [A]_x000d_
 Celkem: 190 = 190,000 [B]_x000d_</t>
  </si>
  <si>
    <t>722181212</t>
  </si>
  <si>
    <t>Ochrana potrubí termoizolačními trubicemi z pěnového polyetylenu PE přilepenými v příčných a podélných spojích, tloušťky izolace do 6 mm, vnitřního průměru izolace DN přes 22 do 32 mm</t>
  </si>
  <si>
    <t xml:space="preserve"> "` ````viz specifiikace"_x000d_
 25.00+270.00 = 295,000 [A]_x000d_
 Celkem: 295 = 295,000 [B]_x000d_</t>
  </si>
  <si>
    <t>722181213</t>
  </si>
  <si>
    <t>Ochrana potrubí termoizolačními trubicemi z pěnového polyetylenu PE přilepenými v příčných a podélných spojích, tloušťky izolace do 6 mm, vnitřního průměru izolace DN přes 32 mm</t>
  </si>
  <si>
    <t>722181241</t>
  </si>
  <si>
    <t>Ochrana potrubí termoizolačními trubicemi z pěnového polyetylenu PE přilepenými v příčných a podélných spojích, tloušťky izolace přes 13 do 20 mm, vnitřního prů</t>
  </si>
  <si>
    <t>Ochrana potrubí termoizolačními trubicemi z pěnového polyetylenu PE přilepenými v příčných a podélných spojích, tloušťky izolace přes 13 do 20 mm, vnitřního průměru izolace DN do 22 mm</t>
  </si>
  <si>
    <t xml:space="preserve"> "` ````viz specifiikace"_x000d_
 170.00 = 170,000 [A]_x000d_
 Celkem: 170 = 170,000 [B]_x000d_</t>
  </si>
  <si>
    <t>722181252</t>
  </si>
  <si>
    <t>Ochrana potrubí termoizolačními trubicemi z pěnového polyetylenu PE přilepenými v příčných a podélných spojích, tloušťky izolace přes 20 do 25 mm, vnitřního prů</t>
  </si>
  <si>
    <t>Ochrana potrubí termoizolačními trubicemi z pěnového polyetylenu PE přilepenými v příčných a podélných spojích, tloušťky izolace přes 20 do 25 mm, vnitřního průměru izolace DN přes 22 do 45 mm</t>
  </si>
  <si>
    <t xml:space="preserve"> "` ````viz specifiikace"_x000d_
 90.00 = 90,000 [A]_x000d_
 Celkem: 90 = 90,000 [B]_x000d_</t>
  </si>
  <si>
    <t>722220152</t>
  </si>
  <si>
    <t>Armatury s jedním závitem plastové (PPR) PN 20 (SDR 6) DN 20 x G 1/2"</t>
  </si>
  <si>
    <t xml:space="preserve"> "` ````viz výkaz výměr"_x000d_
 48+2+10+2+11+1+4+7 = 85,000 [A]_x000d_
 Celkem: 85 = 85,000 [B]_x000d_</t>
  </si>
  <si>
    <t>722220153</t>
  </si>
  <si>
    <t>Armatury s jedním závitem plastové (PPR) PN 20 (SDR 6) DN 25 x G 3/4"</t>
  </si>
  <si>
    <t xml:space="preserve"> "` ````viz výkaz výměr"_x000d_
 1 = 1,000 [A]_x000d_
 Celkem: 1 = 1,000 [B]_x000d_</t>
  </si>
  <si>
    <t>722224115</t>
  </si>
  <si>
    <t>Armatury s jedním závitem kohouty plnicí a vypouštěcí PN 10 G 1/2"</t>
  </si>
  <si>
    <t xml:space="preserve"> "` ````viz specifikace"_x000d_
 22+2+4+2+2+2+9 = 43,000 [A]_x000d_
 Celkem: 43 = 43,000 [B]_x000d_</t>
  </si>
  <si>
    <t>722231141</t>
  </si>
  <si>
    <t>Armatury se dvěma závity ventily pojistné rohové G 1/2"</t>
  </si>
  <si>
    <t xml:space="preserve"> "` ````viz specifiikace"_x000d_
 11 = 11,000 [A]_x000d_
 Celkem: 11 = 11,000 [B]_x000d_</t>
  </si>
  <si>
    <t>722232043</t>
  </si>
  <si>
    <t>Armatury se dvěma závity kulové kohouty PN 42 do 185 °C přímé vnitřní závit G 1/2"</t>
  </si>
  <si>
    <t xml:space="preserve"> "` ````viz specifikace"_x000d_
 22+2+4 = 28,000 [A]_x000d_
 Celkem: 28 = 28,000 [B]_x000d_</t>
  </si>
  <si>
    <t>722232044</t>
  </si>
  <si>
    <t>Armatury se dvěma závity kulové kohouty PN 42 do 185 °C přímé vnitřní závit G 3/4"</t>
  </si>
  <si>
    <t xml:space="preserve"> "` ````viz specifikace"_x000d_
 4+2+2+2+12 = 22,000 [A]_x000d_
 Celkem: 22 = 22,000 [B]_x000d_</t>
  </si>
  <si>
    <t>722232045</t>
  </si>
  <si>
    <t>Armatury se dvěma závity kulové kohouty PN 42 do 185 °C přímé vnitřní závit G 1"</t>
  </si>
  <si>
    <t xml:space="preserve"> "` ````viz specifikace"_x000d_
 2 = 2,000 [A]_x000d_
 Celkem: 2 = 2,000 [B]_x000d_</t>
  </si>
  <si>
    <t>722232046</t>
  </si>
  <si>
    <t>Armatury se dvěma závity kulové kohouty PN 42 do 185 °C přímé vnitřní závit G 5/4"</t>
  </si>
  <si>
    <t>722239101</t>
  </si>
  <si>
    <t>Armatury se dvěma závity montáž vodovodních armatur se dvěma závity ostatních typů G 1/2"</t>
  </si>
  <si>
    <t xml:space="preserve"> "` ````viz specifikace"_x000d_
 11+1 = 12,000 [A]_x000d_
 Celkem: 12 = 12,000 [B]_x000d_</t>
  </si>
  <si>
    <t xml:space="preserve"> "` ````viz výkaz výměr"_x000d_
 10+1 = 11,000 [A]_x000d_
 Celkem: 11 = 11,000 [B]_x000d_</t>
  </si>
  <si>
    <t xml:space="preserve"> "` ````viz výkaz výměr"_x000d_
 2+1 = 3,000 [A]_x000d_
 Celkem: 3 = 3,000 [B]_x000d_</t>
  </si>
  <si>
    <t>722239102</t>
  </si>
  <si>
    <t>Armatury se dvěma závity montáž vodovodních armatur se dvěma závity ostatních typů G 3/4"</t>
  </si>
  <si>
    <t xml:space="preserve"> "` ````viz specifikace"_x000d_
 2+1+1+1 = 5,000 [A]_x000d_
 Celkem: 5 = 5,000 [B]_x000d_</t>
  </si>
  <si>
    <t>722251112</t>
  </si>
  <si>
    <t>Požární příslušenství a armatury hadice pryžové O 20/28</t>
  </si>
  <si>
    <t xml:space="preserve"> "` ````viz specifikace"_x000d_
 5.00*11 = 55,000 [A]_x000d_
 Celkem: 55 = 55,000 [B]_x000d_</t>
  </si>
  <si>
    <t>722290226</t>
  </si>
  <si>
    <t>Zkoušky, proplach a desinfekce vodovodního potrubí zkoušky těsnosti vodovodního potrubí závitového do DN 50</t>
  </si>
  <si>
    <t xml:space="preserve"> "` ````viz specifikace"_x000d_
 22.00+25.00+360.00+360.00 = 767,000 [A]_x000d_
 Celkem: 767 = 767,000 [B]_x000d_</t>
  </si>
  <si>
    <t>722290234</t>
  </si>
  <si>
    <t>Zkoušky, proplach a desinfekce vodovodního potrubí proplach a desinfekce vodovodního potrubí do DN 80</t>
  </si>
  <si>
    <t>998722102</t>
  </si>
  <si>
    <t>Přesun hmot pro vnitřní vodovod stanovený z hmotnosti přesunovaného materiálu vodorovná dopravní vzdálenost do 50 m základní v objektech výšky přes 6 do 12 m</t>
  </si>
  <si>
    <t>R2214101</t>
  </si>
  <si>
    <t>zpětná klapka DN 15</t>
  </si>
  <si>
    <t>R2214102</t>
  </si>
  <si>
    <t>zkušební nástavec</t>
  </si>
  <si>
    <t>R2214103</t>
  </si>
  <si>
    <t>zpětná klapka DN 20</t>
  </si>
  <si>
    <t>R722174004</t>
  </si>
  <si>
    <t>Potrubí z plastových trubek z polypropylenu PPR svařovaných polyfúzně PN 10 (SDR 7,4) D 32 x 3,0</t>
  </si>
  <si>
    <t xml:space="preserve"> "` ```splašková kanalizace"_x000d_
 "``potrubí pro odvod kondenzátu z klimatizací"_x000d_
 "``D221_2_104_2NP_KAN"_x000d_
 "``D221_2_105_3NP_KAN"_x000d_
 70.00 = 70,000 [A]_x000d_
 Celkem: 70 = 70,000 [B]_x000d_</t>
  </si>
  <si>
    <t>R722262225</t>
  </si>
  <si>
    <t>Vodoměry pro vodu do 40°C závitové horizontální jednovtokové suchoběžné pro dálkový odečet DN15SV</t>
  </si>
  <si>
    <t>R722262227</t>
  </si>
  <si>
    <t>Vodoměry pro vodu do 40°C závitové horizontální jednovtokové pro dálkový odečet DN25SV</t>
  </si>
  <si>
    <t xml:space="preserve"> "` ````viz specifikace"_x000d_
 1 = 1,000 [A]_x000d_
 Celkem: 1 = 1,000 [B]_x000d_</t>
  </si>
  <si>
    <t>55145590</t>
  </si>
  <si>
    <t>baterie sprchová páková včetně sprchové soupravy 150mm chrom</t>
  </si>
  <si>
    <t>55231313</t>
  </si>
  <si>
    <t>výlevka nerezová závěsná se zadní stěnou a mřížkou</t>
  </si>
  <si>
    <t>725112022</t>
  </si>
  <si>
    <t>Zařízení záchodů klozety keramické závěsné na nosné stěny s hlubokým splachováním odpad vodorovný</t>
  </si>
  <si>
    <t xml:space="preserve"> "` ````viz výkaz výměr"_x000d_
 8 = 8,000 [A]_x000d_
 Celkem: 8 = 8,000 [B]_x000d_</t>
  </si>
  <si>
    <t>725112173</t>
  </si>
  <si>
    <t>Zařízení záchodů kombi klozety s hlubokým splachováním zvýšený 50 cm s odpadem svislým</t>
  </si>
  <si>
    <t xml:space="preserve"> "` ````viz výkaz výměr"_x000d_
 2 = 2,000 [A]_x000d_
 Celkem: 2 = 2,000 [B]_x000d_</t>
  </si>
  <si>
    <t>725112313</t>
  </si>
  <si>
    <t>Zařízení záchodů klozety nerezové s hlubokým splachováním závěsné s montážní deskou</t>
  </si>
  <si>
    <t xml:space="preserve"> 1 0P10 = 1,000 [A]_x000d_
 1 0P13 = 1,000 [B]_x000d_
 1 0P15 = 1,000 [C]_x000d_
 Celkem: 1+1+1 = 3,000 [D]_x000d_</t>
  </si>
  <si>
    <t>725121603</t>
  </si>
  <si>
    <t>Pisoárové záchodky nerezové se senzorovým splachováním</t>
  </si>
  <si>
    <t xml:space="preserve"> 1 0P12 = 1,000 [A]_x000d_</t>
  </si>
  <si>
    <t>725211617</t>
  </si>
  <si>
    <t>Umyvadla keramická bílá bez výtokových armatur připevněná na stěnu šrouby s krytem na sifon (polosloupem), šířka umyvadla 600 mm</t>
  </si>
  <si>
    <t xml:space="preserve"> "` ````viz specifikace"_x000d_
 22 = 22,000 [A]_x000d_
 Celkem: 22 = 22,000 [B]_x000d_</t>
  </si>
  <si>
    <t>725214152</t>
  </si>
  <si>
    <t>Umyvadla nerezová připevněná na stěnu s výtokovým ramínkem a bezdotykovým ovládáním pro přívod studené a teplé vody, rozměry umyvadla 560x480 mm</t>
  </si>
  <si>
    <t xml:space="preserve"> 1 0P10 = 1,000 [A]_x000d_
 1 0P13 = 1,000 [B]_x000d_
 Celkem: 1+1 = 2,000 [C]_x000d_</t>
  </si>
  <si>
    <t>Umyvadla nerezová připevněná na stěnu s výtokovým ramínkem a bezdotykovým ovládáním pro přívod studené a teplé vody, zdravotní</t>
  </si>
  <si>
    <t xml:space="preserve"> "` ```D221_2_203_1NP_VOD"_x000d_
 1 0P15 = 1,000 [A]_x000d_</t>
  </si>
  <si>
    <t>725244214</t>
  </si>
  <si>
    <t>Sprchové dveře a zástěny zástěny sprchové ke stěně bezdveřové, pevná stěna sklo tl. 8 mm, na vaničku šířky 1000 mm</t>
  </si>
  <si>
    <t>725339111</t>
  </si>
  <si>
    <t>Výlevky montáž výlevky</t>
  </si>
  <si>
    <t>725531101</t>
  </si>
  <si>
    <t>Elektrické ohřívače zásobníkové beztlakové přepadové objem nádrže (příkon) 5 l (2,0 kW)</t>
  </si>
  <si>
    <t xml:space="preserve"> "` ````viz specifikace"_x000d_
 11 = 11,000 [A]_x000d_
 Celkem: 11 = 11,000 [B]_x000d_</t>
  </si>
  <si>
    <t>725532116</t>
  </si>
  <si>
    <t>Elektrické ohřívače zásobníkové beztlakové přepadové akumulační s pojistným ventilem závěsné svislé objem nádrže (příkon) 100 l (2,0 kW)</t>
  </si>
  <si>
    <t>725532124</t>
  </si>
  <si>
    <t>Elektrické ohřívače zásobníkové beztlakové přepadové akumulační s pojistným ventilem závěsné svislé objem nádrže (příkon) 160 l (2,0 kW)</t>
  </si>
  <si>
    <t>725532214</t>
  </si>
  <si>
    <t>Elektrické ohřívače zásobníkové beztlakové přepadové akumulační s pojistným ventilem závěsné vodorovné objem nádrže (příkon) 100 l (2,0 kW)</t>
  </si>
  <si>
    <t>725532339</t>
  </si>
  <si>
    <t>Elektrické ohřívače zásobníkové beztlakové přepadové akumulační s pojistným ventilem stacionární 1,0 MPa objem nádrže (příkon) 300 l (3,0-6,0 kW)</t>
  </si>
  <si>
    <t>725539202</t>
  </si>
  <si>
    <t>Elektrické ohřívače zásobníkové montáž tlakových ohřívačů závěsných (svislých nebo vodorovných) přes 15 do 50 l</t>
  </si>
  <si>
    <t>725822611</t>
  </si>
  <si>
    <t>Baterie umyvadlové stojánkové pákové bez výpusti</t>
  </si>
  <si>
    <t xml:space="preserve"> "` ````viz specifikace"_x000d_
 24 = 24,000 [A]_x000d_
 Celkem: 24 = 24,000 [B]_x000d_</t>
  </si>
  <si>
    <t>725829131</t>
  </si>
  <si>
    <t>Baterie umyvadlové montáž ostatních typů stojánkových G 1/2"</t>
  </si>
  <si>
    <t>725849411</t>
  </si>
  <si>
    <t>Baterie sprchové montáž nástěnných baterií s nastavitelnou výškou sprchy</t>
  </si>
  <si>
    <t>725861102</t>
  </si>
  <si>
    <t>Zápachové uzávěrky zařizovacích předmětů pro umyvadla DN 40</t>
  </si>
  <si>
    <t xml:space="preserve"> "` ````viz specifikace"_x000d_
 11+1+2+1+1+1 = 17,000 [A]_x000d_
 Celkem: 17 = 17,000 [B]_x000d_</t>
  </si>
  <si>
    <t>725861311</t>
  </si>
  <si>
    <t>Zápachové uzávěrky zařizovacích předmětů pro umyvadla s přípojkou pro pračku nebo myčku DN 40</t>
  </si>
  <si>
    <t>725869101</t>
  </si>
  <si>
    <t>Zápachové uzávěrky zařizovacích předmětů montáž zápachových uzávěrek umyvadlových do DN 40</t>
  </si>
  <si>
    <t xml:space="preserve"> "` ````viz specifikace"_x000d_
 "```splašková kanalizace"_x000d_
 5 = 5,000 [A]_x000d_
 Celkem: 5 = 5,000 [B]_x000d_</t>
  </si>
  <si>
    <t>725980123</t>
  </si>
  <si>
    <t>Dvířka 30/30</t>
  </si>
  <si>
    <t>998725102</t>
  </si>
  <si>
    <t>Přesun hmot pro zařizovací předměty stanovený z hmotnosti přesunovaného materiálu vodorovná dopravní vzdálenost do 50 m základní v objektech výšky přes 6 do 12</t>
  </si>
  <si>
    <t>Přesun hmot pro zařizovací předměty stanovený z hmotnosti přesunovaného materiálu vodorovná dopravní vzdálenost do 50 m základní v objektech výšky přes 6 do 12 m</t>
  </si>
  <si>
    <t>R2214105</t>
  </si>
  <si>
    <t>zásobníkový ohřívač vody,elektrický 20l</t>
  </si>
  <si>
    <t xml:space="preserve"> "` ```D221_2_203_1NP_VOD"_x000d_
 1 0P23 = 1,000 [A]_x000d_</t>
  </si>
  <si>
    <t>R2214106</t>
  </si>
  <si>
    <t>baterie umyvadlová stojánková páková s prodlouženou pákou (lékařská)</t>
  </si>
  <si>
    <t>R2214111</t>
  </si>
  <si>
    <t>sifon pro odvod kondenzátu</t>
  </si>
  <si>
    <t xml:space="preserve"> "` ```Sifon pro odvod kondenzátu z klimatizací"_x000d_
 5 = 5,000 [A]_x000d_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</si>
  <si>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</si>
  <si>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</si>
  <si>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</si>
  <si>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</si>
  <si>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 xml:space="preserve"> "` ````viz výkaz výměr"_x000d_
 11 = 11,000 [A]_x000d_
 Celkem: 11 = 11,000 [B]_x000d_</t>
  </si>
  <si>
    <t>726111204</t>
  </si>
  <si>
    <t>Předstěnové instalační systémy pro zazdění do masivních zděných konstrukcí montáž ostatních typů klozetů</t>
  </si>
  <si>
    <t>998726112</t>
  </si>
  <si>
    <t>Přesun hmot pro instalační prefabrikáty stanovený z hmotnosti přesunovaného materiálu vodorovná dopravní vzdálenost do 50 m základní v objektech výšky přes 6 m</t>
  </si>
  <si>
    <t>Přesun hmot pro instalační prefabrikáty stanovený z hmotnosti přesunovaného materiálu vodorovná dopravní vzdálenost do 50 m základní v objektech výšky přes 6 m do 12 m</t>
  </si>
  <si>
    <t>R2214107</t>
  </si>
  <si>
    <t>montážní modul pro výlevku</t>
  </si>
  <si>
    <t>727222007</t>
  </si>
  <si>
    <t>Protipožární ochranné manžety plastového potrubí prostup stěnou tloušťky 100 mm požární odolnost EI 90 D 110</t>
  </si>
  <si>
    <t xml:space="preserve"> "` ````viz specifikace"_x000d_
 "```splašková kanalizace"_x000d_
 23 = 23,000 [A]_x000d_
 Celkem: 23 = 23,000 [B]_x000d_</t>
  </si>
  <si>
    <t>731</t>
  </si>
  <si>
    <t>Ústřední vytápění - kotelny</t>
  </si>
  <si>
    <t>731341140</t>
  </si>
  <si>
    <t>Hadice napouštěcí pryžové O 20/28</t>
  </si>
  <si>
    <t xml:space="preserve"> "` ````viz specifikace"_x000d_
 5.00*(11+1+2+1+1+1) = 85,000 [A]_x000d_
 Celkem: 85 = 85,000 [B]_x000d_</t>
  </si>
  <si>
    <t>998731102</t>
  </si>
  <si>
    <t>Přesun hmot pro kotelny stanovený z hmotnosti přesunovaného materiálu vodorovná dopravní vzdálenost do 50 m základní v objektech výšky přes 6 do 12 m</t>
  </si>
  <si>
    <t>732</t>
  </si>
  <si>
    <t>Ústřední vytápění - strojovny</t>
  </si>
  <si>
    <t>48481002</t>
  </si>
  <si>
    <t>přečerpávač kondenzátu</t>
  </si>
  <si>
    <t>48481003</t>
  </si>
  <si>
    <t>48481004</t>
  </si>
  <si>
    <t>hadice pro odvod kondenzátu</t>
  </si>
  <si>
    <t>732429212</t>
  </si>
  <si>
    <t>Čerpadla teplovodní mokroběžná závitová montáž čerpadel (do potrubí) ostatních typů mokroběžných závitových DN 25</t>
  </si>
  <si>
    <t xml:space="preserve"> "` ````viz specifikace"_x000d_
 "```splašková kanalizace"_x000d_
 1 = 1,000 [A]_x000d_
 Celkem: 1 = 1,000 [B]_x000d_</t>
  </si>
  <si>
    <t>732490101</t>
  </si>
  <si>
    <t>Montáž ostatních zařízení pro odvod kondenzátu kotle čerpadla</t>
  </si>
  <si>
    <t>732490102</t>
  </si>
  <si>
    <t>Montáž ostatních zařízení pro odvod kondenzátu kotle sifonu</t>
  </si>
  <si>
    <t>732490103</t>
  </si>
  <si>
    <t>Montáž ostatních zařízení pro odvod kondenzátu kotle hadice</t>
  </si>
  <si>
    <t>998732102</t>
  </si>
  <si>
    <t>Přesun hmot pro strojovny stanovený z hmotnosti přesunovaného materiálu vodorovná dopravní vzdálenost do 50 m základní v objektech výšky přes 6 do 12 m</t>
  </si>
  <si>
    <t>734</t>
  </si>
  <si>
    <t>Ústřední vytápění - armatury</t>
  </si>
  <si>
    <t>734421112</t>
  </si>
  <si>
    <t>Tlakoměry s pevným stonkem a zpětnou klapkou zadní připojení (axiální) tlaku 0-16 bar průměru 63 mm</t>
  </si>
  <si>
    <t>734494111</t>
  </si>
  <si>
    <t>Měřicí armatury návarky s metrickým závitem M 12x1,5 délky do 220 mm</t>
  </si>
  <si>
    <t>998734102</t>
  </si>
  <si>
    <t>Přesun hmot pro armatury stanovený z hmotnosti přesunovaného materiálu vodorovná dopravní vzdálenost do 50 m základní v objektech výšky přes 6 do 12 m</t>
  </si>
  <si>
    <t>741761013</t>
  </si>
  <si>
    <t>Montáž monitorovacího zařízení fotovoltaických systémů rozšiřujícího modulu pro připojení dalších vstupních a výstupních zařízení</t>
  </si>
  <si>
    <t>R2214109</t>
  </si>
  <si>
    <t>Doplnění komunikačního modulu M-bus na stávající fakturační vodoměr</t>
  </si>
  <si>
    <t>767995113</t>
  </si>
  <si>
    <t>Montáž ostatních atypických zámečnických konstrukcí hmotnosti přes 10 do 20 kg</t>
  </si>
  <si>
    <t xml:space="preserve"> "` ````konstrukce pro zěšení ohřívače na stěnu"_x000d_
 20.00 = 20,000 [A]_x000d_
 Celkem: 20 = 20,000 [B]_x000d_</t>
  </si>
  <si>
    <t>998767102</t>
  </si>
  <si>
    <t>Přesun hmot pro zámečnické konstrukce stanovený z hmotnosti přesunovaného materiálu vodorovná dopravní vzdálenost do 50 m základní v objektech výšky přes 6 do 1</t>
  </si>
  <si>
    <t>Přesun hmot pro zámečnické konstrukce stanovený z hmotnosti přesunovaného materiálu vodorovná dopravní vzdálenost do 50 m základní v objektech výšky přes 6 do 12 m</t>
  </si>
  <si>
    <t>R2214110</t>
  </si>
  <si>
    <t>konstrukce pro zavěšení ohřívače pozinkovaná</t>
  </si>
  <si>
    <t xml:space="preserve"> 200.00*1.50 = 300,000 [A]_x000d_
 Celkem: 300 = 300,000 [B]_x000d_</t>
  </si>
  <si>
    <t xml:space="preserve"> 75.00*1.50 = 112,500 [A]_x000d_</t>
  </si>
  <si>
    <t>974031134</t>
  </si>
  <si>
    <t>Vysekání rýh ve zdivu cihelném na maltu vápennou nebo vápenocementovou do hl. 50 mm a šířky do 150 mm</t>
  </si>
  <si>
    <t xml:space="preserve"> 150.00 = 150,000 [A]_x000d_
 Celkem: 150 = 150,000 [B]_x000d_</t>
  </si>
  <si>
    <t>974031165</t>
  </si>
  <si>
    <t>Vysekání rýh ve zdivu cihelném na maltu vápennou nebo vápenocementovou do hl. 150 mm a šířky do 200 mm</t>
  </si>
  <si>
    <t xml:space="preserve"> 180.00 = 180,000 [A]_x000d_
 Celkem: 180 = 180,000 [B]_x000d_</t>
  </si>
  <si>
    <t>977151113</t>
  </si>
  <si>
    <t>Jádrové vrty diamantovými korunkami do stavebních materiálů (železobetonu, betonu, cihel, obkladů, dlažeb, kamene) průměru přes 40 do 50 mm</t>
  </si>
  <si>
    <t xml:space="preserve"> 0.30*50 = 15,000 [A]_x000d_
 Celkem: 15 = 15,000 [B]_x000d_</t>
  </si>
  <si>
    <t>977151119</t>
  </si>
  <si>
    <t>Jádrové vrty diamantovými korunkami do stavebních materiálů (železobetonu, betonu, cihel, obkladů, dlažeb, kamene) průměru přes 100 do 110 mm</t>
  </si>
  <si>
    <t xml:space="preserve"> 0.15*45 = 6,750 [A]_x000d_
 Celkem: 6.75 = 6,750 [B]_x000d_</t>
  </si>
  <si>
    <t>977151125</t>
  </si>
  <si>
    <t>Jádrové vrty diamantovými korunkami do stavebních materiálů (železobetonu, betonu, cihel, obkladů, dlažeb, kamene) průměru přes 180 do 200 mm</t>
  </si>
  <si>
    <t xml:space="preserve"> 0.40*20 = 8,000 [A]_x000d_</t>
  </si>
  <si>
    <t>977151213</t>
  </si>
  <si>
    <t>Jádrové vrty diamantovými korunkami do stavebních materiálů (železobetonu, betonu, cihel, obkladů, dlažeb, kamene) dovrchní (směrem vzhůru), průměru přes 40 do</t>
  </si>
  <si>
    <t>Jádrové vrty diamantovými korunkami do stavebních materiálů (železobetonu, betonu, cihel, obkladů, dlažeb, kamene) dovrchní (směrem vzhůru), průměru přes 40 do 50 mm</t>
  </si>
  <si>
    <t xml:space="preserve"> 0.30*75 = 22,500 [A]_x000d_
 Celkem: 22.5 = 22,500 [B]_x000d_</t>
  </si>
  <si>
    <t>SO 11-71-01.42</t>
  </si>
  <si>
    <t>27127207</t>
  </si>
  <si>
    <t>izolace plošná kaučuková s metalickým povrchem samolepící tl 19mm</t>
  </si>
  <si>
    <t>713411121</t>
  </si>
  <si>
    <t>Montáž izolace tepelné potrubí a ohybů pásy nebo rohožemi s povrchovou úpravou hliníkovou fólií připevněnými ocelovým drátem potrubí jednovrstvá</t>
  </si>
  <si>
    <t xml:space="preserve"> "` ````viz specifikace materiálu"_x000d_
 36 = 36,000 [A]_x000d_
 Celkem: 36 = 36,000 [B]_x000d_</t>
  </si>
  <si>
    <t>713411125</t>
  </si>
  <si>
    <t>Montáž izolace tepelné potrubí a ohybů pásy nebo rohožemi s povrchovou úpravou hliníkovou fólií připevněnými ocelovým drátem ohybů jednovrstvá</t>
  </si>
  <si>
    <t xml:space="preserve"> "` ````viz specifikace materiálu"_x000d_
 4.00 = 4,000 [A]_x000d_
 Celkem: 4 = 4,000 [B]_x000d_</t>
  </si>
  <si>
    <t>751</t>
  </si>
  <si>
    <t>Vzduchotechnika</t>
  </si>
  <si>
    <t>42971003</t>
  </si>
  <si>
    <t>klapka kruhová uzavírací Pz D 125mm</t>
  </si>
  <si>
    <t xml:space="preserve"> "` ```Zařízení větrání hygienických zařízení"_x000d_
 24 poz. 4.4.1 = 24,000 [A]_x000d_</t>
  </si>
  <si>
    <t>42971005</t>
  </si>
  <si>
    <t>klapka kruhová uzavírací Pz D 160mm</t>
  </si>
  <si>
    <t xml:space="preserve"> 7 poz. 4.4.2 = 7,000 [A]_x000d_</t>
  </si>
  <si>
    <t>42981050</t>
  </si>
  <si>
    <t>spojka potrubí kruhového vnější Pz D 200mm</t>
  </si>
  <si>
    <t xml:space="preserve"> "` ````viz specifikace materiálu"_x000d_
 "```zařízení 2 Větrání CHÚC 1.PP-3.NP"_x000d_
 15 = 15,000 [A]_x000d_
 Celkem: 15 = 15,000 [B]_x000d_</t>
  </si>
  <si>
    <t>42981238</t>
  </si>
  <si>
    <t>spojka potrubí kruhového vnější Pz D 150mm</t>
  </si>
  <si>
    <t>42981623</t>
  </si>
  <si>
    <t>hadice neizolovaná z Al-polyesteru vyztužená drátem D 127mm, l=10m</t>
  </si>
  <si>
    <t xml:space="preserve"> 2.5*1.2 Přepočtené koeficientem množství = 3,000 [A]_x000d_</t>
  </si>
  <si>
    <t>42981625</t>
  </si>
  <si>
    <t>hadice neizolovaná z Al-polyesteru vyztužená drátem D 160mm, l=10m</t>
  </si>
  <si>
    <t>751111274</t>
  </si>
  <si>
    <t>Montáž ventilátoru axiálního středotlakého potrubního základního, průměru přes 400 do 500 mm</t>
  </si>
  <si>
    <t xml:space="preserve"> "` ````viz specifikace materiálu"_x000d_
 "```Zařízení 1 Větrání CHÚC 1.NP - 3.NP"_x000d_
 1 = 1,000 [A]_x000d_
 Celkem: 1 = 1,000 [B]_x000d_</t>
  </si>
  <si>
    <t>751122583</t>
  </si>
  <si>
    <t>Montáž ventilátoru radiálního středotlakého potrubního se spirální skříní kyselinovzdorného na podlahu pohon na řemen do čtyřhranného potrubí, průřezu přes 0,21</t>
  </si>
  <si>
    <t>Montáž ventilátoru radiálního středotlakého potrubního se spirální skříní kyselinovzdorného na podlahu pohon na řemen do čtyřhranného potrubí, průřezu přes 0,210 do 0,280 m2</t>
  </si>
  <si>
    <t xml:space="preserve"> "` ````výkaz výměr"_x000d_
 "```zařízení 2 Větrání CHÚC 1.PP-3.NP"_x000d_
 1 = 1,000 [A]_x000d_
 Celkem: 1 = 1,000 [B]_x000d_</t>
  </si>
  <si>
    <t>751133012</t>
  </si>
  <si>
    <t>Montáž ventilátoru diagonálního nízkotlakého potrubního nevýbušného, průměru přes 100 do 200 mm</t>
  </si>
  <si>
    <t xml:space="preserve"> "` ````viz specifikace materiálu"_x000d_
 "```Zařízení 4 Větrání  hygienických zařízení"_x000d_
 1+1+1+1+1+1+1 = 7,000 [A]_x000d_
 Celkem: 7 = 7,000 [B]_x000d_</t>
  </si>
  <si>
    <t>751133032</t>
  </si>
  <si>
    <t>Montáž ventilátoru diagonálního nízkotlakého střešního základního odvod i přívod, průměru přes 100 do 200 mm</t>
  </si>
  <si>
    <t xml:space="preserve"> "` ````viz specifikace materiálu"_x000d_
 "```Zařízení 4 Větrání  hygienických zařízení"_x000d_
 1+1 = 2,000 [A]_x000d_
 Celkem: 2 = 2,000 [B]_x000d_</t>
  </si>
  <si>
    <t>751311094</t>
  </si>
  <si>
    <t>Montáž vyústi čtyřhranné do čtyřhranného potrubí, průřezu přes 0,150 do 0,200 m2</t>
  </si>
  <si>
    <t xml:space="preserve"> "` ````viz specifikace materiálu"_x000d_
 "```zařízení 2 Větrání CHÚC 1.PP-3.NP"_x000d_
 1 = 1,000 [A]_x000d_
 Celkem: 1 = 1,000 [B]_x000d_</t>
  </si>
  <si>
    <t>751322012</t>
  </si>
  <si>
    <t>Montáž talířových ventilů, anemostatů, dýz talířového ventilu, průměru přes 100 do 200 mm</t>
  </si>
  <si>
    <t xml:space="preserve"> "` ````viz specifikace materiálu"_x000d_
 "```Zařízení 4 Větrání  hygienických zařízení"_x000d_
 24+7 = 31,000 [A]_x000d_
 Celkem: 31 = 31,000 [B]_x000d_</t>
  </si>
  <si>
    <t>751398012</t>
  </si>
  <si>
    <t>Montáž ostatních zařízení větrací mřížky na kruhové potrubí, průměru přes 100 do 200 mm</t>
  </si>
  <si>
    <t>751398016</t>
  </si>
  <si>
    <t>Montáž ostatních zařízení větrací mřížky na kruhové potrubí, průměru přes 500 mm</t>
  </si>
  <si>
    <t>751398021</t>
  </si>
  <si>
    <t>Montáž ostatních zařízení větrací mřížky stěnové, průřezu do 0,040 m2</t>
  </si>
  <si>
    <t xml:space="preserve"> "` ````viz specifikace materiálu"_x000d_
 "```Zařízení 4 Větrání  hygienických zařízení"_x000d_
 2 = 2,000 [A]_x000d_
 Celkem: 2 = 2,000 [B]_x000d_</t>
  </si>
  <si>
    <t>751398025</t>
  </si>
  <si>
    <t>Montáž ostatních zařízení větrací mřížky stěnové, průřezu přes 0,200 m2</t>
  </si>
  <si>
    <t xml:space="preserve"> "` ````viz specifikace materiálu"_x000d_
 "```Zařízení 1 Větrání CHÚC 1.NP - 3.NP"_x000d_
 1+1 = 2,000 [A]_x000d_
 "```zařízení 2 Větrání CHÚC 1.PP-3.NP"_x000d_
 1 = 1,000 [B]_x000d_
 Celkem: 2+1 = 3,000 [C]_x000d_</t>
  </si>
  <si>
    <t>751398041</t>
  </si>
  <si>
    <t>Montáž ostatních zařízení protidešťové žaluzie nebo žaluziové klapky na kruhové potrubí, průměru do 300 mm</t>
  </si>
  <si>
    <t xml:space="preserve"> "` ````viz specifikace materiálu"_x000d_
 "```Zařízení 4 Větrání  hygienických zařízení"_x000d_
 2+3+2 = 7,000 [A]_x000d_
 Celkem: 7 = 7,000 [B]_x000d_</t>
  </si>
  <si>
    <t>751398052</t>
  </si>
  <si>
    <t>Montáž ostatních zařízení protidešťové žaluzie nebo žaluziové klapky na čtyřhranné potrubí, průřezu přes 0,150 do 0,300 m2</t>
  </si>
  <si>
    <t>751398053</t>
  </si>
  <si>
    <t>Montáž ostatních zařízení protidešťové žaluzie nebo žaluziové klapky na čtyřhranné potrubí, průřezu přes 0,300 do 0,450 m2</t>
  </si>
  <si>
    <t xml:space="preserve"> "` ````viz specifikace materiálu"_x000d_
 "```Zařízení 1 Větrání CHÚC 1.NP - 3.NP"_x000d_
 1 = 1,000 [A]_x000d_
 "```zařízení 2 Větrání CHÚC 1.PP-3.NP"_x000d_
 1 = 1,000 [B]_x000d_
 Celkem: 1+1 = 2,000 [C]_x000d_</t>
  </si>
  <si>
    <t>751398055</t>
  </si>
  <si>
    <t>Montáž ostatních zařízení protidešťové žaluzie nebo žaluziové klapky na čtyřhranné potrubí, průřezu přes 0,600 do 0,750 m2</t>
  </si>
  <si>
    <t>751398102</t>
  </si>
  <si>
    <t>Montáž ostatních zařízení uzavírací klapky do kruhového potrubí bez příruby, průměru přes 100 do 200 mm</t>
  </si>
  <si>
    <t>751510016</t>
  </si>
  <si>
    <t>Vzduchotechnické potrubí z pozinkovaného plechu čtyřhranné s přírubou, průřezu přes 0,50 do 0,79 m2</t>
  </si>
  <si>
    <t xml:space="preserve"> "` ````viz specifikace materiálu"_x000d_
 "```zařízení 2 Větrání CHÚC 1.PP-3.NP"_x000d_
 2.00 = 2,000 [A]_x000d_
 Celkem: 2 = 2,000 [B]_x000d_</t>
  </si>
  <si>
    <t>751510017</t>
  </si>
  <si>
    <t>Vzduchotechnické potrubí z pozinkovaného plechu čtyřhranné s přírubou, průřezu přes 0,79 do 1,13 m2</t>
  </si>
  <si>
    <t xml:space="preserve"> "` ````viz specifikace materiálu"_x000d_
 "```Zařízení 1 Větrání CHÚC 1.NP - 3.NP"_x000d_
 2.00 = 2,000 [A]_x000d_
 "```zařízení 2 Větrání CHÚC 1.PP-3.NP"_x000d_
 1.00 = 1,000 [B]_x000d_
 Celkem: 2+1 = 3,000 [C]_x000d_</t>
  </si>
  <si>
    <t>751510042</t>
  </si>
  <si>
    <t>Vzduchotechnické potrubí z pozinkovaného plechu kruhové, trouba spirálně vinutá bez příruby, průměru přes 100 do 200 mm</t>
  </si>
  <si>
    <t xml:space="preserve"> "` ````viz specifikace materiálu"_x000d_
 "```Zařízení 4 Větrání  hygienických zařízení"_x000d_
 48.00+50.00 = 98,000 [A]_x000d_
 Celkem: 98 = 98,000 [B]_x000d_</t>
  </si>
  <si>
    <t>751510043</t>
  </si>
  <si>
    <t>Vzduchotechnické potrubí z pozinkovaného plechu kruhové, trouba spirálně vinutá bez příruby, průměru přes 200 do 300 mm</t>
  </si>
  <si>
    <t xml:space="preserve"> "` ````viz specifikace materiálu"_x000d_
 "```zařízení 2 Větrání CHÚC 1.PP-3.NP"_x000d_
 3.00 = 3,000 [A]_x000d_
 Celkem: 3 = 3,000 [B]_x000d_</t>
  </si>
  <si>
    <t>751514515</t>
  </si>
  <si>
    <t>Montáž spojky do plechového potrubí vnitřní, vnější čtyřhranné bez příruby, průřezu přes 0,210 do 0,280 m2</t>
  </si>
  <si>
    <t xml:space="preserve"> "` ````výkaz výměr"_x000d_
 "```zařízení 2 Větrání CHÚC 1.PP-3.NP"_x000d_
 2 = 2,000 [A]_x000d_
 Celkem: 2 = 2,000 [B]_x000d_</t>
  </si>
  <si>
    <t>751514662</t>
  </si>
  <si>
    <t>Montáž škrtící klapky nebo zpětné klapky do plechového potrubí kruhové s přírubou, průměru přes 100 do 200 mm</t>
  </si>
  <si>
    <t xml:space="preserve"> "` ````zařízení 2 Větrání CHÚC 1.PP-3.NP"_x000d_
 1 = 1,000 [A]_x000d_
 "``Zařízení větrání hygienických zařízení"_x000d_
 24 poz. 4.4.1 = 24,000 [B]_x000d_
 7 poz. 4.4.2 = 7,000 [C]_x000d_
 Celkem: 1+24+7 = 32,000 [D]_x000d_</t>
  </si>
  <si>
    <t>751537012</t>
  </si>
  <si>
    <t>Montáž potrubí ohebného kruhového neizolovaného z Al laminátové hadice, průměru přes 100 do 200 mm</t>
  </si>
  <si>
    <t xml:space="preserve"> "` ````viz specifikace materiálu"_x000d_
 "```Zařízení 4 Větrání  hygienických zařízení"_x000d_
 25.00+15.00 = 40,000 [A]_x000d_
 Celkem: 40 = 40,000 [B]_x000d_</t>
  </si>
  <si>
    <t>751571037</t>
  </si>
  <si>
    <t>Závěs čtyřhranného potrubí na montovanou konstrukci z nosníku, kotvenou do betonu, průřezu potrubí přes 0,50 do 0,79 m2</t>
  </si>
  <si>
    <t xml:space="preserve"> "` ````viz specifikace materiálu"_x000d_
 "```Zařízení 1 Větrání CHÚC 1.NP - 3.NP"_x000d_
 3.00 = 3,000 [A]_x000d_
 Celkem: 3 = 3,000 [B]_x000d_</t>
  </si>
  <si>
    <t>751571038</t>
  </si>
  <si>
    <t>Závěs čtyřhranného potrubí na montovanou konstrukci z nosníku, kotvenou do betonu, průřezu potrubí přes 0,79 do 1,13 m2</t>
  </si>
  <si>
    <t xml:space="preserve"> "` ````viz specifikace materiálu"_x000d_
 "```zařízení 2 Větrání CHÚC 1.PP-3.NP"_x000d_
 4.00 = 4,000 [A]_x000d_
 Celkem: 4 = 4,000 [B]_x000d_</t>
  </si>
  <si>
    <t>751572103</t>
  </si>
  <si>
    <t>Závěs kruhového potrubí pomocí objímky, kotvené do betonu průměru potrubí přes 200 do 300 mm</t>
  </si>
  <si>
    <t>751581212</t>
  </si>
  <si>
    <t>Protipožární ochrana vzduchotechnického potrubí obklad přímého potrubí čtyřhranného, požární odolnost EI 45</t>
  </si>
  <si>
    <t xml:space="preserve"> "` ````viz specifikace materiálu"_x000d_
 55.00 = 55,000 [A]_x000d_
 Celkem: 55 = 55,000 [B]_x000d_</t>
  </si>
  <si>
    <t>751581318</t>
  </si>
  <si>
    <t>Protipožární ochrana vzduchotechnického potrubí prostup čtyřhranného potrubí stěnou, průřezu potrubí přes 0,79 do 1,13 m2</t>
  </si>
  <si>
    <t>751581352</t>
  </si>
  <si>
    <t>Protipožární ochrana vzduchotechnického potrubí prostup kruhového potrubí stěnou, průměru potrubí přes 100 do 200 mm</t>
  </si>
  <si>
    <t>998751101</t>
  </si>
  <si>
    <t>Přesun hmot pro vzduchotechniku stanovený z hmotnosti přesunovaného materiálu vodorovná dopravní vzdálenost do 100 m základní v objektech výšky do 12 m</t>
  </si>
  <si>
    <t>R22142001</t>
  </si>
  <si>
    <t>axiální ventilátor poz.1.1</t>
  </si>
  <si>
    <t>R22142002</t>
  </si>
  <si>
    <t xml:space="preserve">radiální potrubní  ventilátor 630x350 poz.2.1</t>
  </si>
  <si>
    <t>R22142003</t>
  </si>
  <si>
    <t>Potrubní diagonální ventilátor,poz.4.1.1</t>
  </si>
  <si>
    <t>R22142004</t>
  </si>
  <si>
    <t>Potrubní diagonální ventilátor,poz.4.1.2</t>
  </si>
  <si>
    <t>R22142005</t>
  </si>
  <si>
    <t>Potrubní diagonální ventilátor,poz.4.1.9</t>
  </si>
  <si>
    <t>R22142006</t>
  </si>
  <si>
    <t>Potrubní diagonální ventilátor,poz. 4.1.5; 4.1.7</t>
  </si>
  <si>
    <t>R22142007</t>
  </si>
  <si>
    <t>Potrubní diagonální ventilátor,poz. 4.1.6</t>
  </si>
  <si>
    <t>R22142008</t>
  </si>
  <si>
    <t>Potrubní diagonální ventilátor,poz. 4.1.8</t>
  </si>
  <si>
    <t>R22142009</t>
  </si>
  <si>
    <t>Nástřešní ventilátor diagonální, poz.4.1.3</t>
  </si>
  <si>
    <t>R22142010</t>
  </si>
  <si>
    <t>Nástřešní ventilátor diagonální, poz.4.1.4</t>
  </si>
  <si>
    <t>R22142011</t>
  </si>
  <si>
    <t>vyústka na čtyřhrané potrubí 400x400mm,poz.2.5.3</t>
  </si>
  <si>
    <t>R22142012</t>
  </si>
  <si>
    <t>talířový ventil odvodní 125mm, RAL 9010, poz. 4.7.1</t>
  </si>
  <si>
    <t>R22142013</t>
  </si>
  <si>
    <t>talířový ventil odvodní 160mm, RAL 9010, poz.4.7.2</t>
  </si>
  <si>
    <t>R22142014</t>
  </si>
  <si>
    <t>krycí mřížka kruhová 200mm, poz. 2.5.1</t>
  </si>
  <si>
    <t>R22142015</t>
  </si>
  <si>
    <t>Ochranná mřížka, pozice 1.1</t>
  </si>
  <si>
    <t>R22142016</t>
  </si>
  <si>
    <t>stěnová mřížka 200x100mm, poz.4.8</t>
  </si>
  <si>
    <t>R22142017</t>
  </si>
  <si>
    <t>krycí mřížka 800x800 ,poz 1.5.1</t>
  </si>
  <si>
    <t>R22142018</t>
  </si>
  <si>
    <t xml:space="preserve">krycí mřížka  1100x900mm, poz. 1.5.2 a 2.5.2</t>
  </si>
  <si>
    <t>R22142019</t>
  </si>
  <si>
    <t>žaluzie protidešťová D=125mm, poz. 4.2.1</t>
  </si>
  <si>
    <t>R22142020</t>
  </si>
  <si>
    <t>žaluzie protidešťová D=160mm, poz. 4.2.2</t>
  </si>
  <si>
    <t>R22142021</t>
  </si>
  <si>
    <t>žaluzie protidešťová D=200mm, poz. 4.2.3</t>
  </si>
  <si>
    <t>R22142022</t>
  </si>
  <si>
    <t>žaluzie protidešťová, 600x350mm poz 2.2.1</t>
  </si>
  <si>
    <t>R22142023</t>
  </si>
  <si>
    <t>žaluzie protidešťová, pro potrubí 600x700mm, poz.1.2.2 a 2.2.2</t>
  </si>
  <si>
    <t>R22142024</t>
  </si>
  <si>
    <t>žaluzie protidešťová, pro potrubí 800x800mm, poz.1.2.1</t>
  </si>
  <si>
    <t>R22142025</t>
  </si>
  <si>
    <t>samočinná klapka kruhová 125mm, poz.4.5.1</t>
  </si>
  <si>
    <t>R22142026</t>
  </si>
  <si>
    <t>samočinná klapka kruhová 160mm, poz.4.5.2</t>
  </si>
  <si>
    <t>R22142027</t>
  </si>
  <si>
    <t>samočinná klapka kruhová 200mm, poz.4.5.3</t>
  </si>
  <si>
    <t>R22142028</t>
  </si>
  <si>
    <t>pružná spojka, pozice 2.1</t>
  </si>
  <si>
    <t>R22142029</t>
  </si>
  <si>
    <t>klapka kruhová do potrubí 200mm, pozice 2.4.2</t>
  </si>
  <si>
    <t>R22142030</t>
  </si>
  <si>
    <t>protipožární mřížka stěnová 200x106mm, poz. 4.9</t>
  </si>
  <si>
    <t>R22142031</t>
  </si>
  <si>
    <t>samočinná klapka 600/700mm, 50Pa, poz.1.3 a 2.3</t>
  </si>
  <si>
    <t>R22142032</t>
  </si>
  <si>
    <t>klapka 500x500, 230V, poz 1.4</t>
  </si>
  <si>
    <t>R22142033</t>
  </si>
  <si>
    <t>klapka 630x355, 230V, poz 2.4.1</t>
  </si>
  <si>
    <t>R22142034</t>
  </si>
  <si>
    <t>spojovací materiál</t>
  </si>
  <si>
    <t xml:space="preserve"> "` ````viz specifikace materiálu"_x000d_
 "```Zařízení 1 Větrání CHÚC 1.NP - 3.NP"_x000d_
 15.00 = 15,000 [A]_x000d_
 "```zařízení 2 Větrání CHÚC 1.PP-3.NP"_x000d_
 20.00 = 20,000 [B]_x000d_
 "```Zařízení 4 Větrání  hygienických zařízení"_x000d_
 30.00 = 30,000 [C]_x000d_
 Celkem: 15+20+30 = 65,000 [D]_x000d_</t>
  </si>
  <si>
    <t>R751398021</t>
  </si>
  <si>
    <t>Montáž protipožární větrací mřížky stěnové, průřezu do 0,040 m2</t>
  </si>
  <si>
    <t xml:space="preserve"> "` ````viz specifikace materiálu"_x000d_
 "```Zařízení 4 Větrání  hygienických zařízení"_x000d_
 5 = 5,000 [A]_x000d_
 Celkem: 5 = 5,000 [B]_x000d_</t>
  </si>
  <si>
    <t>R751511000</t>
  </si>
  <si>
    <t>Montáž samočinné klapky pro regulaci tlaku</t>
  </si>
  <si>
    <t>R751511001</t>
  </si>
  <si>
    <t>Montáž regulační klapky lamelové, těsná, ovládání servopohonem 230V</t>
  </si>
  <si>
    <t>HZS3212</t>
  </si>
  <si>
    <t>Hodinové zúčtovací sazby montáží technologických zařízení na stavebních objektech montér vzduchotechniky odborný</t>
  </si>
  <si>
    <t xml:space="preserve"> "` ````viz specifikace materiálu"_x000d_
 "```vyregulování zařízení,vč.protokolu"_x000d_
 120 = 120,000 [A]_x000d_
 "```komplexní vyzkoušení zařízení"_x000d_
 50 = 50,000 [B]_x000d_
 Celkem: 120+50 = 170,000 [C]_x000d_</t>
  </si>
  <si>
    <t>SO 11-71-01.43</t>
  </si>
  <si>
    <t>34111060</t>
  </si>
  <si>
    <t>kabel instalační jádro Cu plné izolace PVC plášť PVC 450/750V (CYKY) 4x1,5mm2</t>
  </si>
  <si>
    <t xml:space="preserve"> 20*1.15 Přepočtené koeficientem množství = 23,000 [A]_x000d_</t>
  </si>
  <si>
    <t>741122021</t>
  </si>
  <si>
    <t>Montáž kabelů měděných bez ukončení uložených pod omítku plných kulatých (např. CYKY), počtu a průřezu žil 4x1,5 mm2</t>
  </si>
  <si>
    <t xml:space="preserve"> "` ````viz specifikace"_x000d_
 20.00 = 20,000 [A]_x000d_
 Celkem: 20 = 20,000 [B]_x000d_</t>
  </si>
  <si>
    <t>741130001</t>
  </si>
  <si>
    <t>Ukončení vodičů izolovaných s označením a zapojením v rozváděči nebo na přístroji, průřezu žíly do 2,5 mm2</t>
  </si>
  <si>
    <t>741210633</t>
  </si>
  <si>
    <t>Montáž rozváděčů pro dozorny a velíny bez zapojení vodičů stojanů dispečerských modulu do základní jednotky</t>
  </si>
  <si>
    <t>998741102</t>
  </si>
  <si>
    <t>Přesun hmot pro silnoproud stanovený z hmotnosti přesunovaného materiálu vodorovná dopravní vzdálenost do 50 m základní v objektech výšky přes 6 do 12 m</t>
  </si>
  <si>
    <t>R2214301</t>
  </si>
  <si>
    <t>Modul Modbus pro nadřazený systém</t>
  </si>
  <si>
    <t xml:space="preserve"> "` ```Nové klimatizační jednotky osazeny modulem M-BUS"_x000d_
 2 = 2,000 [A]_x000d_</t>
  </si>
  <si>
    <t>10892003</t>
  </si>
  <si>
    <t>chladivo R410A 10kg</t>
  </si>
  <si>
    <t>42981913</t>
  </si>
  <si>
    <t>trubka dvojitě předizolovaná Cu 1/4" -3/8" (6-10 mm), stěna tl 0,8/0,8mm, izolace 9 mm</t>
  </si>
  <si>
    <t xml:space="preserve"> 20*1.03 Přepočtené koeficientem množství = 20,600 [A]_x000d_</t>
  </si>
  <si>
    <t>751711111</t>
  </si>
  <si>
    <t>Montáž klimatizační jednotky vnitřní nástěnné o výkonu (pro objem místnosti) do 3,5 kW (do 35 m3)</t>
  </si>
  <si>
    <t xml:space="preserve"> "` ```Zpětná montáž klimatizační jednotky"_x000d_
 4 = 4,000 [A]_x000d_
 Celkem: 4 = 4,000 [B]_x000d_</t>
  </si>
  <si>
    <t>751711811</t>
  </si>
  <si>
    <t>Demontáž klimatizační jednotky vnitřní nástěnné o výkonu (pro objem místnosti) do 3,5 kW (do 35 m3)</t>
  </si>
  <si>
    <t xml:space="preserve"> "` ```Demontáž klimatizační jednotky pro zpětné osazení"_x000d_
 4 = 4,000 [A]_x000d_
 Celkem: 4 = 4,000 [B]_x000d_</t>
  </si>
  <si>
    <t>751721111</t>
  </si>
  <si>
    <t>Montáž klimatizační jednotky venkovní jednofázové napájení do 2 vnitřních jednotek</t>
  </si>
  <si>
    <t xml:space="preserve"> "` ```D221_2_002_1.NP_CHL"_x000d_
 "``Zpětná montáž stávajících klimatizačních jednotek"_x000d_
 4 = 4,000 [A]_x000d_
 "``Montáž nových klimatizačních jednotek:"_x000d_
 2 = 2,000 [B]_x000d_
 Celkem: 4+2 = 6,000 [C]_x000d_</t>
  </si>
  <si>
    <t>751721811</t>
  </si>
  <si>
    <t>Demontáž klimatizační jednotky venkovní jednofázové napájení do 2 vnitřních jednotek</t>
  </si>
  <si>
    <t xml:space="preserve"> "` ```D221_2_002_1.NP_CHL"_x000d_
 4 = 4,000 [A]_x000d_
 Celkem: 4 = 4,000 [B]_x000d_</t>
  </si>
  <si>
    <t>751791121</t>
  </si>
  <si>
    <t>Montáž napojovacího potrubí měděného předizolované dvojice, D mm (") 6-10 (1/4"-3/8")</t>
  </si>
  <si>
    <t>751792006</t>
  </si>
  <si>
    <t>Montáž ostatních zařízení pro odvod kondenzátu klimatizace čerpadla</t>
  </si>
  <si>
    <t>751793001</t>
  </si>
  <si>
    <t>Doplnění chladiva do systému</t>
  </si>
  <si>
    <t>R2214302</t>
  </si>
  <si>
    <t>Vnitřní nástěnná jednotka , chl.-2,10kW, top.-2,60kW</t>
  </si>
  <si>
    <t xml:space="preserve"> "` ```D221_2_002_1.NP_CHL"_x000d_
 2 = 2,000 [A]_x000d_</t>
  </si>
  <si>
    <t>R2214303</t>
  </si>
  <si>
    <t>Venkovní klimatizační jednotka chl.-5,00kW, top.-5,60kW,vč.konzol na fasádu</t>
  </si>
  <si>
    <t xml:space="preserve"> 20.00*1.50 = 30,000 [A]_x000d_
 Celkem: 30 = 30,000 [B]_x000d_</t>
  </si>
  <si>
    <t xml:space="preserve"> 2*1.50*3.00 = 9,000 [A]_x000d_
 Celkem: 9 = 9,000 [B]_x000d_</t>
  </si>
  <si>
    <t xml:space="preserve"> 0.30*10 = 3,000 [A]_x000d_
 Celkem: 3 = 3,000 [B]_x000d_</t>
  </si>
  <si>
    <t>993111111</t>
  </si>
  <si>
    <t>Dovoz a odvoz lešení včetně naložení a složení řadového, na vzdálenost do 10 km</t>
  </si>
  <si>
    <t xml:space="preserve"> 39.00 = 39,000 [A]_x000d_</t>
  </si>
  <si>
    <t>HZS3211</t>
  </si>
  <si>
    <t>Hodinové zúčtovací sazby montáží technologických zařízení na stavebních objektech montér vzduchotechniky a chlazení</t>
  </si>
  <si>
    <t xml:space="preserve"> "` ````uvedení systému do provozu"_x000d_
 8.00 = 8,000 [A]_x000d_
 Celkem: 8 = 8,000 [B]_x000d_</t>
  </si>
  <si>
    <t>SO 11-71-01.44</t>
  </si>
  <si>
    <t>723</t>
  </si>
  <si>
    <t>Zdravotechnika - vnitřní plynovod</t>
  </si>
  <si>
    <t>723150365</t>
  </si>
  <si>
    <t>Potrubí z ocelových trubek hladkých černých spojovaných chráničky O 38/2,6</t>
  </si>
  <si>
    <t xml:space="preserve"> "` ````viz specifikace materiálu"_x000d_
 1.00 = 1,000 [A]_x000d_
 Celkem: 1 = 1,000 [B]_x000d_</t>
  </si>
  <si>
    <t>723150367</t>
  </si>
  <si>
    <t>Potrubí z ocelových trubek hladkých černých spojovaných chráničky O 57/3,2</t>
  </si>
  <si>
    <t>723180114</t>
  </si>
  <si>
    <t>Potrubí z vlnovcových trubek z nerezové oceli (EUROGW AISI 316) PN 0,5 DN 25</t>
  </si>
  <si>
    <t xml:space="preserve"> "` ````viz specifikace materiálu"_x000d_
 1.00*2 = 2,000 [A]_x000d_
 Celkem: 2 = 2,000 [B]_x000d_</t>
  </si>
  <si>
    <t>723181011</t>
  </si>
  <si>
    <t>Potrubí z měděných trubek polotvrdých, spojovaných lisováním O 15/1</t>
  </si>
  <si>
    <t xml:space="preserve"> "` ````viz specifikace materiálu"_x000d_
 15.00 = 15,000 [A]_x000d_
 Celkem: 15 = 15,000 [B]_x000d_</t>
  </si>
  <si>
    <t>723181024</t>
  </si>
  <si>
    <t>Potrubí z měděných trubek tvrdých, spojovaných lisováním O 28/1,5</t>
  </si>
  <si>
    <t xml:space="preserve"> "` ````viz specifikace materiálu"_x000d_
 3.00 = 3,000 [A]_x000d_
 Celkem: 3 = 3,000 [B]_x000d_</t>
  </si>
  <si>
    <t>723181025</t>
  </si>
  <si>
    <t>Potrubí z měděných trubek tvrdých, spojovaných lisováním O 35/1,5</t>
  </si>
  <si>
    <t xml:space="preserve"> "` ````viz specifikace materiálu"_x000d_
 30.00 = 30,000 [A]_x000d_
 Celkem: 30 = 30,000 [B]_x000d_</t>
  </si>
  <si>
    <t>723221302</t>
  </si>
  <si>
    <t>Armatury s jedním závitem ventily vzorkovací rohové PN 5 vnější závit G 1/2"</t>
  </si>
  <si>
    <t xml:space="preserve"> "` ````viz specifikace materiálu"_x000d_
 1 = 1,000 [A]_x000d_
 Celkem: 1 = 1,000 [B]_x000d_</t>
  </si>
  <si>
    <t>723231162</t>
  </si>
  <si>
    <t>Armatury se dvěma závity kohouty kulové PN 42 do 185°C plnoprůtokové vnitřní závit těžká řada G 1/2"</t>
  </si>
  <si>
    <t xml:space="preserve"> "` ````viz specifikace materiálu"_x000d_
 2 = 2,000 [A]_x000d_
 Celkem: 2 = 2,000 [B]_x000d_</t>
  </si>
  <si>
    <t>723231164</t>
  </si>
  <si>
    <t>Armatury se dvěma závity kohouty kulové PN 42 do 185°C plnoprůtokové vnitřní závit těžká řada G 1"</t>
  </si>
  <si>
    <t>723231165</t>
  </si>
  <si>
    <t>Armatury se dvěma závity kohouty kulové PN 42 do 185°C plnoprůtokové vnitřní závit těžká řada G 1 1/4"</t>
  </si>
  <si>
    <t>998723101</t>
  </si>
  <si>
    <t>Přesun hmot pro vnitřní plynovod stanovený z hmotnosti přesunovaného materiálu vodorovná dopravní vzdálenost do 50 m základní v objektech výšky do 6 m</t>
  </si>
  <si>
    <t>783614551</t>
  </si>
  <si>
    <t>Základní nátěr armatur a kovových potrubí jednonásobný potrubí do DN 50 mm syntetický</t>
  </si>
  <si>
    <t xml:space="preserve"> (15.00+3.00+30.00)*2 = 96,000 [A]_x000d_
 Celkem: 96 = 96,000 [B]_x000d_</t>
  </si>
  <si>
    <t>783617601</t>
  </si>
  <si>
    <t>Krycí nátěr (email) armatur a kovových potrubí potrubí do DN 50 mm jednonásobný syntetický standardní</t>
  </si>
  <si>
    <t>899913101</t>
  </si>
  <si>
    <t>Koncové uzavírací manžety chrániček DN potrubí x DN chráničky DN 25 x 50</t>
  </si>
  <si>
    <t>899913121</t>
  </si>
  <si>
    <t>Koncové uzavírací manžety chrániček DN potrubí x DN chráničky DN 50 x 80</t>
  </si>
  <si>
    <t xml:space="preserve"> "` ````viz specifikace materiálu"_x000d_
 4*2 = 8,000 [A]_x000d_
 Celkem: 8 = 8,000 [B]_x000d_</t>
  </si>
  <si>
    <t xml:space="preserve"> 45.00*1.50 = 67,500 [A]_x000d_
 Celkem: 67.5 = 67,500 [B]_x000d_</t>
  </si>
  <si>
    <t>977151111</t>
  </si>
  <si>
    <t>Jádrové vrty diamantovými korunkami do stavebních materiálů (železobetonu, betonu, cihel, obkladů, dlažeb, kamene) průměru do 35 mm</t>
  </si>
  <si>
    <t xml:space="preserve"> 1*1.00 = 1,000 [A]_x000d_</t>
  </si>
  <si>
    <t xml:space="preserve"> 4*0.50 = 2,000 [A]_x000d_</t>
  </si>
  <si>
    <t>997013211</t>
  </si>
  <si>
    <t>Vnitrostaveništní doprava suti a vybouraných hmot vodorovně do 50 m s naložením ručně pro budovy a haly výšky do 6 m</t>
  </si>
  <si>
    <t>997013511</t>
  </si>
  <si>
    <t>Odvoz suti a vybouraných hmot z meziskládky na skládku s naložením a se složením, na vzdálenost do 1 km</t>
  </si>
  <si>
    <t xml:space="preserve"> 0.011*20 Přepočtené koeficientem množství = 0,220 [A]_x000d_</t>
  </si>
  <si>
    <t>998011004</t>
  </si>
  <si>
    <t>Přesun hmot pro budovy občanské výstavby, bydlení, výrobu a služby s nosnou svislou konstrukcí zděnou z cihel, tvárnic nebo kamene vodorovná dopravní vzdálenost do 100 m základní pro budovy výšky přes 24 do 36 m</t>
  </si>
  <si>
    <t xml:space="preserve"> "` ````vpuštění plynu a odvzdušnění systému"_x000d_
 8.00 = 8,000 [A]_x000d_
 Celkem: 8 = 8,000 [B]_x000d_</t>
  </si>
  <si>
    <t>HZS4212</t>
  </si>
  <si>
    <t>Hodinové zúčtovací sazby ostatních profesí revizní a kontrolní činnost revizní technik specialista</t>
  </si>
  <si>
    <t xml:space="preserve"> "` ````revize plynu"_x000d_
 16 = 16,000 [A]_x000d_
 Celkem: 16 = 16,000 [B]_x000d_</t>
  </si>
  <si>
    <t>ON</t>
  </si>
  <si>
    <t>Ostatní náklady</t>
  </si>
  <si>
    <t>74F323</t>
  </si>
  <si>
    <t>Protokol UTZ</t>
  </si>
  <si>
    <t xml:space="preserve"> 1 SO-11-71-01 - Výpravní budova = 1,000 [A]_x000d_</t>
  </si>
  <si>
    <t>SO 11-71-01.45</t>
  </si>
  <si>
    <t xml:space="preserve"> 0.20*0.80*0.80*4 = 0,512 [A]_x000d_
 Celkem: 0.512 = 0,512 [B]_x000d_</t>
  </si>
  <si>
    <t xml:space="preserve"> 0.512 = 0,512 [A]_x000d_</t>
  </si>
  <si>
    <t xml:space="preserve"> 0.512*10 = 5,120 [A]_x000d_</t>
  </si>
  <si>
    <t xml:space="preserve"> 0.512*2.00 = 1,024 [A]_x000d_</t>
  </si>
  <si>
    <t>171211101</t>
  </si>
  <si>
    <t>Uložení sypanin do násypů ručně s rozprostřením sypaniny ve vrstvách a s hrubým urovnáním nezhutněných jakékoliv třídy těžitelnosti</t>
  </si>
  <si>
    <t xml:space="preserve"> 2.50*1.20*0.20 = 0,600 [A]_x000d_
 Celkem: 0.6 = 0,600 [B]_x000d_</t>
  </si>
  <si>
    <t>58337403</t>
  </si>
  <si>
    <t>kamenivo dekorační (kačírek) frakce 16/32</t>
  </si>
  <si>
    <t xml:space="preserve"> 0.600*2.20 = 1,320 [A]_x000d_</t>
  </si>
  <si>
    <t>272313611</t>
  </si>
  <si>
    <t>Základy z betonu prostého klenby z betonu kamenem neprokládaného tř. C 16/20</t>
  </si>
  <si>
    <t xml:space="preserve"> 280.00*0.15 = 42,000 [A]_x000d_
 Celkem: 42 = 42,000 [B]_x000d_</t>
  </si>
  <si>
    <t>63154532</t>
  </si>
  <si>
    <t>pouzdro izolační potrubní z minerální vlny s Al fólií max. 250/100°C 35/30mm</t>
  </si>
  <si>
    <t xml:space="preserve"> 100*1.02 Přepočtené koeficientem množství = 102,000 [A]_x000d_</t>
  </si>
  <si>
    <t>713463311</t>
  </si>
  <si>
    <t>Montáž izolace tepelné potrubí a ohybů tvarovkami nebo deskami potrubními pouzdry s povrchovou úpravou hliníkovou fólií se samolepícím přesahem (izolační materi</t>
  </si>
  <si>
    <t>Montáž izolace tepelné potrubí a ohybů tvarovkami nebo deskami potrubními pouzdry s povrchovou úpravou hliníkovou fólií se samolepícím přesahem (izolační materiál ve specifikaci) přelepenými samolepící hliníkovou páskou potrubí jednovrstvá D do 50 mm</t>
  </si>
  <si>
    <t xml:space="preserve"> "` ````viz specifikace"_x000d_
 100.00 = 100,000 [A]_x000d_
 Celkem: 100 = 100,000 [B]_x000d_</t>
  </si>
  <si>
    <t xml:space="preserve"> "` ````viz specifikace"_x000d_
 3.00 = 3,000 [A]_x000d_
 Celkem: 3 = 3,000 [B]_x000d_</t>
  </si>
  <si>
    <t xml:space="preserve"> 3.00 = 3,000 [A]_x000d_</t>
  </si>
  <si>
    <t>00031</t>
  </si>
  <si>
    <t>731244001</t>
  </si>
  <si>
    <t>Kotle ocelové teplovodní plynové závěsné kondenzační pro vytápění 1,8-19,0 kW</t>
  </si>
  <si>
    <t>R731810333</t>
  </si>
  <si>
    <t>Nucené odtahy spalin od kondenzačních kotlů soustředným potrubím vedeným svisle šikmou střechou, průměru 110/160mm</t>
  </si>
  <si>
    <t xml:space="preserve"> "` ```Odtah od 2 plynových kotlů ze sklepa z místnosti 1S05"_x000d_
 "``D221_2_002_1PP_UT"_x000d_
 2 = 2,000 [A]_x000d_</t>
  </si>
  <si>
    <t>R731810343</t>
  </si>
  <si>
    <t>Nucené odtahy spalin od kondenzačních kotlů prodloužení soustředného potrubí, průměru 110/160</t>
  </si>
  <si>
    <t xml:space="preserve"> "` ````viz specifikace"_x000d_
 "``D221_2_006_SCH_UT"_x000d_
 15.000 Výška od kotle nad střechu, viz řezy = 15,000 [A]_x000d_
 Celkem: 15 = 15,000 [B]_x000d_</t>
  </si>
  <si>
    <t>732113105</t>
  </si>
  <si>
    <t>Rozdělovače a sběrače hydraulické vyrovnávače dynamických tlaků přírubové PN 6 (průtok Q m3/h) DN 100 (20 m3/h)</t>
  </si>
  <si>
    <t>732231006</t>
  </si>
  <si>
    <t>Akumulační nádrže bez přípravy TUV bez teplosměnného výměníku PN 0,3 MPa / t = 95°C objem nádrže 750 l</t>
  </si>
  <si>
    <t>732331108</t>
  </si>
  <si>
    <t>Nádoby expanzní tlakové pro solární, topné a chladicí soustavy s membránou bez pojistného ventilu se závitovým připojením PN 1,0 o objemu 100 l</t>
  </si>
  <si>
    <t>732421313</t>
  </si>
  <si>
    <t>Čerpadla teplovodní mokroběžná závitová oběhová pro teplovodní vytápění (elektronicky řízená) PN 16, do 110°C DN přípojky/dopravní výška H (m) - čerpací výkon Q</t>
  </si>
  <si>
    <t>Čerpadla teplovodní mokroběžná závitová oběhová pro teplovodní vytápění (elektronicky řízená) PN 16, do 110°C DN přípojky/dopravní výška H (m) - čerpací výkon Q (m3/h) DN 32 / do 8,0 m / 9,5 m3/h</t>
  </si>
  <si>
    <t>732421417</t>
  </si>
  <si>
    <t>Čerpadla teplovodní mokroběžná závitová oběhová pro teplovodní vytápění (elektronicky řízená) PN 10, do 110°C DN přípojky/dopravní výška H (m) - čerpací výkon Q</t>
  </si>
  <si>
    <t>Čerpadla teplovodní mokroběžná závitová oběhová pro teplovodní vytápění (elektronicky řízená) PN 10, do 110°C DN přípojky/dopravní výška H (m) - čerpací výkon Q (m3/h) DN 25 / do 7,0 m / 7,0 m3/h</t>
  </si>
  <si>
    <t xml:space="preserve"> "` ```Přečerpávač od od kotlů"_x000d_
 1 1S05 = 1,000 [A]_x000d_</t>
  </si>
  <si>
    <t>R732101000</t>
  </si>
  <si>
    <t>Rozdělovač a sběrač 3x vývod DN20, 1x vývod DN25 ,izolovaný</t>
  </si>
  <si>
    <t xml:space="preserve"> "` ```D221_2_002_1PP_UT"_x000d_
 "``D221_2_006_SCH_UT"_x000d_
 1 1S08 = 1,000 [A]_x000d_</t>
  </si>
  <si>
    <t>R732101001</t>
  </si>
  <si>
    <t>Rozdělovač a sběrač 4x vývod DN20, 1x vývod DN32 ,izolovaný</t>
  </si>
  <si>
    <t>R732109000</t>
  </si>
  <si>
    <t>Čerpadlová skupina</t>
  </si>
  <si>
    <t xml:space="preserve"> "` ```Součást sestavy 2 kotlů v místnosti 1S05"_x000d_
 "``D221_2_002_1PP_UT"_x000d_
 2 = 2,000 [A]_x000d_</t>
  </si>
  <si>
    <t>R732109001</t>
  </si>
  <si>
    <t>Neutralizační jednotka pro výkon 38kW</t>
  </si>
  <si>
    <t xml:space="preserve"> "` ```Součást sestavy 2 kotlů v místnosti 1S05"_x000d_
 "``D221_2_002_1PP_UT"_x000d_
 "``D221_2_006_SCH_UT"_x000d_
 1 = 1,000 [A]_x000d_</t>
  </si>
  <si>
    <t>733</t>
  </si>
  <si>
    <t>Ústřední vytápění - rozvodné potrubí</t>
  </si>
  <si>
    <t>733222202</t>
  </si>
  <si>
    <t>Potrubí z trubek měděných polotvrdých spojovaných tvrdým pájením O 15/1</t>
  </si>
  <si>
    <t xml:space="preserve"> "` ````viz specifikace"_x000d_
 700.00 = 700,000 [A]_x000d_
 Celkem: 700 = 700,000 [B]_x000d_</t>
  </si>
  <si>
    <t>733222203</t>
  </si>
  <si>
    <t>Potrubí z trubek měděných polotvrdých spojovaných tvrdým pájením O 18/1</t>
  </si>
  <si>
    <t xml:space="preserve"> "` ````viz specifikace"_x000d_
 220.00 = 220,000 [A]_x000d_
 Celkem: 220 = 220,000 [B]_x000d_</t>
  </si>
  <si>
    <t xml:space="preserve"> "` ````viz specifikace"_x000d_
 130.00 = 130,000 [A]_x000d_
 Celkem: 130 = 130,000 [B]_x000d_</t>
  </si>
  <si>
    <t>733223304</t>
  </si>
  <si>
    <t>Potrubí z trubek měděných tvrdých spojovaných lisováním PN 16, T= +110°C O 28/1,5</t>
  </si>
  <si>
    <t xml:space="preserve"> "` ````viz specifikace"_x000d_
 25.00 = 25,000 [A]_x000d_
 Celkem: 25 = 25,000 [B]_x000d_</t>
  </si>
  <si>
    <t>733223305</t>
  </si>
  <si>
    <t>Potrubí z trubek měděných tvrdých spojovaných lisováním PN 16, T= +110°C O 35/1,5</t>
  </si>
  <si>
    <t>733291101</t>
  </si>
  <si>
    <t>Zkoušky těsnosti potrubí z trubek měděných O do 35/1,5</t>
  </si>
  <si>
    <t xml:space="preserve"> "` ````viz specifikace"_x000d_
 100.00+25.00+130.00+220.00+700.00 = 1175,000 [A]_x000d_
 Celkem: 1175 = 1175,000 [B]_x000d_</t>
  </si>
  <si>
    <t>733811231</t>
  </si>
  <si>
    <t>Ochrana potrubí termoizolačními trubicemi z pěnového polyetylenu PE přilepenými v příčných a podélných spojích, tloušťky izolace přes 9 do 13 mm, vnitřního prům</t>
  </si>
  <si>
    <t>Ochrana potrubí termoizolačními trubicemi z pěnového polyetylenu PE přilepenými v příčných a podélných spojích, tloušťky izolace přes 9 do 13 mm, vnitřního průměru izolace DN do 22 mm</t>
  </si>
  <si>
    <t xml:space="preserve"> "` ````viz specifikace"_x000d_
 220.00+700.00 = 920,000 [A]_x000d_
 Celkem: 920 = 920,000 [B]_x000d_</t>
  </si>
  <si>
    <t>733811241</t>
  </si>
  <si>
    <t>733811252</t>
  </si>
  <si>
    <t>998733102</t>
  </si>
  <si>
    <t>Přesun hmot pro rozvody potrubí stanovený z hmotnosti přesunovaného materiálu vodorovná dopravní vzdálenost do 50 m základní v objektech výšky přes 6 do 12 m</t>
  </si>
  <si>
    <t>734209114</t>
  </si>
  <si>
    <t>Montáž závitových armatur se 2 závity G 3/4 (DN 20)</t>
  </si>
  <si>
    <t xml:space="preserve"> "` ```D221_1_001_TZ_UT"_x000d_
 "``D221_2_002_1PP_UT"_x000d_
 "``Na topných okruzích budou osazeny měřiče tepla"_x000d_
 7 = 7,000 [A]_x000d_
 Celkem: 7 = 7,000 [B]_x000d_</t>
  </si>
  <si>
    <t>734209116</t>
  </si>
  <si>
    <t>Montáž závitových armatur se 2 závity G 5/4 (DN 32)</t>
  </si>
  <si>
    <t xml:space="preserve"> "` ```D221_1_001_TZ_UT"_x000d_
 "``D221_2_002_1PP_UT"_x000d_
 "``Na topných okruzích budou osazeny měřiče tepla"_x000d_
 1 = 1,000 [A]_x000d_
 Celkem: 1 = 1,000 [B]_x000d_</t>
  </si>
  <si>
    <t>734211120</t>
  </si>
  <si>
    <t>Ventily odvzdušňovací závitové automatické PN 14 do 120°C G 1/2</t>
  </si>
  <si>
    <t xml:space="preserve"> "` ````viz specifikace"_x000d_
 20 = 20,000 [A]_x000d_
 Celkem: 20 = 20,000 [B]_x000d_</t>
  </si>
  <si>
    <t>734220101</t>
  </si>
  <si>
    <t>Ventily regulační závitové vyvažovací přímé bez vypouštění PN 20 do 100°C G 3/4</t>
  </si>
  <si>
    <t>734220103</t>
  </si>
  <si>
    <t>Ventily regulační závitové vyvažovací přímé bez vypouštění PN 20 do 100°C G 5/4</t>
  </si>
  <si>
    <t>734221679</t>
  </si>
  <si>
    <t>Ventily regulační závitové hlavice termostatické pro ovládání ventilů PN 10 do 110°C kapalinové s dálkovým ovládáním ventilu</t>
  </si>
  <si>
    <t xml:space="preserve"> "` ````viz specifikace"_x000d_
 15 = 15,000 [A]_x000d_
 Celkem: 15 = 15,000 [B]_x000d_</t>
  </si>
  <si>
    <t>734221682</t>
  </si>
  <si>
    <t>Ventily regulační závitové hlavice termostatické pro ovládání ventilů PN 10 do 110°C kapalinové otopných těles VK</t>
  </si>
  <si>
    <t xml:space="preserve"> "` ````viz specifikace"_x000d_
 30 = 30,000 [A]_x000d_
 Celkem: 30 = 30,000 [B]_x000d_</t>
  </si>
  <si>
    <t>734242413</t>
  </si>
  <si>
    <t>Ventily zpětné závitové PN 16 do 110°C přímé G 3/4</t>
  </si>
  <si>
    <t>734242414</t>
  </si>
  <si>
    <t>Ventily zpětné závitové PN 16 do 110°C přímé G 1</t>
  </si>
  <si>
    <t>734242415</t>
  </si>
  <si>
    <t>Ventily zpětné závitové PN 16 do 110°C přímé G 5/4</t>
  </si>
  <si>
    <t xml:space="preserve"> "` ````viz specifikace"_x000d_
 3 = 3,000 [A]_x000d_
 Celkem: 3 = 3,000 [B]_x000d_</t>
  </si>
  <si>
    <t>734251214</t>
  </si>
  <si>
    <t>Ventily pojistné závitové a čepové rohové provozní tlak od 2,5 do 6 bar G 5/4</t>
  </si>
  <si>
    <t>734261233</t>
  </si>
  <si>
    <t>Šroubení topenářské PN 16 do 120°C přímé G 1/2</t>
  </si>
  <si>
    <t xml:space="preserve"> "` ````viz specifikace"_x000d_
 90 = 90,000 [A]_x000d_
 Celkem: 90 = 90,000 [B]_x000d_</t>
  </si>
  <si>
    <t>734261402</t>
  </si>
  <si>
    <t>Šroubení připojovací armatury radiátorů VK PN 10 do 110°C, regulační uzavíratelné rohové G 1/2 x 18</t>
  </si>
  <si>
    <t xml:space="preserve"> "` ````viz specifikace"_x000d_
 45 = 45,000 [A]_x000d_
 Celkem: 45 = 45,000 [B]_x000d_</t>
  </si>
  <si>
    <t>734291123</t>
  </si>
  <si>
    <t>Ostatní armatury kohouty plnicí a vypouštěcí PN 10 do 90°C G 1/2</t>
  </si>
  <si>
    <t xml:space="preserve"> "` ````viz specifikace"_x000d_
 19 = 19,000 [A]_x000d_
 Celkem: 19 = 19,000 [B]_x000d_</t>
  </si>
  <si>
    <t>734291263</t>
  </si>
  <si>
    <t>Ostatní armatury filtry závitové pro topné a chladicí systémy PN 30 do 110°C přímé s vnitřními závity G 3/4</t>
  </si>
  <si>
    <t>734291265</t>
  </si>
  <si>
    <t>Ostatní armatury filtry závitové pro topné a chladicí systémy PN 30 do 110°C přímé s vnitřními závity G 1 1/4</t>
  </si>
  <si>
    <t>734292714</t>
  </si>
  <si>
    <t>Ostatní armatury kulové kohouty PN 42 do 185°C přímé vnitřní závit G 3/4</t>
  </si>
  <si>
    <t>734292715</t>
  </si>
  <si>
    <t>Ostatní armatury kulové kohouty PN 42 do 185°C přímé vnitřní závit G 1</t>
  </si>
  <si>
    <t>734292716</t>
  </si>
  <si>
    <t>Ostatní armatury kulové kohouty PN 42 do 185°C přímé vnitřní závit G 1 1/4</t>
  </si>
  <si>
    <t xml:space="preserve"> "` ````viz specifikace"_x000d_
 10 = 10,000 [A]_x000d_
 Celkem: 10 = 10,000 [B]_x000d_</t>
  </si>
  <si>
    <t>734295021</t>
  </si>
  <si>
    <t>Směšovací armatury otopných a chladících systémů ventily závitové PN 10 T= 120°C třícestné se servomotorem G 3/4</t>
  </si>
  <si>
    <t>734295023</t>
  </si>
  <si>
    <t>Směšovací armatury otopných a chladících systémů ventily závitové PN 10 T= 120°C třícestné se servomotorem G 5/4</t>
  </si>
  <si>
    <t>734411127</t>
  </si>
  <si>
    <t>Teploměry technické s pevným stonkem a jímkou zadní připojení (axiální) průměr 100 mm délka stonku 100 mm</t>
  </si>
  <si>
    <t>734411601</t>
  </si>
  <si>
    <t>Teploměry technické ochranné jímky se závitem do G 1</t>
  </si>
  <si>
    <t xml:space="preserve"> "` ````viz specifikace"_x000d_
 24+1+7 = 32,000 [A]_x000d_
 Celkem: 32 = 32,000 [B]_x000d_</t>
  </si>
  <si>
    <t>734421102</t>
  </si>
  <si>
    <t>Tlakoměry s pevným stonkem a zpětnou klapkou spodní připojení (radiální) tlaku 0-16 bar průměru 63 mm</t>
  </si>
  <si>
    <t>734494121</t>
  </si>
  <si>
    <t>Měřicí armatury návarky s metrickým závitem M 20x1,5 délky do 220 mm</t>
  </si>
  <si>
    <t>R74501</t>
  </si>
  <si>
    <t>měřič tepla DN 20</t>
  </si>
  <si>
    <t>R74502</t>
  </si>
  <si>
    <t>měřič tepla DN 32</t>
  </si>
  <si>
    <t>735</t>
  </si>
  <si>
    <t>Ústřední vytápění - otopná tělesa</t>
  </si>
  <si>
    <t>735152275</t>
  </si>
  <si>
    <t>Otopná tělesa panelová VK jednodesková PN 1,0 MPa, T do 110°C s jednou přídavnou přestupní plochou výšky tělesa 600 mm stavební délky / výkonu 800 mm / 802 W</t>
  </si>
  <si>
    <t xml:space="preserve"> "` ````viz specifikace"_x000d_
 4 = 4,000 [A]_x000d_
 Celkem: 4 = 4,000 [B]_x000d_</t>
  </si>
  <si>
    <t>735152475</t>
  </si>
  <si>
    <t>Otopná tělesa panelová VK dvoudesková PN 1,0 MPa, T do 110°C s jednou přídavnou přestupní plochou výšky tělesa 600 mm stavební délky / výkonu 800 mm / 1030 W</t>
  </si>
  <si>
    <t>735152575</t>
  </si>
  <si>
    <t>Otopná tělesa panelová VK dvoudesková PN 1,0 MPa, T do 110°C se dvěma přídavnými přestupními plochami výšky tělesa 600 mm stavební délky / výkonu 800 mm / 1343</t>
  </si>
  <si>
    <t>Otopná tělesa panelová VK dvoudesková PN 1,0 MPa, T do 110°C se dvěma přídavnými přestupními plochami výšky tělesa 600 mm stavební délky / výkonu 800 mm / 1343 W</t>
  </si>
  <si>
    <t>735152577</t>
  </si>
  <si>
    <t>Otopná tělesa panelová VK dvoudesková PN 1,0 MPa, T do 110°C se dvěma přídavnými přestupními plochami výšky tělesa 600 mm stavební délky / výkonu 1000 mm / 1679</t>
  </si>
  <si>
    <t>Otopná tělesa panelová VK dvoudesková PN 1,0 MPa, T do 110°C se dvěma přídavnými přestupními plochami výšky tělesa 600 mm stavební délky / výkonu 1000 mm / 1679 W</t>
  </si>
  <si>
    <t>735152580</t>
  </si>
  <si>
    <t>Otopná tělesa panelová VK dvoudesková PN 1,0 MPa, T do 110°C se dvěma přídavnými přestupními plochami výšky tělesa 600 mm stavební délky / výkonu 1400 mm / 2351</t>
  </si>
  <si>
    <t>Otopná tělesa panelová VK dvoudesková PN 1,0 MPa, T do 110°C se dvěma přídavnými přestupními plochami výšky tělesa 600 mm stavební délky / výkonu 1400 mm / 2351 W</t>
  </si>
  <si>
    <t>735152673</t>
  </si>
  <si>
    <t>Otopná tělesa panelová VK třídesková PN 1,0 MPa, T do 110°C se třemi přídavnými přestupními plochami výšky tělesa 600 mm stavební délky / výkonu 600 mm / 1444 W</t>
  </si>
  <si>
    <t>735152675</t>
  </si>
  <si>
    <t>Otopná tělesa panelová VK třídesková PN 1,0 MPa, T do 110°C se třemi přídavnými přestupními plochami výšky tělesa 600 mm stavební délky / výkonu 800 mm / 1925 W</t>
  </si>
  <si>
    <t>735152677</t>
  </si>
  <si>
    <t>Otopná tělesa panelová VK třídesková PN 1,0 MPa, T do 110°C se třemi přídavnými přestupními plochami výšky tělesa 600 mm stavební délky / výkonu 1000 mm / 2406</t>
  </si>
  <si>
    <t>Otopná tělesa panelová VK třídesková PN 1,0 MPa, T do 110°C se třemi přídavnými přestupními plochami výšky tělesa 600 mm stavební délky / výkonu 1000 mm / 2406 W</t>
  </si>
  <si>
    <t>735152678</t>
  </si>
  <si>
    <t>Otopná tělesa panelová VK třídesková PN 1,0 MPa, T do 110°C se třemi přídavnými přestupními plochami výšky tělesa 600 mm stavební délky / výkonu 1100 mm / 2647</t>
  </si>
  <si>
    <t>Otopná tělesa panelová VK třídesková PN 1,0 MPa, T do 110°C se třemi přídavnými přestupními plochami výšky tělesa 600 mm stavební délky / výkonu 1100 mm / 2647 W</t>
  </si>
  <si>
    <t>735152680</t>
  </si>
  <si>
    <t>Otopná tělesa panelová VK třídesková PN 1,0 MPa, T do 110°C se třemi přídavnými přestupními plochami výšky tělesa 600 mm stavební délky / výkonu 1400 mm / 3368</t>
  </si>
  <si>
    <t>Otopná tělesa panelová VK třídesková PN 1,0 MPa, T do 110°C se třemi přídavnými přestupními plochami výšky tělesa 600 mm stavební délky / výkonu 1400 mm / 3368 W</t>
  </si>
  <si>
    <t>735152681</t>
  </si>
  <si>
    <t>Otopná tělesa panelová VK třídesková PN 1,0 MPa, T do 110°C se třemi přídavnými přestupními plochami výšky tělesa 600 mm stavební délky / výkonu 1600 mm / 3850</t>
  </si>
  <si>
    <t>Otopná tělesa panelová VK třídesková PN 1,0 MPa, T do 110°C se třemi přídavnými přestupními plochami výšky tělesa 600 mm stavební délky / výkonu 1600 mm / 3850 W</t>
  </si>
  <si>
    <t>735152682</t>
  </si>
  <si>
    <t>Otopná tělesa panelová VK třídesková PN 1,0 MPa, T do 110°C se třemi přídavnými přestupními plochami výšky tělesa 600 mm stavební délky / výkonu 1800 mm / 4331</t>
  </si>
  <si>
    <t>Otopná tělesa panelová VK třídesková PN 1,0 MPa, T do 110°C se třemi přídavnými přestupními plochami výšky tělesa 600 mm stavební délky / výkonu 1800 mm / 4331 W</t>
  </si>
  <si>
    <t>735152691</t>
  </si>
  <si>
    <t>Otopná tělesa panelová VK třídesková PN 1,0 MPa, T do 110°C se třemi přídavnými přestupními plochami výšky tělesa 900 mm stavební délky / výkonu 400 mm / 1331 W</t>
  </si>
  <si>
    <t>735511142</t>
  </si>
  <si>
    <t>Trubkové teplovodní podlahové vytápění regulační zařízení prostorový termostat programovatelný</t>
  </si>
  <si>
    <t xml:space="preserve"> "` ````viz specifikace"_x000d_
 16 = 16,000 [A]_x000d_
 Celkem: 16 = 16,000 [B]_x000d_</t>
  </si>
  <si>
    <t>998735102</t>
  </si>
  <si>
    <t>Přesun hmot pro otopná tělesa stanovený z hmotnosti přesunovaného materiálu vodorovná dopravní vzdálenost do 50 m základní v objektech výšky přes 6 do 12 m</t>
  </si>
  <si>
    <t>R735152679</t>
  </si>
  <si>
    <t>Otopná tělesa panelová VK třídesková PN 1,0 MPa, T do 110°C se třemi přídavnými přestupními plochami výšky tělesa 600 mm stavební délky / výkonu 1200 mm / 2887</t>
  </si>
  <si>
    <t>Otopná tělesa panelová VK třídesková PN 1,0 MPa, T do 110°C se třemi přídavnými přestupními plochami výšky tělesa 600 mm stavební délky / výkonu 1200 mm / 2887 W, pozinkované</t>
  </si>
  <si>
    <t xml:space="preserve"> "` ```D221_2_004_2NP_UT"_x000d_
 1 1P03 = 1,000 [A]_x000d_
 1 1P23 = 1,000 [B]_x000d_
 "``D221_2_005_3NP_UT"_x000d_
 1 2P25 = 1,000 [C]_x000d_
 Celkem: 1+1+1 = 3,000 [D]_x000d_</t>
  </si>
  <si>
    <t>R735152697</t>
  </si>
  <si>
    <t>Otopná tělesa panelová VK třídesková PN 1,0 MPa, T do 110°C se třemi přídavnými přestupními plochami výšky tělesa 900 mm stavební délky / výkonu 1000 mm / 3228</t>
  </si>
  <si>
    <t>Otopná tělesa panelová VK třídesková PN 1,0 MPa, T do 110°C se třemi přídavnými přestupními plochami výšky tělesa 900 mm stavební délky / výkonu 1000 mm / 3228 W, pozinkované</t>
  </si>
  <si>
    <t xml:space="preserve"> "` ```D221_2_004_2NP_UT"_x000d_
 1 1P22 = 1,000 [A]_x000d_
 "``D221_2_005_3NP_UT"_x000d_
 1 2P24 = 1,000 [B]_x000d_
 Celkem: 1+1 = 2,000 [C]_x000d_</t>
  </si>
  <si>
    <t>R74503</t>
  </si>
  <si>
    <t>komunikační modul Modbus</t>
  </si>
  <si>
    <t xml:space="preserve"> "` ```Kotle budou osazeny M-Bus"_x000d_
 2 = 2,000 [A]_x000d_</t>
  </si>
  <si>
    <t xml:space="preserve"> 600.00*1.50 = 900,000 [A]_x000d_
 Celkem: 900 = 900,000 [B]_x000d_</t>
  </si>
  <si>
    <t xml:space="preserve"> 280.00 = 280,000 [A]_x000d_
 Celkem: 280 = 280,000 [B]_x000d_</t>
  </si>
  <si>
    <t xml:space="preserve"> "` ````topná zkouška"_x000d_
 24 = 24,000 [A]_x000d_
 Celkem: 24 = 24,000 [B]_x000d_</t>
  </si>
  <si>
    <t>SO 11-71-01.46</t>
  </si>
  <si>
    <t>R22146001</t>
  </si>
  <si>
    <t>D+M Modulární řídicí systém, integrovaný webový server komunikace ETH, 1x RS-485 (Modbus RTU), 1x RS232 počet IO: 15xAI, 2xAO, 29xDI, 28xDO, +20% rezerva - PLC</t>
  </si>
  <si>
    <t xml:space="preserve"> "` ```D221_1_002_SEZNAM_ZARIZENI_MAR"_x000d_
 1 PLC, pozice 1.1 = 1,000 [A]_x000d_</t>
  </si>
  <si>
    <t>R22146002</t>
  </si>
  <si>
    <t>D+M Napájecí zdroj 230VAC/24VDC/2,5A - GU</t>
  </si>
  <si>
    <t>R22146003</t>
  </si>
  <si>
    <t>D+M Dotykový panel vestavný, rezistivní 4.3' TFT 480x272 px, Ethernet 10/100Base - OP</t>
  </si>
  <si>
    <t xml:space="preserve"> "` ```D221_1_002_SEZNAM_ZARIZENI_MAR"_x000d_
 1 pozice 1.1 = 1,000 [A]_x000d_</t>
  </si>
  <si>
    <t>R22146004</t>
  </si>
  <si>
    <t>rozvaděč skříňový oceloplechový, IP54, výška 2000mm, šířka 800mm, hloubka 400mm, vývody vrchem, (el. vybavení viz. TS) - 0RA1</t>
  </si>
  <si>
    <t>R22146033</t>
  </si>
  <si>
    <t>Montáž rozvaděče</t>
  </si>
  <si>
    <t xml:space="preserve"> "` ```D221_1_002_SEZNAM_ZARIZENI_MAR"_x000d_
 1 Pozice 1.2 = 1,000 [A]_x000d_</t>
  </si>
  <si>
    <t>1.3</t>
  </si>
  <si>
    <t>Periferie</t>
  </si>
  <si>
    <t>R22146005</t>
  </si>
  <si>
    <t>snímač teploty prostorový, -30÷80°C, IP65 - BT</t>
  </si>
  <si>
    <t xml:space="preserve"> "` ```D221_2_001_1PP_MAR"_x000d_
 "``1S05"_x000d_
 1 BT301 = 1,000 [A]_x000d_
 "``D221_2_003_2NP_MAR"_x000d_
 "``1P06/EXT."_x000d_
 1 BT302 = 1,000 [B]_x000d_
 Celkem: 1+1 = 2,000 [C]_x000d_</t>
  </si>
  <si>
    <t>R22146006</t>
  </si>
  <si>
    <t>snímač teploty do potrubí, -30÷150°C, IP65, včetně jímky - BT</t>
  </si>
  <si>
    <t xml:space="preserve"> "` ```D221_2_001_1PP_MAR"_x000d_
 1 BT101 = 1,000 [A]_x000d_
 1 BT102 = 1,000 [B]_x000d_
 1 BT103 = 1,000 [C]_x000d_
 1 BT104 = 1,000 [D]_x000d_
 1 BT201 = 1,000 [E]_x000d_
 1 BT202 = 1,000 [F]_x000d_
 1 BT203 = 1,000 [G]_x000d_
 1 BT204 = 1,000 [H]_x000d_
 1 BT205 = 1,000 [I]_x000d_
 1 BT206 = 1,000 [J]_x000d_
 1 BT207 = 1,000 [K]_x000d_
 1 BT208 = 1,000 [L]_x000d_
 Celkem: 1+1+1+1+1+1+1+1+1+1+1+1 = 12,000 [M]_x000d_</t>
  </si>
  <si>
    <t>R22146007</t>
  </si>
  <si>
    <t>snímač tlaku topné vody, 0-600kPa, 4-20mA, IP65, vč. kondenzační smyčky - BP</t>
  </si>
  <si>
    <t xml:space="preserve"> "` ```D221_2_001_1PP_MAR"_x000d_
 "``BP01"_x000d_
 1 1S05 = 1,000 [A]_x000d_</t>
  </si>
  <si>
    <t>R22146008</t>
  </si>
  <si>
    <t>detektor zaplavení včetně sondy - SL</t>
  </si>
  <si>
    <t xml:space="preserve"> "` ```D221_2_001_1PP_MAR"_x000d_
 1 1S05 - SL301 = 1,000 [A]_x000d_
 "``D221_2_001_1PP_MAR"_x000d_
 1 1P04 - SL604 = 1,000 [B]_x000d_
 1 1P08 - SL601 = 1,000 [C]_x000d_
 1 1P10 - SL602 = 1,000 [D]_x000d_
 1 1P11 - SL603 = 1,000 [E]_x000d_
 Celkem: 1+1+1+1+1 = 5,000 [F]_x000d_</t>
  </si>
  <si>
    <t>R22146009</t>
  </si>
  <si>
    <t>detektor úniku zemního plynu - SG</t>
  </si>
  <si>
    <t xml:space="preserve"> "` ```D221_1_003_BLOK_SCHEMA_MAR"_x000d_
 "``1S05"_x000d_
 1 SG301 = 1,000 [A]_x000d_</t>
  </si>
  <si>
    <t>R22146010</t>
  </si>
  <si>
    <t>detektor úniku CO - SG</t>
  </si>
  <si>
    <t xml:space="preserve"> "` ```D221_1_003_BLOK_SCHEMA_MAR"_x000d_
 "``1S05"_x000d_
 1 SG302 = 1,000 [A]_x000d_</t>
  </si>
  <si>
    <t>R22146011</t>
  </si>
  <si>
    <t>tlačítko nouzového vypnutí - SB</t>
  </si>
  <si>
    <t xml:space="preserve"> "` ```D221_1_003_BLOK_SCHEMA_MAR"_x000d_
 "``1S08"_x000d_
 1 SB101 = 1,000 [A]_x000d_</t>
  </si>
  <si>
    <t>R22146034</t>
  </si>
  <si>
    <t>Instalace periferií</t>
  </si>
  <si>
    <t xml:space="preserve"> 2+12+1+5+1+1+1 = 23,000 [A]_x000d_</t>
  </si>
  <si>
    <t>34111090</t>
  </si>
  <si>
    <t>kabel instalační jádro Cu plné izolace PVC plášť PVC 450/750V (CYKY) 5x1,5mm2</t>
  </si>
  <si>
    <t>34113150</t>
  </si>
  <si>
    <t>kabel ovládací průmyslový stíněný laminovanou Al fólií s příložným Cu drátem jádro Cu plné izolace PVC plášť PVC 250V (JYTY) 4x1,00mm2</t>
  </si>
  <si>
    <t>34121237</t>
  </si>
  <si>
    <t>kabel sdělovací stíněný laminovanou Al fólií s příložným Cu drátem jádro Cu plné izolace PVC plášť PVC 300V (J-Y(St)Y…Lg) 4x2x0,8mm2</t>
  </si>
  <si>
    <t>34141027</t>
  </si>
  <si>
    <t>vodič propojovací flexibilní jádro Cu lanované izolace PVC 450/750V (H07V-K) 1x6mm2</t>
  </si>
  <si>
    <t>34571499</t>
  </si>
  <si>
    <t>krabice lištová PVC odbočná čtvercová se svorkovnicí 80x80mm</t>
  </si>
  <si>
    <t>34575600</t>
  </si>
  <si>
    <t>žlab kabelový drátěný galvanicky zinkovaný 150/100mm</t>
  </si>
  <si>
    <t>741112103</t>
  </si>
  <si>
    <t>Montáž krabic elektroinstalačních bez napojení na trubky a lišty, demontáže a montáže víčka a přístroje rozvodek se zapojením vodičů na svorkovnici zapuštěných</t>
  </si>
  <si>
    <t>Montáž krabic elektroinstalačních bez napojení na trubky a lišty, demontáže a montáže víčka a přístroje rozvodek se zapojením vodičů na svorkovnici zapuštěných plastových čtyřhranných</t>
  </si>
  <si>
    <t>741120201</t>
  </si>
  <si>
    <t>Montáž vodičů izolovaných měděných bez ukončení uložených volně plných a laněných s PVC pláštěm, bezhalogenových, ohniodolných (např. CY, CHAH-V) průřezu žíly 1</t>
  </si>
  <si>
    <t>Montáž vodičů izolovaných měděných bez ukončení uložených volně plných a laněných s PVC pláštěm, bezhalogenových, ohniodolných (např. CY, CHAH-V) průřezu žíly 1,5 až 16 mm2</t>
  </si>
  <si>
    <t>741122211</t>
  </si>
  <si>
    <t>Montáž kabelů měděných bez ukončení uložených volně nebo v liště plných kulatých (např. CYKY) počtu a průřezu žil 3x1,5 až 6 mm2</t>
  </si>
  <si>
    <t>741122231</t>
  </si>
  <si>
    <t>Montáž kabelů měděných bez ukončení uložených volně nebo v liště plných kulatých (např. CYKY) počtu a průřezu žil 5x1,5 až 2,5 mm2</t>
  </si>
  <si>
    <t>741124703</t>
  </si>
  <si>
    <t>Montáž kabelů měděných ovládacích bez ukončení uložených volně stíněných ovládacích s plným jádrem (např. JYTY) počtu a průměru žil 2 až 19x1 mm2</t>
  </si>
  <si>
    <t>741910411</t>
  </si>
  <si>
    <t>Montáž žlabů bez stojiny a výložníků kovových s podpěrkami a příslušenstvím bez víka, šířky do 50 mm</t>
  </si>
  <si>
    <t>741910414</t>
  </si>
  <si>
    <t>Montáž žlabů bez stojiny a výložníků kovových s podpěrkami a příslušenstvím bez víka, šířky do 250 mm</t>
  </si>
  <si>
    <t>741920245</t>
  </si>
  <si>
    <t>Protipožární ucpávky samostatných kabelů prostup stěnou, tloušťky do 100 mm tmelem požární odolnost EI 90, průměr kabelu do 21 mm</t>
  </si>
  <si>
    <t xml:space="preserve"> 90+104 = 194,000 [A]_x000d_</t>
  </si>
  <si>
    <t xml:space="preserve"> 1120+36 = 1156,000 [A]_x000d_</t>
  </si>
  <si>
    <t>R22146025</t>
  </si>
  <si>
    <t>dodávka spojovacího a podružného materiálu</t>
  </si>
  <si>
    <t>R22146032</t>
  </si>
  <si>
    <t>Montáž spojovacího a podružného materiálu</t>
  </si>
  <si>
    <t>R3457560</t>
  </si>
  <si>
    <t>žlab kabelový drátěný galvanicky zinkovaný 50/50mm</t>
  </si>
  <si>
    <t>2.1</t>
  </si>
  <si>
    <t>Montáž</t>
  </si>
  <si>
    <t>R22146035</t>
  </si>
  <si>
    <t>Elektrické připojení zařízení jiných profesí</t>
  </si>
  <si>
    <t>R22146036</t>
  </si>
  <si>
    <t>Ukončení kabelů/vodičů izolovaných s označením a zapojením</t>
  </si>
  <si>
    <t>R22146037</t>
  </si>
  <si>
    <t>Individuální vyzkoušení a kontrola</t>
  </si>
  <si>
    <t>R22146038</t>
  </si>
  <si>
    <t>Technické práce a koordinace</t>
  </si>
  <si>
    <t>998742112</t>
  </si>
  <si>
    <t>Přesun hmot pro slaboproud stanovený z hmotnosti přesunovaného materiálu vodorovná dopravní vzdálenost do 50 m s omezením mechanizace v objektech výšky přes 6 d</t>
  </si>
  <si>
    <t>Přesun hmot pro slaboproud stanovený z hmotnosti přesunovaného materiálu vodorovná dopravní vzdálenost do 50 m s omezením mechanizace v objektech výšky přes 6 do 12 m</t>
  </si>
  <si>
    <t>R22146039</t>
  </si>
  <si>
    <t>aplikační SW pro řídicí systém - 80 DB / PLC</t>
  </si>
  <si>
    <t>R22146040</t>
  </si>
  <si>
    <t xml:space="preserve"> 16 integrace kaskádního modulu kotlů (Modbus RTU) - 20 DB / PLC = 16,000 [A]_x000d_
 20 komplexní zkoušky včetně zaškolení obsluhy = 20,000 [B]_x000d_
 80 zprovoznění, vyzkoušení 16 nastavení parametrů MaR = 80,000 [C]_x000d_
 40 zprovoznění připojení na dispečink dálkové správy DDTS = 40,000 [D]_x000d_
 Celkem: 16+20+80+40 = 156,000 [E]_x000d_</t>
  </si>
  <si>
    <t xml:space="preserve"> 80 dokumentace pro realizaci (výrobní dokumentace rozvaděče) - DRS = 80,000 [A]_x000d_
 15 dodavatelská dokumentace včetně projektu skut. provedení - DD+DSS = 15,000 [B]_x000d_
 15 návod na obsluhu operátorského panelu - NO = 15,000 [C]_x000d_
 Celkem: 80+15+15 = 110,000 [D]_x000d_</t>
  </si>
  <si>
    <t>SO 11-71-01.47</t>
  </si>
  <si>
    <t>460161272</t>
  </si>
  <si>
    <t>Hloubení zapažených i nezapažených kabelových rýh ručně včetně urovnání dna s přemístěním výkopku do vzdálenosti 3 m od okraje jámy nebo s naložením na dopravní prostředek šířky 50 cm hloubky 80 cm v hornině třídy těžitelnosti I skupiny 3</t>
  </si>
  <si>
    <t>460191113</t>
  </si>
  <si>
    <t>Rýhy pro kabelové spojky ručně hloubení s urovnáním dna včetně zásypu se zhutněním s přemístěním výkopku na vzdálenost do 3 m do 10 kV v hornině třídy těžitelno</t>
  </si>
  <si>
    <t>Rýhy pro kabelové spojky ručně hloubení s urovnáním dna včetně zásypu se zhutněním s přemístěním výkopku na vzdálenost do 3 m do 10 kV v hornině třídy těžitelnosti I skupiny 3</t>
  </si>
  <si>
    <t>460451282</t>
  </si>
  <si>
    <t>Zásyp kabelových rýh strojně s přemístěním sypaniny ze vzdálenosti do 10 m, s uložením výkopku ve vrstvách včetně zhutnění a urovnání povrchu šířky 50 cm hloubk</t>
  </si>
  <si>
    <t>Zásyp kabelových rýh strojně s přemístěním sypaniny ze vzdálenosti do 10 m, s uložením výkopku ve vrstvách včetně zhutnění a urovnání povrchu šířky 50 cm hloubky 80 cm z horniny třídy těžitelnosti I skupiny 3</t>
  </si>
  <si>
    <t xml:space="preserve"> 20 zapravování krabic, kapes 20 rozvaděčů = 20,000 [A]_x000d_
 520*0.03 = 15,600 [B]_x000d_
 150*0.07 = 10,500 [C]_x000d_
 50*0.10 = 5,000 [D]_x000d_
 Celkem: 20+15.6+10.5+5 = 51,100 [E]_x000d_</t>
  </si>
  <si>
    <t>R74147169</t>
  </si>
  <si>
    <t>EI 60 Protipožární kabelová přepážka</t>
  </si>
  <si>
    <t>998741112</t>
  </si>
  <si>
    <t>Přesun hmot pro silnoproud stanovený z hmotnosti přesunovaného materiálu vodorovná dopravní vzdálenost do 50 m s omezením mechanizace v objektech výšky přes 6 d</t>
  </si>
  <si>
    <t>Přesun hmot pro silnoproud stanovený z hmotnosti přesunovaného materiálu vodorovná dopravní vzdálenost do 50 m s omezením mechanizace v objektech výšky přes 6 do 12 m</t>
  </si>
  <si>
    <t>R741</t>
  </si>
  <si>
    <t>D+M Podržný materiál a drobný instalační materiál</t>
  </si>
  <si>
    <t>971033141</t>
  </si>
  <si>
    <t>Vybourání otvorů ve zdivu základovém nebo nadzákladovém z cihel, tvárnic, příčkovek z cihel pálených na maltu vápennou nebo vápenocementovou průměru profilu do</t>
  </si>
  <si>
    <t>Vybourání otvorů ve zdivu základovém nebo nadzákladovém z cihel, tvárnic, příčkovek z cihel pálených na maltu vápennou nebo vápenocementovou průměru profilu do 60 mm, tl. do 300 mm</t>
  </si>
  <si>
    <t xml:space="preserve"> 6 kapsy pro rozvaděče = 6,000 [A]_x000d_</t>
  </si>
  <si>
    <t>973031614</t>
  </si>
  <si>
    <t>Vysekání výklenků nebo kapes ve zdivu z cihel na maltu vápennou nebo vápenocementovou kapes pro špalíky a krabice, velikosti do 50x50x50 mm</t>
  </si>
  <si>
    <t>973031616</t>
  </si>
  <si>
    <t>Vysekání výklenků nebo kapes ve zdivu z cihel na maltu vápennou nebo vápenocementovou kapes pro špalíky a krabice, velikosti do 100x100x50 mm</t>
  </si>
  <si>
    <t>973031619</t>
  </si>
  <si>
    <t>Vysekání výklenků nebo kapes ve zdivu z cihel na maltu vápennou nebo vápenocementovou kapes pro špalíky a krabice, velikosti do 150x150x100 mm</t>
  </si>
  <si>
    <t>974031121</t>
  </si>
  <si>
    <t>Vysekání rýh ve zdivu cihelném na maltu vápennou nebo vápenocementovou do hl. 30 mm a šířky do 30 mm</t>
  </si>
  <si>
    <t>974031122</t>
  </si>
  <si>
    <t>Vysekání rýh ve zdivu cihelném na maltu vápennou nebo vápenocementovou do hl. 30 mm a šířky do 70 mm</t>
  </si>
  <si>
    <t>974031133</t>
  </si>
  <si>
    <t>Vysekání rýh ve zdivu cihelném na maltu vápennou nebo vápenocementovou do hl. 50 mm a šířky do 100 mm</t>
  </si>
  <si>
    <t>R997001</t>
  </si>
  <si>
    <t>919</t>
  </si>
  <si>
    <t>NEOCEŇOVAT - Poplatek za uložení na skládce (skládkovné), vyřazená zařízení neuvedená pod čísly 16 02 09 až 16 02 13 kód odpadu 16 02 14</t>
  </si>
  <si>
    <t>Poplatek za uložení na skládce (skládkovné), vyřazená zařízení neuvedená pod čísly 16 02 09 až 16 02 13 kód odpadu 16 02 14</t>
  </si>
  <si>
    <t>R997002</t>
  </si>
  <si>
    <t>920</t>
  </si>
  <si>
    <t>NEOCEŇOVAT - Poplatek za uložení na skládce (skládkovné) kabely neuvedené pod 17 04 10 odpadu 17 04 11</t>
  </si>
  <si>
    <t>Poplatek za uložení na skládce (skládkovné) kabely neuvedené pod 17 04 10 odpadu 17 04 11</t>
  </si>
  <si>
    <t>D1</t>
  </si>
  <si>
    <t>Rozvaděč RE1</t>
  </si>
  <si>
    <t>34523412</t>
  </si>
  <si>
    <t>vložka pojistková E27 normální 2410 2A</t>
  </si>
  <si>
    <t>34562147</t>
  </si>
  <si>
    <t>svorka řadová šroubovací RSA nízkého napětí a průřezem vodiče 2,5mm2</t>
  </si>
  <si>
    <t>34562148</t>
  </si>
  <si>
    <t>svorka řadová šroubovací RSA nízkého napětí a průřezem vodiče 4mm2</t>
  </si>
  <si>
    <t>34562174</t>
  </si>
  <si>
    <t>svorka řadová šroubovací RSA nízkého napětí a průřezem vodiče 6mm2</t>
  </si>
  <si>
    <t>35822105</t>
  </si>
  <si>
    <t>jistič 1-pólový 2 A vypínací charakteristika B vypínací schopnost 10 kA</t>
  </si>
  <si>
    <t>35822107</t>
  </si>
  <si>
    <t>jistič 1-pólový 6 A vypínací charakteristika B vypínací schopnost 10 kA</t>
  </si>
  <si>
    <t>35822178</t>
  </si>
  <si>
    <t>jistič 3-pólový 40 A vypínací charakteristika B vypínací schopnost 10 kA</t>
  </si>
  <si>
    <t>35822186</t>
  </si>
  <si>
    <t>jistič 3-pólový 63 A vypínací charakteristika B vypínací schopnost 10 kA</t>
  </si>
  <si>
    <t>35822404</t>
  </si>
  <si>
    <t>jistič 3-pólový 32 A vypínací charakteristika B vypínací schopnost 10 kA</t>
  </si>
  <si>
    <t>35822630</t>
  </si>
  <si>
    <t>odpínač pojistkový 3-pól., Ie = 160A, třmen. svorky pro 2,5-95mm2</t>
  </si>
  <si>
    <t>35822670</t>
  </si>
  <si>
    <t>jistič 3-pólový do 250 A vypínací schopnost 36 kA spínací blok pevného provedení bez nadproudových spouští</t>
  </si>
  <si>
    <t>35822785</t>
  </si>
  <si>
    <t>jistič 3-pólový do 630 A vypínací schopnost 36 kA spínací blok pevného provedení bez nadproudových spouští</t>
  </si>
  <si>
    <t>35825001</t>
  </si>
  <si>
    <t>odpínač pojistkový 3 pólový 32A 690V</t>
  </si>
  <si>
    <t>R741210RE1</t>
  </si>
  <si>
    <t>Montáž rozvaděče RE1, kompletní výzbroj a montáž veškerého materiálu</t>
  </si>
  <si>
    <t>R74147001</t>
  </si>
  <si>
    <t>Skříň s dveřmi, otočný plast.zámek, IP30, šedá, na podlahu, ŠxVxH=1000x2060x300</t>
  </si>
  <si>
    <t>R74147002</t>
  </si>
  <si>
    <t>Bočnice, V=1950, včetně západky</t>
  </si>
  <si>
    <t>R74147003</t>
  </si>
  <si>
    <t>Úchytka pro montáž bočnice pomocí západky</t>
  </si>
  <si>
    <t>R74147004</t>
  </si>
  <si>
    <t>Držák bočnice zkrácený (pár)</t>
  </si>
  <si>
    <t>R74147005</t>
  </si>
  <si>
    <t>Stříška s výřezy pro příruby, šedá, ŠxH=1000x300, IP30- gt;IP31</t>
  </si>
  <si>
    <t>R74147006</t>
  </si>
  <si>
    <t>Kabelová příruba s otvory pro průchodky 4xM16, 6xM25, 8xM32</t>
  </si>
  <si>
    <t>R74147007</t>
  </si>
  <si>
    <t>Bočnice pro podstavec, šedá V=100, pár bez výřezů, pro skříň IP30, na podlahu, Hl=300</t>
  </si>
  <si>
    <t>R74147008</t>
  </si>
  <si>
    <t>Čelní kryt pro podstavec, šedý, V=100, Š=1000</t>
  </si>
  <si>
    <t>R74147009</t>
  </si>
  <si>
    <t>Zámek "energetický půlměsíc" (D-profil)</t>
  </si>
  <si>
    <t>R74147010</t>
  </si>
  <si>
    <t>Schránka na dokumentaci A4</t>
  </si>
  <si>
    <t>R74147011</t>
  </si>
  <si>
    <t>Lišta pro uchycení N/PE svorek, Š=1000</t>
  </si>
  <si>
    <t>R74147012</t>
  </si>
  <si>
    <t>Nosič svorkovnice na lištu, horizontální</t>
  </si>
  <si>
    <t>R74147013</t>
  </si>
  <si>
    <t>Svorkovnice: Rozbočovací můstek N/PE 2x25+27x16mm2</t>
  </si>
  <si>
    <t>R74147014</t>
  </si>
  <si>
    <t>Montážní panel pro 3x výkonový jistič, vertikální montáž, Š=1000</t>
  </si>
  <si>
    <t>R74147015</t>
  </si>
  <si>
    <t>DIN lišta přístrojová hliníková, šířka skříně = 1000, šířka lišty = 888 (46 modulů)</t>
  </si>
  <si>
    <t>R74147016</t>
  </si>
  <si>
    <t>Krycí deska s výřezem 3x výkonový jistič, vertikální montáž, šedá, ŠxV=1000x500</t>
  </si>
  <si>
    <t>R74147017</t>
  </si>
  <si>
    <t>Upevňovací úchytka s vodivým propojením (zelená)</t>
  </si>
  <si>
    <t>R74147018</t>
  </si>
  <si>
    <t>Upevňovací úchytka celoplastová (bílá)</t>
  </si>
  <si>
    <t>R74147019</t>
  </si>
  <si>
    <t>Elektroměrová vana, 4 elektroměrová místa, šedá, Š=1000, V=400</t>
  </si>
  <si>
    <t>R74147020</t>
  </si>
  <si>
    <t>Elektroměrová deska</t>
  </si>
  <si>
    <t>R74147021</t>
  </si>
  <si>
    <t>Krycí deska, s výřezem 45mm, plechová, šedá, Š=1000, V=150</t>
  </si>
  <si>
    <t>R74147022</t>
  </si>
  <si>
    <t>Krycí deska, bez výřezu, plechová, šedá, Š=1000, V=30</t>
  </si>
  <si>
    <t>R74147023</t>
  </si>
  <si>
    <t>Propojovací vodiče, propojovací lišty, ostatní příslušenství a podružný materiál</t>
  </si>
  <si>
    <t>R74147024</t>
  </si>
  <si>
    <t>250A/3 Jistič,3pól,ochr.obvodů,Icu=150kA,In=250A</t>
  </si>
  <si>
    <t>R74147025</t>
  </si>
  <si>
    <t>Vypínací spoušť 208-250V ~/=</t>
  </si>
  <si>
    <t>R74147026</t>
  </si>
  <si>
    <t>Vypínací spoušť 110-415V AC / 110-220V DC</t>
  </si>
  <si>
    <t>R74147027</t>
  </si>
  <si>
    <t>vel.00 - 160A gG Pojistková vložka</t>
  </si>
  <si>
    <t>R74147028</t>
  </si>
  <si>
    <t xml:space="preserve">Měřící transformátor proudu násuvný  250/5A,10VA,0.5%s, úředně cejchovaný</t>
  </si>
  <si>
    <t>R74147029</t>
  </si>
  <si>
    <t>Kombinovaný svodič bleskových proudů a přepětí, vhodné pro 3-fázový systém TN-C, instalace na vstupu do budovy, 75 kA (10/350), 180 kA (8/20)</t>
  </si>
  <si>
    <t>R74147030</t>
  </si>
  <si>
    <t>Instalační relé 230V AC, 2 zap. kont.</t>
  </si>
  <si>
    <t>R74147031</t>
  </si>
  <si>
    <t>Rozbočovací můstky pro PE vodiče (7 vodičů)</t>
  </si>
  <si>
    <t>R74147032</t>
  </si>
  <si>
    <t>Rozbočovací můstky pro N vodiče (7 vodičů)</t>
  </si>
  <si>
    <t>D10</t>
  </si>
  <si>
    <t>Rozvaděč R3.2</t>
  </si>
  <si>
    <t>34562230</t>
  </si>
  <si>
    <t>svorka řadová šroubovací RSA nízkého napětí a průřezem vodiče 16mm2</t>
  </si>
  <si>
    <t>35822111</t>
  </si>
  <si>
    <t>jistič 1-pólový 16 A vypínací charakteristika B vypínací schopnost 10 kA</t>
  </si>
  <si>
    <t>35822401</t>
  </si>
  <si>
    <t>jistič 3-pólový 16 A vypínací charakteristika B vypínací schopnost 10 kA</t>
  </si>
  <si>
    <t>35829007</t>
  </si>
  <si>
    <t>chránič proudový 4 pólový 40A typ A 0,03A</t>
  </si>
  <si>
    <t>35889541</t>
  </si>
  <si>
    <t>svodič přepětí - výměnný modul, 230V, signalizace, na DIN lištu</t>
  </si>
  <si>
    <t>R35822135</t>
  </si>
  <si>
    <t>jistič 1-pólový 32 A vypínací charakteristika D vypínací schopnost 6 kA</t>
  </si>
  <si>
    <t>R3582902</t>
  </si>
  <si>
    <t>chránič proudový 1+N pólový 10A typ C</t>
  </si>
  <si>
    <t>R741210R32</t>
  </si>
  <si>
    <t>Montáž rozvaděče R3.2, kompletní výzbroj a montáž veškerého materiálu</t>
  </si>
  <si>
    <t>R74147048</t>
  </si>
  <si>
    <t>Instalační stykač, 230V~, 25A, 2zap. kont.</t>
  </si>
  <si>
    <t>R74147077</t>
  </si>
  <si>
    <t>Časové relé - zpožděný návrat, 1 přep.kont, 230V AC</t>
  </si>
  <si>
    <t>R74147078</t>
  </si>
  <si>
    <t>Časové relé - cyklovací asymetrické, 1 přep.kont, 230V AC</t>
  </si>
  <si>
    <t>R74147082</t>
  </si>
  <si>
    <t>R74147090</t>
  </si>
  <si>
    <t>Oceloplechová rozvodnice pod omítku ŠxVxH=590x620x136, 72 modulů, bílé dveře, IP30, N/PE svorkovnice</t>
  </si>
  <si>
    <t>D11</t>
  </si>
  <si>
    <t>Rozvaděč R-S</t>
  </si>
  <si>
    <t>35822109</t>
  </si>
  <si>
    <t>jistič 1pólový-charakteristika B 10A</t>
  </si>
  <si>
    <t>35822402</t>
  </si>
  <si>
    <t>jistič 3-pólový 20 A vypínací charakteristika B vypínací schopnost 10 kA</t>
  </si>
  <si>
    <t>R741210RS</t>
  </si>
  <si>
    <t>Montáž rozvaděče R-S, kompletní výzbroj a montáž veškerého materiálu</t>
  </si>
  <si>
    <t>R74147092</t>
  </si>
  <si>
    <t xml:space="preserve">Plastová rozvodnice NA omítku, dveře kouř.orga.sklo, se zad.stěnou,  36 modulů DIN, 310x585x148 (ŠxVxHL), vč. N/PE můstků,  IP65</t>
  </si>
  <si>
    <t>D12</t>
  </si>
  <si>
    <t>Přípojková skříň KS22</t>
  </si>
  <si>
    <t>34523436</t>
  </si>
  <si>
    <t>vložka pojistková E27 normální 2410 20A</t>
  </si>
  <si>
    <t>R74121KS22</t>
  </si>
  <si>
    <t>Montáž rozvaděče KS-22, kompletní výzbroj a montáž veškerého materiálu</t>
  </si>
  <si>
    <t>R74147093</t>
  </si>
  <si>
    <t>Přípojková skříň do výklenku, 1x sada 3.ks pojistkových spodků 00 (do 160A), termoplast, rozměr 320x600x220, 9kg, max. průřez přívodních a odvodních vodičů do 2</t>
  </si>
  <si>
    <t>Přípojková skříň do výklenku, 1x sada 3.ks pojistkových spodků 00 (do 160A), termoplast, rozměr 320x600x220, 9kg, max. průřez přívodních a odvodních vodičů do 240mm2, IP44/IP00, IK10</t>
  </si>
  <si>
    <t>D13</t>
  </si>
  <si>
    <t>Záložní zdroj UPS</t>
  </si>
  <si>
    <t>R74147UPS</t>
  </si>
  <si>
    <t>Záložní zdroj nepřetržitého napájení UPS 15 kVA / 15 kW, 400V AC 50 Hz, záloha 45 min. pro zátěž 1500 W</t>
  </si>
  <si>
    <t>D14</t>
  </si>
  <si>
    <t xml:space="preserve"> "` ```CYKY-J 3x1,5 - VOLNĚ"_x000d_
 2580 = 2580,000 [A]_x000d_
 "``CYKY-O 3x1,5 - VOLNĚ"_x000d_
 720 = 720,000 [B]_x000d_
 "``CYKY-O 3x1,5 - PEVNĚ"_x000d_
 60 = 60,000 [C]_x000d_
 "``CYKY-J 3x1,5 - PEVNĚ"_x000d_
 90 = 90,000 [D]_x000d_
 Celkem: 2580+720+60+90 = 3450,000 [E]_x000d_
 3450*1.15 Přepočtené koeficientem množství = 3967,500 [F]_x000d_</t>
  </si>
  <si>
    <t xml:space="preserve"> "` ```CYKY-J 3x2,5"_x000d_
 3300 = 3300,000 [A]_x000d_
 3300*1.15 Přepočtené koeficientem množství = 3795,000 [B]_x000d_</t>
  </si>
  <si>
    <t xml:space="preserve"> "` ```CYKY-O 3x4"_x000d_
 80 = 80,000 [A]_x000d_
 80*1.15 Přepočtené koeficientem množství = 92,000 [B]_x000d_</t>
  </si>
  <si>
    <t>34111048</t>
  </si>
  <si>
    <t>kabel instalační jádro Cu plné izolace PVC plášť PVC 450/750V (CYKY) 3x6mm2</t>
  </si>
  <si>
    <t xml:space="preserve"> "` ```CYKY-J 3x6"_x000d_
 100 = 100,000 [A]_x000d_
 100*1.15 Přepočtené koeficientem množství = 115,000 [B]_x000d_</t>
  </si>
  <si>
    <t>34111076</t>
  </si>
  <si>
    <t>kabel instalační jádro Cu plné izolace PVC plášť PVC 450/750V (CYKY) 4x10mm2</t>
  </si>
  <si>
    <t xml:space="preserve"> 40*1.15 Přepočtené koeficientem množství = 46,000 [A]_x000d_</t>
  </si>
  <si>
    <t xml:space="preserve"> "` ```CYKY-J 5x1,5 - VOLNĚ"_x000d_
 210 = 210,000 [A]_x000d_
 "``CYKY-J 5x1,5 - PEVNĚ"_x000d_
 280 = 280,000 [B]_x000d_
 Celkem: 210+280 = 490,000 [C]_x000d_
 490*1.15 Přepočtené koeficientem množství = 563,500 [D]_x000d_</t>
  </si>
  <si>
    <t>34111094</t>
  </si>
  <si>
    <t>kabel instalační jádro Cu plné izolace PVC plášť PVC 450/750V (CYKY) 5x2,5mm2</t>
  </si>
  <si>
    <t xml:space="preserve"> "` ```CYKY-J 5x1,5"_x000d_
 180+10 = 190,000 [A]_x000d_
 190*1.15 Přepočtené koeficientem množství = 218,500 [B]_x000d_</t>
  </si>
  <si>
    <t>34111098</t>
  </si>
  <si>
    <t>kabel instalační jádro Cu plné izolace PVC plášť PVC 450/750V (CYKY) 5x4mm2</t>
  </si>
  <si>
    <t xml:space="preserve"> "` ```CYKY-J 5x4 - VOLNĚ"_x000d_
 50 = 50,000 [A]_x000d_
 "``CYKY-J - PEVNĚ"_x000d_
 10 = 10,000 [B]_x000d_
 Celkem: 50+10 = 60,000 [C]_x000d_
 60*1.15 Přepočtené koeficientem množství = 69,000 [D]_x000d_</t>
  </si>
  <si>
    <t>34111100</t>
  </si>
  <si>
    <t>kabel instalační jádro Cu plné izolace PVC plášť PVC 450/750V (CYKY) 5x6mm2</t>
  </si>
  <si>
    <t xml:space="preserve"> "` ```CYKY-J 5x6 - VOLNĚ"_x000d_
 35 = 35,000 [A]_x000d_
 "``CYKY-J 5x6 - PEVNĚ"_x000d_
 40 = 40,000 [B]_x000d_
 Celkem: 35+40 = 75,000 [C]_x000d_
 75*1.15 Přepočtené koeficientem množství = 86,250 [D]_x000d_</t>
  </si>
  <si>
    <t>34111101</t>
  </si>
  <si>
    <t>kabel silový oheň retardující bezhalogenový bez funkční schopnosti při požáru třída reakce na oheň B2cas1d1a1 jádro Cu 0,6/1kV (1-CXKH-R B2) 1x6mm2</t>
  </si>
  <si>
    <t xml:space="preserve"> 650 1x6 = 650,000 [A]_x000d_
 650*1.2 Přepočtené koeficientem množství = 780,000 [B]_x000d_</t>
  </si>
  <si>
    <t>34111102</t>
  </si>
  <si>
    <t>kabel silový oheň retardující bezhalogenový bez funkční schopnosti při požáru třída reakce na oheň B2cas1d1a1 jádro Cu 0,6/1kV (1-CXKH-R B2) 1x10mm2</t>
  </si>
  <si>
    <t xml:space="preserve"> 50 1x10 = 50,000 [A]_x000d_
 50*1.2 Přepočtené koeficientem množství = 60,000 [B]_x000d_</t>
  </si>
  <si>
    <t>34111103</t>
  </si>
  <si>
    <t>kabel silový oheň retardující bezhalogenový bez funkční schopnosti při požáru třída reakce na oheň B2cas1d1a1 jádro Cu 0,6/1kV (1-CXKH-R B2) 1x16mm2</t>
  </si>
  <si>
    <t xml:space="preserve"> 130 1x16 = 130,000 [A]_x000d_
 130*1.2 Přepočtené koeficientem množství = 156,000 [B]_x000d_</t>
  </si>
  <si>
    <t>34111104</t>
  </si>
  <si>
    <t>kabel silový oheň retardující bezhalogenový bez funkční schopnosti při požáru třída reakce na oheň B2cas1d1a1 jádro Cu 0,6/1kV (1-CXKH-R B2) 1x25mm2</t>
  </si>
  <si>
    <t xml:space="preserve"> 60 1x25 = 60,000 [A]_x000d_
 60*1.2 Přepočtené koeficientem množství = 72,000 [B]_x000d_</t>
  </si>
  <si>
    <t>34111532</t>
  </si>
  <si>
    <t>kabel silový oheň retardující bezhalogenový s funkčností při požáru 180min a P60-R reakce na oheň B2cas1d1a1 jádro Cu 0,6/1kV (1-CSKH-V) 3x2,5mm2</t>
  </si>
  <si>
    <t xml:space="preserve"> 30*1.15 Přepočtené koeficientem množství = 34,500 [A]_x000d_</t>
  </si>
  <si>
    <t>34111585</t>
  </si>
  <si>
    <t>kabel silový oheň retardující bezhalogenový s funkčností při požáru 180min a P60-R reakce na oheň B2cas1d1a1 jádro Cu 0,6/1kV (1-CSKH-V) 5x2,5mm2</t>
  </si>
  <si>
    <t xml:space="preserve"> 5*1.15 Přepočtené koeficientem množství = 5,750 [A]_x000d_</t>
  </si>
  <si>
    <t>34111610</t>
  </si>
  <si>
    <t>kabel silový jádro Cu izolace PVC plášť PVC 0,6/1kV (1-CYKY) 4x25mm2</t>
  </si>
  <si>
    <t xml:space="preserve"> 15*1.15 Přepočtené koeficientem množství = 17,250 [A]_x000d_</t>
  </si>
  <si>
    <t>34113034</t>
  </si>
  <si>
    <t>kabel instalační jádro Cu plné izolace PVC plášť PVC 450/750V (CYKY) 5x10mm2</t>
  </si>
  <si>
    <t xml:space="preserve"> 140*1.15 Přepočtené koeficientem množství = 161,000 [A]_x000d_</t>
  </si>
  <si>
    <t>34113035</t>
  </si>
  <si>
    <t>kabel instalační jádro Cu plné izolace PVC plášť PVC 450/750V (CYKY) 5x16mm2</t>
  </si>
  <si>
    <t>34113127</t>
  </si>
  <si>
    <t>kabel silový jádro Cu izolace PVC plášť PVC 0,6/1kV (1-CYKY) 4x50mm2</t>
  </si>
  <si>
    <t xml:space="preserve"> 10*1.15 Přepočtené koeficientem množství = 11,500 [A]_x000d_</t>
  </si>
  <si>
    <t>34113128</t>
  </si>
  <si>
    <t>kabel silový jádro Cu izolace PVC plášť PVC 0,6/1kV (1-CYKY) 4x70mm2</t>
  </si>
  <si>
    <t>34113130</t>
  </si>
  <si>
    <t>kabel silový jádro Cu izolace PVC plášť PVC 0,6/1kV (1-CYKY) 4x120mm2</t>
  </si>
  <si>
    <t xml:space="preserve"> "` ```CYKY-J 4x120"_x000d_
 15 = 15,000 [A]_x000d_
 15*1.15 Přepočtené koeficientem množství = 17,250 [B]_x000d_</t>
  </si>
  <si>
    <t>34113133</t>
  </si>
  <si>
    <t>kabel silový jádro Cu izolace PVC plášť PVC 0,6/1kV (1-CYKY) 4x240mm2</t>
  </si>
  <si>
    <t>34513187</t>
  </si>
  <si>
    <t>objímka žárovky E27 svorcová 13x1 keramická 1332-857 s kovovým kroužkem</t>
  </si>
  <si>
    <t xml:space="preserve"> "` ````S` - Objímka se závitem E27 na žárovku, keramika-plast"_x000d_
 "``Typ svítidla S:"_x000d_
 "``Montáž objímky"_x000d_
 "``D221_2_204_PUDORYS_3NP"_x000d_
 11 = 11,000 [A]_x000d_
 Celkem: 11 = 11,000 [B]_x000d_</t>
  </si>
  <si>
    <t>34535071</t>
  </si>
  <si>
    <t>spínač nástěnný jednopólový, řazení 1, IP54, bezšroubové svorky</t>
  </si>
  <si>
    <t>34535076</t>
  </si>
  <si>
    <t>přepínač nástěnný křížový, řazení 7, IP54, bezšroubové svorky</t>
  </si>
  <si>
    <t>34535081</t>
  </si>
  <si>
    <t>ovládač nástěnný přepínací s čirým průzorem, se svorkou N, řazení 6/0S, 6/0So, IP54, bezšroubové svorky</t>
  </si>
  <si>
    <t>34535130</t>
  </si>
  <si>
    <t>přístroj spínače trojpólový kolébkový zapuštěný řazení 3 a 3S</t>
  </si>
  <si>
    <t>34539000</t>
  </si>
  <si>
    <t>přístroj spínače jednopólového, řazení 1, 1So šroubové svorky</t>
  </si>
  <si>
    <t>34539012</t>
  </si>
  <si>
    <t>přístroj přepínače sériového, řazení 5 bezšroubové svorky</t>
  </si>
  <si>
    <t>34539013</t>
  </si>
  <si>
    <t>přístroj přepínače střídavého, řazení 6, 6So bezšroubové svorky</t>
  </si>
  <si>
    <t>34539014</t>
  </si>
  <si>
    <t>přístroj přepínače křížového, řazení 7, 7So bezšroubové svorky</t>
  </si>
  <si>
    <t>34539015</t>
  </si>
  <si>
    <t>přístroj spínače jednopólového, řazení 1, 1So, 1S bezšroubové svorky</t>
  </si>
  <si>
    <t>34539016</t>
  </si>
  <si>
    <t>přístroj přepínače střídavého, řazení 6, 6So, 6S bezšroubové svorky</t>
  </si>
  <si>
    <t>34539021</t>
  </si>
  <si>
    <t>přístroj ovládače zapínacího, řazení 1/0, 1/0S, 1/0So bezšroubové svorky</t>
  </si>
  <si>
    <t>34539031</t>
  </si>
  <si>
    <t>doutnavka signalizační (pro trojpólový spínač)</t>
  </si>
  <si>
    <t>34539035</t>
  </si>
  <si>
    <t>přístroj stmívače pro tlačítkové spínání a otoč. ovládání (typ 6513 U-102), šroubové svorky</t>
  </si>
  <si>
    <t>34539039</t>
  </si>
  <si>
    <t>přístroj otočného stmívače s tlačítkovým spínačem (6517 U-101-500), šroubové svorky</t>
  </si>
  <si>
    <t>34539047</t>
  </si>
  <si>
    <t>kryt jednoduchý s potiskem a čirým průzorem (pro spínače řazení 3S)</t>
  </si>
  <si>
    <t>34539049</t>
  </si>
  <si>
    <t>kryt spínače jednoduchý</t>
  </si>
  <si>
    <t>34539050</t>
  </si>
  <si>
    <t>kryt spínače dělený</t>
  </si>
  <si>
    <t>34539055</t>
  </si>
  <si>
    <t>kryt stmívače s otočným ovládáním, s upevňovací maticí</t>
  </si>
  <si>
    <t>34539060</t>
  </si>
  <si>
    <t>rámeček dvojnásobný</t>
  </si>
  <si>
    <t>34539061</t>
  </si>
  <si>
    <t>rámeček trojnásobný</t>
  </si>
  <si>
    <t>34539062</t>
  </si>
  <si>
    <t>rámeček čtyřnásobný</t>
  </si>
  <si>
    <t>34555241</t>
  </si>
  <si>
    <t>přístroj zásuvky zápustné jednonásobné, krytka s clonkami, bezšroubové svorky</t>
  </si>
  <si>
    <t>34555247</t>
  </si>
  <si>
    <t>zásuvka nástěnná jednonásobná s víčkem pro průběžnou montáž, IP54, bezšroubové svorky</t>
  </si>
  <si>
    <t>34562694</t>
  </si>
  <si>
    <t>svorkovnice krabicová bezšroubová jednopólová pro 3 vodiče 0,5-2,5mm2, 400V 24A</t>
  </si>
  <si>
    <t>34562695</t>
  </si>
  <si>
    <t>svorkovnice krabicová bezšroubová jednopólová pro 4 vodiče 0,5-2,5mm2, 400V 24A</t>
  </si>
  <si>
    <t>34562696</t>
  </si>
  <si>
    <t>svorkovnice krabicová bezšroubová jednopólová pro 5 vodičů 0,5-2,5mm2, 400V 24A</t>
  </si>
  <si>
    <t>34571092</t>
  </si>
  <si>
    <t>trubka elektroinstalační tuhá z PVC D 17,4/20 mm, délka 3m</t>
  </si>
  <si>
    <t xml:space="preserve"> 84*1.05 Přepočtené koeficientem množství = 88,200 [A]_x000d_</t>
  </si>
  <si>
    <t>34571354</t>
  </si>
  <si>
    <t>trubka elektroinstalační ohebná dvouplášťová korugovaná (chránička) D 75/90mm, HDPE+LDPE</t>
  </si>
  <si>
    <t xml:space="preserve"> 20*1.05 Přepočtené koeficientem množství = 21,000 [A]_x000d_</t>
  </si>
  <si>
    <t>34571482</t>
  </si>
  <si>
    <t>krabice v uzavřeném provedení PVC s krytím IP 54 čtvercová 100x100mm</t>
  </si>
  <si>
    <t>34571521</t>
  </si>
  <si>
    <t>krabice pod omítku PVC odbočná kruhová D 70mm s víčkem a svorkovnicí</t>
  </si>
  <si>
    <t>34571563</t>
  </si>
  <si>
    <t>krabice pod omítku PVC odbočná kruhová D 100mm s víčkem a svorkovnicí</t>
  </si>
  <si>
    <t>34571771</t>
  </si>
  <si>
    <t>příchytka kovová oboustranná 56,5x10mm ohebných kovových trubek D 28,3mm</t>
  </si>
  <si>
    <t>TIS KUS</t>
  </si>
  <si>
    <t>34774102</t>
  </si>
  <si>
    <t>žárovka LED E27/6W</t>
  </si>
  <si>
    <t xml:space="preserve"> "` ```Typ svítidla S:"_x000d_
 11 = 11,000 [A]_x000d_
 Celkem: 11 = 11,000 [B]_x000d_</t>
  </si>
  <si>
    <t>35431041</t>
  </si>
  <si>
    <t>svorka uzemnění FeZn bez pásky na vodovodní potrubí a okapové roury</t>
  </si>
  <si>
    <t>35431044</t>
  </si>
  <si>
    <t>páska Cu</t>
  </si>
  <si>
    <t>35441895</t>
  </si>
  <si>
    <t>svorka připojovací k připojení kovových částí</t>
  </si>
  <si>
    <t>35811477</t>
  </si>
  <si>
    <t>zásuvka nástěnná 16A - 5pól, řazení 3P+N+PE IP44, šroubové svorky</t>
  </si>
  <si>
    <t>35811480</t>
  </si>
  <si>
    <t>zásuvka nástěnná 32A - 5pól, řazení 3P+N+PE IP44, šroubové svorky</t>
  </si>
  <si>
    <t>725291680</t>
  </si>
  <si>
    <t>Montáž doplňků zařízení koupelen a záchodů drobného elektrického zařízení osoušeče rukou</t>
  </si>
  <si>
    <t>741110061</t>
  </si>
  <si>
    <t>Montáž trubek elektroinstalačních s nasunutím nebo našroubováním do krabic plastových ohebných, uložených pod omítku, vnější O přes 11 do 23 mm</t>
  </si>
  <si>
    <t>741110101</t>
  </si>
  <si>
    <t>Montáž trubek pancéřových elektroinstalačních s nasunutím nebo našroubováním do krabic plastových tuhých, uložených pevně, O přes 16 do 23 mm</t>
  </si>
  <si>
    <t>741110302</t>
  </si>
  <si>
    <t>Montáž trubek ochranných s nasunutím nebo našroubováním do krabic plastových tuhých, uložených pevně, vnitřní O přes 40 do 90 mm</t>
  </si>
  <si>
    <t xml:space="preserve"> 26+20 = 46,000 [A]_x000d_</t>
  </si>
  <si>
    <t>741112003</t>
  </si>
  <si>
    <t>Montáž krabic elektroinstalačních bez napojení na trubky a lišty, demontáže a montáže víčka a přístroje protahovacích nebo odbočných zapuštěných plastových čtyř</t>
  </si>
  <si>
    <t>Montáž krabic elektroinstalačních bez napojení na trubky a lišty, demontáže a montáže víčka a přístroje protahovacích nebo odbočných zapuštěných plastových čtyřhranných</t>
  </si>
  <si>
    <t>741112061</t>
  </si>
  <si>
    <t>Montáž krabic elektroinstalačních bez napojení na trubky a lišty, demontáže a montáže víčka a přístroje přístrojových zapuštěných plastových kruhových do zdiva</t>
  </si>
  <si>
    <t xml:space="preserve"> 150 1x4 = 150,000 [A]_x000d_
 650 1x6 = 650,000 [B]_x000d_
 50 1x10 = 50,000 [C]_x000d_
 130 1x16 = 130,000 [D]_x000d_
 60 1x25 = 60,000 [E]_x000d_
 Celkem: 150+650+50+130+60 = 1040,000 [F]_x000d_</t>
  </si>
  <si>
    <t>741120301</t>
  </si>
  <si>
    <t>Montáž vodičů izolovaných měděných bez ukončení uložených pevně plných a laněných s PVC pláštěm, bezhalogenových, ohniodolných (např. CY, CHAH-V) průřezu žíly 0</t>
  </si>
  <si>
    <t>Montáž vodičů izolovaných měděných bez ukončení uložených pevně plných a laněných s PVC pláštěm, bezhalogenových, ohniodolných (např. CY, CHAH-V) průřezu žíly 0,55 až 16 mm2</t>
  </si>
  <si>
    <t xml:space="preserve"> "` ```CYKY-J 3x1,5"_x000d_
 2580 = 2580,000 [A]_x000d_
 "``CYKY-O 3x1,5"_x000d_
 720 = 720,000 [B]_x000d_
 "``CYKY-J 3x2,5"_x000d_
 3300 = 3300,000 [C]_x000d_
 "``CYKY-O 3x4"_x000d_
 80 = 80,000 [D]_x000d_
 "``CYKY-J 3x6"_x000d_
 100 = 100,000 [E]_x000d_
 Celkem: 2580+720+3300+80+100 = 6780,000 [F]_x000d_</t>
  </si>
  <si>
    <t>741122222</t>
  </si>
  <si>
    <t>Montáž kabelů měděných bez ukončení uložených volně nebo v liště plných kulatých (např. CYKY) počtu a průřezu žil 4x10 mm2</t>
  </si>
  <si>
    <t xml:space="preserve"> "` ```CYKY-J 4x10"_x000d_
 40 = 40,000 [A]_x000d_</t>
  </si>
  <si>
    <t>741122223</t>
  </si>
  <si>
    <t>Montáž kabelů měděných bez ukončení uložených volně nebo v liště plných kulatých (např. CYKY) počtu a průřezu žil 4x16 až 25 mm2</t>
  </si>
  <si>
    <t xml:space="preserve"> "` ```CYKY-J 5x1,5"_x000d_
 210 = 210,000 [A]_x000d_
 "``CYKY-J 5x1,5"_x000d_
 180+10 = 190,000 [B]_x000d_
 Celkem: 210+190 = 400,000 [C]_x000d_</t>
  </si>
  <si>
    <t>741122232</t>
  </si>
  <si>
    <t>Montáž kabelů měděných bez ukončení uložených volně nebo v liště plných kulatých (např. CYKY) počtu a průřezu žil 5x4 až 6 mm2</t>
  </si>
  <si>
    <t xml:space="preserve"> "` ```CYKY-J 5x4"_x000d_
 50 = 50,000 [A]_x000d_
 "``CYKY-J 5x6"_x000d_
 35 = 35,000 [B]_x000d_
 Celkem: 50+35 = 85,000 [C]_x000d_</t>
  </si>
  <si>
    <t>741122233</t>
  </si>
  <si>
    <t>Montáž kabelů měděných bez ukončení uložených volně nebo v liště plných kulatých (např. CYKY) počtu a průřezu žil 5x10 mm2</t>
  </si>
  <si>
    <t xml:space="preserve"> "` ```CYKY-J 5x10"_x000d_
 140 = 140,000 [A]_x000d_</t>
  </si>
  <si>
    <t>741122234</t>
  </si>
  <si>
    <t>Montáž kabelů měděných bez ukončení uložených volně nebo v liště plných kulatých (např. CYKY) počtu a průřezu žil 5x16 mm2</t>
  </si>
  <si>
    <t xml:space="preserve"> "` ```CYKY-J 5x16"_x000d_
 30 = 30,000 [A]_x000d_</t>
  </si>
  <si>
    <t>741122611</t>
  </si>
  <si>
    <t>Montáž kabelů měděných bez ukončení uložených pevně plných kulatých nebo bezhalogenových (např. CYKY) počtu a průřezu žil 3x1,5 až 6 mm2</t>
  </si>
  <si>
    <t xml:space="preserve"> "` ```CYKY-O 3x1,5"_x000d_
 60 = 60,000 [A]_x000d_
 "``CYKY-J 3x1,5"_x000d_
 90 = 90,000 [B]_x000d_
 Celkem: 60+90 = 150,000 [C]_x000d_</t>
  </si>
  <si>
    <t>741122641</t>
  </si>
  <si>
    <t>Montáž kabelů měděných bez ukončení uložených pevně plných kulatých nebo bezhalogenových (např. CYKY) počtu a průřezu žil 5x1,5 až 2,5 mm2</t>
  </si>
  <si>
    <t xml:space="preserve"> "` ```CYKY-J 5x1,5"_x000d_
 280 = 280,000 [A]_x000d_</t>
  </si>
  <si>
    <t>741122642</t>
  </si>
  <si>
    <t>Montáž kabelů měděných bez ukončení uložených pevně plných kulatých nebo bezhalogenových (např. CYKY) počtu a průřezu žil 5x4 až 6 mm2</t>
  </si>
  <si>
    <t xml:space="preserve"> "` ```CYKY-J 5x4"_x000d_
 10 = 10,000 [A]_x000d_
 "``CYKY-J 5x6"_x000d_
 40 = 40,000 [B]_x000d_
 Celkem: 10+40 = 50,000 [C]_x000d_</t>
  </si>
  <si>
    <t>741130004</t>
  </si>
  <si>
    <t>Ukončení vodičů izolovaných s označením a zapojením v rozváděči nebo na přístroji, průřezu žíly do 6 mm2</t>
  </si>
  <si>
    <t>741130006</t>
  </si>
  <si>
    <t>Ukončení vodičů izolovaných s označením a zapojením v rozváděči nebo na přístroji, průřezu žíly do 16 mm2</t>
  </si>
  <si>
    <t>741130007</t>
  </si>
  <si>
    <t>Ukončení vodičů izolovaných s označením a zapojením v rozváděči nebo na přístroji, průřezu žíly do 25 mm2</t>
  </si>
  <si>
    <t>741130011</t>
  </si>
  <si>
    <t>Ukončení vodičů izolovaných s označením a zapojením v rozváděči nebo na přístroji, průřezu žíly do 50 mm2</t>
  </si>
  <si>
    <t>741132132</t>
  </si>
  <si>
    <t>Ukončení kabelů smršťovací koncovkou nebo páskou se zapojením bez letování, počtu a průřezu žil 4x10 mm2</t>
  </si>
  <si>
    <t>741132136</t>
  </si>
  <si>
    <t>Ukončení kabelů smršťovací koncovkou nebo páskou se zapojením bez letování, počtu a průřezu žil 4x50 mm2</t>
  </si>
  <si>
    <t>741132138</t>
  </si>
  <si>
    <t>Ukončení kabelů smršťovací koncovkou nebo páskou se zapojením bez letování, počtu a průřezu žil 4x95 mm2</t>
  </si>
  <si>
    <t>741132142</t>
  </si>
  <si>
    <t>Ukončení kabelů smršťovací koncovkou nebo páskou se zapojením bez letování, počtu a průřezu žil 4x150 mm2</t>
  </si>
  <si>
    <t>741132145</t>
  </si>
  <si>
    <t>Ukončení kabelů smršťovací koncovkou nebo páskou se zapojením bez letování, počtu a průřezu žil 5x1,5 až 4 mm2</t>
  </si>
  <si>
    <t>741132147</t>
  </si>
  <si>
    <t>Ukončení kabelů smršťovací koncovkou nebo páskou se zapojením bez letování, počtu a průřezu žil 5x10 mm2</t>
  </si>
  <si>
    <t>741132148</t>
  </si>
  <si>
    <t>Ukončení kabelů smršťovací koncovkou nebo páskou se zapojením bez letování, počtu a průřezu žil 5x16 mm2</t>
  </si>
  <si>
    <t>741132151</t>
  </si>
  <si>
    <t>Ukončení kabelů smršťovací koncovkou nebo páskou se zapojením bez letování, počtu a průřezu žil 7x1,5 až 4 mm2</t>
  </si>
  <si>
    <t>741132153</t>
  </si>
  <si>
    <t>Ukončení kabelů smršťovací koncovkou nebo páskou se zapojením bez letování, počtu a průřezu žil 12x1,5 až 4 mm2</t>
  </si>
  <si>
    <t>741210003</t>
  </si>
  <si>
    <t>Montáž rozvodnic oceloplechových nebo plastových bez zapojení vodičů běžných, hmotnosti do 100 kg</t>
  </si>
  <si>
    <t>741210005</t>
  </si>
  <si>
    <t>Montáž rozvodnic oceloplechových nebo plastových bez zapojení vodičů běžných, hmotnosti do 200 kg</t>
  </si>
  <si>
    <t>741210121</t>
  </si>
  <si>
    <t>Montáž rozváděčů litinových, hliníkových nebo plastových bez zapojení vodičů skříněk hmotnosti do 10 kg</t>
  </si>
  <si>
    <t>741310101</t>
  </si>
  <si>
    <t>Montáž spínačů jedno nebo dvoupólových polozapuštěných nebo zapuštěných se zapojením vodičů bezšroubové připojení spínačů, řazení 1-jednopólových</t>
  </si>
  <si>
    <t>741310103</t>
  </si>
  <si>
    <t>Montáž spínačů jedno nebo dvoupólových polozapuštěných nebo zapuštěných se zapojením vodičů bezšroubové připojení spínačů, řazení 1So-jednopólových s orientační</t>
  </si>
  <si>
    <t>Montáž spínačů jedno nebo dvoupólových polozapuštěných nebo zapuštěných se zapojením vodičů bezšroubové připojení spínačů, řazení 1So-jednopólových s orientační doutnavkou</t>
  </si>
  <si>
    <t>741310112</t>
  </si>
  <si>
    <t>Montáž spínačů jedno nebo dvoupólových polozapuštěných nebo zapuštěných se zapojením vodičů bezšroubové připojení ovladačů, řazení 1/0-tlačítkových zapínacích</t>
  </si>
  <si>
    <t>741310121</t>
  </si>
  <si>
    <t>Montáž spínačů jedno nebo dvoupólových polozapuštěných nebo zapuštěných se zapojením vodičů bezšroubové připojení přepínačů, řazení 5-sériových</t>
  </si>
  <si>
    <t>741310122</t>
  </si>
  <si>
    <t>Montáž spínačů jedno nebo dvoupólových polozapuštěných nebo zapuštěných se zapojením vodičů bezšroubové připojení přepínačů, řazení 6-střídavých</t>
  </si>
  <si>
    <t>741310126</t>
  </si>
  <si>
    <t>Montáž spínačů jedno nebo dvoupólových polozapuštěných nebo zapuštěných se zapojením vodičů bezšroubové připojení přepínačů, řazení 7-křížových</t>
  </si>
  <si>
    <t>741310203</t>
  </si>
  <si>
    <t>Montáž spínačů jedno nebo dvoupólových polozapuštěných nebo zapuštěných se zapojením vodičů šroubové připojení, pro prostředí normální spínačů, řazení 1-jednopó</t>
  </si>
  <si>
    <t>Montáž spínačů jedno nebo dvoupólových polozapuštěných nebo zapuštěných se zapojením vodičů šroubové připojení, pro prostředí normální spínačů, řazení 1-jednopólových s plynulou regulací intenzity osvětlení</t>
  </si>
  <si>
    <t>741311003</t>
  </si>
  <si>
    <t>Montáž spínačů speciálních se zapojením vodičů čidla pohybu vestavného</t>
  </si>
  <si>
    <t>741313001</t>
  </si>
  <si>
    <t>Montáž zásuvek domovních se zapojením vodičů bezšroubové připojení polozapuštěných nebo zapuštěných 10/16 A, provedení 2P + PE</t>
  </si>
  <si>
    <t xml:space="preserve"> 238+18 = 256,000 [A]_x000d_</t>
  </si>
  <si>
    <t>741313231</t>
  </si>
  <si>
    <t>Montáž zásuvek průmyslových se zapojením vodičů nástěnných, provedení IP 44 2P+PE 16 A</t>
  </si>
  <si>
    <t>741313251</t>
  </si>
  <si>
    <t>Montáž zásuvek průmyslových se zapojením vodičů nástěnných, provedení IP 44 3P+N+PE 16 A</t>
  </si>
  <si>
    <t>741313252</t>
  </si>
  <si>
    <t>Montáž zásuvek průmyslových se zapojením vodičů nástěnných, provedení IP 44 3P+N+PE 32 A</t>
  </si>
  <si>
    <t>741330334</t>
  </si>
  <si>
    <t>Montáž ovladačů tlačítkových vestavných s průčelní deskou bez zhotovení otvoru prvků spínací jednotky 3/3</t>
  </si>
  <si>
    <t>741330335</t>
  </si>
  <si>
    <t>Montáž ovladačů tlačítkových vestavných s průčelní deskou bez zhotovení otvoru prvků objímky se žárovkou</t>
  </si>
  <si>
    <t>741372012</t>
  </si>
  <si>
    <t>Montáž svítidel s integrovaným zdrojem LED se zapojením vodičů interiérových přisazených nástěnných reflektorových bez pohybového čidla</t>
  </si>
  <si>
    <t xml:space="preserve"> "` ```Typ svítidla K:"_x000d_
 15 = 15,000 [A]_x000d_
 "``Typ svítidla L:"_x000d_
 12 = 12,000 [B]_x000d_
 "``Typ svítidla M:"_x000d_
 6 = 6,000 [C]_x000d_
 Celkem: 15+12+6 = 33,000 [D]_x000d_</t>
  </si>
  <si>
    <t>741372021</t>
  </si>
  <si>
    <t>Montáž svítidel s integrovaným zdrojem LED se zapojením vodičů interiérových přisazených nástěnných hranatých nebo kruhových, plochy do 0,09 m2</t>
  </si>
  <si>
    <t xml:space="preserve"> "` ```Typ svítidla N1:"_x000d_
 1 = 1,000 [A]_x000d_
 "``Typ svítidla N2:"_x000d_
 11 = 11,000 [B]_x000d_
 "``Typ svítidla N3:"_x000d_
 3 = 3,000 [C]_x000d_
 "``Typ svítidla N4:"_x000d_
 1 = 1,000 [D]_x000d_
 "``Typ svítidla N5:"_x000d_
 3 = 3,000 [E]_x000d_
 "``Typ svítidla N7:"_x000d_
 4 = 4,000 [F]_x000d_
 Celkem: 1+11+3+1+3+4 = 23,000 [G]_x000d_</t>
  </si>
  <si>
    <t>741372061</t>
  </si>
  <si>
    <t>Montáž svítidel s integrovaným zdrojem LED se zapojením vodičů interiérových přisazených stropních hranatých nebo kruhových, plochy do 0,09 m2</t>
  </si>
  <si>
    <t xml:space="preserve"> "` ```Typ svítidla B:"_x000d_
 9 = 9,000 [A]_x000d_
 "``Typ svítidla D:"_x000d_
 21 = 21,000 [B]_x000d_
 "``Typ svítidla G:"_x000d_
 32 = 32,000 [C]_x000d_
 Celkem: 9+21+32 = 62,000 [D]_x000d_</t>
  </si>
  <si>
    <t>741372062</t>
  </si>
  <si>
    <t>Montáž svítidel s integrovaným zdrojem LED se zapojením vodičů interiérových přisazených stropních hranatých nebo kruhových, plochy přes 0,09 do 0,36 m2</t>
  </si>
  <si>
    <t xml:space="preserve"> "` ```Typ svítidla C:"_x000d_
 8 = 8,000 [A]_x000d_
 "``Typ svítidla E:"_x000d_
 13 = 13,000 [B]_x000d_
 "``Typ svítidla F:"_x000d_
 4 = 4,000 [C]_x000d_
 "``Typ svítidla H:"_x000d_
 11 = 11,000 [D]_x000d_
 Celkem: 8+13+4+11 = 36,000 [E]_x000d_</t>
  </si>
  <si>
    <t>741372063</t>
  </si>
  <si>
    <t>Montáž svítidel s integrovaným zdrojem LED se zapojením vodičů exteriérových přisazených nástěnných hranatých nebo kruhových</t>
  </si>
  <si>
    <t xml:space="preserve"> "` ```Typ svítidla J:"_x000d_
 4 = 4,000 [A]_x000d_
 Celkem: 4 = 4,000 [B]_x000d_</t>
  </si>
  <si>
    <t>741372112</t>
  </si>
  <si>
    <t>Montáž svítidel s integrovaným zdrojem LED se zapojením vodičů interiérových vestavných stropních panelových hranatých nebo kruhových, plochy přes 0,09 do 0,36</t>
  </si>
  <si>
    <t>Montáž svítidel s integrovaným zdrojem LED se zapojením vodičů interiérových vestavných stropních panelových hranatých nebo kruhových, plochy přes 0,09 do 0,36 m2</t>
  </si>
  <si>
    <t xml:space="preserve"> "` ```Typ svítidla A:"_x000d_
 12 = 12,000 [A]_x000d_
 "``Typ svítidla T:"_x000d_
 1 = 1,000 [B]_x000d_
 Celkem: 12+1 = 13,000 [C]_x000d_</t>
  </si>
  <si>
    <t>741410001</t>
  </si>
  <si>
    <t>Montáž uzemňovacího vedení s upevněním, propojením a připojením pomocí svorek na povrchu pásku průřezu do 120 mm2</t>
  </si>
  <si>
    <t xml:space="preserve"> 40*0.5 = 20,000 [A]_x000d_</t>
  </si>
  <si>
    <t>741420020</t>
  </si>
  <si>
    <t xml:space="preserve"> 40 svorka připojovací = 40,000 [A]_x000d_
 60 svorka univerzální = 60,000 [B]_x000d_
 80 svorka na potrubí = 80,000 [C]_x000d_
 Celkem: 40+60+80 = 180,000 [D]_x000d_</t>
  </si>
  <si>
    <t>742110102</t>
  </si>
  <si>
    <t>Montáž kabelového žlabu šířky do 150 mm</t>
  </si>
  <si>
    <t xml:space="preserve"> "` ```Žlab kabelový mřížový, 55x50"_x000d_
 60 = 60,000 [A]_x000d_
 "``Žlab kabelový mřížový, 55x100"_x000d_
 40 = 40,000 [B]_x000d_
 "``Žlab kabelový mřížový, 105x100"_x000d_
 20 = 20,000 [C]_x000d_
 Celkem: 60+40+20 = 120,000 [D]_x000d_</t>
  </si>
  <si>
    <t>742110104</t>
  </si>
  <si>
    <t>Montáž kabelového žlabu šířky přes 150 do 250 mm</t>
  </si>
  <si>
    <t xml:space="preserve"> 80 4x2x0,8 = 80,000 [A]_x000d_
 520 5x2x0,5 = 520,000 [B]_x000d_
 Celkem: 80+520 = 600,000 [C]_x000d_</t>
  </si>
  <si>
    <t>R3411110</t>
  </si>
  <si>
    <t>kabel silový oheň retardující bezhalogenový bez funkční schopnosti při požáru třída reakce na oheň B2cas1d1a1 jádro Cu 0,6/1kV (1-CXKH-R B2) 1x4mm2</t>
  </si>
  <si>
    <t xml:space="preserve"> 150 1x4 = 150,000 [A]_x000d_
 150*1.2 Přepočtené koeficientem množství = 180,000 [B]_x000d_</t>
  </si>
  <si>
    <t>R34121138</t>
  </si>
  <si>
    <t>kabel sdělovací bezhalogenový 4x2x0,8, B2ca(s1d1)</t>
  </si>
  <si>
    <t xml:space="preserve"> 80*1.2 Přepočtené koeficientem množství = 96,000 [A]_x000d_</t>
  </si>
  <si>
    <t>R34121139</t>
  </si>
  <si>
    <t>kabel sdělovací bezhalogenový 5x2x0,5, B2ca(s1d1)</t>
  </si>
  <si>
    <t xml:space="preserve"> 520*1.2 Přepočtené koeficientem množství = 624,000 [A]_x000d_</t>
  </si>
  <si>
    <t>R3457100</t>
  </si>
  <si>
    <t>Trubka ohebná, bezhalogenová D21mm, 350N, k mechanické ochraně kabelů</t>
  </si>
  <si>
    <t xml:space="preserve"> 200*1.05 Přepočtené koeficientem množství = 210,000 [A]_x000d_</t>
  </si>
  <si>
    <t>R34571701</t>
  </si>
  <si>
    <t xml:space="preserve">svazkový držák  „M“ 15 pozinkovaná ocel</t>
  </si>
  <si>
    <t xml:space="preserve"> 300 M 15 = 300,000 [A]_x000d_</t>
  </si>
  <si>
    <t>R34571702</t>
  </si>
  <si>
    <t xml:space="preserve">svazkový držák  „M“ 30 pozinkovaná ocel</t>
  </si>
  <si>
    <t xml:space="preserve"> 200 M 30 = 200,000 [A]_x000d_</t>
  </si>
  <si>
    <t>R3457501</t>
  </si>
  <si>
    <t>žlab kabelový mřížový, 55x50 délka 3m, vč. dílu, příslušenství, nosného a kotvicího materiálu</t>
  </si>
  <si>
    <t>R3457502</t>
  </si>
  <si>
    <t>žlab kabelový mřížový, 55x100 délka 3m, vč. dílu, příslušenství, nosného a kotvicího materiálu</t>
  </si>
  <si>
    <t>R3457503</t>
  </si>
  <si>
    <t>žlab kabelový mřížový, 105x100 délka 3m, vč. dílu, příslušenství, nosného a kotvicího materiálu</t>
  </si>
  <si>
    <t>R3457504</t>
  </si>
  <si>
    <t>žlab kabelový mřížový, 105x200 délka 3m, vč. dílu, příslušenství, nosného a kotvicího materiálu</t>
  </si>
  <si>
    <t>R74112220</t>
  </si>
  <si>
    <t>Montáž kabelů měděných bez ukončení uložených volně nebo v liště plných kulatých (např. CYKY) počtu a průřezu žil 4x120 mm2</t>
  </si>
  <si>
    <t xml:space="preserve"> "` ```CYKY-J 4x120"_x000d_
 15 = 15,000 [A]_x000d_</t>
  </si>
  <si>
    <t>R74112221</t>
  </si>
  <si>
    <t>Montáž kabelů měděných bez ukončení uložených volně nebo v liště plných kulatých (např. CYKY) počtu a průřezu žil 4x50 mm2</t>
  </si>
  <si>
    <t xml:space="preserve"> "` ```CYKY-J 4x50"_x000d_
 10 = 10,000 [A]_x000d_</t>
  </si>
  <si>
    <t>R74112222</t>
  </si>
  <si>
    <t>Montáž kabelů měděných bez ukončení uložených volně nebo v liště plných kulatých (např. CYKY) počtu a průřezu žil 4x70 mm2</t>
  </si>
  <si>
    <t>R74112223</t>
  </si>
  <si>
    <t>Montáž kabelů měděných bez ukončení uložených volně nebo v liště plných kulatých (např. CYKY) počtu a průřezu žil 4x240 mm2</t>
  </si>
  <si>
    <t>R74147094</t>
  </si>
  <si>
    <t>vel. 2 - 80A gG Pojistková vložka nožová</t>
  </si>
  <si>
    <t>R74147095</t>
  </si>
  <si>
    <t>vel. 2 - 315A gG Pojistková vložka nožová</t>
  </si>
  <si>
    <t>R74147096</t>
  </si>
  <si>
    <t>"A" - Liniové LED svítidlo vestavné, 32W, 5500 lm, 4000K, hliníkové tělo, plastový difuzor, IP20</t>
  </si>
  <si>
    <t xml:space="preserve"> "` ```Typ svítidla A:"_x000d_
 "``D221_2_202_PUDORYS_1NP"_x000d_
 12 = 12,000 [A]_x000d_
 Celkem: 12 = 12,000 [B]_x000d_</t>
  </si>
  <si>
    <t>R74147097</t>
  </si>
  <si>
    <t>"B" - Čtvercové LED svítidlo vestavné, 10.5W/ 1350 lm, 4000K, ocelové tělo, plastový difuzor, IP20</t>
  </si>
  <si>
    <t xml:space="preserve"> "` ```Typ svítidla B:"_x000d_
 "``D221_2_202_PUDORYS_1NP"_x000d_
 8 = 8,000 [A]_x000d_
 "``D221_2_204_PUDORYS_3NP"_x000d_
 1 = 1,000 [B]_x000d_
 Celkem: 8+1 = 9,000 [C]_x000d_</t>
  </si>
  <si>
    <t>R74147098</t>
  </si>
  <si>
    <t>"C" - Čtvercový LED panel vestavný do modulu M600, 52W, 5800lm, 4000K, tělo z eloxovaného hliníkového profilu, prismatický kryt, IP40</t>
  </si>
  <si>
    <t xml:space="preserve"> "` ```Typ svítidla C:"_x000d_
 "``D221_2_202_PUDORYS_1NP"_x000d_
 8 = 8,000 [A]_x000d_
 Celkem: 8 = 8,000 [B]_x000d_</t>
  </si>
  <si>
    <t>R74147099</t>
  </si>
  <si>
    <t>"D" - Čtvercové LED svítidlo přisazené, 20W, 2300 lm, 3000K, ocelové tělo, plastový difuzor, IP20</t>
  </si>
  <si>
    <t xml:space="preserve"> "` ```Typ svítidla C:"_x000d_
 "``D221_2_202_PUDORYS_1NP"_x000d_
 2 = 2,000 [A]_x000d_
 "``D221_2_203_PUDORYS_2NP"_x000d_
 10 = 10,000 [B]_x000d_
 "``D221_2_204_PUDORYS_3NP"_x000d_
 9 = 9,000 [C]_x000d_
 Celkem: 2+10+9 = 21,000 [D]_x000d_</t>
  </si>
  <si>
    <t>R74147100</t>
  </si>
  <si>
    <t>"E" - Čtvercový LED panel vestavný s rámečkem pro přisazenou montáž, 52W, 5800lm, 4000K, tělo z eloxovaného hliníkového profilu, prismatický kryt, IP40</t>
  </si>
  <si>
    <t xml:space="preserve"> "` ```Typ svítidla E:"_x000d_
 "``D221_2_203_PUDORYS_2NP"_x000d_
 13 = 13,000 [A]_x000d_
 Celkem: 13 = 13,000 [B]_x000d_</t>
  </si>
  <si>
    <t>R74147101</t>
  </si>
  <si>
    <t>"F" - Čtvercový LED panel vestavný s rámečkem pro přisazenou montáž, 52W, 5800lm, 4000K, stmívač DIM 1-10V, tělo z eloxovaného hliníkového profilu, prismatický</t>
  </si>
  <si>
    <t>"F" - Čtvercový LED panel vestavný s rámečkem pro přisazenou montáž, 52W, 5800lm, 4000K, stmívač DIM 1-10V, tělo z eloxovaného hliníkového profilu, prismatický kryt, IP40</t>
  </si>
  <si>
    <t xml:space="preserve"> "` ```Typ svítidla F:"_x000d_
 "``D221_2_202_PUDORYS_1NP"_x000d_
 4 = 4,000 [A]_x000d_
 Celkem: 4 = 4,000 [B]_x000d_</t>
  </si>
  <si>
    <t>R74147102</t>
  </si>
  <si>
    <t>"G" - Čvercové přisazené LED svítidlo s pohybovým senzorem 12W, 1425 lm, 4000K + nouzový modul 1W, 1h, SE, baterie NiCd, ocelové tělo, plastový difuzor, IP54</t>
  </si>
  <si>
    <t xml:space="preserve"> "` ```Typ svítidla G:"_x000d_
 "``D221_2_202_PUDORYS_1NP"_x000d_
 7 = 7,000 [A]_x000d_
 "``D221_2_203_PUDORYS_2NP"_x000d_
 15 = 15,000 [B]_x000d_
 "``D221_2_204_PUDORYS_3NP"_x000d_
 10 = 10,000 [C]_x000d_
 Celkem: 7+15+10 = 32,000 [D]_x000d_</t>
  </si>
  <si>
    <t>R74147103</t>
  </si>
  <si>
    <t xml:space="preserve">"H" - Liniové LED svítidlo prachotěsné, 35W, 5570 lm, 4000K,  ocelové tělo, tvzené mikroprismatické sklo, IP65, IK09</t>
  </si>
  <si>
    <t xml:space="preserve"> "` ```Typ svítidla H:"_x000d_
 "``D221_2_201_PUDORYS_1PP"_x000d_
 10 = 10,000 [A]_x000d_
 "``D221_2_202_PUDORYS_1NP"_x000d_
 1 = 1,000 [B]_x000d_
 Celkem: 10+1 = 11,000 [C]_x000d_</t>
  </si>
  <si>
    <t>R74147104</t>
  </si>
  <si>
    <t>"J" - Venkovní svítidlo nástěnné, 16W, 2350 lm, 3000K, pozinkované černé tělo, bílé plastové stínidlo, IP44</t>
  </si>
  <si>
    <t xml:space="preserve"> "` ```Typ svítidla H:"_x000d_
 "``D221_2_202_PUDORYS_1NP"_x000d_
 4 = 4,000 [A]_x000d_
 Celkem: 4 = 4,000 [B]_x000d_</t>
  </si>
  <si>
    <t>R74147105</t>
  </si>
  <si>
    <t xml:space="preserve">"K" - Liniové LED svítidlo nástěnné nad umyvadla, tř. II.,  8W, 650 lm, 4000K, kovové těleso, IP44</t>
  </si>
  <si>
    <t xml:space="preserve"> "` ```Typ svítidla K:"_x000d_
 "``D221_2_203_PUDORYS_2NP"_x000d_
 6 = 6,000 [A]_x000d_
 "``D221_2_204_PUDORYS_3NP"_x000d_
 9 = 9,000 [B]_x000d_
 Celkem: 6+9 = 15,000 [C]_x000d_</t>
  </si>
  <si>
    <t>R74147106</t>
  </si>
  <si>
    <t>"L" - Kruhové LED svítidlo přisazené prachotěsné, 15W, 2110 lm, 4000K, polykarbonátový výlisek + kovový ochranný koš, stínidlo z opálového polykarbonátu, IP66</t>
  </si>
  <si>
    <t xml:space="preserve"> "` ```Typ svítidla L:"_x000d_
 "``D221_2_201_PUDORYS_1PP"_x000d_
 6 = 6,000 [A]_x000d_
 "``D221_2_205_PUDORYS_PODKROVI"_x000d_
 6 = 6,000 [B]_x000d_
 Celkem: 6+6 = 12,000 [C]_x000d_</t>
  </si>
  <si>
    <t>R74147107</t>
  </si>
  <si>
    <t>"M" - Čtvercové LED svítidlo přisazené přisazené / závěsné, 10.5W/ 1350 lm, 4000K, ocelové tělo, plastový difuzor, IP20</t>
  </si>
  <si>
    <t xml:space="preserve"> "` ```Typ svítidla M:"_x000d_
 "``D221_2_203_PUDORYS_2NP"_x000d_
 3 = 3,000 [A]_x000d_
 "``D221_2_204_PUDORYS_3NP"_x000d_
 3 = 3,000 [B]_x000d_
 Celkem: 3+3 = 6,000 [C]_x000d_</t>
  </si>
  <si>
    <t>R74147108</t>
  </si>
  <si>
    <t>"T" Čtvercový LED panel vestavný s kovovým rámečkem pro přisazenou montáž černé barvy, 33W, 3900lm, 4000K, tělo z eloxovaného hliníkového profilu, prismatický k</t>
  </si>
  <si>
    <t>"T" Čtvercový LED panel vestavný s kovovým rámečkem pro přisazenou montáž černé barvy, 33W, 3900lm, 4000K, tělo z eloxovaného hliníkového profilu, prismatický kryt, IP54</t>
  </si>
  <si>
    <t xml:space="preserve"> "` ```Typ svítidla T:"_x000d_
 "``D221_2_202_PUDORYS_1NP"_x000d_
 1 = 1,000 [A]_x000d_
 Celkem: 1 = 1,000 [B]_x000d_</t>
  </si>
  <si>
    <t>R74147109</t>
  </si>
  <si>
    <t>"N1" Nouzové LED svítidlo akumulátorové s piktogramem pro nástěnnou montáž, 230V, 50Hz, 8W, s autotestem, šipka dolů, autonomnost 1 h, IP65</t>
  </si>
  <si>
    <t xml:space="preserve"> "` ```Typ svítidla N1:"_x000d_
 "``D221_2_202_PUDORYS_1NP"_x000d_
 8 = 8,000 [A]_x000d_
 "``D221_2_203_PUDORYS_2NP"_x000d_
 2 = 2,000 [B]_x000d_
 "``D221_2_204_PUDORYS_3NP"_x000d_
 1 = 1,000 [C]_x000d_
 Celkem: 8+2+1 = 11,000 [D]_x000d_</t>
  </si>
  <si>
    <t>R74147110</t>
  </si>
  <si>
    <t>"N2" - Nouzové LED svítidlo akumulátorové s podvěsným piktogramem, 230V, 50Hz, 8W, s autotestem, šipka dolů, autonomnost 1 h, IP65</t>
  </si>
  <si>
    <t xml:space="preserve"> "` ```Typ svítidla N2:"_x000d_
 "``D221_2_202_PUDORYS_1NP"_x000d_
 1 = 1,000 [A]_x000d_</t>
  </si>
  <si>
    <t>R74147111</t>
  </si>
  <si>
    <t>"N3" - Nouzové LED svítidlo akumulátorové s piktogramem pro nástěnnou montáž, 230V, 50Hz, 8W, s autotestem, šipka vlevo/vpravo, autonomnost 1 h, IP65</t>
  </si>
  <si>
    <t xml:space="preserve"> "` ```Typ svítidla N3:"_x000d_
 "``D221_2_202_PUDORYS_1NP"_x000d_
 2 = 2,000 [A]_x000d_
 "``D221_2_203_PUDORYS_2NP"_x000d_
 1 = 1,000 [B]_x000d_
 Celkem: 2+1 = 3,000 [C]_x000d_</t>
  </si>
  <si>
    <t>R74147112</t>
  </si>
  <si>
    <t>"N4" - Nouzové vestavné LED svítidlo akumulátorové, evakuační osvětlení, optika Lungaluce, 24W, autonomnost 1.hod., IP43</t>
  </si>
  <si>
    <t xml:space="preserve"> "` ```Typ svítidla N4:"_x000d_
 "``D221_2_202_PUDORYS_1NP"_x000d_
 1 = 1,000 [A]_x000d_</t>
  </si>
  <si>
    <t>R74147113</t>
  </si>
  <si>
    <t>"N5" - Nouzové vestavné LED svítidlo akumulátorové, protipanické osvětlení, optika Lungaluce, 24W, autonomnost 1.hod., IP43</t>
  </si>
  <si>
    <t xml:space="preserve"> "` ```Typ svítidla N5:"_x000d_
 "``D221_2_202_PUDORYS_1NP"_x000d_
 3 = 3,000 [A]_x000d_</t>
  </si>
  <si>
    <t>R74147114</t>
  </si>
  <si>
    <t>"N7" - Nouzové LED svítidlo akumulátorové bez piktogramu pro přisazenou (závěsnou) montáž, 230V, 50Hz, 8W, s autotestem, autonomnost 1 h, IP65</t>
  </si>
  <si>
    <t xml:space="preserve"> "` ```Typ svítidla N7:"_x000d_
 "``D221_2_202_PUDORYS_1NP"_x000d_
 4 = 4,000 [A]_x000d_</t>
  </si>
  <si>
    <t>R74147115</t>
  </si>
  <si>
    <t>Snímač spínače automatického, s kuželovým snímáním pohybu 120°; b. bílá</t>
  </si>
  <si>
    <t>R74147116</t>
  </si>
  <si>
    <t>Zásuvka jednonásobná (bezšroubové svorky), s ochranným kolíkem, s clonkami, s ochranou před přepětím, optická signalizace poruchy; řazení 2P+PE; b. bílá</t>
  </si>
  <si>
    <t>R74147118</t>
  </si>
  <si>
    <t>Nerezová skříňka pro nástěnnou přívodku</t>
  </si>
  <si>
    <t>R74147119</t>
  </si>
  <si>
    <t>Tlačítko nouzového zastavení s aretací CENTRAL STOP v prosklené skříni, IP65, 3NO+3NC kontakty, 230V, včetě výstražného popisu</t>
  </si>
  <si>
    <t>R74147120</t>
  </si>
  <si>
    <t>Tlačítko nouzového zastavení s aretací TOTAL STOP v prosklené skříni, IP65, 3NO+3NC kontakty, 230V, včetě výstražného popisu</t>
  </si>
  <si>
    <t>R74147121</t>
  </si>
  <si>
    <t>Tryskový osoušeč rukou stříbrný s automatickým spínáním</t>
  </si>
  <si>
    <t>R74147122</t>
  </si>
  <si>
    <t>Montáž svorek a svorkovnic</t>
  </si>
  <si>
    <t xml:space="preserve"> 320+80+20+20+6 = 446,000 [A]_x000d_</t>
  </si>
  <si>
    <t>R74147123</t>
  </si>
  <si>
    <t>Bezšroubová svorka 3x0,8-4 lanko</t>
  </si>
  <si>
    <t>Svorka průchozí 6mm2 (12-ti pólové provedení)</t>
  </si>
  <si>
    <t>R74147124</t>
  </si>
  <si>
    <t>Zemnicí svorka na baterie</t>
  </si>
  <si>
    <t>R74147125</t>
  </si>
  <si>
    <t>Ekvipotenciální svorkovnice</t>
  </si>
  <si>
    <t>R74147126</t>
  </si>
  <si>
    <t>Napojení odsávacího ventilátoru</t>
  </si>
  <si>
    <t>R74147127</t>
  </si>
  <si>
    <t>Napojení servopohonu VZT klapky</t>
  </si>
  <si>
    <t>R74147128</t>
  </si>
  <si>
    <t>Napojení vnitřní klimatizační jednotky</t>
  </si>
  <si>
    <t>R74147129</t>
  </si>
  <si>
    <t>Napojení venkovní klimatizační jednotky</t>
  </si>
  <si>
    <t>R74147130</t>
  </si>
  <si>
    <t>Napojení měříče tepla</t>
  </si>
  <si>
    <t>R74147131</t>
  </si>
  <si>
    <t>Napojení varné desky</t>
  </si>
  <si>
    <t xml:space="preserve"> "` ```D221_2_202_PUDORYS_1NP"_x000d_
 2 = 2,000 [A]_x000d_
 "``D221_2_203_PUDORYS_2NP"_x000d_
 2 = 2,000 [B]_x000d_
 "``D221_2_204_PUDORYS_3NP"_x000d_
 1 = 1,000 [C]_x000d_
 Celkem: 2+2+1 = 5,000 [D]_x000d_</t>
  </si>
  <si>
    <t>R74147132</t>
  </si>
  <si>
    <t>Napojení elektrického ohřívače TUV</t>
  </si>
  <si>
    <t xml:space="preserve"> "` ```D221_2_202_PUDORYS_1NP"_x000d_
 5 = 5,000 [A]_x000d_
 "``D221_2_203_PUDORYS_2NP"_x000d_
 3 = 3,000 [B]_x000d_
 "``D221_2_204_PUDORYS_3NP"_x000d_
 2 = 2,000 [C]_x000d_
 Celkem: 5+3+2 = 10,000 [D]_x000d_</t>
  </si>
  <si>
    <t>R74147133</t>
  </si>
  <si>
    <t>Napojení napájecího zdroje pro splachování pisoárů</t>
  </si>
  <si>
    <t>R74147134</t>
  </si>
  <si>
    <t>Napojení pohonu rolety</t>
  </si>
  <si>
    <t>R74147135</t>
  </si>
  <si>
    <t>Napojení LED pásku do střechy</t>
  </si>
  <si>
    <t>R74147136</t>
  </si>
  <si>
    <t>Napojení INFO tabule</t>
  </si>
  <si>
    <t>R74147137</t>
  </si>
  <si>
    <t>Napojení hodin</t>
  </si>
  <si>
    <t>R74147138</t>
  </si>
  <si>
    <t>Spojka pro kabely Cu/Al do 1kV s plastovou izolací 6-25mm2</t>
  </si>
  <si>
    <t>R74147139</t>
  </si>
  <si>
    <t>Ocelová příchytka pro kabel s funkčností při požáru P90-R, do průměru 10mm vč. šroubu</t>
  </si>
  <si>
    <t>R74147140</t>
  </si>
  <si>
    <t>Ocelová příchytka pro kabel s funkčností při požáru P90-R, do průměru 25mm vč. šroubu</t>
  </si>
  <si>
    <t>R74147141</t>
  </si>
  <si>
    <t>Kabelový žebřík vč. spojek a kotvícího materiálu 200/60 3m</t>
  </si>
  <si>
    <t>R74147142</t>
  </si>
  <si>
    <t>Kabelový žebřík vč. spojek a kotvícího materiálu 300/60 3m</t>
  </si>
  <si>
    <t>R74147143</t>
  </si>
  <si>
    <t>kabelová příchytka na kabelový žebřík S</t>
  </si>
  <si>
    <t>R74211100</t>
  </si>
  <si>
    <t>Montáž svazkových držáků kabelů samostatné ohniodolné včetně šroubu a hmoždinky</t>
  </si>
  <si>
    <t xml:space="preserve"> 300 M 15 = 300,000 [A]_x000d_
 200 M 30 = 200,000 [B]_x000d_
 Celkem: 300+200 = 500,000 [C]_x000d_</t>
  </si>
  <si>
    <t>D16</t>
  </si>
  <si>
    <t>Uzemnění a bleskosvod</t>
  </si>
  <si>
    <t xml:space="preserve"> 120*1.15 Přepočtené koeficientem množství = 138,000 [A]_x000d_</t>
  </si>
  <si>
    <t>35431024</t>
  </si>
  <si>
    <t>svorka uzemnění FeZn křížová pro vodič D 6- 10mm s mezideskou</t>
  </si>
  <si>
    <t>35441885</t>
  </si>
  <si>
    <t>svorka spojovací pro lano D 8-10mm</t>
  </si>
  <si>
    <t>741420002</t>
  </si>
  <si>
    <t>Montáž hromosvodného vedení svodových drátů nebo lan s podpěrami, O přes 10 mm</t>
  </si>
  <si>
    <t xml:space="preserve"> "` ```Svorka univerzální"_x000d_
 10 = 10,000 [A]_x000d_
 "``Svorka připojovací"_x000d_
 10 = 10,000 [B]_x000d_
 "``Svorka PA - nerez"_x000d_
 18 = 18,000 [C]_x000d_
 "``Svorka 8-10/16mm"_x000d_
 6 = 6,000 [D]_x000d_
 Celkem: 10+10+18+6 = 44,000 [E]_x000d_</t>
  </si>
  <si>
    <t>741420021</t>
  </si>
  <si>
    <t>Montáž hromosvodného vedení svorek se 2 šrouby</t>
  </si>
  <si>
    <t>741420022</t>
  </si>
  <si>
    <t>Montáž hromosvodného vedení svorek se 3 a více šrouby</t>
  </si>
  <si>
    <t>741430011</t>
  </si>
  <si>
    <t>Montáž jímacích tyčí délky přes 3 m, na střešní hřeben</t>
  </si>
  <si>
    <t>741820012</t>
  </si>
  <si>
    <t>Měření zemních odporů zemnicí sítě délky pásku přes 100 do 200 m</t>
  </si>
  <si>
    <t>R74147144</t>
  </si>
  <si>
    <t>Izolovaný vodič pro bleskosvody, Cu jádro, matriál pláště PE šedý D 23, ekvivalentní dostatečná vzdálemnost "s" pro vzduch &lt;=75 cm</t>
  </si>
  <si>
    <t>R74147145</t>
  </si>
  <si>
    <t>Podpůrná trubka GFK/nerez, L 3200 mm, jímač 1 m</t>
  </si>
  <si>
    <t>R74147146</t>
  </si>
  <si>
    <t>Držák jímače do plochy kovové střechy</t>
  </si>
  <si>
    <t>R74147147</t>
  </si>
  <si>
    <t>Sada pro upevnění 4 izolovaných vodičů D20 na podpůrnou trubku</t>
  </si>
  <si>
    <t>R74147148</t>
  </si>
  <si>
    <t>Připojovací sada izolovaných vodičů D 20 vně podpůrné trubky</t>
  </si>
  <si>
    <t>R74147149</t>
  </si>
  <si>
    <t>Připojovací sada izolovaných vodičů D 23 uvnitrř podpůrné trubky</t>
  </si>
  <si>
    <t>R74147150</t>
  </si>
  <si>
    <t>Připojovací prvek izolovaných vodičů D 23 se svorníkem d 10 - 50 mm</t>
  </si>
  <si>
    <t>R74147151</t>
  </si>
  <si>
    <t>Montáž doplňků izolovaného vodiče</t>
  </si>
  <si>
    <t xml:space="preserve"> 110 podpěra vodiče na plechové střeše = 110,000 [A]_x000d_
 30 plastová podpěra vodiče = 30,000 [B]_x000d_
 10 podpěra na rovné střeše = 10,000 [C]_x000d_
 10 adaptér na vodič = 10,000 [D]_x000d_
 15 kovová podpěra vodiče = 15,000 [E]_x000d_
 15 upínací pásek = 15,000 [F]_x000d_
 9 štítky na označení svodů = 9,000 [G]_x000d_
 Celkem: 110+30+10+10+15+15+9 = 199,000 [H]_x000d_</t>
  </si>
  <si>
    <t>R74147152</t>
  </si>
  <si>
    <t>Podpěra vedení izolovaného vodiče O 20/23 na plechové střechy k upevnění nýty nebo šrouby</t>
  </si>
  <si>
    <t>R74147153</t>
  </si>
  <si>
    <t>Plastová podpěra izolovaného vodiče</t>
  </si>
  <si>
    <t>Podpěra na rovné střechy</t>
  </si>
  <si>
    <t>R74147154</t>
  </si>
  <si>
    <t>Adaptér na izolaný vodič O23</t>
  </si>
  <si>
    <t>R74147155</t>
  </si>
  <si>
    <t xml:space="preserve">Kovová podpěra izolovaného vodiče 20/23 mm  pro uchycení upínacím páskem</t>
  </si>
  <si>
    <t>R74147156</t>
  </si>
  <si>
    <t>Upínací pásek na O 50-300</t>
  </si>
  <si>
    <t>R74147157</t>
  </si>
  <si>
    <t>Štítky na označení svodů 7-10 / 30 mm</t>
  </si>
  <si>
    <t>R74147158</t>
  </si>
  <si>
    <t>Zaváděcí tyč se sraženými hranami O 16 - 1500 mm FeZn</t>
  </si>
  <si>
    <t>R74147159</t>
  </si>
  <si>
    <t>svorka PA (pro izolované vodiče)</t>
  </si>
  <si>
    <t>R74147160</t>
  </si>
  <si>
    <t>svorka MV, FeZn, pro prům. 8-10/16mm vratový šroub a matice</t>
  </si>
  <si>
    <t>R74147161</t>
  </si>
  <si>
    <t xml:space="preserve">podpěra tyče O 16 mm  s vnitřním závitem M8, odlitek Zn s vrutem a hmoždinkou</t>
  </si>
  <si>
    <t>R74147162</t>
  </si>
  <si>
    <t>Tvarování montažních dílu</t>
  </si>
  <si>
    <t>D17</t>
  </si>
  <si>
    <t>Fotovoltaické panely</t>
  </si>
  <si>
    <t xml:space="preserve"> 100*1.15 Přepočtené koeficientem množství = 115,000 [A]_x000d_</t>
  </si>
  <si>
    <t>34111167</t>
  </si>
  <si>
    <t>kabel silový oheň retardující bezhalogenový bez funkční schopnosti při požáru třída reakce na oheň B2cas1d1a1 jádro Cu 0,6/1kV (1-CXKH-R B2) 5x10mm2</t>
  </si>
  <si>
    <t>34111851</t>
  </si>
  <si>
    <t>kabel fotovoltaický černý nebo červený průměr 6mm</t>
  </si>
  <si>
    <t xml:space="preserve"> 10*1.2 Přepočtené koeficientem množství = 12,000 [A]_x000d_</t>
  </si>
  <si>
    <t>34111853</t>
  </si>
  <si>
    <t>konektor kabelový pár (samec-samice) pro fotovoltaiku</t>
  </si>
  <si>
    <t>34571157</t>
  </si>
  <si>
    <t>trubka elektroinstalační ohebná z PH, D 35,9/42,2mm</t>
  </si>
  <si>
    <t xml:space="preserve"> 100*1.05 Přepočtené koeficientem množství = 105,000 [A]_x000d_</t>
  </si>
  <si>
    <t>35672016</t>
  </si>
  <si>
    <t>měnič fotovoltaický třífázový beztransformátorový maximální vstupní výkon 10000W, maximální výstupní výkon 10000W</t>
  </si>
  <si>
    <t>42412400</t>
  </si>
  <si>
    <t>konstrukce nosná trnová pro fotovoltaický panel na všechny typy šikmých střech pro vertikálně orientovaný panel, set pro 1 panel</t>
  </si>
  <si>
    <t>741110053</t>
  </si>
  <si>
    <t>Montáž trubek elektroinstalačních s nasunutím nebo našroubováním do krabic plastových ohebných, uložených volně, vnější O přes 35 mm</t>
  </si>
  <si>
    <t xml:space="preserve"> "` ```D\D_2\D_2_2\D_2_2_1\SO117101\SO117101_47"_x000d_
 "``D221_4_507_VV_FVE"_x000d_
 100 = 100,000 [A]_x000d_</t>
  </si>
  <si>
    <t>741120124</t>
  </si>
  <si>
    <t>Montáž fotovoltaických kabelů bez ukončení, uložených v trubkách nebo lištách, průměru přes 4 do 6 mm</t>
  </si>
  <si>
    <t xml:space="preserve"> "` ```D\D_2\D_2_2\D_2_2_1\SO117101\SO117101_47"_x000d_
 "``D221_4_507_VV_FVE"_x000d_
 10 = 10,000 [A]_x000d_</t>
  </si>
  <si>
    <t xml:space="preserve"> "` ```D\D_2\D_2_2\D_2_2_1\SO117101\SO117101_47"_x000d_
 "``D221_4_507_VV_FVE"_x000d_
 100 CYKY 3x1,5 = 100,000 [A]_x000d_
 100 CYKY 3x2,5 = 100,000 [B]_x000d_
 Celkem: 100+100 = 200,000 [C]_x000d_</t>
  </si>
  <si>
    <t>741122144</t>
  </si>
  <si>
    <t>Montáž kabelů měděných bez ukončení uložených v trubkách zatažených plných kulatých nebo bezhalogenových (např. CYKY) počtu a průřezu žil 5x10 mm2</t>
  </si>
  <si>
    <t xml:space="preserve"> "` ```D\D_2\D_2_2\D_2_2_1\SO117101\SO117101_47"_x000d_
 "``D221_4_507_VV_FVE"_x000d_
 100 1-CXKH-R-J 5x10 = 100,000 [A]_x000d_
 Celkem: 100 = 100,000 [B]_x000d_</t>
  </si>
  <si>
    <t>741130420</t>
  </si>
  <si>
    <t>Montáž fotovoltaických kabelů nalisování konektoru na fotovoltaický kabel</t>
  </si>
  <si>
    <t xml:space="preserve"> "` ```D\D_2\D_2_2\D_2_2_1\SO117101\SO117101_47"_x000d_
 "``D221_4_507_VV_FVE"_x000d_
 24 MC4 konektor = 24,000 [A]_x000d_</t>
  </si>
  <si>
    <t>741711001</t>
  </si>
  <si>
    <t>Montáž nosné konstrukce fotovoltaických panelů umístěné na šikmé střeše kotvené přes střešní krytinu do nosné konstrukce</t>
  </si>
  <si>
    <t xml:space="preserve"> "` ```D\D_2\D_2_2\D_2_2_1\SO117101\SO117101_47"_x000d_
 "``D221_4_507_VV_FVE"_x000d_
 19 = 19,000 [A]_x000d_</t>
  </si>
  <si>
    <t>741721201</t>
  </si>
  <si>
    <t>Montáž fotovoltaických panelů výkonu přes 300 Wp, umístěných na šikmé střeše krystalických</t>
  </si>
  <si>
    <t>741730015</t>
  </si>
  <si>
    <t>Montáž střídače napětí DC/AC fotovoltaických systémů včetně osazení a připojení síťového DC/AC (On - grid) třífázového, maximální výstupní výkon přes 8 500 do 1</t>
  </si>
  <si>
    <t>Montáž střídače napětí DC/AC fotovoltaických systémů včetně osazení a připojení síťového DC/AC (On - grid) třífázového, maximální výstupní výkon přes 8 500 do 10 000 W</t>
  </si>
  <si>
    <t xml:space="preserve"> "` ```D\D_2\D_2_2\D_2_2_1\SO117101\SO117101_47"_x000d_
 "``D221_4_507_VV_FVE"_x000d_
 1 Střídač 10.0-3-M = 1,000 [A]_x000d_</t>
  </si>
  <si>
    <t>R3500101</t>
  </si>
  <si>
    <t>panel fotovoltaický monokrystalický 450Wp, 1722x1134 mm</t>
  </si>
  <si>
    <t>R74147163</t>
  </si>
  <si>
    <t>D+M Rozvaděče R_FVE1_DC</t>
  </si>
  <si>
    <t>R74147164</t>
  </si>
  <si>
    <t>D+M Rozvaděč R_FVE1_AC</t>
  </si>
  <si>
    <t>R74147165</t>
  </si>
  <si>
    <t>D+M RS FVE1 SŽ</t>
  </si>
  <si>
    <t>R74147166</t>
  </si>
  <si>
    <t>Dopojení FVE do rozvaděče R01</t>
  </si>
  <si>
    <t>R74147167</t>
  </si>
  <si>
    <t>Implementace SW</t>
  </si>
  <si>
    <t>R74147168</t>
  </si>
  <si>
    <t>Licence a instalace SW</t>
  </si>
  <si>
    <t>D2</t>
  </si>
  <si>
    <t>Ústřední skříň měření USM</t>
  </si>
  <si>
    <t>R741210USM</t>
  </si>
  <si>
    <t>Ústřední skříň měření USM s prosklenými dveřmi, schválená pro instalaci v distribuční síti NN provozovatele ČEZ Distribuce, a.s.</t>
  </si>
  <si>
    <t>D3</t>
  </si>
  <si>
    <t>Rozvaděč R-PO</t>
  </si>
  <si>
    <t>35822124</t>
  </si>
  <si>
    <t>jistič 1-pólový 16 A vypínací charakteristika C vypínací schopnost 10 kA</t>
  </si>
  <si>
    <t>35822154</t>
  </si>
  <si>
    <t>jistič 3-pólový 6 A vypínací charakteristika B vypínací schopnost 10 kA</t>
  </si>
  <si>
    <t>35822403</t>
  </si>
  <si>
    <t>jistič 3-pólový 25 A vypínací charakteristika B vypínací schopnost 10 kA</t>
  </si>
  <si>
    <t>R3582211</t>
  </si>
  <si>
    <t>jistič 1-pólový 10 A vypínací charakteristika B vypínací schopnost 10 kA</t>
  </si>
  <si>
    <t>R3582215</t>
  </si>
  <si>
    <t>jistič 3-pólový 4 A vypínací charakteristika B vypínací schopnost 10 kA</t>
  </si>
  <si>
    <t>R741210RPO</t>
  </si>
  <si>
    <t>Montáž rozvaděče R-PO, kompletní výzbroj a montáž veškerého materiálu</t>
  </si>
  <si>
    <t>R74147033</t>
  </si>
  <si>
    <t>Skříň s dveřmi, univerzální zámek (motýlek 3mm), IP55, šedá, NA omítku, ŠxVxH=400x760x270, 96 modulů</t>
  </si>
  <si>
    <t>R74147034</t>
  </si>
  <si>
    <t>Sada pro montáž rozváděče na stěnu</t>
  </si>
  <si>
    <t>R74147035</t>
  </si>
  <si>
    <t>Lišta pro uchycení N/PE svorek, Š=400</t>
  </si>
  <si>
    <t>R74147036</t>
  </si>
  <si>
    <t>R74147037</t>
  </si>
  <si>
    <t>Nosič svorkovnice KL-7…KL-60 na lištu, horizontální</t>
  </si>
  <si>
    <t>R74147038</t>
  </si>
  <si>
    <t>Svorkovnice: Rozbočovací můstek N/PE pro nosič KT, nebo SK-KLV, 2x25mm2 a 13x16mm2</t>
  </si>
  <si>
    <t>R74147039</t>
  </si>
  <si>
    <t>DIN lišta přístrojová hliníková, šířka skříně = 400, šířka lišty = 288 (13 modulů)</t>
  </si>
  <si>
    <t>R74147040</t>
  </si>
  <si>
    <t>Držák DIN lišty, pevná hloubka (sada 1pár)</t>
  </si>
  <si>
    <t>R74147041</t>
  </si>
  <si>
    <t>Krycí deska, s výřezem 45mm, plechová, šedá, Š=400, V=150</t>
  </si>
  <si>
    <t>R74147042</t>
  </si>
  <si>
    <t>Krycí deska, bez výřezu, plechová, šedá, Š=400, V=200</t>
  </si>
  <si>
    <t>R74147043</t>
  </si>
  <si>
    <t>R74147045</t>
  </si>
  <si>
    <t>Jednotka pom.kont. 1z1v</t>
  </si>
  <si>
    <t>R74147046</t>
  </si>
  <si>
    <t>Digitální elektroměr 3F, 2Tar. přímé měř. do 63 A, výstup MODBUS, montáž na DIN lištu</t>
  </si>
  <si>
    <t>R74147047</t>
  </si>
  <si>
    <t>Instalační relé 24V DC, 2 zap. kont.</t>
  </si>
  <si>
    <t>R74147049</t>
  </si>
  <si>
    <t>Relé napěťové 3f., 160-240V, 1P</t>
  </si>
  <si>
    <t>R74147050</t>
  </si>
  <si>
    <t>Napájecí zdroj 230V AC / 24V DC; 10VA</t>
  </si>
  <si>
    <t>R74147052</t>
  </si>
  <si>
    <t>Držák krycích desek, výška 650 (sada)</t>
  </si>
  <si>
    <t>D4</t>
  </si>
  <si>
    <t>Rozvaděč RT01</t>
  </si>
  <si>
    <t>R741210RT01</t>
  </si>
  <si>
    <t>Montáž rozvaděče RT01, kompletní výzbroj a montáž veškerého materiálu</t>
  </si>
  <si>
    <t>R74147051</t>
  </si>
  <si>
    <t>Skříň s dveřmi, univerzální zámek (motýlek 3mm), IP65, šedá, NA omítku, ŠxVxH=400x800x200, 77 modulů</t>
  </si>
  <si>
    <t>D5</t>
  </si>
  <si>
    <t>Rozvaděč R01</t>
  </si>
  <si>
    <t>34561668</t>
  </si>
  <si>
    <t>svorka řadová šroubovací RSA s nosnou lištou a průřezem vodiče 70mm2</t>
  </si>
  <si>
    <t>35822181</t>
  </si>
  <si>
    <t>jistič 3-pólový 50 A vypínací charakteristika B vypínací schopnost 10 kA</t>
  </si>
  <si>
    <t>35829006</t>
  </si>
  <si>
    <t>chránič proudový 4 pólový 25A typ A 0,03A</t>
  </si>
  <si>
    <t>35829022</t>
  </si>
  <si>
    <t>chránič proudový 1+N pólový 16A typ B</t>
  </si>
  <si>
    <t>R35822134</t>
  </si>
  <si>
    <t>jistič 1-pólový 32 A vypínací charakteristika D vypínací schopnost 10 kA</t>
  </si>
  <si>
    <t>R35825001</t>
  </si>
  <si>
    <t>odpínač pojistkový 1 pólový 32A 690V</t>
  </si>
  <si>
    <t>R35829010</t>
  </si>
  <si>
    <t>chránič proudový 4 pólový 63A typ A</t>
  </si>
  <si>
    <t>R35829020</t>
  </si>
  <si>
    <t>R35829022</t>
  </si>
  <si>
    <t>chránič proudový 1+N pólový 16A typ C</t>
  </si>
  <si>
    <t>R741210R01</t>
  </si>
  <si>
    <t>Montáž rozvaděče R01, kompletní výzbroj a montáž veškerého materiálu</t>
  </si>
  <si>
    <t>R74147053</t>
  </si>
  <si>
    <t>Oceloplechový rozvaděč, pole 100x2000x400mm, IP40, barva bílá (RAL 9003)</t>
  </si>
  <si>
    <t>R74147054</t>
  </si>
  <si>
    <t>Podstavec v.100mm, š. 100mm, hl. 400mm</t>
  </si>
  <si>
    <t>R74147055</t>
  </si>
  <si>
    <t>Boční zákryt hloubka 400 mm</t>
  </si>
  <si>
    <t>R74147056</t>
  </si>
  <si>
    <t>Stříška s výřezy pro příruby</t>
  </si>
  <si>
    <t>R74147057</t>
  </si>
  <si>
    <t>Kabelová příruba s otvory pro průchodky</t>
  </si>
  <si>
    <t>R74147058</t>
  </si>
  <si>
    <t>Zákryt z plechu</t>
  </si>
  <si>
    <t>R74147059</t>
  </si>
  <si>
    <t>Kapsa na dokumentaci</t>
  </si>
  <si>
    <t>R74147060</t>
  </si>
  <si>
    <t>Bezpečnostní tabulky</t>
  </si>
  <si>
    <t>R74147061</t>
  </si>
  <si>
    <t>Propojovací vodiče, lišty, nosné konstrukce, držáky přípojnic, kryty, lišty,propojovací vodiče, podružný materiál apod.</t>
  </si>
  <si>
    <t>R74147062</t>
  </si>
  <si>
    <t>Přípojnice Cu 25x5</t>
  </si>
  <si>
    <t>R74147063</t>
  </si>
  <si>
    <t>Držáky přípojnic L1, L2, L3</t>
  </si>
  <si>
    <t>R74147064</t>
  </si>
  <si>
    <t>Podpěrný izolátor pro přípojnice</t>
  </si>
  <si>
    <t>R74147065</t>
  </si>
  <si>
    <t>Držák podpěrného izolátoru</t>
  </si>
  <si>
    <t>R74147066</t>
  </si>
  <si>
    <t>Signálka s LED, 230.....240V, bílá</t>
  </si>
  <si>
    <t>R74147067</t>
  </si>
  <si>
    <t>Signálka s LED, 230.....240V, zelená</t>
  </si>
  <si>
    <t>R74147068</t>
  </si>
  <si>
    <t>Stop tlačítko aretační 1 zap. kontakt + krytka</t>
  </si>
  <si>
    <t>R74147070</t>
  </si>
  <si>
    <t>Pomocný spínač 1Z, 1V</t>
  </si>
  <si>
    <t>R74147071</t>
  </si>
  <si>
    <t>100A/3 Výkonový jistič,3pól,In=100A,Icu=36kA</t>
  </si>
  <si>
    <t>R74147072</t>
  </si>
  <si>
    <t>160A/3 Výkonový jistič,3pól,In=160A,Icu=36kA</t>
  </si>
  <si>
    <t xml:space="preserve">Měřící transformátor proudu násuvný  100/5A,10VA,0.5%s, úředně cejchovaný</t>
  </si>
  <si>
    <t>R74147073</t>
  </si>
  <si>
    <t>Zkušební svorkovnice pro nepřímé měření</t>
  </si>
  <si>
    <t>R74147074</t>
  </si>
  <si>
    <t>Digitální elektroměr 3F, 2Tar. nepřímé měř. x/5, výstup MODBUS, montáž na DIN lištu</t>
  </si>
  <si>
    <t>R74147075</t>
  </si>
  <si>
    <t>Instalační relé 230V AC, 4 zap. kont.</t>
  </si>
  <si>
    <t>R74147076</t>
  </si>
  <si>
    <t>R74147079</t>
  </si>
  <si>
    <t>Přepínač A-0-R; 1přep kontakt, 16A</t>
  </si>
  <si>
    <t>R74147080</t>
  </si>
  <si>
    <t xml:space="preserve">Napájecí zdroj bezpečnostní  230 V AC / 24 V DC; 10 VA</t>
  </si>
  <si>
    <t>R74147201</t>
  </si>
  <si>
    <t xml:space="preserve">Měřící transformátor proudu násuvný  150/5A,10VA,0.5%s, úředně cejchovaný</t>
  </si>
  <si>
    <t>D6</t>
  </si>
  <si>
    <t>Rozvaděč R03</t>
  </si>
  <si>
    <t>R741210R03</t>
  </si>
  <si>
    <t>Montáž rozvaděče R03, kompletní výzbroj a montáž veškerého materiálu</t>
  </si>
  <si>
    <t>R74147081</t>
  </si>
  <si>
    <t xml:space="preserve">Plastová rozvodnice pod omítku,  ŠxVxH=359x714x96.5, plech.dveře, šroubová svorkovnice, řad 4, modulů 56, IP30, b. bílá, N/PE svorkovnice</t>
  </si>
  <si>
    <t>R74147084</t>
  </si>
  <si>
    <t>Digitální elektroměr 1F, 2Tar. přímé měř. do 63 A, s výstupem MODBUS. montáž na DIN lištu</t>
  </si>
  <si>
    <t>D7</t>
  </si>
  <si>
    <t>Rozvaděč R2.1</t>
  </si>
  <si>
    <t>R741210R21</t>
  </si>
  <si>
    <t>Montáž rozvaděče R2.1, kompletní výzbroj a montáž veškerého materiálu</t>
  </si>
  <si>
    <t>R74147085</t>
  </si>
  <si>
    <t>Oceloplechová rozvodnice pod omítku ŠxVxH=590x620x136, bílé dveře, IP30, N/PE svorkovnice</t>
  </si>
  <si>
    <t>R74147086</t>
  </si>
  <si>
    <t>R74147087</t>
  </si>
  <si>
    <t>R74147088</t>
  </si>
  <si>
    <t>R74147089</t>
  </si>
  <si>
    <t>D8</t>
  </si>
  <si>
    <t>Rozvaděč R2.2</t>
  </si>
  <si>
    <t>R741210R22</t>
  </si>
  <si>
    <t>Montáž rozvaděče R2.2, kompletní výzbroj a montáž veškerého materiálu</t>
  </si>
  <si>
    <t>D9</t>
  </si>
  <si>
    <t>Rozvaděč R3.1</t>
  </si>
  <si>
    <t>R741210R31</t>
  </si>
  <si>
    <t>Montáž rozvaděče R3.1, kompletní výzbroj a montáž veškerého materiálu</t>
  </si>
  <si>
    <t>R74147091</t>
  </si>
  <si>
    <t>Oceloplechová rozvodnice pod omítku ŠxVxH=590x770x136, 96 modulů, bílé dveře, IP30, N/PE svorkovnice</t>
  </si>
  <si>
    <t xml:space="preserve"> 10*8 Demontáž stávajícího zařízení = 80,000 [A]_x000d_
 12 Napojení na stávající zařízení = 12,000 [B]_x000d_
 32 Zajištění stávajících funkčních rozvodů proti požkození 80 provedení drobných přeložek = 32,000 [C]_x000d_
 8 Příprava ke komplexní zkoušce = 8,000 [D]_x000d_
 12 Zkušební provoz = 12,000 [E]_x000d_
 4 Zaučení obsluhy = 4,000 [F]_x000d_
 36 Zabezpečení pracoviště = 36,000 [G]_x000d_
 6 Požární dohled dle vyhlášky č. 87/200 Sb. při svařování, broušení kovu, řezání kovu 80 tepelném dělení kovu = 6,000 [H]_x000d_
 8 Spolupráce s dodavateli při zapojování 80 zkouškách = 8,000 [I]_x000d_
 16 Koordinace postupů prací s ostatními profesemi = 16,000 [J]_x000d_
 16 Spolupráce s revizním technikem = 16,000 [K]_x000d_
 Celkem: 80+12+32+8+12+4+36+6+8+16+16 = 230,000 [L]_x000d_</t>
  </si>
  <si>
    <t>SO 11-77-01</t>
  </si>
  <si>
    <t>Orientační systém</t>
  </si>
  <si>
    <t>923711</t>
  </si>
  <si>
    <t>TABULE "NÁZEV STANICE" (NA OCELOVÝCH SLOUPCÍCH)</t>
  </si>
  <si>
    <t xml:space="preserve"> "` ```viz. D224_1_002_VYPIS_PRVKU"_x000d_
 "``Pozice 1.1"_x000d_
 1*(3.660*0.600) Tabule s názvem 2.196 piktogramem (3,660x0,600m) = 2,196 [A]_x000d_
 "``Pozice 1.2 a 1.3"_x000d_
 3*(3.120*0.600) Tabule s názvem (3,120x0,600m) = 5,616 [B]_x000d_
 Celkem: 2.196+5.616 = 7,812 [C]_x000d_</t>
  </si>
  <si>
    <t>923773</t>
  </si>
  <si>
    <t>TABULE JINÁ (NA OCELOVÝCH SLOUPCÍCH)</t>
  </si>
  <si>
    <t xml:space="preserve"> "` ```viz. D224_1_002_VYPIS_PRVKU"_x000d_
 0.640*0.240 Pozice 2.2 = 0,154 [A]_x000d_
 0.440*0.240 Pozice 3 = 0,106 [B]_x000d_
 0.440*0.240 Pozice 4 = 0,106 [C]_x000d_
 0.440*0.240 Pozice 5 = 0,106 [D]_x000d_
 0.240*0.240 Pozice 6 = 0,058 [E]_x000d_
 0.240*0.240 Pozice 7 = 0,058 [F]_x000d_
 0.640*0.240 Pozice 8 = 0,154 [G]_x000d_
 0.240*0.240 Pozice 9 = 0,058 [H]_x000d_
 4*0.100*0.100 Pozice 11 = 0,040 [I]_x000d_
 5*0.240*0.240 Pozice 12 = 0,288 [J]_x000d_
 Celkem: 0.154+0.106+0.106+0.106+0.058+0.058+0.154+0.058+0.04+0.288 = 1,128 [K]_x000d_</t>
  </si>
  <si>
    <t>923791</t>
  </si>
  <si>
    <t>PIKTOGRAMY ZE SAMOLEPÍCÍ FOLIE</t>
  </si>
  <si>
    <t xml:space="preserve"> "` ```viz. D224_1_002_VYPIS_PRVKU"_x000d_
 "``Pozice 2.1"_x000d_
 1*(0.640*0.240) = 0,154 [A]_x000d_
 "``Pozice 10"_x000d_
 2*(0.100*0.100) = 0,020 [B]_x000d_
 "``Pozice 12"_x000d_
 2*(0.240*0.240) = 0,115 [C]_x000d_
 Celkem: 0.154+0.02+0.115 = 0,289 [D]_x000d_</t>
  </si>
  <si>
    <t>923793</t>
  </si>
  <si>
    <t>ŠÍTEK S PRIZMATICKÝM A BRAILLOVÝM PÍSMEM</t>
  </si>
  <si>
    <t xml:space="preserve"> "` ```viz. D224_1_002_VYPIS_PRVKU"_x000d_
 "``Pozice 13, 14, 15, 16"_x000d_
 4 = 4,000 [A]_x000d_</t>
  </si>
  <si>
    <t>923794</t>
  </si>
  <si>
    <t>HLASOVÝ MAJÁČEK PRO NEVIDOMÉ</t>
  </si>
  <si>
    <t xml:space="preserve"> "` ```viz. D224_1_002_VYPIS_PRVKU"_x000d_
 3 OHM1, OHM2, OHM3 = 3,000 [A]_x000d_</t>
  </si>
  <si>
    <t>923831</t>
  </si>
  <si>
    <t>KONZOLA PRO NÁVĚST</t>
  </si>
  <si>
    <t xml:space="preserve"> "` ```viz. D224_1_002_VYPIS_PRVKU"_x000d_
 1 Pozice 3 = 1,000 [A]_x000d_</t>
  </si>
  <si>
    <t>SO 11-78-01</t>
  </si>
  <si>
    <t xml:space="preserve"> 2*12*5.3 kleštiny = 127,200 [A]_x000d_</t>
  </si>
  <si>
    <t xml:space="preserve"> 12*(3.25*2) krokve = 78,000 [A]_x000d_
 2*10.85 pozednice = 21,700 [B]_x000d_
 Celkem: 78+21.7 = 99,700 [C]_x000d_</t>
  </si>
  <si>
    <t xml:space="preserve"> (2*3.25)*10.85 = 70,525 [A]_x000d_</t>
  </si>
  <si>
    <t>762841811</t>
  </si>
  <si>
    <t>Demontáž podbíjení obkladů stropů a střech sklonu do 60° z hrubých prken tl. do 35 mm bez omítky</t>
  </si>
  <si>
    <t xml:space="preserve"> "` ```Venkovní podbití"_x000d_
 2*10.85*0.5 = 10,850 [A]_x000d_
 2*2*2.8*0.5 = 5,600 [B]_x000d_
 Celkem: 10.85+5.6 = 16,450 [C]_x000d_</t>
  </si>
  <si>
    <t xml:space="preserve"> "` ```Podbití stropu v interiéru"_x000d_
 9.215*4.46 = 41,099 [A]_x000d_</t>
  </si>
  <si>
    <t xml:space="preserve"> 4*2.0 = 8,000 [A]_x000d_</t>
  </si>
  <si>
    <t xml:space="preserve"> 2*10.85 = 21,700 [A]_x000d_</t>
  </si>
  <si>
    <t xml:space="preserve"> 2*3.0 = 6,000 [A]_x000d_</t>
  </si>
  <si>
    <t>765131857</t>
  </si>
  <si>
    <t>Demontáž azbestocementové krytiny vlnité sklonu do 30° do suti</t>
  </si>
  <si>
    <t>765131877</t>
  </si>
  <si>
    <t>Demontáž azbestocementové krytiny vlnité sklonu do 30° hřebene nebo nároží do suti</t>
  </si>
  <si>
    <t xml:space="preserve"> 3*2.0 = 6,000 [A]_x000d_</t>
  </si>
  <si>
    <t>941111111</t>
  </si>
  <si>
    <t>Lešení řadové trubkové lehké pracovní s podlahami s provozním zatížením tř. 3 do 200 kg/m2 šířky tř. W06 od 0,6 do 0,9 m výšky do 10 m montáž</t>
  </si>
  <si>
    <t xml:space="preserve"> 2*((9.815+2*0.6)+5.06)*2.5 = 80,375 [A]_x000d_</t>
  </si>
  <si>
    <t>941111211</t>
  </si>
  <si>
    <t>Lešení řadové trubkové lehké pracovní s podlahami s provozním zatížením tř. 3 do 200 kg/m2 šířky tř. W06 od 0,6 do 0,9 m výšky do 10 m příplatek k ceně za každý</t>
  </si>
  <si>
    <t>Lešení řadové trubkové lehké pracovní s podlahami s provozním zatížením tř. 3 do 200 kg/m2 šířky tř. W06 od 0,6 do 0,9 m výšky do 10 m příplatek k ceně za každý den použití</t>
  </si>
  <si>
    <t>941111811</t>
  </si>
  <si>
    <t>Lešení řadové trubkové lehké pracovní s podlahami s provozním zatížením tř. 3 do 200 kg/m2 šířky tř. W06 od 0,6 do 0,9 m výšky do 10 m demontáž</t>
  </si>
  <si>
    <t xml:space="preserve"> 9.215*4.46 = 41,099 [A]_x000d_</t>
  </si>
  <si>
    <t>961043111</t>
  </si>
  <si>
    <t>Bourání základů z betonu proloženého kamenem</t>
  </si>
  <si>
    <t xml:space="preserve"> 2*(9.815+4.460)*0.5*0.7 obv. zdivo = 9,993 [A]_x000d_
 4.46*0.3*0.4 příčka = 0,535 [B]_x000d_
 Celkem: 9.993+0.535 = 10,528 [C]_x000d_</t>
  </si>
  <si>
    <t xml:space="preserve"> 2*(9.815+4.46)*0.3*3.25 - 4*2.0*1.5*0.3 - 2*0.9*2.0*0.3 - 1*0.8*0.6*0.3 obvodové zdivo = 23,012 [A]_x000d_
 2*3.0*0.3 štítové zdivo = 1,800 [B]_x000d_
 4.46*3.25*0.15 vnitřní příčka = 2,174 [C]_x000d_
 Celkem: 23.012+1.8+2.174 = 26,986 [D]_x000d_</t>
  </si>
  <si>
    <t xml:space="preserve"> 0.45*0.45*5.0 = 1,013 [A]_x000d_</t>
  </si>
  <si>
    <t xml:space="preserve"> 9.215*4.460*0.08 podlahová mazanina = 3,288 [A]_x000d_</t>
  </si>
  <si>
    <t xml:space="preserve"> 9.815*5.060*0.15 podkladní deska = 7,450 [A]_x000d_</t>
  </si>
  <si>
    <t>965049112</t>
  </si>
  <si>
    <t>Bourání mazanin Příplatek k cenám za bourání mazanin betonových se svařovanou sítí, tl. přes 100 mm</t>
  </si>
  <si>
    <t>968062374</t>
  </si>
  <si>
    <t>Vybourání dřevěných rámů oken s křídly, dveřních zárubní, vrat, stěn, ostění nebo obkladů rámů oken s křídly zdvojených, plochy do 1 m2</t>
  </si>
  <si>
    <t xml:space="preserve"> 0.8*0.6 = 0,480 [A]_x000d_</t>
  </si>
  <si>
    <t>968062376</t>
  </si>
  <si>
    <t>Vybourání dřevěných rámů oken s křídly, dveřních zárubní, vrat, stěn, ostění nebo obkladů rámů oken s křídly zdvojených, plochy do 4 m2</t>
  </si>
  <si>
    <t xml:space="preserve"> 4*2.0*1.5 = 12,000 [A]_x000d_</t>
  </si>
  <si>
    <t>997006002</t>
  </si>
  <si>
    <t>Úprava stavebního odpadu třídění strojové</t>
  </si>
  <si>
    <t>997006014</t>
  </si>
  <si>
    <t>Úprava stavebního odpadu pytlování nebezpečného odpadu s obsahem azbestu z vlnitých tabulí</t>
  </si>
  <si>
    <t xml:space="preserve"> "` ```Objekt SO-11-78-01"_x000d_
 1.168 Krytina skládaná - 765 = 1,168 [A]_x000d_
 Celkem: 1.168 = 1,168 [B]_x000d_</t>
  </si>
  <si>
    <t>997006512</t>
  </si>
  <si>
    <t>Vodorovná doprava suti na skládku s naložením na dopravní prostředek a složením přes 100 m do 1 km</t>
  </si>
  <si>
    <t>997006519</t>
  </si>
  <si>
    <t>Vodorovná doprava suti na skládku Příplatek k ceně -6512 za každý další i započatý 1 km</t>
  </si>
  <si>
    <t xml:space="preserve"> "` ```Objekt SO-11-78-01"_x000d_
 23.162 Položka 961043111 = 23,162 [A]_x000d_
 7.234 Položka 965042141 = 7,234 [B]_x000d_
 Celkem: 23.162+7.234 = 30,396 [C]_x000d_</t>
  </si>
  <si>
    <t xml:space="preserve"> "` ```Objekt SO-11-78-01"_x000d_
 16.390 Položka 965042241 = 16,390 [A]_x000d_
 0.216 Položka 965049112 = 0,216 [B]_x000d_
 Celkem: 16.39+0.216 = 16,606 [C]_x000d_</t>
  </si>
  <si>
    <t xml:space="preserve"> "` ```Objekt SO-11-78-01"_x000d_
 48.575 Položka 962032231 = 48,575 [A]_x000d_
 1.615 Položka 962032631 = 1,615 [B]_x000d_
 Celkem: 48.575+1.615 = 50,190 [C]_x000d_</t>
  </si>
  <si>
    <t xml:space="preserve"> 104.446-30.396-16.606-50.190-0.431-5.346-1.168 = 0,309 [A]_x000d_</t>
  </si>
  <si>
    <t xml:space="preserve"> "` ```Objekt SO-11-78-01"_x000d_
 0.023 Položka 968062374 = 0,023 [A]_x000d_
 0.408 Položka 968062376 = 0,408 [B]_x000d_
 Celkem: 0.023+0.408 = 0,431 [C]_x000d_</t>
  </si>
  <si>
    <t xml:space="preserve"> "` ```Objekt SO-11-78-01"_x000d_
 5.346 Konstrukce tesařské - 762 = 5,346 [A]_x000d_
 Celkem: 5.346 = 5,346 [B]_x000d_</t>
  </si>
  <si>
    <t>997013821</t>
  </si>
  <si>
    <t>913</t>
  </si>
  <si>
    <t>NEOCEŇOVAT - Poplatek za uložení stavebního odpadu na skládce (skládkovné) ze stavebních materiálů obsahujících azbest zatříděných do Katalogu odpadů pod kódem</t>
  </si>
  <si>
    <t>Poplatek za uložení stavebního odpadu na skládce (skládkovné) ze stavebních materiálů obsahujících azbest zatříděných do Katalogu odpadů pod kódem 17 06 05</t>
  </si>
  <si>
    <t>SO 11-78-02</t>
  </si>
  <si>
    <t>622325209</t>
  </si>
  <si>
    <t>Oprava vápenocementové omítky vnějších ploch stupně členitosti 1 štukové stěn, v rozsahu opravované plochy přes 80 do 100%</t>
  </si>
  <si>
    <t xml:space="preserve"> 3.5*3.5 Oprava omítky sousedního objektu = 12,250 [A]_x000d_</t>
  </si>
  <si>
    <t>622326253</t>
  </si>
  <si>
    <t>Oprava vápenocementové omítky s celoplošným přeštukováním vnějších ploch stupně členitosti 1, v rozsahu opravované plochy přes 30 do 50%</t>
  </si>
  <si>
    <t xml:space="preserve"> 10.0*3.5 Oprava omítky sousedního objektu = 35,000 [A]_x000d_</t>
  </si>
  <si>
    <t xml:space="preserve"> 1 Úprava žlabu na sousedním objektu = 1,000 [A]_x000d_</t>
  </si>
  <si>
    <t xml:space="preserve"> 6*3.5+2.85*2+2.0*2+1.25*2+4.25*2 krokve = 41,700 [A]_x000d_
 (9.550+4.850)+(1.67+5.55) pozednice = 21,620 [B]_x000d_
 Celkem: 41.7+21.62 = 63,320 [C]_x000d_</t>
  </si>
  <si>
    <t xml:space="preserve"> 25.93/0.9848 = 26,330 [A]_x000d_
 13.062/0.99 = 13,194 [B]_x000d_
 Celkem: 26.33+13.194 = 39,524 [C]_x000d_</t>
  </si>
  <si>
    <t>762841821</t>
  </si>
  <si>
    <t>Demontáž podbíjení obkladů stropů a střech sklonu do 60° z desek měkkých (minerálněvláknitých, dřevovláknitých apod.)</t>
  </si>
  <si>
    <t xml:space="preserve"> 16.150 0P04 = 16,150 [A]_x000d_</t>
  </si>
  <si>
    <t xml:space="preserve"> 4*1.2 = 4,800 [A]_x000d_
 1*1.25 = 1,250 [B]_x000d_
 5.5 oplechování z ulční strany nad okny = 5,500 [C]_x000d_
 Celkem: 4.8+1.25+5.5 = 11,550 [D]_x000d_</t>
  </si>
  <si>
    <t xml:space="preserve"> 4 Úprava žlabu na sousedním objektu = 4,000 [A]_x000d_</t>
  </si>
  <si>
    <t xml:space="preserve"> 4*1.200 = 4,800 [A]_x000d_
 1*1.1250 = 1,125 [B]_x000d_
 Celkem: 4.8+1.125 = 5,925 [C]_x000d_</t>
  </si>
  <si>
    <t>R7671328</t>
  </si>
  <si>
    <t>Demontáž stěn a příček z plechů šroubovaných do suti</t>
  </si>
  <si>
    <t xml:space="preserve"> 07 Cedule 1 = 1,000 [A]_x000d_
 08 Klaprám 1 = 1,000 [B]_x000d_
 Celkem: 1+1 = 2,000 [C]_x000d_</t>
  </si>
  <si>
    <t>783823135</t>
  </si>
  <si>
    <t>Penetrační nátěr omítek hladkých omítek hladkých, zrnitých tenkovrstvých nebo štukových stupně členitosti 1 a 2 silikonový</t>
  </si>
  <si>
    <t>783827425</t>
  </si>
  <si>
    <t>Krycí (ochranný ) nátěr omítek dvojnásobný hladkých omítek hladkých, zrnitých tenkovrstvých nebo štukových stupně členitosti 1 a 2 silikonový</t>
  </si>
  <si>
    <t xml:space="preserve"> 2*((9.85+0.6)+(5.15+0.6))*2.0 = 64,800 [A]_x000d_</t>
  </si>
  <si>
    <t xml:space="preserve"> 40 = 40,000 [A]_x000d_</t>
  </si>
  <si>
    <t>961021311</t>
  </si>
  <si>
    <t>Bourání základů ze zdiva kamenného na jakoukoli maltu</t>
  </si>
  <si>
    <t xml:space="preserve"> 2*(9.85+4.55)*0.3*0.25 = 2,160 [A]_x000d_</t>
  </si>
  <si>
    <t xml:space="preserve"> 2*(9.850+5.150)*0.45*0.7 obv. zdivo = 9,450 [A]_x000d_
 (2*2.28)*0.3*0.5 příčka = 0,684 [B]_x000d_
 0.6*0.6*0.8 komín = 0,288 [C]_x000d_
 Celkem: 9.45+0.684+0.288 = 10,422 [D]_x000d_</t>
  </si>
  <si>
    <t xml:space="preserve"> (9.85+4.55+4.15+3.48)*2.65*0.3 + (5.4+1.37)*2.15*0.3 - 4*1.2*0.65*0.3 - 1*1.25*1.25*0.3 - 4*1.0*1.95*0.3 = 18,136 [A]_x000d_
 9.85*0.80*0.15+(5.150+4.0)*0.4*0.15 Atikové zdivo = 1,731 [B]_x000d_
 2*2.28*2.66*0.15 vnitřní příčky = 1,819 [C]_x000d_
 Celkem: 18.136+1.731+1.819 = 21,686 [D]_x000d_</t>
  </si>
  <si>
    <t xml:space="preserve"> 0.45*0.75*4.25 = 1,434 [A]_x000d_</t>
  </si>
  <si>
    <t xml:space="preserve"> 32.57*0.1 podlahová mazanina = 3,257 [A]_x000d_</t>
  </si>
  <si>
    <t xml:space="preserve"> 32.57*0.15 podkladní deska = 4,886 [A]_x000d_</t>
  </si>
  <si>
    <t xml:space="preserve"> 4*(1.2*0.65) = 3,120 [A]_x000d_</t>
  </si>
  <si>
    <t xml:space="preserve"> 1*(1.25*1.25) = 1,563 [A]_x000d_</t>
  </si>
  <si>
    <t xml:space="preserve"> 4*1.0*1.95 = 7,800 [A]_x000d_</t>
  </si>
  <si>
    <t xml:space="preserve"> "` ```Objekt SO-11-78-02"_x000d_
 5.400 Položka 961021311 = 5,400 [A]_x000d_
 22.928 Položka 961043111 = 22,928 [B]_x000d_
 7.165 Položka 965042141 = 7,165 [C]_x000d_
 10.749 Položka 965042241 = 10,749 [D]_x000d_
 Celkem: 5.4+22.928+7.165+10.749 = 46,242 [E]_x000d_</t>
  </si>
  <si>
    <t xml:space="preserve"> "` ```Objekt SO-11-78-02"_x000d_
 39.035 Položka 962032231 = 39,035 [A]_x000d_
 Celkem: 39.035 = 39,035 [B]_x000d_</t>
  </si>
  <si>
    <t xml:space="preserve"> 90.434-46.242-39.035-0.176-2.391-2.286 = 0,304 [A]_x000d_</t>
  </si>
  <si>
    <t xml:space="preserve"> "` ```Objekt SO-11-78-02"_x000d_
 0.128 Položka 968062244 = 0,128 [A]_x000d_
 0.048 Položka 968062245 = 0,048 [B]_x000d_
 Celkem: 0.128+0.048 = 0,176 [C]_x000d_</t>
  </si>
  <si>
    <t xml:space="preserve"> "` ```Objekt SO-11-78-02"_x000d_
 1.705 Konstrukce tesařské 762 = 1,705 [A]_x000d_
 0.686 Položka 968062455 = 0,686 [B]_x000d_
 Celkem: 1.705+0.686 = 2,391 [C]_x000d_</t>
  </si>
  <si>
    <t xml:space="preserve"> "` ```Objekt SO-11-78-02"_x000d_
 2.286 Položka 962032631 = 2,286 [A]_x000d_
 Celkem: 2.286 = 2,286 [B]_x000d_</t>
  </si>
  <si>
    <t>SO 11-79-01.01</t>
  </si>
  <si>
    <t xml:space="preserve"> "` ```Složka: D_2_2_6"_x000d_
 "``Objekt: SO117901"_x000d_
 "``Podobjekt: SO117901_01"_x000d_
 "``Výkres: D226_2_001_VYKRES_OPLOCENI"_x000d_
 (20.400 + 5.800) * 0.400*0.500 = 5,240 [A]_x000d_</t>
  </si>
  <si>
    <t>162251122</t>
  </si>
  <si>
    <t>Vodorovné přemístění výkopku nebo sypaniny po suchu na obvyklém dopravním prostředku, bez naložení výkopku, avšak se složením bez rozhrnutí z horniny třídy těžitelnosti II skupiny 4 a 5 na vzdálenost přes 20 do 50 m</t>
  </si>
  <si>
    <t>274313611</t>
  </si>
  <si>
    <t>Základy z betonu prostého pasy betonu kamenem neprokládaného tř. C 16/20</t>
  </si>
  <si>
    <t xml:space="preserve"> (20.400 + 5.800) * 0.400*0.500 = 5,240 [A]_x000d_</t>
  </si>
  <si>
    <t>279113133</t>
  </si>
  <si>
    <t>Základové zdi z tvárnic ztraceného bednění včetně výplně z betonu bez zvláštních nároků na vliv prostředí třídy C 16/20, tloušťky zdiva přes 200 do 250 mm</t>
  </si>
  <si>
    <t xml:space="preserve"> (20.400 + 5.800) * 0.750 = 19,650 [A]_x000d_</t>
  </si>
  <si>
    <t xml:space="preserve"> "` ```Výztuž 8mm - 0,40kg/bm"_x000d_
 (20.400 + 5.800)/0.220*1.000 * 0.40/1000 Svislá výztuž = 0,048 [A]_x000d_
 2*2*(20.400 + 5.800)*0.40/1000 Vodorovná výztuž = 0,042 [B]_x000d_
 Celkem: 0.048+0.042 = 0,090 [C]_x000d_</t>
  </si>
  <si>
    <t>338171115</t>
  </si>
  <si>
    <t>Montáž sloupků a vzpěr plotových ocelových trubkových nebo profilovaných výšky do 2 m ukotvením k pevnému podkladu</t>
  </si>
  <si>
    <t>348171146</t>
  </si>
  <si>
    <t>Montáž oplocení z dílců kovových panelových svařovaných, na ocelové profilované sloupky, výšky přes 1,5 do 2,0 m</t>
  </si>
  <si>
    <t xml:space="preserve"> (20.400 + 5.800) = 26,200 [A]_x000d_</t>
  </si>
  <si>
    <t>55342160</t>
  </si>
  <si>
    <t>plotový sloupek dělený pro svařované panely profilovaný oválný 50x70mm dl 1,5-2,0m povrchová úprava Pz a komaxit</t>
  </si>
  <si>
    <t>55342412</t>
  </si>
  <si>
    <t>plotový panel svařovaný v 1,5-2,0m š do 2,5m průměru drátu 5mm oka 55x200mm s horizontálním prolisem povrchová úprava PZ komaxit</t>
  </si>
  <si>
    <t>R34827251</t>
  </si>
  <si>
    <t>Ploty z tvárnic betonových plotová stříška lepená mrazuvzdorným lepidlem z tvarovek hladkých, sedlového tvaru přírodních, tloušťka zdiva 250 mm, šířka stříšky 3</t>
  </si>
  <si>
    <t>Ploty z tvárnic betonových plotová stříška lepená mrazuvzdorným lepidlem z tvarovek hladkých, sedlového tvaru přírodních, tloušťka zdiva 250 mm, šířka stříšky 300 mm</t>
  </si>
  <si>
    <t xml:space="preserve"> "` ```D226_2_001_VYKRES_OPLOCENI"_x000d_
 (20.400 + 5.800) = 26,200 [A]_x000d_</t>
  </si>
  <si>
    <t>711131101</t>
  </si>
  <si>
    <t>Provedení izolace proti zemní vlhkosti pásy na sucho AIP nebo tkaniny na ploše vodorovné V</t>
  </si>
  <si>
    <t xml:space="preserve"> (20.400 + 5.800)*0.400 = 10,480 [A]_x000d_</t>
  </si>
  <si>
    <t xml:space="preserve"> 2*(20.400 + 5.800) * 0.200 = 10,480 [A]_x000d_</t>
  </si>
  <si>
    <t>SO 11-79-01.02</t>
  </si>
  <si>
    <t>Stavební připravenost</t>
  </si>
  <si>
    <t>A2</t>
  </si>
  <si>
    <t>Stavební připravenost - mincovníku A.2 ADZ - instalace do zdi</t>
  </si>
  <si>
    <t xml:space="preserve"> "` ```D\D_2\D_2_2\D_2_2_1\SO117101\SO117101_01"_x000d_
 "``D221_2_059_OSTATNI_VYROBKY"_x000d_
 "``O/45"_x000d_
 2 = 2,000 [A]_x000d_</t>
  </si>
  <si>
    <t>Stavební připravenost - mincovníku B.2 - ADZ s Euroklíčem – instalace do zdi</t>
  </si>
  <si>
    <t xml:space="preserve"> "` ```D\D_2\D_2_2\D_2_2_1\SO117101\SO117101_01"_x000d_
 "``D221_2_059_OSTATNI_VYROBKY"_x000d_
 "``O/45"_x000d_
 1 = 1,000 [A]_x000d_</t>
  </si>
  <si>
    <t>DA01</t>
  </si>
  <si>
    <t>Stavební připravenost - lavička - typ A.2, LCA 2510Z CORA</t>
  </si>
  <si>
    <t xml:space="preserve"> "` ```D\D_2\D_2_2\D_2_2_6\SO117901\SO117901_02"_x000d_
 "``D226_2_001_VYPIS_DA"_x000d_
 "``DA/01"_x000d_
 3 = 3,000 [A]_x000d_</t>
  </si>
  <si>
    <t>DA02</t>
  </si>
  <si>
    <t>Stavební připravenost - kolostav - typ C.1, SPN100 SPONKA</t>
  </si>
  <si>
    <t xml:space="preserve"> "` ```D\D_2\D_2_2\D_2_2_6\SO117901\SO117901_02"_x000d_
 "``D226_2_001_VYPIS_DA"_x000d_
 "``DA/02"_x000d_
 5 = 5,000 [A]_x000d_</t>
  </si>
  <si>
    <t>DA03</t>
  </si>
  <si>
    <t>Stavební připravenost - odpadkový koš interiér - typ B.1, FLASH - FL 1.0</t>
  </si>
  <si>
    <t xml:space="preserve"> "` ```D\D_2\D_2_2\D_2_2_6\SO117901\SO117901_02"_x000d_
 "``D226_2_001_VYPIS_DA"_x000d_
 "``DA/03"_x000d_
 1 = 1,000 [A]_x000d_</t>
  </si>
  <si>
    <t>Stavební připravenost - odpadkový koš exteriér - typ B.3, sestava pro ukládání tříděného odpadu, FLASH – FL 4.1</t>
  </si>
  <si>
    <t xml:space="preserve"> "` ```D\D_2\D_2_2\D_2_2_6\SO117901\SO117901_02"_x000d_
 "``D226_2_001_VYPIS_DA"_x000d_
 "``DA/04"_x000d_
 1 = 1,000 [A]_x000d_</t>
  </si>
  <si>
    <t>SO 11-79-01.03</t>
  </si>
  <si>
    <t>122211101</t>
  </si>
  <si>
    <t>Odkopávky a prokopávky ručně zapažené i nezapažené v hornině třídy těžitelnosti I skupiny 3</t>
  </si>
  <si>
    <t xml:space="preserve"> "` ```Složka: D_2_2_6"_x000d_
 "``Objekt: SO117901"_x000d_
 "``Podobjekt: SO117901_03"_x000d_
 "``Výkres: D226_2_001_VYDEJNI_BOX"_x000d_
 2.200 * 1.033 * 0.300 = 0,682 [A]_x000d_</t>
  </si>
  <si>
    <t>273321411</t>
  </si>
  <si>
    <t>Základy z betonu železového (bez výztuže) desky z betonu bez zvláštních nároků na prostředí tř. C 20/25</t>
  </si>
  <si>
    <t xml:space="preserve"> "` ```Složka: D_2_2_6"_x000d_
 "``Objekt: SO117901"_x000d_
 "``Podobjekt: SO117901_03"_x000d_
 "``Výkres: D226_2_001_VYDEJNI_BOX"_x000d_
 2.200 * 1.033 * 0.150 = 0,341 [A]_x000d_</t>
  </si>
  <si>
    <t>273351121</t>
  </si>
  <si>
    <t>Bednění základů desek zřízení</t>
  </si>
  <si>
    <t xml:space="preserve"> "` ```Složka: D_2_2_6"_x000d_
 "``Objekt: SO117901"_x000d_
 "``Podobjekt: SO117901_03"_x000d_
 "``Výkres: D226_2_001_VYDEJNI_BOX"_x000d_
 2*(2.200 * 1.033)*0.150 = 0,682 [A]_x000d_</t>
  </si>
  <si>
    <t>273351122</t>
  </si>
  <si>
    <t>Bednění základů desek odstranění</t>
  </si>
  <si>
    <t>273361821</t>
  </si>
  <si>
    <t>Výztuž základů desek z betonářské oceli 10 505 (R) nebo BSt 500</t>
  </si>
  <si>
    <t xml:space="preserve"> "` ```5,40 kg/m2"_x000d_
 "``Složka: D_2_2_6"_x000d_
 "``Objekt: SO117901"_x000d_
 "``Podobjekt: SO117901_03"_x000d_
 "``Výkres: D226_2_001_VYDEJNI_BOX"_x000d_
 (2.200 * 1.033) *5.40/1000 = 0,012 [A]_x000d_</t>
  </si>
  <si>
    <t>998223011</t>
  </si>
  <si>
    <t>Přesun hmot pro pozemní komunikace s krytem dlážděným dopravní vzdálenost do 200 m jakékoliv délky objektu</t>
  </si>
  <si>
    <t>SO 98 98</t>
  </si>
  <si>
    <t>035103001</t>
  </si>
  <si>
    <t>Nájmy hrazené zhotovitelem stavby</t>
  </si>
  <si>
    <t>091504000</t>
  </si>
  <si>
    <t>Náklady související s publikační činností</t>
  </si>
  <si>
    <t>VSEOB001</t>
  </si>
  <si>
    <t>Dokumentace skutečného provedení stavby, geodetická část</t>
  </si>
  <si>
    <t>VSEOB002</t>
  </si>
  <si>
    <t>Dokumentace skutečného provedení stavby, technická část</t>
  </si>
  <si>
    <t>VSEOB003</t>
  </si>
  <si>
    <t>Dokumentace skutečného provedení stavby, dokladová část</t>
  </si>
  <si>
    <t>VSEOB004</t>
  </si>
  <si>
    <t>Osvědčení o shodě notifikovanou osobou</t>
  </si>
  <si>
    <t>VSEOB005</t>
  </si>
  <si>
    <t>Osvědčení o bezpečnosti před uvedením do provozu</t>
  </si>
  <si>
    <t>VSEOB008</t>
  </si>
  <si>
    <t>Hlukové měření pro účely realizace stavby</t>
  </si>
  <si>
    <t>SO 90 90</t>
  </si>
  <si>
    <t xml:space="preserve"> "` ```D.2.1.6"_x000d_
 "``OBJEKT SO 11-31-01.01"_x000d_
 48.792 = 48,792 [A]_x000d_
 "``OBJEKT SO 11-31-01.02"_x000d_
 29.672 = 29,672 [B]_x000d_
 "``OBJEKT SO 11-31-01.03"_x000d_
 92.000 = 92,000 [C]_x000d_
 "``D.2.2.1"_x000d_
 "``OBJEKT SO 11-71-01.41"_x000d_
 20.000 = 20,000 [D]_x000d_
 "``OBJEKT SO 11-71-01.45"_x000d_
 1.024 = 1,024 [E]_x000d_
 Celkem: 48.792+29.672+92+20+1.024 = 191,488 [F]_x000d_</t>
  </si>
  <si>
    <t xml:space="preserve"> "` ```D.2.1.8"_x000d_
 "``OBJEKT SO 11-52-01"_x000d_
 17.820 = 17,820 [A]_x000d_
 "``D.2.2.1"_x000d_
 "``OBJEKT SO 11-71-01.01B"_x000d_
 134.382 = 134,382 [B]_x000d_
 "``OBJEKT SO 11-78-01"_x000d_
 30.396 = 30,396 [C]_x000d_
 "``OBJEKT SO 11-78-02"_x000d_
 46.242 = 46,242 [D]_x000d_
 Celkem: 17.82+134.382+30.396+46.242 = 228,840 [E]_x000d_</t>
  </si>
  <si>
    <t xml:space="preserve"> "` ```D.2.1.8"_x000d_
 "``OBJEKT SO 11-52-01"_x000d_
 1.728 = 1,728 [A]_x000d_
 "``D.2.2.1"_x000d_
 "``OBJEKT SO 11-78-01"_x000d_
 16.606 = 16,606 [B]_x000d_
 Celkem: 1.728+16.606 = 18,334 [C]_x000d_</t>
  </si>
  <si>
    <t xml:space="preserve"> "` ```D.2.2.1"_x000d_
 "``OBJEKT SO 11-71-01.01B"_x000d_
 107.479 = 107,479 [A]_x000d_
 "``OBJEKT SO 11-78-01"_x000d_
 50.190 = 50,190 [B]_x000d_
 "``OBJEKT SO 11-78-02"_x000d_
 39.035 = 39,035 [C]_x000d_
 Celkem: 107.479+50.19+39.035 = 196,704 [D]_x000d_</t>
  </si>
  <si>
    <t xml:space="preserve"> "` ```D.2.2.1"_x000d_
 "``OBJEKT SO 11-71-01.01B"_x000d_
 17.030 = 17,030 [A]_x000d_
 Celkem: 17.03 = 17,030 [B]_x000d_</t>
  </si>
  <si>
    <t>Poplatek za uložení stavebního odpadu na skládce (skládkovné) ze směsí nebo oddělených frakcí betonu, cihel a keramických výrobků zatříděného do Katalogu odpadů</t>
  </si>
  <si>
    <t xml:space="preserve"> "` ```D.1.2.7"_x000d_
 "``OBJEKT S0 11-71-01.48"_x000d_
 10.465 = 10,465 [A]_x000d_
 "``OBJEKT SO 11-89-03"_x000d_
 0.493 = 0,493 [B]_x000d_
 "``OBJEKT SO 11-89-04"_x000d_
 0.350 = 0,350 [C]_x000d_
 "``D.2.2.1"_x000d_
 "``OBJEKT SO 11-71-01.01B"_x000d_
 115.989 = 115,989 [D]_x000d_
 "``OBJEKT SO 11-71-01.41"_x000d_
 12.525 = 12,525 [E]_x000d_
 "``OBJEKT SO 11-71-01.45"_x000d_
 3.801 = 3,801 [F]_x000d_
 "``OBJEKT SO 11-71-01.47"_x000d_
 2.974 = 2,974 [G]_x000d_
 Celkem: 10.465+0.493+0.35+115.989+12.525+3.801+2.974 = 146,597 [H]_x000d_</t>
  </si>
  <si>
    <t xml:space="preserve"> "` ```D.2.2.1"_x000d_
 "``OBJEKT SO 11-71-01.01B"_x000d_
 31.811 = 31,811 [A]_x000d_
 "``OBJEKT SO 11-71-01.44"_x000d_
 0.011 = 0,011 [B]_x000d_
 "``OBJEKT SO 11-78-01"_x000d_
 0.309 = 0,309 [C]_x000d_
 "``OBJEKT SO 11-78-02"_x000d_
 0.304 = 0,304 [D]_x000d_
 Celkem: 31.811+0.011+0.309+0.304 = 32,435 [E]_x000d_</t>
  </si>
  <si>
    <t xml:space="preserve"> "` ```D.2.1.8"_x000d_
 "``OBJEKT SO 11-52-01"_x000d_
 158.510 = 158,510 [A]_x000d_
 "``D.2.2.1"_x000d_
 "``OBJEKT SO 11-71-01.01B"_x000d_
 0.051 = 0,051 [B]_x000d_
 "``B.8.2"_x000d_
 "``OBJEKT ZOV"_x000d_
 0.023 = 0,023 [C]_x000d_
 Celkem: 158.51+0.051+0.023 = 158,584 [D]_x000d_</t>
  </si>
  <si>
    <t xml:space="preserve"> "` ```D.2.2.1"_x000d_
 "``OBJEKT SO 11-71-01.01B"_x000d_
 6.958 = 6,958 [A]_x000d_
 "``OBJEKT SO 11-78-01"_x000d_
 0.431 = 0,431 [B]_x000d_
 "``OBJEKT SO 11-78-02"_x000d_
 0.176 = 0,176 [C]_x000d_
 "``B.8.2"_x000d_
 "``OBJEKT ZOV"_x000d_
 0.085 = 0,085 [D]_x000d_
 Celkem: 6.958+0.431+0.176+0.085 = 7,650 [E]_x000d_</t>
  </si>
  <si>
    <t xml:space="preserve"> "` ```D.2.2.1"_x000d_
 "``OBJEKT SO 11-71-01.01B"_x000d_
 37.726 = 37,726 [A]_x000d_
 "``OBJEKT SO 11-78-01"_x000d_
 5.346 = 5,346 [B]_x000d_
 "``OBJEKT SO 11-78-02"_x000d_
 2.391 = 2,391 [C]_x000d_
 "``B.8.2"_x000d_
 "``OBJEKT ZOV"_x000d_
 1.742 = 1,742 [D]_x000d_
 Celkem: 37.726+5.346+2.391+1.742 = 47,205 [E]_x000d_</t>
  </si>
  <si>
    <t xml:space="preserve"> "` ```D.2.2.1"_x000d_
 "``OBJEKT SO 11-71-01.01B"_x000d_
 2.387 = 2,387 [A]_x000d_</t>
  </si>
  <si>
    <t xml:space="preserve"> "` ```D.2.2.1"_x000d_
 "``OBJEKT SO 11-71-01.01B"_x000d_
 1.998 = 1,998 [A]_x000d_</t>
  </si>
  <si>
    <t xml:space="preserve"> "` ```D.2.2.1"_x000d_
 "``OBJEKT SO 11-78-01"_x000d_
 1.168 = 1,168 [A]_x000d_
 Celkem: 1.168 = 1,168 [B]_x000d_</t>
  </si>
  <si>
    <t xml:space="preserve"> "` ```D.2.2.1"_x000d_
 "``OBJEKT SO 11-71-01.01B"_x000d_
 23.553 = 23,553 [A]_x000d_
 "``OBJEKT SO 11-78-02"_x000d_
 2.286 = 2,286 [B]_x000d_
 Celkem: 23.553+2.286 = 25,839 [C]_x000d_</t>
  </si>
  <si>
    <t xml:space="preserve"> "` ```B.8.2"_x000d_
 "``OBJEKT ZOV"_x000d_
 8.925 = 8,925 [A]_x000d_</t>
  </si>
  <si>
    <t>Poplatek za uložení stavebního odpadu na recyklační skládce (skládkovné) ze směsí nebo oddělených frakcí betonu, cihel a keramických výrobků zatříděného do Kata</t>
  </si>
  <si>
    <t xml:space="preserve"> "` ```D.2.1.8"_x000d_
 "``OBJEKT SO 11-52-01"_x000d_
 9.900 = 9,900 [A]_x000d_</t>
  </si>
  <si>
    <t xml:space="preserve"> "` ```D.2.1.8"_x000d_
 "``OBJEKT SO 11-52-01"_x000d_
 18.700 = 18,700 [A]_x000d_</t>
  </si>
  <si>
    <t xml:space="preserve"> "` ```D.2.1.6"_x000d_
 "``OBJEKT SO 11-31-01.01"_x000d_
 48.792 = 48,792 [A]_x000d_
 "``OBJEKT SO 11-31-01.02"_x000d_
 29.672 = 29,672 [B]_x000d_
 "``OBJEKT SO 11-31-01.03"_x000d_
 92.000 = 92,000 [C]_x000d_
 "``D.2.1.8"_x000d_
 "``OBJEKT SO 11-52-01"_x000d_
 350.386 = 350,386 [D]_x000d_
 "``D.2.2.1"_x000d_
 "``OBJEKT SO 11-71-01.41"_x000d_
 20.000 = 20,000 [E]_x000d_
 "``OBJEKT SO 11-71-01.45"_x000d_
 1.024 = 1,024 [F]_x000d_
 Celkem: 48.792+29.672+92+350.386+20+1.024 = 541,874 [G]_x000d_</t>
  </si>
  <si>
    <t>R9970136</t>
  </si>
  <si>
    <t>921</t>
  </si>
  <si>
    <t>Poplatek za uložení komunálního odpadu (skládkovné) zatříděného do Katalogu odpadů pod kódem (skupina odpadů 20)</t>
  </si>
  <si>
    <t>OŘ</t>
  </si>
  <si>
    <t>725311121</t>
  </si>
  <si>
    <t>Dřezy bez výtokových armatur jednoduché se zápachovou uzávěrkou nerezové s odkapávací plochou 560x480 mm a miskou</t>
  </si>
  <si>
    <t>725821325</t>
  </si>
  <si>
    <t>Baterie dřezové stojánkové pákové s otáčivým ústím a délkou ramínka 220 mm</t>
  </si>
  <si>
    <t>R766T01</t>
  </si>
  <si>
    <t>Kuchynská linka T01 - dl. 1635 mm</t>
  </si>
  <si>
    <t xml:space="preserve"> "` ```D\D_2\D_2_2\D_2_2_1\SO117101\SO117101_01"_x000d_
 "``D221_2_058_TRUHLARSKE_VYROBKY"_x000d_
 "``T/01"_x000d_
 1 = 1,000 [A]_x000d_</t>
  </si>
  <si>
    <t>R766T02</t>
  </si>
  <si>
    <t>Montáž kuchyňské linky T02 - dl. 1800 mm</t>
  </si>
  <si>
    <t xml:space="preserve"> "` ```D\D_2\D_2_2\D_2_2_1\SO117101\SO117101_01"_x000d_
 "``D221_2_058_TRUHLARSKE_VYROBKY"_x000d_
 "``T/02"_x000d_
 1 = 1,000 [A]_x000d_</t>
  </si>
  <si>
    <t>R766T03</t>
  </si>
  <si>
    <t>Montáž kuchynské linka T03 - dl. 1775 mm</t>
  </si>
  <si>
    <t xml:space="preserve"> "` ```D\D_2\D_2_2\D_2_2_1\SO117101\SO117101_01"_x000d_
 "``D221_2_058_TRUHLARSKE_VYROBKY"_x000d_
 "``T/03"_x000d_
 1 = 1,000 [A]_x000d_</t>
  </si>
  <si>
    <t>R766T04</t>
  </si>
  <si>
    <t>Montáž kuchyňské linky T04 - dl. 2040 mm</t>
  </si>
  <si>
    <t xml:space="preserve"> "` ```D\D_2\D_2_2\D_2_2_1\SO117101\SO117101_01"_x000d_
 "``D221_2_058_TRUHLARSKE_VYROBKY"_x000d_
 "``T/04"_x000d_
 1 = 1,000 [A]_x000d_</t>
  </si>
  <si>
    <t>R766T05</t>
  </si>
  <si>
    <t>Montáž kuchyňské linky T05 - dl. 4610 mm</t>
  </si>
  <si>
    <t xml:space="preserve"> "` ```D\D_2\D_2_2\D_2_2_1\SO117101\SO117101_01"_x000d_
 "``D221_2_058_TRUHLARSKE_VYROBKY"_x000d_
 "``T/05"_x000d_
 1 = 1,000 [A]_x000d_</t>
  </si>
  <si>
    <t>T02</t>
  </si>
  <si>
    <t>dodávka kuchyňské linky T01</t>
  </si>
  <si>
    <t xml:space="preserve"> "` ```T/01"_x000d_
 1 = 1,000 [A]_x000d_</t>
  </si>
  <si>
    <t>dodávka kuchyňské linky T02</t>
  </si>
  <si>
    <t xml:space="preserve"> "` ```T/02"_x000d_
 1 = 1,000 [A]_x000d_</t>
  </si>
  <si>
    <t>dodávka kuchyňské linky T03</t>
  </si>
  <si>
    <t xml:space="preserve"> "` ```T/03"_x000d_
 1 = 1,000 [A]_x000d_</t>
  </si>
  <si>
    <t>T04</t>
  </si>
  <si>
    <t>dodávka kuchyňské linky T04</t>
  </si>
  <si>
    <t xml:space="preserve"> "` ```T/04"_x000d_
 1 = 1,000 [A]_x000d_</t>
  </si>
  <si>
    <t>T05</t>
  </si>
  <si>
    <t>dodávka kuchyňské linky</t>
  </si>
  <si>
    <t xml:space="preserve"> "` ```T/05"_x000d_
 1 = 1,000 [A]_x000d_</t>
  </si>
  <si>
    <t>PN</t>
  </si>
  <si>
    <t>790O12</t>
  </si>
  <si>
    <t>Montáž dávkovače mýdla</t>
  </si>
  <si>
    <t xml:space="preserve"> "` ```D\D_2\D_2_2\D_2_2_1\SO117101\SO117101_01"_x000d_
 "``D221_2_059_OSTATNI_VYROBKY"_x000d_
 4 O/12 = 4,000 [A]_x000d_</t>
  </si>
  <si>
    <t>Montáž zrcadla antivandal - na stěnu</t>
  </si>
  <si>
    <t xml:space="preserve"> 2 O/13 = 2,000 [A]_x000d_</t>
  </si>
  <si>
    <t>790O12_dod</t>
  </si>
  <si>
    <t>dávkovač tekutého mýdla - nástěnný prvek, uzamykatelný, manuální ovládání, s okénkem pro kontrolu obsahu, objem min. 0,8l, p.ú. nerez matná nebo kartáčovaná</t>
  </si>
  <si>
    <t>nerezová ocel, k montáži na stěnu s reflexním leštěným povrchem, skryté upevnění proti krádeži, velikost 600x600mm ve výšce 1200mm</t>
  </si>
  <si>
    <t>790O13</t>
  </si>
  <si>
    <t>Montáž zrcadla pro mobilní antivandal - na stěnu</t>
  </si>
  <si>
    <t xml:space="preserve"> 1 O/14 = 1,000 [A]_x000d_</t>
  </si>
  <si>
    <t>790O13_dod</t>
  </si>
  <si>
    <t>naklopené zrcadlo nad umyvadlem 10°, nerezová ocel, k montáži na stěnu s reflexním leštěným povrchem, tl. materálu 1mm, skryté upevnění proti krádeži, velikost</t>
  </si>
  <si>
    <t>naklopené zrcadlo nad umyvadlem 10°, nerezová ocel, k montáži na stěnu s reflexním leštěným povrchem, tl. materálu 1mm, skryté upevnění proti krádeži, velikost 600x900mm, s.h. 900mm</t>
  </si>
  <si>
    <t>790O14</t>
  </si>
  <si>
    <t>Montáž zásobník na papírové ručníky antivandal</t>
  </si>
  <si>
    <t xml:space="preserve"> 4 O/15 = 4,000 [A]_x000d_</t>
  </si>
  <si>
    <t>790O14_dod</t>
  </si>
  <si>
    <t>zásobník na papírové ručníky antivandal, nerez, povrchová úprava matová, uzamykatelný,přisazená montáž, pro 600 útěrek</t>
  </si>
  <si>
    <t>790O15</t>
  </si>
  <si>
    <t>Montáž koše na papírové útěrky</t>
  </si>
  <si>
    <t xml:space="preserve"> 3 O/16 = 3,000 [A]_x000d_</t>
  </si>
  <si>
    <t>790O15_dod</t>
  </si>
  <si>
    <t>koš na papírové útěrky, bílý, objem 50l, umístěný v blizkosti umyvadla</t>
  </si>
  <si>
    <t>790O16</t>
  </si>
  <si>
    <t>Montáž WC štětky antivandal</t>
  </si>
  <si>
    <t xml:space="preserve"> 3 O/17 = 3,000 [A]_x000d_</t>
  </si>
  <si>
    <t>790O16_dod</t>
  </si>
  <si>
    <t>WC štětka antivandal, závěsná, plast, požadavek na snadnou údržbu odkládací nádoby</t>
  </si>
  <si>
    <t>790O17</t>
  </si>
  <si>
    <t>Montáž zásobníku toaletního papíru antivandal</t>
  </si>
  <si>
    <t xml:space="preserve"> 4 O/18 = 4,000 [A]_x000d_</t>
  </si>
  <si>
    <t>790O17_dod</t>
  </si>
  <si>
    <t>zásobník toaletního papíru antivandal, nerezová ocel, povrchová úprava matová, uzamykatelný, pro role 290x100mm</t>
  </si>
  <si>
    <t>790O18</t>
  </si>
  <si>
    <t>Montáž koše na hygienické potřeby</t>
  </si>
  <si>
    <t xml:space="preserve"> 2 O/19 = 2,000 [A]_x000d_</t>
  </si>
  <si>
    <t>790O18_dod</t>
  </si>
  <si>
    <t>koš na hygienické potřeby, závěsný, se snímatelným krytem a výkyvným/otvíravým víkem, objem 5-10l, p.ú. nerez matná nebo kartáčovaná</t>
  </si>
  <si>
    <t>790O19</t>
  </si>
  <si>
    <t>Montáž háčku na oblečení - na stěnu</t>
  </si>
  <si>
    <t xml:space="preserve"> 4 O/20 = 4,000 [A]_x000d_</t>
  </si>
  <si>
    <t>790O19_dod</t>
  </si>
  <si>
    <t>790O20_dod</t>
  </si>
  <si>
    <t>madlo WC, nerezové, sklopné, výška osazení 600mm spodního líce, délka madla 800mm</t>
  </si>
  <si>
    <t>790O21</t>
  </si>
  <si>
    <t>Montáž nerezového sklopného madla dl. 800 mm, určeno pro montáž do předstěnové konstrukce</t>
  </si>
  <si>
    <t xml:space="preserve"> 2 O/21 = 2,000 [A]_x000d_</t>
  </si>
  <si>
    <t>790O21_dod</t>
  </si>
  <si>
    <t>odkládací polička antivandal, nerez, vedle umyvadla, V=800mm</t>
  </si>
  <si>
    <t>790O22</t>
  </si>
  <si>
    <t>Montáž nerezového madla u umyvadla dl. 700 mm</t>
  </si>
  <si>
    <t xml:space="preserve"> 1 O/22 = 1,000 [A]_x000d_</t>
  </si>
  <si>
    <t>Montáž odkládací poličky antivandal</t>
  </si>
  <si>
    <t xml:space="preserve"> 1 O/23 = 1,000 [A]_x000d_</t>
  </si>
  <si>
    <t>790O22_dod</t>
  </si>
  <si>
    <t>madlo umyvadlo, nerezové, svislé, po straně umyvadla, výška osazení 800mm, délka madla 700mm</t>
  </si>
  <si>
    <t>790O23</t>
  </si>
  <si>
    <t>Montáž zrcadla 40x60cm nalepeno na zeď</t>
  </si>
  <si>
    <t xml:space="preserve"> 1 O/24 = 1,000 [A]_x000d_</t>
  </si>
  <si>
    <t>Montáž přebalovacího pultu</t>
  </si>
  <si>
    <t xml:space="preserve"> 1 O/26 = 1,000 [A]_x000d_</t>
  </si>
  <si>
    <t>790O23_dod</t>
  </si>
  <si>
    <t>přebalovací pult, závěsný, sklopný, montážní výška 900mm</t>
  </si>
  <si>
    <t>790O24_dod</t>
  </si>
  <si>
    <t>zrcadlo, obdélníkové, 40x60cm</t>
  </si>
  <si>
    <t>790O26</t>
  </si>
  <si>
    <t>Montáž zásobníku na hygienické sáčky</t>
  </si>
  <si>
    <t xml:space="preserve"> 2 O/28 = 2,000 [A]_x000d_</t>
  </si>
  <si>
    <t>790O26_dod</t>
  </si>
  <si>
    <t>zásobník na hygienické sáčky, povrch matný nerez, montáž na stěnu</t>
  </si>
  <si>
    <t>790O29</t>
  </si>
  <si>
    <t>Montáž Klaprám A0</t>
  </si>
  <si>
    <t xml:space="preserve"> 1 O/29 = 1,000 [A]_x000d_</t>
  </si>
  <si>
    <t>Montáž Klaprám A1</t>
  </si>
  <si>
    <t xml:space="preserve"> 2 O/30 = 2,000 [A]_x000d_</t>
  </si>
  <si>
    <t>790O29_dod</t>
  </si>
  <si>
    <t>klaprám A0</t>
  </si>
  <si>
    <t>klaprám A1</t>
  </si>
  <si>
    <t>790O30</t>
  </si>
  <si>
    <t>Montáž Klaprám A2</t>
  </si>
  <si>
    <t xml:space="preserve"> 2 O/31 = 2,000 [A]_x000d_</t>
  </si>
  <si>
    <t>790O30_dod</t>
  </si>
  <si>
    <t>klaprám A2</t>
  </si>
  <si>
    <t>790O31</t>
  </si>
  <si>
    <t>Montáž Klaprám A3</t>
  </si>
  <si>
    <t xml:space="preserve"> 3 O/32 = 3,000 [A]_x000d_</t>
  </si>
  <si>
    <t>790O31_dod</t>
  </si>
  <si>
    <t>klaprám A3</t>
  </si>
  <si>
    <t>790O32</t>
  </si>
  <si>
    <t>Montáž Klaprám A4</t>
  </si>
  <si>
    <t xml:space="preserve"> 3 O/33 = 3,000 [A]_x000d_</t>
  </si>
  <si>
    <t>790O32_dod</t>
  </si>
  <si>
    <t>klaprám A4</t>
  </si>
  <si>
    <t>953943211</t>
  </si>
  <si>
    <t>Osazování drobných kovových předmětů kotvených do stěny hasicího přístroje</t>
  </si>
  <si>
    <t xml:space="preserve"> "` ```Výkres 059 - Výpis ostatních výrobků"_x000d_
 7 O/40 = 7,000 [A]_x000d_
 5 O/41 = 5,000 [B]_x000d_
 Celkem: 7+5 = 12,000 [C]_x000d_</t>
  </si>
  <si>
    <t>R4493O40</t>
  </si>
  <si>
    <t>přenosný hasící přístroj práškový, s náplní 6kg s hasící schopnosti 21A</t>
  </si>
  <si>
    <t xml:space="preserve"> 7 O/40 = 7,000 [A]_x000d_</t>
  </si>
  <si>
    <t>R4493O41</t>
  </si>
  <si>
    <t>přenosný hasící přístroj sněhový, s náplní 6kg s hasící schopnosti 21A</t>
  </si>
  <si>
    <t xml:space="preserve"> 5 O/41 = 5,000 [A]_x000d_</t>
  </si>
  <si>
    <t>SO OZ</t>
  </si>
  <si>
    <t>CN</t>
  </si>
  <si>
    <t>Centrální nákup</t>
  </si>
  <si>
    <t>A2_dod</t>
  </si>
  <si>
    <t>A.2 - ADZ– instalace do zdi</t>
  </si>
  <si>
    <t>A2_dod.1</t>
  </si>
  <si>
    <t>B.2 - ADZ s Euroklíčem – instalace do zdi</t>
  </si>
  <si>
    <t>DA01_dod</t>
  </si>
  <si>
    <t>lavička - typ A.2, LCA 2510Z CORA</t>
  </si>
  <si>
    <t>DA02_dod</t>
  </si>
  <si>
    <t>kolostav - typ C.1, SPN100 SPONKA</t>
  </si>
  <si>
    <t>odpadkový koš interiér - typ B.1, FLASH - FL 1.0</t>
  </si>
  <si>
    <t>DA03_dod</t>
  </si>
  <si>
    <t>odpadkový koš exteriér - typ B.3, sestava pro ukládání tříděného odpadu, FLASH – FL 4.1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</si>
</sst>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styles" Target="styles.xml" /><Relationship Id="rId33" Type="http://schemas.openxmlformats.org/officeDocument/2006/relationships/theme" Target="theme/theme1.xml" /><Relationship Id="rId34" Type="http://schemas.openxmlformats.org/officeDocument/2006/relationships/calcChain" Target="calcChain.xml" /><Relationship Id="rId3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C10+C15+C17+C21+C23+C40+C42+C44</f>
        <v>0</v>
      </c>
    </row>
    <row r="7">
      <c r="B7" s="7" t="s">
        <v>5</v>
      </c>
      <c r="C7" s="8">
        <f>E10+E15+E17+E21+E23+E40+E42+E44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C11+C12+C13+C14</f>
        <v>0</v>
      </c>
      <c r="D10" s="11">
        <f>D11+D12+D13+D14</f>
        <v>0</v>
      </c>
      <c r="E10" s="11">
        <f>C10+D10</f>
        <v>0</v>
      </c>
      <c r="F10" s="12">
        <f>F11+F12+F13+F14</f>
        <v>0</v>
      </c>
    </row>
    <row r="11">
      <c r="A11" s="10" t="s">
        <v>14</v>
      </c>
      <c r="B11" s="10" t="s">
        <v>15</v>
      </c>
      <c r="C11" s="11">
        <f>'SO 11-02-41'!M8</f>
        <v>0</v>
      </c>
      <c r="D11" s="11">
        <f>SUMIFS('SO 11-02-41'!O:O,'SO 11-02-41'!A:A,"P")</f>
        <v>0</v>
      </c>
      <c r="E11" s="11">
        <f>C11+D11</f>
        <v>0</v>
      </c>
      <c r="F11" s="12">
        <f>'SO 11-02-41'!T7</f>
        <v>0</v>
      </c>
    </row>
    <row r="12">
      <c r="A12" s="10" t="s">
        <v>16</v>
      </c>
      <c r="B12" s="10" t="s">
        <v>17</v>
      </c>
      <c r="C12" s="11">
        <f>'SO 11-71-01.48'!M8</f>
        <v>0</v>
      </c>
      <c r="D12" s="11">
        <f>SUMIFS('SO 11-71-01.48'!O:O,'SO 11-71-01.48'!A:A,"P")</f>
        <v>0</v>
      </c>
      <c r="E12" s="11">
        <f>C12+D12</f>
        <v>0</v>
      </c>
      <c r="F12" s="12">
        <f>'SO 11-71-01.48'!T7</f>
        <v>0</v>
      </c>
    </row>
    <row r="13">
      <c r="A13" s="10" t="s">
        <v>18</v>
      </c>
      <c r="B13" s="10" t="s">
        <v>19</v>
      </c>
      <c r="C13" s="11">
        <f>'SO 11-89-03'!M8</f>
        <v>0</v>
      </c>
      <c r="D13" s="11">
        <f>SUMIFS('SO 11-89-03'!O:O,'SO 11-89-03'!A:A,"P")</f>
        <v>0</v>
      </c>
      <c r="E13" s="11">
        <f>C13+D13</f>
        <v>0</v>
      </c>
      <c r="F13" s="12">
        <f>'SO 11-89-03'!T7</f>
        <v>0</v>
      </c>
    </row>
    <row r="14">
      <c r="A14" s="10" t="s">
        <v>20</v>
      </c>
      <c r="B14" s="10" t="s">
        <v>21</v>
      </c>
      <c r="C14" s="11">
        <f>'SO 11-89-04'!M8</f>
        <v>0</v>
      </c>
      <c r="D14" s="11">
        <f>SUMIFS('SO 11-89-04'!O:O,'SO 11-89-04'!A:A,"P")</f>
        <v>0</v>
      </c>
      <c r="E14" s="11">
        <f>C14+D14</f>
        <v>0</v>
      </c>
      <c r="F14" s="12">
        <f>'SO 11-89-04'!T7</f>
        <v>0</v>
      </c>
    </row>
    <row r="15">
      <c r="A15" s="10" t="s">
        <v>22</v>
      </c>
      <c r="B15" s="10" t="s">
        <v>23</v>
      </c>
      <c r="C15" s="11">
        <f>C16</f>
        <v>0</v>
      </c>
      <c r="D15" s="11">
        <f>D16</f>
        <v>0</v>
      </c>
      <c r="E15" s="11">
        <f>C15+D15</f>
        <v>0</v>
      </c>
      <c r="F15" s="12">
        <f>F16</f>
        <v>0</v>
      </c>
    </row>
    <row r="16">
      <c r="A16" s="10" t="s">
        <v>24</v>
      </c>
      <c r="B16" s="10" t="s">
        <v>25</v>
      </c>
      <c r="C16" s="11">
        <f>'SO 11-86-01'!M8</f>
        <v>0</v>
      </c>
      <c r="D16" s="11">
        <f>SUMIFS('SO 11-86-01'!O:O,'SO 11-86-01'!A:A,"P")</f>
        <v>0</v>
      </c>
      <c r="E16" s="11">
        <f>C16+D16</f>
        <v>0</v>
      </c>
      <c r="F16" s="12">
        <f>'SO 11-86-01'!T7</f>
        <v>0</v>
      </c>
    </row>
    <row r="17">
      <c r="A17" s="10" t="s">
        <v>26</v>
      </c>
      <c r="B17" s="10" t="s">
        <v>27</v>
      </c>
      <c r="C17" s="11">
        <f>C18+C19+C20</f>
        <v>0</v>
      </c>
      <c r="D17" s="11">
        <f>D18+D19+D20</f>
        <v>0</v>
      </c>
      <c r="E17" s="11">
        <f>C17+D17</f>
        <v>0</v>
      </c>
      <c r="F17" s="12">
        <f>F18+F19+F20</f>
        <v>0</v>
      </c>
    </row>
    <row r="18">
      <c r="A18" s="10" t="s">
        <v>28</v>
      </c>
      <c r="B18" s="10" t="s">
        <v>29</v>
      </c>
      <c r="C18" s="11">
        <f>'SO 11-31-01.01'!M8</f>
        <v>0</v>
      </c>
      <c r="D18" s="11">
        <f>SUMIFS('SO 11-31-01.01'!O:O,'SO 11-31-01.01'!A:A,"P")</f>
        <v>0</v>
      </c>
      <c r="E18" s="11">
        <f>C18+D18</f>
        <v>0</v>
      </c>
      <c r="F18" s="12">
        <f>'SO 11-31-01.01'!T7</f>
        <v>0</v>
      </c>
    </row>
    <row r="19">
      <c r="A19" s="10" t="s">
        <v>30</v>
      </c>
      <c r="B19" s="10" t="s">
        <v>31</v>
      </c>
      <c r="C19" s="11">
        <f>'SO 11-31-01.02'!M8</f>
        <v>0</v>
      </c>
      <c r="D19" s="11">
        <f>SUMIFS('SO 11-31-01.02'!O:O,'SO 11-31-01.02'!A:A,"P")</f>
        <v>0</v>
      </c>
      <c r="E19" s="11">
        <f>C19+D19</f>
        <v>0</v>
      </c>
      <c r="F19" s="12">
        <f>'SO 11-31-01.02'!T7</f>
        <v>0</v>
      </c>
    </row>
    <row r="20">
      <c r="A20" s="10" t="s">
        <v>32</v>
      </c>
      <c r="B20" s="10" t="s">
        <v>33</v>
      </c>
      <c r="C20" s="11">
        <f>'SO 11-31-01.03'!M8</f>
        <v>0</v>
      </c>
      <c r="D20" s="11">
        <f>SUMIFS('SO 11-31-01.03'!O:O,'SO 11-31-01.03'!A:A,"P")</f>
        <v>0</v>
      </c>
      <c r="E20" s="11">
        <f>C20+D20</f>
        <v>0</v>
      </c>
      <c r="F20" s="12">
        <f>'SO 11-31-01.03'!T7</f>
        <v>0</v>
      </c>
    </row>
    <row r="21">
      <c r="A21" s="10" t="s">
        <v>34</v>
      </c>
      <c r="B21" s="10" t="s">
        <v>35</v>
      </c>
      <c r="C21" s="11">
        <f>C22</f>
        <v>0</v>
      </c>
      <c r="D21" s="11">
        <f>D22</f>
        <v>0</v>
      </c>
      <c r="E21" s="11">
        <f>C21+D21</f>
        <v>0</v>
      </c>
      <c r="F21" s="12">
        <f>F22</f>
        <v>0</v>
      </c>
    </row>
    <row r="22">
      <c r="A22" s="10" t="s">
        <v>36</v>
      </c>
      <c r="B22" s="10" t="s">
        <v>37</v>
      </c>
      <c r="C22" s="11">
        <f>'SO 11-52-01'!M8</f>
        <v>0</v>
      </c>
      <c r="D22" s="11">
        <f>SUMIFS('SO 11-52-01'!O:O,'SO 11-52-01'!A:A,"P")</f>
        <v>0</v>
      </c>
      <c r="E22" s="11">
        <f>C22+D22</f>
        <v>0</v>
      </c>
      <c r="F22" s="12">
        <f>'SO 11-52-01'!T7</f>
        <v>0</v>
      </c>
    </row>
    <row r="23">
      <c r="A23" s="10" t="s">
        <v>38</v>
      </c>
      <c r="B23" s="10" t="s">
        <v>39</v>
      </c>
      <c r="C23" s="11">
        <f>C24+C25+C26+C27+C28+C29+C30+C31+C32+C33+C34+C35+C36+C37+C38+C39</f>
        <v>0</v>
      </c>
      <c r="D23" s="11">
        <f>D24+D25+D26+D27+D28+D29+D30+D31+D32+D33+D34+D35+D36+D37+D38+D39</f>
        <v>0</v>
      </c>
      <c r="E23" s="11">
        <f>C23+D23</f>
        <v>0</v>
      </c>
      <c r="F23" s="12">
        <f>F24+F25+F26+F27+F28+F29+F30+F31+F32+F33+F34+F35+F36+F37+F38+F39</f>
        <v>0</v>
      </c>
    </row>
    <row r="24">
      <c r="A24" s="10" t="s">
        <v>40</v>
      </c>
      <c r="B24" s="10" t="s">
        <v>41</v>
      </c>
      <c r="C24" s="11">
        <f>B8_2!M8</f>
        <v>0</v>
      </c>
      <c r="D24" s="11">
        <f>SUMIFS(B8_2!O:O,B8_2!A:A,"P")</f>
        <v>0</v>
      </c>
      <c r="E24" s="11">
        <f>C24+D24</f>
        <v>0</v>
      </c>
      <c r="F24" s="12">
        <f>B8_2!T7</f>
        <v>0</v>
      </c>
    </row>
    <row r="25">
      <c r="A25" s="10" t="s">
        <v>42</v>
      </c>
      <c r="B25" s="10" t="s">
        <v>43</v>
      </c>
      <c r="C25" s="11">
        <f>'SO 11-71-01.01A'!M8</f>
        <v>0</v>
      </c>
      <c r="D25" s="11">
        <f>SUMIFS('SO 11-71-01.01A'!O:O,'SO 11-71-01.01A'!A:A,"P")</f>
        <v>0</v>
      </c>
      <c r="E25" s="11">
        <f>C25+D25</f>
        <v>0</v>
      </c>
      <c r="F25" s="12">
        <f>'SO 11-71-01.01A'!T7</f>
        <v>0</v>
      </c>
    </row>
    <row r="26">
      <c r="A26" s="10" t="s">
        <v>44</v>
      </c>
      <c r="B26" s="10" t="s">
        <v>45</v>
      </c>
      <c r="C26" s="11">
        <f>'SO 11-71-01.01B'!M8</f>
        <v>0</v>
      </c>
      <c r="D26" s="11">
        <f>SUMIFS('SO 11-71-01.01B'!O:O,'SO 11-71-01.01B'!A:A,"P")</f>
        <v>0</v>
      </c>
      <c r="E26" s="11">
        <f>C26+D26</f>
        <v>0</v>
      </c>
      <c r="F26" s="12">
        <f>'SO 11-71-01.01B'!T7</f>
        <v>0</v>
      </c>
    </row>
    <row r="27">
      <c r="A27" s="10" t="s">
        <v>46</v>
      </c>
      <c r="B27" s="10" t="s">
        <v>47</v>
      </c>
      <c r="C27" s="11">
        <f>'SO 11-71-01.41'!M8</f>
        <v>0</v>
      </c>
      <c r="D27" s="11">
        <f>SUMIFS('SO 11-71-01.41'!O:O,'SO 11-71-01.41'!A:A,"P")</f>
        <v>0</v>
      </c>
      <c r="E27" s="11">
        <f>C27+D27</f>
        <v>0</v>
      </c>
      <c r="F27" s="12">
        <f>'SO 11-71-01.41'!T7</f>
        <v>0</v>
      </c>
    </row>
    <row r="28">
      <c r="A28" s="10" t="s">
        <v>48</v>
      </c>
      <c r="B28" s="10" t="s">
        <v>49</v>
      </c>
      <c r="C28" s="11">
        <f>'SO 11-71-01.42'!M8</f>
        <v>0</v>
      </c>
      <c r="D28" s="11">
        <f>SUMIFS('SO 11-71-01.42'!O:O,'SO 11-71-01.42'!A:A,"P")</f>
        <v>0</v>
      </c>
      <c r="E28" s="11">
        <f>C28+D28</f>
        <v>0</v>
      </c>
      <c r="F28" s="12">
        <f>'SO 11-71-01.42'!T7</f>
        <v>0</v>
      </c>
    </row>
    <row r="29">
      <c r="A29" s="10" t="s">
        <v>50</v>
      </c>
      <c r="B29" s="10" t="s">
        <v>51</v>
      </c>
      <c r="C29" s="11">
        <f>'SO 11-71-01.43'!M8</f>
        <v>0</v>
      </c>
      <c r="D29" s="11">
        <f>SUMIFS('SO 11-71-01.43'!O:O,'SO 11-71-01.43'!A:A,"P")</f>
        <v>0</v>
      </c>
      <c r="E29" s="11">
        <f>C29+D29</f>
        <v>0</v>
      </c>
      <c r="F29" s="12">
        <f>'SO 11-71-01.43'!T7</f>
        <v>0</v>
      </c>
    </row>
    <row r="30">
      <c r="A30" s="10" t="s">
        <v>52</v>
      </c>
      <c r="B30" s="10" t="s">
        <v>53</v>
      </c>
      <c r="C30" s="11">
        <f>'SO 11-71-01.44'!M8</f>
        <v>0</v>
      </c>
      <c r="D30" s="11">
        <f>SUMIFS('SO 11-71-01.44'!O:O,'SO 11-71-01.44'!A:A,"P")</f>
        <v>0</v>
      </c>
      <c r="E30" s="11">
        <f>C30+D30</f>
        <v>0</v>
      </c>
      <c r="F30" s="12">
        <f>'SO 11-71-01.44'!T7</f>
        <v>0</v>
      </c>
    </row>
    <row r="31">
      <c r="A31" s="10" t="s">
        <v>54</v>
      </c>
      <c r="B31" s="10" t="s">
        <v>55</v>
      </c>
      <c r="C31" s="11">
        <f>'SO 11-71-01.45'!M8</f>
        <v>0</v>
      </c>
      <c r="D31" s="11">
        <f>SUMIFS('SO 11-71-01.45'!O:O,'SO 11-71-01.45'!A:A,"P")</f>
        <v>0</v>
      </c>
      <c r="E31" s="11">
        <f>C31+D31</f>
        <v>0</v>
      </c>
      <c r="F31" s="12">
        <f>'SO 11-71-01.45'!T7</f>
        <v>0</v>
      </c>
    </row>
    <row r="32">
      <c r="A32" s="10" t="s">
        <v>56</v>
      </c>
      <c r="B32" s="10" t="s">
        <v>57</v>
      </c>
      <c r="C32" s="11">
        <f>'SO 11-71-01.46'!M8</f>
        <v>0</v>
      </c>
      <c r="D32" s="11">
        <f>SUMIFS('SO 11-71-01.46'!O:O,'SO 11-71-01.46'!A:A,"P")</f>
        <v>0</v>
      </c>
      <c r="E32" s="11">
        <f>C32+D32</f>
        <v>0</v>
      </c>
      <c r="F32" s="12">
        <f>'SO 11-71-01.46'!T7</f>
        <v>0</v>
      </c>
    </row>
    <row r="33">
      <c r="A33" s="10" t="s">
        <v>58</v>
      </c>
      <c r="B33" s="10" t="s">
        <v>59</v>
      </c>
      <c r="C33" s="11">
        <f>'SO 11-71-01.47'!M8</f>
        <v>0</v>
      </c>
      <c r="D33" s="11">
        <f>SUMIFS('SO 11-71-01.47'!O:O,'SO 11-71-01.47'!A:A,"P")</f>
        <v>0</v>
      </c>
      <c r="E33" s="11">
        <f>C33+D33</f>
        <v>0</v>
      </c>
      <c r="F33" s="12">
        <f>'SO 11-71-01.47'!T7</f>
        <v>0</v>
      </c>
    </row>
    <row r="34">
      <c r="A34" s="10" t="s">
        <v>60</v>
      </c>
      <c r="B34" s="10" t="s">
        <v>61</v>
      </c>
      <c r="C34" s="11">
        <f>'SO 11-77-01'!M8</f>
        <v>0</v>
      </c>
      <c r="D34" s="11">
        <f>SUMIFS('SO 11-77-01'!O:O,'SO 11-77-01'!A:A,"P")</f>
        <v>0</v>
      </c>
      <c r="E34" s="11">
        <f>C34+D34</f>
        <v>0</v>
      </c>
      <c r="F34" s="12">
        <f>'SO 11-77-01'!T7</f>
        <v>0</v>
      </c>
    </row>
    <row r="35">
      <c r="A35" s="10" t="s">
        <v>62</v>
      </c>
      <c r="B35" s="10" t="s">
        <v>63</v>
      </c>
      <c r="C35" s="11">
        <f>'SO 11-78-01'!M8</f>
        <v>0</v>
      </c>
      <c r="D35" s="11">
        <f>SUMIFS('SO 11-78-01'!O:O,'SO 11-78-01'!A:A,"P")</f>
        <v>0</v>
      </c>
      <c r="E35" s="11">
        <f>C35+D35</f>
        <v>0</v>
      </c>
      <c r="F35" s="12">
        <f>'SO 11-78-01'!T7</f>
        <v>0</v>
      </c>
    </row>
    <row r="36">
      <c r="A36" s="10" t="s">
        <v>64</v>
      </c>
      <c r="B36" s="10" t="s">
        <v>65</v>
      </c>
      <c r="C36" s="11">
        <f>'SO 11-78-02'!M8</f>
        <v>0</v>
      </c>
      <c r="D36" s="11">
        <f>SUMIFS('SO 11-78-02'!O:O,'SO 11-78-02'!A:A,"P")</f>
        <v>0</v>
      </c>
      <c r="E36" s="11">
        <f>C36+D36</f>
        <v>0</v>
      </c>
      <c r="F36" s="12">
        <f>'SO 11-78-02'!T7</f>
        <v>0</v>
      </c>
    </row>
    <row r="37">
      <c r="A37" s="10" t="s">
        <v>66</v>
      </c>
      <c r="B37" s="10" t="s">
        <v>67</v>
      </c>
      <c r="C37" s="11">
        <f>'SO 11-79-01.01'!M8</f>
        <v>0</v>
      </c>
      <c r="D37" s="11">
        <f>SUMIFS('SO 11-79-01.01'!O:O,'SO 11-79-01.01'!A:A,"P")</f>
        <v>0</v>
      </c>
      <c r="E37" s="11">
        <f>C37+D37</f>
        <v>0</v>
      </c>
      <c r="F37" s="12">
        <f>'SO 11-79-01.01'!T7</f>
        <v>0</v>
      </c>
    </row>
    <row r="38">
      <c r="A38" s="10" t="s">
        <v>68</v>
      </c>
      <c r="B38" s="10" t="s">
        <v>69</v>
      </c>
      <c r="C38" s="11">
        <f>'SO 11-79-01.02'!M8</f>
        <v>0</v>
      </c>
      <c r="D38" s="11">
        <f>SUMIFS('SO 11-79-01.02'!O:O,'SO 11-79-01.02'!A:A,"P")</f>
        <v>0</v>
      </c>
      <c r="E38" s="11">
        <f>C38+D38</f>
        <v>0</v>
      </c>
      <c r="F38" s="12">
        <f>'SO 11-79-01.02'!T7</f>
        <v>0</v>
      </c>
    </row>
    <row r="39">
      <c r="A39" s="10" t="s">
        <v>70</v>
      </c>
      <c r="B39" s="10" t="s">
        <v>71</v>
      </c>
      <c r="C39" s="11">
        <f>'SO 11-79-01.03'!M8</f>
        <v>0</v>
      </c>
      <c r="D39" s="11">
        <f>SUMIFS('SO 11-79-01.03'!O:O,'SO 11-79-01.03'!A:A,"P")</f>
        <v>0</v>
      </c>
      <c r="E39" s="11">
        <f>C39+D39</f>
        <v>0</v>
      </c>
      <c r="F39" s="12">
        <f>'SO 11-79-01.03'!T7</f>
        <v>0</v>
      </c>
    </row>
    <row r="40">
      <c r="A40" s="10" t="s">
        <v>72</v>
      </c>
      <c r="B40" s="10" t="s">
        <v>73</v>
      </c>
      <c r="C40" s="11">
        <f>C41</f>
        <v>0</v>
      </c>
      <c r="D40" s="11">
        <f>D41</f>
        <v>0</v>
      </c>
      <c r="E40" s="11">
        <f>C40+D40</f>
        <v>0</v>
      </c>
      <c r="F40" s="12">
        <f>F41</f>
        <v>0</v>
      </c>
    </row>
    <row r="41">
      <c r="A41" s="10" t="s">
        <v>74</v>
      </c>
      <c r="B41" s="10" t="s">
        <v>73</v>
      </c>
      <c r="C41" s="11">
        <f>'SO 98 98'!M8</f>
        <v>0</v>
      </c>
      <c r="D41" s="11">
        <f>SUMIFS('SO 98 98'!O:O,'SO 98 98'!A:A,"P")</f>
        <v>0</v>
      </c>
      <c r="E41" s="11">
        <f>C41+D41</f>
        <v>0</v>
      </c>
      <c r="F41" s="12">
        <f>'SO 98 98'!T7</f>
        <v>0</v>
      </c>
    </row>
    <row r="42">
      <c r="A42" s="10" t="s">
        <v>75</v>
      </c>
      <c r="B42" s="10" t="s">
        <v>76</v>
      </c>
      <c r="C42" s="11">
        <f>C43</f>
        <v>0</v>
      </c>
      <c r="D42" s="11">
        <f>D43</f>
        <v>0</v>
      </c>
      <c r="E42" s="11">
        <f>C42+D42</f>
        <v>0</v>
      </c>
      <c r="F42" s="12">
        <f>F43</f>
        <v>0</v>
      </c>
    </row>
    <row r="43">
      <c r="A43" s="10" t="s">
        <v>77</v>
      </c>
      <c r="B43" s="10" t="s">
        <v>78</v>
      </c>
      <c r="C43" s="11">
        <f>'SO 90 90'!M8</f>
        <v>0</v>
      </c>
      <c r="D43" s="11">
        <f>SUMIFS('SO 90 90'!O:O,'SO 90 90'!A:A,"P")</f>
        <v>0</v>
      </c>
      <c r="E43" s="11">
        <f>C43+D43</f>
        <v>0</v>
      </c>
      <c r="F43" s="12">
        <f>'SO 90 90'!T7</f>
        <v>0</v>
      </c>
    </row>
    <row r="44">
      <c r="A44" s="10" t="s">
        <v>79</v>
      </c>
      <c r="B44" s="10" t="s">
        <v>80</v>
      </c>
      <c r="C44" s="11">
        <f>C45+C46+C47</f>
        <v>0</v>
      </c>
      <c r="D44" s="11">
        <f>D45+D46+D47</f>
        <v>0</v>
      </c>
      <c r="E44" s="11">
        <f>C44+D44</f>
        <v>0</v>
      </c>
      <c r="F44" s="12">
        <f>F45+F46+F47</f>
        <v>0</v>
      </c>
    </row>
    <row r="45">
      <c r="A45" s="10" t="s">
        <v>81</v>
      </c>
      <c r="B45" s="10" t="s">
        <v>82</v>
      </c>
      <c r="C45" s="11">
        <f>OŘ!M8</f>
        <v>0</v>
      </c>
      <c r="D45" s="11">
        <f>SUMIFS(OŘ!O:O,OŘ!A:A,"P")</f>
        <v>0</v>
      </c>
      <c r="E45" s="11">
        <f>C45+D45</f>
        <v>0</v>
      </c>
      <c r="F45" s="12">
        <f>OŘ!T7</f>
        <v>0</v>
      </c>
    </row>
    <row r="46">
      <c r="A46" s="10" t="s">
        <v>83</v>
      </c>
      <c r="B46" s="10" t="s">
        <v>84</v>
      </c>
      <c r="C46" s="11">
        <f>PN!M8</f>
        <v>0</v>
      </c>
      <c r="D46" s="11">
        <f>SUMIFS(PN!O:O,PN!A:A,"P")</f>
        <v>0</v>
      </c>
      <c r="E46" s="11">
        <f>C46+D46</f>
        <v>0</v>
      </c>
      <c r="F46" s="12">
        <f>PN!T7</f>
        <v>0</v>
      </c>
    </row>
    <row r="47">
      <c r="A47" s="10" t="s">
        <v>85</v>
      </c>
      <c r="B47" s="10" t="s">
        <v>86</v>
      </c>
      <c r="C47" s="11">
        <f>'SO OZ'!M8</f>
        <v>0</v>
      </c>
      <c r="D47" s="11">
        <f>SUMIFS('SO OZ'!O:O,'SO OZ'!A:A,"P")</f>
        <v>0</v>
      </c>
      <c r="E47" s="11">
        <f>C47+D47</f>
        <v>0</v>
      </c>
      <c r="F47" s="12">
        <f>'SO OZ'!T7</f>
        <v>0</v>
      </c>
    </row>
    <row r="48">
      <c r="A48" s="13"/>
      <c r="B48" s="13"/>
      <c r="C48" s="14"/>
      <c r="D48" s="14"/>
      <c r="E48" s="14"/>
      <c r="F48" s="15"/>
    </row>
  </sheetData>
  <sheetProtection sheet="1" objects="1" scenarios="1" spinCount="100000" saltValue="V2LCRMEtPKjBfnOBGFJgGswCdok2jl3PP12JISqypJqKjDp9umxFph7bwebsObYDIcQb++005i40NyheS6CY+A==" hashValue="/N03nnOS4L49LqDYKSy8sgAXbUg9euGZz2WDUukHYaHNKNsVN7RXQa8CUyi+M4R5FPmbFh/QJyxKlTFZSm+WrA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COUNTIFS(L8:L237,"=0",A8:A237,"P")+COUNTIFS(L8:L237,"",A8:A237,"P")+SUM(Q8:Q237)</f>
        <v>0</v>
      </c>
    </row>
    <row r="8">
      <c r="A8" s="1" t="s">
        <v>107</v>
      </c>
      <c r="C8" s="22" t="s">
        <v>848</v>
      </c>
      <c r="E8" s="23" t="s">
        <v>37</v>
      </c>
      <c r="L8" s="24">
        <f>L9+L18+L91+L108+L113+L154+L171+L212</f>
        <v>0</v>
      </c>
      <c r="M8" s="24">
        <f>M9+M18+M91+M108+M113+M154+M171+M212</f>
        <v>0</v>
      </c>
      <c r="N8" s="25"/>
    </row>
    <row r="9">
      <c r="A9" s="1" t="s">
        <v>109</v>
      </c>
      <c r="C9" s="22" t="s">
        <v>849</v>
      </c>
      <c r="E9" s="23" t="s">
        <v>850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112</v>
      </c>
      <c r="B10" s="1">
        <v>1</v>
      </c>
      <c r="C10" s="26" t="s">
        <v>851</v>
      </c>
      <c r="D10" t="s">
        <v>114</v>
      </c>
      <c r="E10" s="27" t="s">
        <v>852</v>
      </c>
      <c r="F10" s="28" t="s">
        <v>157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540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118</v>
      </c>
      <c r="E11" s="27" t="s">
        <v>852</v>
      </c>
    </row>
    <row r="12">
      <c r="A12" s="1" t="s">
        <v>119</v>
      </c>
    </row>
    <row r="13">
      <c r="A13" s="1" t="s">
        <v>121</v>
      </c>
      <c r="E13" s="27" t="s">
        <v>114</v>
      </c>
    </row>
    <row r="14">
      <c r="A14" s="1" t="s">
        <v>112</v>
      </c>
      <c r="B14" s="1">
        <v>2</v>
      </c>
      <c r="C14" s="26" t="s">
        <v>853</v>
      </c>
      <c r="D14" t="s">
        <v>114</v>
      </c>
      <c r="E14" s="27" t="s">
        <v>854</v>
      </c>
      <c r="F14" s="28" t="s">
        <v>157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540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118</v>
      </c>
      <c r="E15" s="27" t="s">
        <v>854</v>
      </c>
    </row>
    <row r="16">
      <c r="A16" s="1" t="s">
        <v>119</v>
      </c>
    </row>
    <row r="17">
      <c r="A17" s="1" t="s">
        <v>121</v>
      </c>
      <c r="E17" s="27" t="s">
        <v>114</v>
      </c>
    </row>
    <row r="18">
      <c r="A18" s="1" t="s">
        <v>109</v>
      </c>
      <c r="C18" s="22" t="s">
        <v>191</v>
      </c>
      <c r="E18" s="23" t="s">
        <v>641</v>
      </c>
      <c r="L18" s="24">
        <f>SUMIFS(L19:L90,A19:A90,"P")</f>
        <v>0</v>
      </c>
      <c r="M18" s="24">
        <f>SUMIFS(M19:M90,A19:A90,"P")</f>
        <v>0</v>
      </c>
      <c r="N18" s="25"/>
    </row>
    <row r="19" ht="25.5">
      <c r="A19" s="1" t="s">
        <v>112</v>
      </c>
      <c r="B19" s="1">
        <v>3</v>
      </c>
      <c r="C19" s="26" t="s">
        <v>855</v>
      </c>
      <c r="D19" t="s">
        <v>114</v>
      </c>
      <c r="E19" s="27" t="s">
        <v>856</v>
      </c>
      <c r="F19" s="28" t="s">
        <v>570</v>
      </c>
      <c r="G19" s="29">
        <v>2.2000000000000002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540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118</v>
      </c>
      <c r="E20" s="27" t="s">
        <v>856</v>
      </c>
    </row>
    <row r="21" ht="25.5">
      <c r="A21" s="1" t="s">
        <v>119</v>
      </c>
      <c r="E21" s="33" t="s">
        <v>857</v>
      </c>
    </row>
    <row r="22">
      <c r="A22" s="1" t="s">
        <v>121</v>
      </c>
      <c r="E22" s="27" t="s">
        <v>114</v>
      </c>
    </row>
    <row r="23" ht="25.5">
      <c r="A23" s="1" t="s">
        <v>112</v>
      </c>
      <c r="B23" s="1">
        <v>4</v>
      </c>
      <c r="C23" s="26" t="s">
        <v>858</v>
      </c>
      <c r="D23" t="s">
        <v>114</v>
      </c>
      <c r="E23" s="27" t="s">
        <v>859</v>
      </c>
      <c r="F23" s="28" t="s">
        <v>570</v>
      </c>
      <c r="G23" s="29">
        <v>69.849999999999994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540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118</v>
      </c>
      <c r="E24" s="27" t="s">
        <v>859</v>
      </c>
    </row>
    <row r="25" ht="63.75">
      <c r="A25" s="1" t="s">
        <v>119</v>
      </c>
      <c r="E25" s="33" t="s">
        <v>860</v>
      </c>
    </row>
    <row r="26">
      <c r="A26" s="1" t="s">
        <v>121</v>
      </c>
      <c r="E26" s="27" t="s">
        <v>114</v>
      </c>
    </row>
    <row r="27" ht="25.5">
      <c r="A27" s="1" t="s">
        <v>112</v>
      </c>
      <c r="B27" s="1">
        <v>5</v>
      </c>
      <c r="C27" s="26" t="s">
        <v>861</v>
      </c>
      <c r="D27" t="s">
        <v>114</v>
      </c>
      <c r="E27" s="27" t="s">
        <v>862</v>
      </c>
      <c r="F27" s="28" t="s">
        <v>570</v>
      </c>
      <c r="G27" s="29">
        <v>5.25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540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118</v>
      </c>
      <c r="E28" s="27" t="s">
        <v>862</v>
      </c>
    </row>
    <row r="29" ht="25.5">
      <c r="A29" s="1" t="s">
        <v>119</v>
      </c>
      <c r="E29" s="33" t="s">
        <v>863</v>
      </c>
    </row>
    <row r="30">
      <c r="A30" s="1" t="s">
        <v>121</v>
      </c>
      <c r="E30" s="27" t="s">
        <v>114</v>
      </c>
    </row>
    <row r="31" ht="25.5">
      <c r="A31" s="1" t="s">
        <v>112</v>
      </c>
      <c r="B31" s="1">
        <v>6</v>
      </c>
      <c r="C31" s="26" t="s">
        <v>864</v>
      </c>
      <c r="D31" t="s">
        <v>114</v>
      </c>
      <c r="E31" s="27" t="s">
        <v>865</v>
      </c>
      <c r="F31" s="28" t="s">
        <v>570</v>
      </c>
      <c r="G31" s="29">
        <v>8.5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540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118</v>
      </c>
      <c r="E32" s="27" t="s">
        <v>865</v>
      </c>
    </row>
    <row r="33" ht="25.5">
      <c r="A33" s="1" t="s">
        <v>119</v>
      </c>
      <c r="E33" s="33" t="s">
        <v>866</v>
      </c>
    </row>
    <row r="34">
      <c r="A34" s="1" t="s">
        <v>121</v>
      </c>
      <c r="E34" s="27" t="s">
        <v>114</v>
      </c>
    </row>
    <row r="35" ht="25.5">
      <c r="A35" s="1" t="s">
        <v>112</v>
      </c>
      <c r="B35" s="1">
        <v>7</v>
      </c>
      <c r="C35" s="26" t="s">
        <v>867</v>
      </c>
      <c r="D35" t="s">
        <v>114</v>
      </c>
      <c r="E35" s="27" t="s">
        <v>868</v>
      </c>
      <c r="F35" s="28" t="s">
        <v>136</v>
      </c>
      <c r="G35" s="29">
        <v>22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540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118</v>
      </c>
      <c r="E36" s="27" t="s">
        <v>868</v>
      </c>
    </row>
    <row r="37" ht="25.5">
      <c r="A37" s="1" t="s">
        <v>119</v>
      </c>
      <c r="E37" s="33" t="s">
        <v>869</v>
      </c>
    </row>
    <row r="38">
      <c r="A38" s="1" t="s">
        <v>121</v>
      </c>
      <c r="E38" s="27" t="s">
        <v>114</v>
      </c>
    </row>
    <row r="39">
      <c r="A39" s="1" t="s">
        <v>112</v>
      </c>
      <c r="B39" s="1">
        <v>8</v>
      </c>
      <c r="C39" s="26" t="s">
        <v>870</v>
      </c>
      <c r="D39" t="s">
        <v>114</v>
      </c>
      <c r="E39" s="27" t="s">
        <v>871</v>
      </c>
      <c r="F39" s="28" t="s">
        <v>136</v>
      </c>
      <c r="G39" s="29">
        <v>50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540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118</v>
      </c>
      <c r="E40" s="27" t="s">
        <v>871</v>
      </c>
    </row>
    <row r="41" ht="25.5">
      <c r="A41" s="1" t="s">
        <v>119</v>
      </c>
      <c r="E41" s="33" t="s">
        <v>872</v>
      </c>
    </row>
    <row r="42">
      <c r="A42" s="1" t="s">
        <v>121</v>
      </c>
      <c r="E42" s="27" t="s">
        <v>114</v>
      </c>
    </row>
    <row r="43">
      <c r="A43" s="1" t="s">
        <v>112</v>
      </c>
      <c r="B43" s="1">
        <v>9</v>
      </c>
      <c r="C43" s="26" t="s">
        <v>873</v>
      </c>
      <c r="D43" t="s">
        <v>114</v>
      </c>
      <c r="E43" s="27" t="s">
        <v>874</v>
      </c>
      <c r="F43" s="28" t="s">
        <v>570</v>
      </c>
      <c r="G43" s="29">
        <v>75.082999999999998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540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118</v>
      </c>
      <c r="E44" s="27" t="s">
        <v>874</v>
      </c>
    </row>
    <row r="45">
      <c r="A45" s="1" t="s">
        <v>119</v>
      </c>
      <c r="E45" s="33" t="s">
        <v>875</v>
      </c>
    </row>
    <row r="46">
      <c r="A46" s="1" t="s">
        <v>121</v>
      </c>
      <c r="E46" s="27" t="s">
        <v>114</v>
      </c>
    </row>
    <row r="47">
      <c r="A47" s="1" t="s">
        <v>112</v>
      </c>
      <c r="B47" s="1">
        <v>10</v>
      </c>
      <c r="C47" s="26" t="s">
        <v>876</v>
      </c>
      <c r="D47" t="s">
        <v>114</v>
      </c>
      <c r="E47" s="27" t="s">
        <v>877</v>
      </c>
      <c r="F47" s="28" t="s">
        <v>570</v>
      </c>
      <c r="G47" s="29">
        <v>175.19300000000001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540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118</v>
      </c>
      <c r="E48" s="27" t="s">
        <v>877</v>
      </c>
    </row>
    <row r="49" ht="114.75">
      <c r="A49" s="1" t="s">
        <v>119</v>
      </c>
      <c r="E49" s="33" t="s">
        <v>878</v>
      </c>
    </row>
    <row r="50">
      <c r="A50" s="1" t="s">
        <v>121</v>
      </c>
      <c r="E50" s="27" t="s">
        <v>114</v>
      </c>
    </row>
    <row r="51">
      <c r="A51" s="1" t="s">
        <v>112</v>
      </c>
      <c r="B51" s="1">
        <v>11</v>
      </c>
      <c r="C51" s="26" t="s">
        <v>879</v>
      </c>
      <c r="D51" t="s">
        <v>114</v>
      </c>
      <c r="E51" s="27" t="s">
        <v>880</v>
      </c>
      <c r="F51" s="28" t="s">
        <v>570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540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118</v>
      </c>
      <c r="E52" s="27" t="s">
        <v>880</v>
      </c>
    </row>
    <row r="53" ht="25.5">
      <c r="A53" s="1" t="s">
        <v>119</v>
      </c>
      <c r="E53" s="33" t="s">
        <v>881</v>
      </c>
    </row>
    <row r="54">
      <c r="A54" s="1" t="s">
        <v>121</v>
      </c>
      <c r="E54" s="27" t="s">
        <v>114</v>
      </c>
    </row>
    <row r="55">
      <c r="A55" s="1" t="s">
        <v>112</v>
      </c>
      <c r="B55" s="1">
        <v>12</v>
      </c>
      <c r="C55" s="26" t="s">
        <v>882</v>
      </c>
      <c r="D55" t="s">
        <v>114</v>
      </c>
      <c r="E55" s="27" t="s">
        <v>883</v>
      </c>
      <c r="F55" s="28" t="s">
        <v>570</v>
      </c>
      <c r="G55" s="29">
        <v>1.3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540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118</v>
      </c>
      <c r="E56" s="27" t="s">
        <v>883</v>
      </c>
    </row>
    <row r="57" ht="25.5">
      <c r="A57" s="1" t="s">
        <v>119</v>
      </c>
      <c r="E57" s="33" t="s">
        <v>884</v>
      </c>
    </row>
    <row r="58">
      <c r="A58" s="1" t="s">
        <v>121</v>
      </c>
      <c r="E58" s="27" t="s">
        <v>114</v>
      </c>
    </row>
    <row r="59">
      <c r="A59" s="1" t="s">
        <v>112</v>
      </c>
      <c r="B59" s="1">
        <v>13</v>
      </c>
      <c r="C59" s="26" t="s">
        <v>885</v>
      </c>
      <c r="D59" t="s">
        <v>114</v>
      </c>
      <c r="E59" s="27" t="s">
        <v>886</v>
      </c>
      <c r="F59" s="28" t="s">
        <v>570</v>
      </c>
      <c r="G59" s="29">
        <v>4.375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540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118</v>
      </c>
      <c r="E60" s="27" t="s">
        <v>886</v>
      </c>
    </row>
    <row r="61" ht="25.5">
      <c r="A61" s="1" t="s">
        <v>119</v>
      </c>
      <c r="E61" s="33" t="s">
        <v>887</v>
      </c>
    </row>
    <row r="62">
      <c r="A62" s="1" t="s">
        <v>121</v>
      </c>
      <c r="E62" s="27" t="s">
        <v>114</v>
      </c>
    </row>
    <row r="63">
      <c r="A63" s="1" t="s">
        <v>112</v>
      </c>
      <c r="B63" s="1">
        <v>15</v>
      </c>
      <c r="C63" s="26" t="s">
        <v>888</v>
      </c>
      <c r="D63" t="s">
        <v>114</v>
      </c>
      <c r="E63" s="27" t="s">
        <v>889</v>
      </c>
      <c r="F63" s="28" t="s">
        <v>570</v>
      </c>
      <c r="G63" s="29">
        <v>0.70399999999999996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540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118</v>
      </c>
      <c r="E64" s="27" t="s">
        <v>889</v>
      </c>
    </row>
    <row r="65" ht="25.5">
      <c r="A65" s="1" t="s">
        <v>119</v>
      </c>
      <c r="E65" s="33" t="s">
        <v>890</v>
      </c>
    </row>
    <row r="66">
      <c r="A66" s="1" t="s">
        <v>121</v>
      </c>
      <c r="E66" s="27" t="s">
        <v>114</v>
      </c>
    </row>
    <row r="67">
      <c r="A67" s="1" t="s">
        <v>112</v>
      </c>
      <c r="B67" s="1">
        <v>16</v>
      </c>
      <c r="C67" s="26" t="s">
        <v>891</v>
      </c>
      <c r="D67" t="s">
        <v>114</v>
      </c>
      <c r="E67" s="27" t="s">
        <v>892</v>
      </c>
      <c r="F67" s="28" t="s">
        <v>416</v>
      </c>
      <c r="G67" s="29">
        <v>397.40800000000002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540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118</v>
      </c>
      <c r="E68" s="27" t="s">
        <v>892</v>
      </c>
    </row>
    <row r="69" ht="76.5">
      <c r="A69" s="1" t="s">
        <v>119</v>
      </c>
      <c r="E69" s="33" t="s">
        <v>893</v>
      </c>
    </row>
    <row r="70">
      <c r="A70" s="1" t="s">
        <v>121</v>
      </c>
      <c r="E70" s="27" t="s">
        <v>114</v>
      </c>
    </row>
    <row r="71">
      <c r="A71" s="1" t="s">
        <v>112</v>
      </c>
      <c r="B71" s="1">
        <v>17</v>
      </c>
      <c r="C71" s="26" t="s">
        <v>894</v>
      </c>
      <c r="D71" t="s">
        <v>114</v>
      </c>
      <c r="E71" s="27" t="s">
        <v>895</v>
      </c>
      <c r="F71" s="28" t="s">
        <v>570</v>
      </c>
      <c r="G71" s="29">
        <v>9.1500000000000004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540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118</v>
      </c>
      <c r="E72" s="27" t="s">
        <v>895</v>
      </c>
    </row>
    <row r="73" ht="38.25">
      <c r="A73" s="1" t="s">
        <v>119</v>
      </c>
      <c r="E73" s="33" t="s">
        <v>896</v>
      </c>
    </row>
    <row r="74">
      <c r="A74" s="1" t="s">
        <v>121</v>
      </c>
      <c r="E74" s="27" t="s">
        <v>114</v>
      </c>
    </row>
    <row r="75">
      <c r="A75" s="1" t="s">
        <v>112</v>
      </c>
      <c r="B75" s="1">
        <v>18</v>
      </c>
      <c r="C75" s="26" t="s">
        <v>897</v>
      </c>
      <c r="D75" t="s">
        <v>114</v>
      </c>
      <c r="E75" s="27" t="s">
        <v>898</v>
      </c>
      <c r="F75" s="28" t="s">
        <v>416</v>
      </c>
      <c r="G75" s="29">
        <v>39.75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540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118</v>
      </c>
      <c r="E76" s="27" t="s">
        <v>898</v>
      </c>
    </row>
    <row r="77" ht="25.5">
      <c r="A77" s="1" t="s">
        <v>119</v>
      </c>
      <c r="E77" s="33" t="s">
        <v>899</v>
      </c>
    </row>
    <row r="78">
      <c r="A78" s="1" t="s">
        <v>121</v>
      </c>
      <c r="E78" s="27" t="s">
        <v>114</v>
      </c>
    </row>
    <row r="79">
      <c r="A79" s="1" t="s">
        <v>112</v>
      </c>
      <c r="B79" s="1">
        <v>19</v>
      </c>
      <c r="C79" s="26" t="s">
        <v>900</v>
      </c>
      <c r="D79" t="s">
        <v>114</v>
      </c>
      <c r="E79" s="27" t="s">
        <v>901</v>
      </c>
      <c r="F79" s="28" t="s">
        <v>416</v>
      </c>
      <c r="G79" s="29">
        <v>35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540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118</v>
      </c>
      <c r="E80" s="27" t="s">
        <v>901</v>
      </c>
    </row>
    <row r="81" ht="25.5">
      <c r="A81" s="1" t="s">
        <v>119</v>
      </c>
      <c r="E81" s="33" t="s">
        <v>902</v>
      </c>
    </row>
    <row r="82">
      <c r="A82" s="1" t="s">
        <v>121</v>
      </c>
      <c r="E82" s="27" t="s">
        <v>114</v>
      </c>
    </row>
    <row r="83">
      <c r="A83" s="1" t="s">
        <v>112</v>
      </c>
      <c r="B83" s="1">
        <v>14</v>
      </c>
      <c r="C83" s="26" t="s">
        <v>903</v>
      </c>
      <c r="D83" t="s">
        <v>114</v>
      </c>
      <c r="E83" s="27" t="s">
        <v>886</v>
      </c>
      <c r="F83" s="28" t="s">
        <v>570</v>
      </c>
      <c r="G83" s="29">
        <v>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257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118</v>
      </c>
      <c r="E84" s="27" t="s">
        <v>886</v>
      </c>
    </row>
    <row r="85" ht="25.5">
      <c r="A85" s="1" t="s">
        <v>119</v>
      </c>
      <c r="E85" s="33" t="s">
        <v>904</v>
      </c>
    </row>
    <row r="86">
      <c r="A86" s="1" t="s">
        <v>121</v>
      </c>
      <c r="E86" s="27" t="s">
        <v>114</v>
      </c>
    </row>
    <row r="87">
      <c r="A87" s="1" t="s">
        <v>112</v>
      </c>
      <c r="B87" s="1">
        <v>20</v>
      </c>
      <c r="C87" s="26" t="s">
        <v>905</v>
      </c>
      <c r="D87" t="s">
        <v>114</v>
      </c>
      <c r="E87" s="27" t="s">
        <v>906</v>
      </c>
      <c r="F87" s="28" t="s">
        <v>157</v>
      </c>
      <c r="G87" s="29">
        <v>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257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118</v>
      </c>
      <c r="E88" s="27" t="s">
        <v>906</v>
      </c>
    </row>
    <row r="89" ht="25.5">
      <c r="A89" s="1" t="s">
        <v>119</v>
      </c>
      <c r="E89" s="33" t="s">
        <v>907</v>
      </c>
    </row>
    <row r="90">
      <c r="A90" s="1" t="s">
        <v>121</v>
      </c>
      <c r="E90" s="27" t="s">
        <v>114</v>
      </c>
    </row>
    <row r="91">
      <c r="A91" s="1" t="s">
        <v>109</v>
      </c>
      <c r="C91" s="22" t="s">
        <v>232</v>
      </c>
      <c r="E91" s="23" t="s">
        <v>908</v>
      </c>
      <c r="L91" s="24">
        <f>SUMIFS(L92:L107,A92:A107,"P")</f>
        <v>0</v>
      </c>
      <c r="M91" s="24">
        <f>SUMIFS(M92:M107,A92:A107,"P")</f>
        <v>0</v>
      </c>
      <c r="N91" s="25"/>
    </row>
    <row r="92">
      <c r="A92" s="1" t="s">
        <v>112</v>
      </c>
      <c r="B92" s="1">
        <v>24</v>
      </c>
      <c r="C92" s="26" t="s">
        <v>909</v>
      </c>
      <c r="D92" t="s">
        <v>114</v>
      </c>
      <c r="E92" s="27" t="s">
        <v>910</v>
      </c>
      <c r="F92" s="28" t="s">
        <v>416</v>
      </c>
      <c r="G92" s="29">
        <v>26.399999999999999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540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118</v>
      </c>
      <c r="E93" s="27" t="s">
        <v>910</v>
      </c>
    </row>
    <row r="94" ht="25.5">
      <c r="A94" s="1" t="s">
        <v>119</v>
      </c>
      <c r="E94" s="33" t="s">
        <v>911</v>
      </c>
    </row>
    <row r="95">
      <c r="A95" s="1" t="s">
        <v>121</v>
      </c>
      <c r="E95" s="27" t="s">
        <v>114</v>
      </c>
    </row>
    <row r="96">
      <c r="A96" s="1" t="s">
        <v>112</v>
      </c>
      <c r="B96" s="1">
        <v>21</v>
      </c>
      <c r="C96" s="26" t="s">
        <v>912</v>
      </c>
      <c r="D96" t="s">
        <v>114</v>
      </c>
      <c r="E96" s="27" t="s">
        <v>913</v>
      </c>
      <c r="F96" s="28" t="s">
        <v>136</v>
      </c>
      <c r="G96" s="29">
        <v>13.15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257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118</v>
      </c>
      <c r="E97" s="27" t="s">
        <v>913</v>
      </c>
    </row>
    <row r="98" ht="25.5">
      <c r="A98" s="1" t="s">
        <v>119</v>
      </c>
      <c r="E98" s="33" t="s">
        <v>914</v>
      </c>
    </row>
    <row r="99">
      <c r="A99" s="1" t="s">
        <v>121</v>
      </c>
      <c r="E99" s="27" t="s">
        <v>114</v>
      </c>
    </row>
    <row r="100">
      <c r="A100" s="1" t="s">
        <v>112</v>
      </c>
      <c r="B100" s="1">
        <v>22</v>
      </c>
      <c r="C100" s="26" t="s">
        <v>915</v>
      </c>
      <c r="D100" t="s">
        <v>114</v>
      </c>
      <c r="E100" s="27" t="s">
        <v>916</v>
      </c>
      <c r="F100" s="28" t="s">
        <v>570</v>
      </c>
      <c r="G100" s="29">
        <v>15.6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257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118</v>
      </c>
      <c r="E101" s="27" t="s">
        <v>916</v>
      </c>
    </row>
    <row r="102" ht="25.5">
      <c r="A102" s="1" t="s">
        <v>119</v>
      </c>
      <c r="E102" s="33" t="s">
        <v>917</v>
      </c>
    </row>
    <row r="103">
      <c r="A103" s="1" t="s">
        <v>121</v>
      </c>
      <c r="E103" s="27" t="s">
        <v>114</v>
      </c>
    </row>
    <row r="104">
      <c r="A104" s="1" t="s">
        <v>112</v>
      </c>
      <c r="B104" s="1">
        <v>23</v>
      </c>
      <c r="C104" s="26" t="s">
        <v>918</v>
      </c>
      <c r="D104" t="s">
        <v>114</v>
      </c>
      <c r="E104" s="27" t="s">
        <v>919</v>
      </c>
      <c r="F104" s="28" t="s">
        <v>416</v>
      </c>
      <c r="G104" s="29">
        <v>63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257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118</v>
      </c>
      <c r="E105" s="27" t="s">
        <v>919</v>
      </c>
    </row>
    <row r="106" ht="25.5">
      <c r="A106" s="1" t="s">
        <v>119</v>
      </c>
      <c r="E106" s="33" t="s">
        <v>920</v>
      </c>
    </row>
    <row r="107">
      <c r="A107" s="1" t="s">
        <v>121</v>
      </c>
      <c r="E107" s="27" t="s">
        <v>114</v>
      </c>
    </row>
    <row r="108">
      <c r="A108" s="1" t="s">
        <v>109</v>
      </c>
      <c r="C108" s="22" t="s">
        <v>348</v>
      </c>
      <c r="E108" s="23" t="s">
        <v>675</v>
      </c>
      <c r="L108" s="24">
        <f>SUMIFS(L109:L112,A109:A112,"P")</f>
        <v>0</v>
      </c>
      <c r="M108" s="24">
        <f>SUMIFS(M109:M112,A109:A112,"P")</f>
        <v>0</v>
      </c>
      <c r="N108" s="25"/>
    </row>
    <row r="109">
      <c r="A109" s="1" t="s">
        <v>112</v>
      </c>
      <c r="B109" s="1">
        <v>25</v>
      </c>
      <c r="C109" s="26" t="s">
        <v>921</v>
      </c>
      <c r="D109" t="s">
        <v>114</v>
      </c>
      <c r="E109" s="27" t="s">
        <v>922</v>
      </c>
      <c r="F109" s="28" t="s">
        <v>416</v>
      </c>
      <c r="G109" s="29">
        <v>60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540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118</v>
      </c>
      <c r="E110" s="27" t="s">
        <v>922</v>
      </c>
    </row>
    <row r="111" ht="25.5">
      <c r="A111" s="1" t="s">
        <v>119</v>
      </c>
      <c r="E111" s="33" t="s">
        <v>923</v>
      </c>
    </row>
    <row r="112">
      <c r="A112" s="1" t="s">
        <v>121</v>
      </c>
      <c r="E112" s="27" t="s">
        <v>114</v>
      </c>
    </row>
    <row r="113">
      <c r="A113" s="1" t="s">
        <v>109</v>
      </c>
      <c r="C113" s="22" t="s">
        <v>341</v>
      </c>
      <c r="E113" s="23" t="s">
        <v>924</v>
      </c>
      <c r="L113" s="24">
        <f>SUMIFS(L114:L153,A114:A153,"P")</f>
        <v>0</v>
      </c>
      <c r="M113" s="24">
        <f>SUMIFS(M114:M153,A114:A153,"P")</f>
        <v>0</v>
      </c>
      <c r="N113" s="25"/>
    </row>
    <row r="114">
      <c r="A114" s="1" t="s">
        <v>112</v>
      </c>
      <c r="B114" s="1">
        <v>27</v>
      </c>
      <c r="C114" s="26" t="s">
        <v>925</v>
      </c>
      <c r="D114" t="s">
        <v>114</v>
      </c>
      <c r="E114" s="27" t="s">
        <v>926</v>
      </c>
      <c r="F114" s="28" t="s">
        <v>570</v>
      </c>
      <c r="G114" s="29">
        <v>120.88200000000001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540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118</v>
      </c>
      <c r="E115" s="27" t="s">
        <v>926</v>
      </c>
    </row>
    <row r="116" ht="102">
      <c r="A116" s="1" t="s">
        <v>119</v>
      </c>
      <c r="E116" s="33" t="s">
        <v>927</v>
      </c>
    </row>
    <row r="117">
      <c r="A117" s="1" t="s">
        <v>121</v>
      </c>
      <c r="E117" s="27" t="s">
        <v>114</v>
      </c>
    </row>
    <row r="118">
      <c r="A118" s="1" t="s">
        <v>112</v>
      </c>
      <c r="B118" s="1">
        <v>28</v>
      </c>
      <c r="C118" s="26" t="s">
        <v>928</v>
      </c>
      <c r="D118" t="s">
        <v>114</v>
      </c>
      <c r="E118" s="27" t="s">
        <v>929</v>
      </c>
      <c r="F118" s="28" t="s">
        <v>416</v>
      </c>
      <c r="G118" s="29">
        <v>60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540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118</v>
      </c>
      <c r="E119" s="27" t="s">
        <v>929</v>
      </c>
    </row>
    <row r="120" ht="25.5">
      <c r="A120" s="1" t="s">
        <v>119</v>
      </c>
      <c r="E120" s="33" t="s">
        <v>923</v>
      </c>
    </row>
    <row r="121">
      <c r="A121" s="1" t="s">
        <v>121</v>
      </c>
      <c r="E121" s="27" t="s">
        <v>114</v>
      </c>
    </row>
    <row r="122">
      <c r="A122" s="1" t="s">
        <v>112</v>
      </c>
      <c r="B122" s="1">
        <v>29</v>
      </c>
      <c r="C122" s="26" t="s">
        <v>930</v>
      </c>
      <c r="D122" t="s">
        <v>114</v>
      </c>
      <c r="E122" s="27" t="s">
        <v>931</v>
      </c>
      <c r="F122" s="28" t="s">
        <v>416</v>
      </c>
      <c r="G122" s="29">
        <v>60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540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118</v>
      </c>
      <c r="E123" s="27" t="s">
        <v>931</v>
      </c>
    </row>
    <row r="124" ht="25.5">
      <c r="A124" s="1" t="s">
        <v>119</v>
      </c>
      <c r="E124" s="33" t="s">
        <v>923</v>
      </c>
    </row>
    <row r="125">
      <c r="A125" s="1" t="s">
        <v>121</v>
      </c>
      <c r="E125" s="27" t="s">
        <v>114</v>
      </c>
    </row>
    <row r="126">
      <c r="A126" s="1" t="s">
        <v>112</v>
      </c>
      <c r="B126" s="1">
        <v>30</v>
      </c>
      <c r="C126" s="26" t="s">
        <v>932</v>
      </c>
      <c r="D126" t="s">
        <v>114</v>
      </c>
      <c r="E126" s="27" t="s">
        <v>933</v>
      </c>
      <c r="F126" s="28" t="s">
        <v>570</v>
      </c>
      <c r="G126" s="29">
        <v>2.8599999999999999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540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118</v>
      </c>
      <c r="E127" s="27" t="s">
        <v>933</v>
      </c>
    </row>
    <row r="128" ht="25.5">
      <c r="A128" s="1" t="s">
        <v>119</v>
      </c>
      <c r="E128" s="33" t="s">
        <v>934</v>
      </c>
    </row>
    <row r="129">
      <c r="A129" s="1" t="s">
        <v>121</v>
      </c>
      <c r="E129" s="27" t="s">
        <v>114</v>
      </c>
    </row>
    <row r="130">
      <c r="A130" s="1" t="s">
        <v>112</v>
      </c>
      <c r="B130" s="1">
        <v>31</v>
      </c>
      <c r="C130" s="26" t="s">
        <v>935</v>
      </c>
      <c r="D130" t="s">
        <v>114</v>
      </c>
      <c r="E130" s="27" t="s">
        <v>936</v>
      </c>
      <c r="F130" s="28" t="s">
        <v>570</v>
      </c>
      <c r="G130" s="29">
        <v>4.7779999999999996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540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118</v>
      </c>
      <c r="E131" s="27" t="s">
        <v>936</v>
      </c>
    </row>
    <row r="132" ht="38.25">
      <c r="A132" s="1" t="s">
        <v>119</v>
      </c>
      <c r="E132" s="33" t="s">
        <v>937</v>
      </c>
    </row>
    <row r="133">
      <c r="A133" s="1" t="s">
        <v>121</v>
      </c>
      <c r="E133" s="27" t="s">
        <v>114</v>
      </c>
    </row>
    <row r="134">
      <c r="A134" s="1" t="s">
        <v>112</v>
      </c>
      <c r="B134" s="1">
        <v>32</v>
      </c>
      <c r="C134" s="26" t="s">
        <v>938</v>
      </c>
      <c r="D134" t="s">
        <v>114</v>
      </c>
      <c r="E134" s="27" t="s">
        <v>939</v>
      </c>
      <c r="F134" s="28" t="s">
        <v>416</v>
      </c>
      <c r="G134" s="29">
        <v>51.149999999999999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540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118</v>
      </c>
      <c r="E135" s="27" t="s">
        <v>939</v>
      </c>
    </row>
    <row r="136" ht="38.25">
      <c r="A136" s="1" t="s">
        <v>119</v>
      </c>
      <c r="E136" s="33" t="s">
        <v>940</v>
      </c>
    </row>
    <row r="137">
      <c r="A137" s="1" t="s">
        <v>121</v>
      </c>
      <c r="E137" s="27" t="s">
        <v>114</v>
      </c>
    </row>
    <row r="138">
      <c r="A138" s="1" t="s">
        <v>112</v>
      </c>
      <c r="B138" s="1">
        <v>33</v>
      </c>
      <c r="C138" s="26" t="s">
        <v>941</v>
      </c>
      <c r="D138" t="s">
        <v>114</v>
      </c>
      <c r="E138" s="27" t="s">
        <v>942</v>
      </c>
      <c r="F138" s="28" t="s">
        <v>416</v>
      </c>
      <c r="G138" s="29">
        <v>292.60000000000002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540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118</v>
      </c>
      <c r="E139" s="27" t="s">
        <v>942</v>
      </c>
    </row>
    <row r="140" ht="38.25">
      <c r="A140" s="1" t="s">
        <v>119</v>
      </c>
      <c r="E140" s="33" t="s">
        <v>943</v>
      </c>
    </row>
    <row r="141">
      <c r="A141" s="1" t="s">
        <v>121</v>
      </c>
      <c r="E141" s="27" t="s">
        <v>114</v>
      </c>
    </row>
    <row r="142">
      <c r="A142" s="1" t="s">
        <v>112</v>
      </c>
      <c r="B142" s="1">
        <v>34</v>
      </c>
      <c r="C142" s="26" t="s">
        <v>944</v>
      </c>
      <c r="D142" t="s">
        <v>114</v>
      </c>
      <c r="E142" s="27" t="s">
        <v>945</v>
      </c>
      <c r="F142" s="28" t="s">
        <v>416</v>
      </c>
      <c r="G142" s="29">
        <v>11.4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540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118</v>
      </c>
      <c r="E143" s="27" t="s">
        <v>945</v>
      </c>
    </row>
    <row r="144" ht="38.25">
      <c r="A144" s="1" t="s">
        <v>119</v>
      </c>
      <c r="E144" s="33" t="s">
        <v>946</v>
      </c>
    </row>
    <row r="145">
      <c r="A145" s="1" t="s">
        <v>121</v>
      </c>
      <c r="E145" s="27" t="s">
        <v>114</v>
      </c>
    </row>
    <row r="146">
      <c r="A146" s="1" t="s">
        <v>112</v>
      </c>
      <c r="B146" s="1">
        <v>35</v>
      </c>
      <c r="C146" s="26" t="s">
        <v>947</v>
      </c>
      <c r="D146" t="s">
        <v>114</v>
      </c>
      <c r="E146" s="27" t="s">
        <v>948</v>
      </c>
      <c r="F146" s="28" t="s">
        <v>136</v>
      </c>
      <c r="G146" s="29">
        <v>107.59999999999999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540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118</v>
      </c>
      <c r="E147" s="27" t="s">
        <v>948</v>
      </c>
    </row>
    <row r="148" ht="25.5">
      <c r="A148" s="1" t="s">
        <v>119</v>
      </c>
      <c r="E148" s="33" t="s">
        <v>949</v>
      </c>
    </row>
    <row r="149">
      <c r="A149" s="1" t="s">
        <v>121</v>
      </c>
      <c r="E149" s="27" t="s">
        <v>114</v>
      </c>
    </row>
    <row r="150">
      <c r="A150" s="1" t="s">
        <v>112</v>
      </c>
      <c r="B150" s="1">
        <v>26</v>
      </c>
      <c r="C150" s="26" t="s">
        <v>950</v>
      </c>
      <c r="D150" t="s">
        <v>114</v>
      </c>
      <c r="E150" s="27" t="s">
        <v>951</v>
      </c>
      <c r="F150" s="28" t="s">
        <v>570</v>
      </c>
      <c r="G150" s="29">
        <v>9.7189999999999994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257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118</v>
      </c>
      <c r="E151" s="27" t="s">
        <v>951</v>
      </c>
    </row>
    <row r="152" ht="25.5">
      <c r="A152" s="1" t="s">
        <v>119</v>
      </c>
      <c r="E152" s="33" t="s">
        <v>952</v>
      </c>
    </row>
    <row r="153">
      <c r="A153" s="1" t="s">
        <v>121</v>
      </c>
      <c r="E153" s="27" t="s">
        <v>114</v>
      </c>
    </row>
    <row r="154">
      <c r="A154" s="1" t="s">
        <v>109</v>
      </c>
      <c r="C154" s="22" t="s">
        <v>812</v>
      </c>
      <c r="E154" s="23" t="s">
        <v>953</v>
      </c>
      <c r="L154" s="24">
        <f>SUMIFS(L155:L170,A155:A170,"P")</f>
        <v>0</v>
      </c>
      <c r="M154" s="24">
        <f>SUMIFS(M155:M170,A155:A170,"P")</f>
        <v>0</v>
      </c>
      <c r="N154" s="25"/>
    </row>
    <row r="155">
      <c r="A155" s="1" t="s">
        <v>112</v>
      </c>
      <c r="B155" s="1">
        <v>36</v>
      </c>
      <c r="C155" s="26" t="s">
        <v>954</v>
      </c>
      <c r="D155" t="s">
        <v>114</v>
      </c>
      <c r="E155" s="27" t="s">
        <v>955</v>
      </c>
      <c r="F155" s="28" t="s">
        <v>132</v>
      </c>
      <c r="G155" s="29">
        <v>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540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118</v>
      </c>
      <c r="E156" s="27" t="s">
        <v>955</v>
      </c>
    </row>
    <row r="157" ht="25.5">
      <c r="A157" s="1" t="s">
        <v>119</v>
      </c>
      <c r="E157" s="33" t="s">
        <v>907</v>
      </c>
    </row>
    <row r="158">
      <c r="A158" s="1" t="s">
        <v>121</v>
      </c>
      <c r="E158" s="27" t="s">
        <v>114</v>
      </c>
    </row>
    <row r="159">
      <c r="A159" s="1" t="s">
        <v>112</v>
      </c>
      <c r="B159" s="1">
        <v>37</v>
      </c>
      <c r="C159" s="26" t="s">
        <v>956</v>
      </c>
      <c r="D159" t="s">
        <v>114</v>
      </c>
      <c r="E159" s="27" t="s">
        <v>957</v>
      </c>
      <c r="F159" s="28" t="s">
        <v>132</v>
      </c>
      <c r="G159" s="29">
        <v>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540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118</v>
      </c>
      <c r="E160" s="27" t="s">
        <v>957</v>
      </c>
    </row>
    <row r="161" ht="25.5">
      <c r="A161" s="1" t="s">
        <v>119</v>
      </c>
      <c r="E161" s="33" t="s">
        <v>907</v>
      </c>
    </row>
    <row r="162">
      <c r="A162" s="1" t="s">
        <v>121</v>
      </c>
      <c r="E162" s="27" t="s">
        <v>114</v>
      </c>
    </row>
    <row r="163">
      <c r="A163" s="1" t="s">
        <v>112</v>
      </c>
      <c r="B163" s="1">
        <v>38</v>
      </c>
      <c r="C163" s="26" t="s">
        <v>958</v>
      </c>
      <c r="D163" t="s">
        <v>114</v>
      </c>
      <c r="E163" s="27" t="s">
        <v>959</v>
      </c>
      <c r="F163" s="28" t="s">
        <v>132</v>
      </c>
      <c r="G163" s="29">
        <v>4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540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118</v>
      </c>
      <c r="E164" s="27" t="s">
        <v>959</v>
      </c>
    </row>
    <row r="165" ht="25.5">
      <c r="A165" s="1" t="s">
        <v>119</v>
      </c>
      <c r="E165" s="33" t="s">
        <v>960</v>
      </c>
    </row>
    <row r="166">
      <c r="A166" s="1" t="s">
        <v>121</v>
      </c>
      <c r="E166" s="27" t="s">
        <v>114</v>
      </c>
    </row>
    <row r="167">
      <c r="A167" s="1" t="s">
        <v>112</v>
      </c>
      <c r="B167" s="1">
        <v>39</v>
      </c>
      <c r="C167" s="26" t="s">
        <v>961</v>
      </c>
      <c r="D167" t="s">
        <v>114</v>
      </c>
      <c r="E167" s="27" t="s">
        <v>962</v>
      </c>
      <c r="F167" s="28" t="s">
        <v>132</v>
      </c>
      <c r="G167" s="29">
        <v>2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540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118</v>
      </c>
      <c r="E168" s="27" t="s">
        <v>962</v>
      </c>
    </row>
    <row r="169" ht="25.5">
      <c r="A169" s="1" t="s">
        <v>119</v>
      </c>
      <c r="E169" s="33" t="s">
        <v>881</v>
      </c>
    </row>
    <row r="170">
      <c r="A170" s="1" t="s">
        <v>121</v>
      </c>
      <c r="E170" s="27" t="s">
        <v>114</v>
      </c>
    </row>
    <row r="171">
      <c r="A171" s="1" t="s">
        <v>109</v>
      </c>
      <c r="C171" s="22" t="s">
        <v>467</v>
      </c>
      <c r="E171" s="23" t="s">
        <v>963</v>
      </c>
      <c r="L171" s="24">
        <f>SUMIFS(L172:L211,A172:A211,"P")</f>
        <v>0</v>
      </c>
      <c r="M171" s="24">
        <f>SUMIFS(M172:M211,A172:A211,"P")</f>
        <v>0</v>
      </c>
      <c r="N171" s="25"/>
    </row>
    <row r="172" ht="25.5">
      <c r="A172" s="1" t="s">
        <v>112</v>
      </c>
      <c r="B172" s="1">
        <v>40</v>
      </c>
      <c r="C172" s="26" t="s">
        <v>964</v>
      </c>
      <c r="D172" t="s">
        <v>114</v>
      </c>
      <c r="E172" s="27" t="s">
        <v>965</v>
      </c>
      <c r="F172" s="28" t="s">
        <v>132</v>
      </c>
      <c r="G172" s="29">
        <v>3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540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 ht="25.5">
      <c r="A173" s="1" t="s">
        <v>118</v>
      </c>
      <c r="E173" s="27" t="s">
        <v>965</v>
      </c>
    </row>
    <row r="174" ht="25.5">
      <c r="A174" s="1" t="s">
        <v>119</v>
      </c>
      <c r="E174" s="33" t="s">
        <v>966</v>
      </c>
    </row>
    <row r="175">
      <c r="A175" s="1" t="s">
        <v>121</v>
      </c>
      <c r="E175" s="27" t="s">
        <v>114</v>
      </c>
    </row>
    <row r="176">
      <c r="A176" s="1" t="s">
        <v>112</v>
      </c>
      <c r="B176" s="1">
        <v>41</v>
      </c>
      <c r="C176" s="26" t="s">
        <v>967</v>
      </c>
      <c r="D176" t="s">
        <v>114</v>
      </c>
      <c r="E176" s="27" t="s">
        <v>968</v>
      </c>
      <c r="F176" s="28" t="s">
        <v>416</v>
      </c>
      <c r="G176" s="29">
        <v>25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540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118</v>
      </c>
      <c r="E177" s="27" t="s">
        <v>968</v>
      </c>
    </row>
    <row r="178" ht="25.5">
      <c r="A178" s="1" t="s">
        <v>119</v>
      </c>
      <c r="E178" s="33" t="s">
        <v>969</v>
      </c>
    </row>
    <row r="179">
      <c r="A179" s="1" t="s">
        <v>121</v>
      </c>
      <c r="E179" s="27" t="s">
        <v>114</v>
      </c>
    </row>
    <row r="180">
      <c r="A180" s="1" t="s">
        <v>112</v>
      </c>
      <c r="B180" s="1">
        <v>42</v>
      </c>
      <c r="C180" s="26" t="s">
        <v>970</v>
      </c>
      <c r="D180" t="s">
        <v>114</v>
      </c>
      <c r="E180" s="27" t="s">
        <v>971</v>
      </c>
      <c r="F180" s="28" t="s">
        <v>570</v>
      </c>
      <c r="G180" s="29">
        <v>1.3799999999999999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540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118</v>
      </c>
      <c r="E181" s="27" t="s">
        <v>971</v>
      </c>
    </row>
    <row r="182" ht="25.5">
      <c r="A182" s="1" t="s">
        <v>119</v>
      </c>
      <c r="E182" s="33" t="s">
        <v>972</v>
      </c>
    </row>
    <row r="183">
      <c r="A183" s="1" t="s">
        <v>121</v>
      </c>
      <c r="E183" s="27" t="s">
        <v>114</v>
      </c>
    </row>
    <row r="184">
      <c r="A184" s="1" t="s">
        <v>112</v>
      </c>
      <c r="B184" s="1">
        <v>43</v>
      </c>
      <c r="C184" s="26" t="s">
        <v>973</v>
      </c>
      <c r="D184" t="s">
        <v>114</v>
      </c>
      <c r="E184" s="27" t="s">
        <v>974</v>
      </c>
      <c r="F184" s="28" t="s">
        <v>136</v>
      </c>
      <c r="G184" s="29">
        <v>16.800000000000001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540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118</v>
      </c>
      <c r="E185" s="27" t="s">
        <v>974</v>
      </c>
    </row>
    <row r="186" ht="25.5">
      <c r="A186" s="1" t="s">
        <v>119</v>
      </c>
      <c r="E186" s="33" t="s">
        <v>975</v>
      </c>
    </row>
    <row r="187">
      <c r="A187" s="1" t="s">
        <v>121</v>
      </c>
      <c r="E187" s="27" t="s">
        <v>114</v>
      </c>
    </row>
    <row r="188">
      <c r="A188" s="1" t="s">
        <v>112</v>
      </c>
      <c r="B188" s="1">
        <v>44</v>
      </c>
      <c r="C188" s="26" t="s">
        <v>976</v>
      </c>
      <c r="D188" t="s">
        <v>114</v>
      </c>
      <c r="E188" s="27" t="s">
        <v>977</v>
      </c>
      <c r="F188" s="28" t="s">
        <v>136</v>
      </c>
      <c r="G188" s="29">
        <v>5.5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540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118</v>
      </c>
      <c r="E189" s="27" t="s">
        <v>977</v>
      </c>
    </row>
    <row r="190" ht="25.5">
      <c r="A190" s="1" t="s">
        <v>119</v>
      </c>
      <c r="E190" s="33" t="s">
        <v>978</v>
      </c>
    </row>
    <row r="191">
      <c r="A191" s="1" t="s">
        <v>121</v>
      </c>
      <c r="E191" s="27" t="s">
        <v>114</v>
      </c>
    </row>
    <row r="192">
      <c r="A192" s="1" t="s">
        <v>112</v>
      </c>
      <c r="B192" s="1">
        <v>45</v>
      </c>
      <c r="C192" s="26" t="s">
        <v>979</v>
      </c>
      <c r="D192" t="s">
        <v>114</v>
      </c>
      <c r="E192" s="27" t="s">
        <v>980</v>
      </c>
      <c r="F192" s="28" t="s">
        <v>136</v>
      </c>
      <c r="G192" s="29">
        <v>35.75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540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118</v>
      </c>
      <c r="E193" s="27" t="s">
        <v>980</v>
      </c>
    </row>
    <row r="194" ht="25.5">
      <c r="A194" s="1" t="s">
        <v>119</v>
      </c>
      <c r="E194" s="33" t="s">
        <v>981</v>
      </c>
    </row>
    <row r="195">
      <c r="A195" s="1" t="s">
        <v>121</v>
      </c>
      <c r="E195" s="27" t="s">
        <v>114</v>
      </c>
    </row>
    <row r="196">
      <c r="A196" s="1" t="s">
        <v>112</v>
      </c>
      <c r="B196" s="1">
        <v>46</v>
      </c>
      <c r="C196" s="26" t="s">
        <v>982</v>
      </c>
      <c r="D196" t="s">
        <v>114</v>
      </c>
      <c r="E196" s="27" t="s">
        <v>983</v>
      </c>
      <c r="F196" s="28" t="s">
        <v>136</v>
      </c>
      <c r="G196" s="29">
        <v>56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540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118</v>
      </c>
      <c r="E197" s="27" t="s">
        <v>983</v>
      </c>
    </row>
    <row r="198" ht="25.5">
      <c r="A198" s="1" t="s">
        <v>119</v>
      </c>
      <c r="E198" s="33" t="s">
        <v>984</v>
      </c>
    </row>
    <row r="199">
      <c r="A199" s="1" t="s">
        <v>121</v>
      </c>
      <c r="E199" s="27" t="s">
        <v>114</v>
      </c>
    </row>
    <row r="200" ht="25.5">
      <c r="A200" s="1" t="s">
        <v>112</v>
      </c>
      <c r="B200" s="1">
        <v>47</v>
      </c>
      <c r="C200" s="26" t="s">
        <v>985</v>
      </c>
      <c r="D200" t="s">
        <v>114</v>
      </c>
      <c r="E200" s="27" t="s">
        <v>986</v>
      </c>
      <c r="F200" s="28" t="s">
        <v>136</v>
      </c>
      <c r="G200" s="29">
        <v>8.5999999999999996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540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25.5">
      <c r="A201" s="1" t="s">
        <v>118</v>
      </c>
      <c r="E201" s="27" t="s">
        <v>986</v>
      </c>
    </row>
    <row r="202" ht="25.5">
      <c r="A202" s="1" t="s">
        <v>119</v>
      </c>
      <c r="E202" s="33" t="s">
        <v>987</v>
      </c>
    </row>
    <row r="203">
      <c r="A203" s="1" t="s">
        <v>121</v>
      </c>
      <c r="E203" s="27" t="s">
        <v>114</v>
      </c>
    </row>
    <row r="204">
      <c r="A204" s="1" t="s">
        <v>112</v>
      </c>
      <c r="B204" s="1">
        <v>48</v>
      </c>
      <c r="C204" s="26" t="s">
        <v>988</v>
      </c>
      <c r="D204" t="s">
        <v>114</v>
      </c>
      <c r="E204" s="27" t="s">
        <v>989</v>
      </c>
      <c r="F204" s="28" t="s">
        <v>570</v>
      </c>
      <c r="G204" s="29">
        <v>0.71999999999999997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540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118</v>
      </c>
      <c r="E205" s="27" t="s">
        <v>989</v>
      </c>
    </row>
    <row r="206" ht="25.5">
      <c r="A206" s="1" t="s">
        <v>119</v>
      </c>
      <c r="E206" s="33" t="s">
        <v>990</v>
      </c>
    </row>
    <row r="207">
      <c r="A207" s="1" t="s">
        <v>121</v>
      </c>
      <c r="E207" s="27" t="s">
        <v>114</v>
      </c>
    </row>
    <row r="208">
      <c r="A208" s="1" t="s">
        <v>112</v>
      </c>
      <c r="B208" s="1">
        <v>49</v>
      </c>
      <c r="C208" s="26" t="s">
        <v>991</v>
      </c>
      <c r="D208" t="s">
        <v>114</v>
      </c>
      <c r="E208" s="27" t="s">
        <v>992</v>
      </c>
      <c r="F208" s="28" t="s">
        <v>136</v>
      </c>
      <c r="G208" s="29">
        <v>21.5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540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118</v>
      </c>
      <c r="E209" s="27" t="s">
        <v>992</v>
      </c>
    </row>
    <row r="210" ht="25.5">
      <c r="A210" s="1" t="s">
        <v>119</v>
      </c>
      <c r="E210" s="33" t="s">
        <v>993</v>
      </c>
    </row>
    <row r="211">
      <c r="A211" s="1" t="s">
        <v>121</v>
      </c>
      <c r="E211" s="27" t="s">
        <v>114</v>
      </c>
    </row>
    <row r="212">
      <c r="A212" s="1" t="s">
        <v>109</v>
      </c>
      <c r="C212" s="22" t="s">
        <v>474</v>
      </c>
      <c r="E212" s="23" t="s">
        <v>475</v>
      </c>
      <c r="L212" s="24">
        <f>SUMIFS(L213:L236,A213:A236,"P")</f>
        <v>0</v>
      </c>
      <c r="M212" s="24">
        <f>SUMIFS(M213:M236,A213:A236,"P")</f>
        <v>0</v>
      </c>
      <c r="N212" s="25"/>
    </row>
    <row r="213" ht="25.5">
      <c r="A213" s="1" t="s">
        <v>112</v>
      </c>
      <c r="B213" s="1">
        <v>50</v>
      </c>
      <c r="C213" s="26" t="s">
        <v>994</v>
      </c>
      <c r="D213" t="s">
        <v>995</v>
      </c>
      <c r="E213" s="27" t="s">
        <v>996</v>
      </c>
      <c r="F213" s="28" t="s">
        <v>478</v>
      </c>
      <c r="G213" s="29">
        <v>17.82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114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25.5">
      <c r="A214" s="1" t="s">
        <v>118</v>
      </c>
      <c r="E214" s="27" t="s">
        <v>997</v>
      </c>
    </row>
    <row r="215" ht="89.25">
      <c r="A215" s="1" t="s">
        <v>119</v>
      </c>
      <c r="E215" s="33" t="s">
        <v>998</v>
      </c>
    </row>
    <row r="216">
      <c r="A216" s="1" t="s">
        <v>121</v>
      </c>
      <c r="E216" s="27" t="s">
        <v>114</v>
      </c>
    </row>
    <row r="217" ht="25.5">
      <c r="A217" s="1" t="s">
        <v>112</v>
      </c>
      <c r="B217" s="1">
        <v>51</v>
      </c>
      <c r="C217" s="26" t="s">
        <v>999</v>
      </c>
      <c r="D217" t="s">
        <v>1000</v>
      </c>
      <c r="E217" s="27" t="s">
        <v>1001</v>
      </c>
      <c r="F217" s="28" t="s">
        <v>478</v>
      </c>
      <c r="G217" s="29">
        <v>1.728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114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25.5">
      <c r="A218" s="1" t="s">
        <v>118</v>
      </c>
      <c r="E218" s="27" t="s">
        <v>1002</v>
      </c>
    </row>
    <row r="219" ht="25.5">
      <c r="A219" s="1" t="s">
        <v>119</v>
      </c>
      <c r="E219" s="33" t="s">
        <v>1003</v>
      </c>
    </row>
    <row r="220">
      <c r="A220" s="1" t="s">
        <v>121</v>
      </c>
      <c r="E220" s="27" t="s">
        <v>114</v>
      </c>
    </row>
    <row r="221" ht="25.5">
      <c r="A221" s="1" t="s">
        <v>112</v>
      </c>
      <c r="B221" s="1">
        <v>52</v>
      </c>
      <c r="C221" s="26" t="s">
        <v>1004</v>
      </c>
      <c r="D221" t="s">
        <v>1005</v>
      </c>
      <c r="E221" s="27" t="s">
        <v>1006</v>
      </c>
      <c r="F221" s="28" t="s">
        <v>478</v>
      </c>
      <c r="G221" s="29">
        <v>158.50999999999999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114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25.5">
      <c r="A222" s="1" t="s">
        <v>118</v>
      </c>
      <c r="E222" s="27" t="s">
        <v>1007</v>
      </c>
    </row>
    <row r="223" ht="63.75">
      <c r="A223" s="1" t="s">
        <v>119</v>
      </c>
      <c r="E223" s="33" t="s">
        <v>1008</v>
      </c>
    </row>
    <row r="224">
      <c r="A224" s="1" t="s">
        <v>121</v>
      </c>
      <c r="E224" s="27" t="s">
        <v>114</v>
      </c>
    </row>
    <row r="225" ht="38.25">
      <c r="A225" s="1" t="s">
        <v>112</v>
      </c>
      <c r="B225" s="1">
        <v>53</v>
      </c>
      <c r="C225" s="26" t="s">
        <v>1009</v>
      </c>
      <c r="D225" t="s">
        <v>1010</v>
      </c>
      <c r="E225" s="27" t="s">
        <v>1011</v>
      </c>
      <c r="F225" s="28" t="s">
        <v>478</v>
      </c>
      <c r="G225" s="29">
        <v>9.9000000000000004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114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118</v>
      </c>
      <c r="E226" s="27" t="s">
        <v>1012</v>
      </c>
    </row>
    <row r="227" ht="25.5">
      <c r="A227" s="1" t="s">
        <v>119</v>
      </c>
      <c r="E227" s="33" t="s">
        <v>1013</v>
      </c>
    </row>
    <row r="228">
      <c r="A228" s="1" t="s">
        <v>121</v>
      </c>
      <c r="E228" s="27" t="s">
        <v>114</v>
      </c>
    </row>
    <row r="229" ht="38.25">
      <c r="A229" s="1" t="s">
        <v>112</v>
      </c>
      <c r="B229" s="1">
        <v>54</v>
      </c>
      <c r="C229" s="26" t="s">
        <v>1014</v>
      </c>
      <c r="D229" t="s">
        <v>1015</v>
      </c>
      <c r="E229" s="27" t="s">
        <v>1016</v>
      </c>
      <c r="F229" s="28" t="s">
        <v>478</v>
      </c>
      <c r="G229" s="29">
        <v>18.699999999999999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114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25.5">
      <c r="A230" s="1" t="s">
        <v>118</v>
      </c>
      <c r="E230" s="27" t="s">
        <v>1017</v>
      </c>
    </row>
    <row r="231" ht="25.5">
      <c r="A231" s="1" t="s">
        <v>119</v>
      </c>
      <c r="E231" s="33" t="s">
        <v>1018</v>
      </c>
    </row>
    <row r="232">
      <c r="A232" s="1" t="s">
        <v>121</v>
      </c>
      <c r="E232" s="27" t="s">
        <v>114</v>
      </c>
    </row>
    <row r="233" ht="25.5">
      <c r="A233" s="1" t="s">
        <v>112</v>
      </c>
      <c r="B233" s="1">
        <v>55</v>
      </c>
      <c r="C233" s="26" t="s">
        <v>1019</v>
      </c>
      <c r="D233" t="s">
        <v>1020</v>
      </c>
      <c r="E233" s="27" t="s">
        <v>654</v>
      </c>
      <c r="F233" s="28" t="s">
        <v>478</v>
      </c>
      <c r="G233" s="29">
        <v>350.38600000000002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114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25.5">
      <c r="A234" s="1" t="s">
        <v>118</v>
      </c>
      <c r="E234" s="27" t="s">
        <v>655</v>
      </c>
    </row>
    <row r="235" ht="25.5">
      <c r="A235" s="1" t="s">
        <v>119</v>
      </c>
      <c r="E235" s="33" t="s">
        <v>1021</v>
      </c>
    </row>
    <row r="236">
      <c r="A236" s="1" t="s">
        <v>121</v>
      </c>
      <c r="E236" s="27" t="s">
        <v>114</v>
      </c>
    </row>
  </sheetData>
  <sheetProtection sheet="1" objects="1" scenarios="1" spinCount="100000" saltValue="q2FWvqfbFjzaIDQOtzgHPvmK0nvO2BZHo1U3gSp5wAyQU5RQPHPxP22MDLBTfeKPm6yBK/AKmV8slYizYtM1vA==" hashValue="zgVHFil3HgnYcDGVTxN+aHRZSeflfqDzhde0H3e5eG0bN/+9BDvZjj7rhOuKkrJF+bou7iLJIK+fbQBWB+Mu6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38</v>
      </c>
      <c r="D4" s="1"/>
      <c r="E4" s="17" t="s">
        <v>39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COUNTIFS(L8:L269,"=0",A8:A269,"P")+COUNTIFS(L8:L269,"",A8:A269,"P")+SUM(Q8:Q269)</f>
        <v>0</v>
      </c>
    </row>
    <row r="8">
      <c r="A8" s="1" t="s">
        <v>107</v>
      </c>
      <c r="C8" s="22" t="s">
        <v>1022</v>
      </c>
      <c r="E8" s="23" t="s">
        <v>41</v>
      </c>
      <c r="L8" s="24">
        <f>L9+L14+L19+L28+L45+L86+L107+L116+L145+L150+L203+L208</f>
        <v>0</v>
      </c>
      <c r="M8" s="24">
        <f>M9+M14+M19+M28+M45+M86+M107+M116+M145+M150+M203+M208</f>
        <v>0</v>
      </c>
      <c r="N8" s="25"/>
    </row>
    <row r="9">
      <c r="A9" s="1" t="s">
        <v>109</v>
      </c>
      <c r="C9" s="22" t="s">
        <v>191</v>
      </c>
      <c r="E9" s="23" t="s">
        <v>641</v>
      </c>
      <c r="L9" s="24">
        <f>SUMIFS(L10:L13,A10:A13,"P")</f>
        <v>0</v>
      </c>
      <c r="M9" s="24">
        <f>SUMIFS(M10:M13,A10:A13,"P")</f>
        <v>0</v>
      </c>
      <c r="N9" s="25"/>
    </row>
    <row r="10" ht="25.5">
      <c r="A10" s="1" t="s">
        <v>112</v>
      </c>
      <c r="B10" s="1">
        <v>1</v>
      </c>
      <c r="C10" s="26" t="s">
        <v>1023</v>
      </c>
      <c r="D10" t="s">
        <v>114</v>
      </c>
      <c r="E10" s="27" t="s">
        <v>1024</v>
      </c>
      <c r="F10" s="28" t="s">
        <v>416</v>
      </c>
      <c r="G10" s="29">
        <v>35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51">
      <c r="A11" s="1" t="s">
        <v>118</v>
      </c>
      <c r="E11" s="27" t="s">
        <v>1025</v>
      </c>
    </row>
    <row r="12">
      <c r="A12" s="1" t="s">
        <v>119</v>
      </c>
    </row>
    <row r="13">
      <c r="A13" s="1" t="s">
        <v>121</v>
      </c>
      <c r="E13" s="27" t="s">
        <v>114</v>
      </c>
    </row>
    <row r="14">
      <c r="A14" s="1" t="s">
        <v>109</v>
      </c>
      <c r="C14" s="22" t="s">
        <v>232</v>
      </c>
      <c r="E14" s="23" t="s">
        <v>664</v>
      </c>
      <c r="L14" s="24">
        <f>SUMIFS(L15:L18,A15:A18,"P")</f>
        <v>0</v>
      </c>
      <c r="M14" s="24">
        <f>SUMIFS(M15:M18,A15:A18,"P")</f>
        <v>0</v>
      </c>
      <c r="N14" s="25"/>
    </row>
    <row r="15" ht="25.5">
      <c r="A15" s="1" t="s">
        <v>112</v>
      </c>
      <c r="B15" s="1">
        <v>2</v>
      </c>
      <c r="C15" s="26" t="s">
        <v>665</v>
      </c>
      <c r="D15" t="s">
        <v>114</v>
      </c>
      <c r="E15" s="27" t="s">
        <v>666</v>
      </c>
      <c r="F15" s="28" t="s">
        <v>570</v>
      </c>
      <c r="G15" s="29">
        <v>2.1880000000000002</v>
      </c>
      <c r="H15" s="28">
        <v>2.1600000000000001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133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118</v>
      </c>
      <c r="E16" s="27" t="s">
        <v>666</v>
      </c>
    </row>
    <row r="17">
      <c r="A17" s="1" t="s">
        <v>119</v>
      </c>
      <c r="E17" s="33" t="s">
        <v>1026</v>
      </c>
    </row>
    <row r="18">
      <c r="A18" s="1" t="s">
        <v>121</v>
      </c>
      <c r="E18" s="27" t="s">
        <v>114</v>
      </c>
    </row>
    <row r="19">
      <c r="A19" s="1" t="s">
        <v>109</v>
      </c>
      <c r="C19" s="22" t="s">
        <v>341</v>
      </c>
      <c r="E19" s="23" t="s">
        <v>1027</v>
      </c>
      <c r="L19" s="24">
        <f>SUMIFS(L20:L27,A20:A27,"P")</f>
        <v>0</v>
      </c>
      <c r="M19" s="24">
        <f>SUMIFS(M20:M27,A20:A27,"P")</f>
        <v>0</v>
      </c>
      <c r="N19" s="25"/>
    </row>
    <row r="20">
      <c r="A20" s="1" t="s">
        <v>112</v>
      </c>
      <c r="B20" s="1">
        <v>4</v>
      </c>
      <c r="C20" s="26" t="s">
        <v>1028</v>
      </c>
      <c r="D20" t="s">
        <v>114</v>
      </c>
      <c r="E20" s="27" t="s">
        <v>1029</v>
      </c>
      <c r="F20" s="28" t="s">
        <v>416</v>
      </c>
      <c r="G20" s="29">
        <v>31.544</v>
      </c>
      <c r="H20" s="28">
        <v>0.067000000000000004</v>
      </c>
      <c r="I20" s="30">
        <f>ROUND(G20*H20,P4)</f>
        <v>0</v>
      </c>
      <c r="L20" s="31">
        <v>0</v>
      </c>
      <c r="M20" s="24">
        <f>ROUND(G20*L20,P4)</f>
        <v>0</v>
      </c>
      <c r="N20" s="25" t="s">
        <v>133</v>
      </c>
      <c r="O20" s="32">
        <f>M20*AA20</f>
        <v>0</v>
      </c>
      <c r="P20" s="1">
        <v>3</v>
      </c>
      <c r="AA20" s="1">
        <f>IF(P20=1,$O$3,IF(P20=2,$O$4,$O$5))</f>
        <v>0</v>
      </c>
    </row>
    <row r="21">
      <c r="A21" s="1" t="s">
        <v>118</v>
      </c>
      <c r="E21" s="27" t="s">
        <v>1029</v>
      </c>
    </row>
    <row r="22">
      <c r="A22" s="1" t="s">
        <v>119</v>
      </c>
    </row>
    <row r="23">
      <c r="A23" s="1" t="s">
        <v>121</v>
      </c>
      <c r="E23" s="27" t="s">
        <v>114</v>
      </c>
    </row>
    <row r="24" ht="25.5">
      <c r="A24" s="1" t="s">
        <v>112</v>
      </c>
      <c r="B24" s="1">
        <v>3</v>
      </c>
      <c r="C24" s="26" t="s">
        <v>1030</v>
      </c>
      <c r="D24" t="s">
        <v>114</v>
      </c>
      <c r="E24" s="27" t="s">
        <v>1031</v>
      </c>
      <c r="F24" s="28" t="s">
        <v>416</v>
      </c>
      <c r="G24" s="29">
        <v>30.625</v>
      </c>
      <c r="H24" s="28">
        <v>0.089219999999999994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133</v>
      </c>
      <c r="O24" s="32">
        <f>M24*AA24</f>
        <v>0</v>
      </c>
      <c r="P24" s="1">
        <v>3</v>
      </c>
      <c r="AA24" s="1">
        <f>IF(P24=1,$O$3,IF(P24=2,$O$4,$O$5))</f>
        <v>0</v>
      </c>
    </row>
    <row r="25" ht="51">
      <c r="A25" s="1" t="s">
        <v>118</v>
      </c>
      <c r="E25" s="27" t="s">
        <v>1032</v>
      </c>
    </row>
    <row r="26">
      <c r="A26" s="1" t="s">
        <v>119</v>
      </c>
      <c r="E26" s="33" t="s">
        <v>1033</v>
      </c>
    </row>
    <row r="27">
      <c r="A27" s="1" t="s">
        <v>121</v>
      </c>
      <c r="E27" s="27" t="s">
        <v>114</v>
      </c>
    </row>
    <row r="28">
      <c r="A28" s="1" t="s">
        <v>109</v>
      </c>
      <c r="C28" s="22" t="s">
        <v>1034</v>
      </c>
      <c r="E28" s="23" t="s">
        <v>1035</v>
      </c>
      <c r="L28" s="24">
        <f>SUMIFS(L29:L44,A29:A44,"P")</f>
        <v>0</v>
      </c>
      <c r="M28" s="24">
        <f>SUMIFS(M29:M44,A29:A44,"P")</f>
        <v>0</v>
      </c>
      <c r="N28" s="25"/>
    </row>
    <row r="29" ht="25.5">
      <c r="A29" s="1" t="s">
        <v>112</v>
      </c>
      <c r="B29" s="1">
        <v>16</v>
      </c>
      <c r="C29" s="26" t="s">
        <v>1036</v>
      </c>
      <c r="D29" t="s">
        <v>114</v>
      </c>
      <c r="E29" s="27" t="s">
        <v>1037</v>
      </c>
      <c r="F29" s="28" t="s">
        <v>416</v>
      </c>
      <c r="G29" s="29">
        <v>40.792999999999999</v>
      </c>
      <c r="H29" s="28">
        <v>0.0047999999999999996</v>
      </c>
      <c r="I29" s="30">
        <f>ROUND(G29*H29,P4)</f>
        <v>0</v>
      </c>
      <c r="L29" s="31">
        <v>0</v>
      </c>
      <c r="M29" s="24">
        <f>ROUND(G29*L29,P4)</f>
        <v>0</v>
      </c>
      <c r="N29" s="25" t="s">
        <v>133</v>
      </c>
      <c r="O29" s="32">
        <f>M29*AA29</f>
        <v>0</v>
      </c>
      <c r="P29" s="1">
        <v>3</v>
      </c>
      <c r="AA29" s="1">
        <f>IF(P29=1,$O$3,IF(P29=2,$O$4,$O$5))</f>
        <v>0</v>
      </c>
    </row>
    <row r="30" ht="25.5">
      <c r="A30" s="1" t="s">
        <v>118</v>
      </c>
      <c r="E30" s="27" t="s">
        <v>1037</v>
      </c>
    </row>
    <row r="31">
      <c r="A31" s="1" t="s">
        <v>119</v>
      </c>
    </row>
    <row r="32">
      <c r="A32" s="1" t="s">
        <v>121</v>
      </c>
      <c r="E32" s="27" t="s">
        <v>114</v>
      </c>
    </row>
    <row r="33">
      <c r="A33" s="1" t="s">
        <v>112</v>
      </c>
      <c r="B33" s="1">
        <v>15</v>
      </c>
      <c r="C33" s="26" t="s">
        <v>1038</v>
      </c>
      <c r="D33" t="s">
        <v>114</v>
      </c>
      <c r="E33" s="27" t="s">
        <v>1039</v>
      </c>
      <c r="F33" s="28" t="s">
        <v>416</v>
      </c>
      <c r="G33" s="29">
        <v>35</v>
      </c>
      <c r="H33" s="28">
        <v>0</v>
      </c>
      <c r="I33" s="30">
        <f>ROUND(G33*H33,P4)</f>
        <v>0</v>
      </c>
      <c r="L33" s="31">
        <v>0</v>
      </c>
      <c r="M33" s="24">
        <f>ROUND(G33*L33,P4)</f>
        <v>0</v>
      </c>
      <c r="N33" s="25" t="s">
        <v>133</v>
      </c>
      <c r="O33" s="32">
        <f>M33*AA33</f>
        <v>0</v>
      </c>
      <c r="P33" s="1">
        <v>3</v>
      </c>
      <c r="AA33" s="1">
        <f>IF(P33=1,$O$3,IF(P33=2,$O$4,$O$5))</f>
        <v>0</v>
      </c>
    </row>
    <row r="34">
      <c r="A34" s="1" t="s">
        <v>118</v>
      </c>
      <c r="E34" s="27" t="s">
        <v>1039</v>
      </c>
    </row>
    <row r="35">
      <c r="A35" s="1" t="s">
        <v>119</v>
      </c>
    </row>
    <row r="36">
      <c r="A36" s="1" t="s">
        <v>121</v>
      </c>
      <c r="E36" s="27" t="s">
        <v>114</v>
      </c>
    </row>
    <row r="37" ht="25.5">
      <c r="A37" s="1" t="s">
        <v>112</v>
      </c>
      <c r="B37" s="1">
        <v>17</v>
      </c>
      <c r="C37" s="26" t="s">
        <v>1040</v>
      </c>
      <c r="D37" t="s">
        <v>114</v>
      </c>
      <c r="E37" s="27" t="s">
        <v>1041</v>
      </c>
      <c r="F37" s="28" t="s">
        <v>416</v>
      </c>
      <c r="G37" s="29">
        <v>35</v>
      </c>
      <c r="H37" s="28">
        <v>0</v>
      </c>
      <c r="I37" s="30">
        <f>ROUND(G37*H37,P4)</f>
        <v>0</v>
      </c>
      <c r="L37" s="31">
        <v>0</v>
      </c>
      <c r="M37" s="24">
        <f>ROUND(G37*L37,P4)</f>
        <v>0</v>
      </c>
      <c r="N37" s="25" t="s">
        <v>133</v>
      </c>
      <c r="O37" s="32">
        <f>M37*AA37</f>
        <v>0</v>
      </c>
      <c r="P37" s="1">
        <v>3</v>
      </c>
      <c r="AA37" s="1">
        <f>IF(P37=1,$O$3,IF(P37=2,$O$4,$O$5))</f>
        <v>0</v>
      </c>
    </row>
    <row r="38" ht="25.5">
      <c r="A38" s="1" t="s">
        <v>118</v>
      </c>
      <c r="E38" s="27" t="s">
        <v>1041</v>
      </c>
    </row>
    <row r="39">
      <c r="A39" s="1" t="s">
        <v>119</v>
      </c>
    </row>
    <row r="40">
      <c r="A40" s="1" t="s">
        <v>121</v>
      </c>
      <c r="E40" s="27" t="s">
        <v>114</v>
      </c>
    </row>
    <row r="41" ht="25.5">
      <c r="A41" s="1" t="s">
        <v>112</v>
      </c>
      <c r="B41" s="1">
        <v>18</v>
      </c>
      <c r="C41" s="26" t="s">
        <v>1042</v>
      </c>
      <c r="D41" t="s">
        <v>114</v>
      </c>
      <c r="E41" s="27" t="s">
        <v>1043</v>
      </c>
      <c r="F41" s="28" t="s">
        <v>478</v>
      </c>
      <c r="G41" s="29">
        <v>0.19600000000000001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133</v>
      </c>
      <c r="O41" s="32">
        <f>M41*AA41</f>
        <v>0</v>
      </c>
      <c r="P41" s="1">
        <v>3</v>
      </c>
      <c r="AA41" s="1">
        <f>IF(P41=1,$O$3,IF(P41=2,$O$4,$O$5))</f>
        <v>0</v>
      </c>
    </row>
    <row r="42" ht="25.5">
      <c r="A42" s="1" t="s">
        <v>118</v>
      </c>
      <c r="E42" s="27" t="s">
        <v>1043</v>
      </c>
    </row>
    <row r="43">
      <c r="A43" s="1" t="s">
        <v>119</v>
      </c>
    </row>
    <row r="44">
      <c r="A44" s="1" t="s">
        <v>121</v>
      </c>
      <c r="E44" s="27" t="s">
        <v>114</v>
      </c>
    </row>
    <row r="45">
      <c r="A45" s="1" t="s">
        <v>109</v>
      </c>
      <c r="C45" s="22" t="s">
        <v>1044</v>
      </c>
      <c r="E45" s="23" t="s">
        <v>1045</v>
      </c>
      <c r="L45" s="24">
        <f>SUMIFS(L46:L85,A46:A85,"P")</f>
        <v>0</v>
      </c>
      <c r="M45" s="24">
        <f>SUMIFS(M46:M85,A46:A85,"P")</f>
        <v>0</v>
      </c>
      <c r="N45" s="25"/>
    </row>
    <row r="46">
      <c r="A46" s="1" t="s">
        <v>112</v>
      </c>
      <c r="B46" s="1">
        <v>24</v>
      </c>
      <c r="C46" s="26" t="s">
        <v>1046</v>
      </c>
      <c r="D46" t="s">
        <v>114</v>
      </c>
      <c r="E46" s="27" t="s">
        <v>1047</v>
      </c>
      <c r="F46" s="28" t="s">
        <v>570</v>
      </c>
      <c r="G46" s="29">
        <v>0.83999999999999997</v>
      </c>
      <c r="H46" s="28">
        <v>0.55000000000000004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133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118</v>
      </c>
      <c r="E47" s="27" t="s">
        <v>1047</v>
      </c>
    </row>
    <row r="48">
      <c r="A48" s="1" t="s">
        <v>119</v>
      </c>
    </row>
    <row r="49">
      <c r="A49" s="1" t="s">
        <v>121</v>
      </c>
      <c r="E49" s="27" t="s">
        <v>114</v>
      </c>
    </row>
    <row r="50">
      <c r="A50" s="1" t="s">
        <v>112</v>
      </c>
      <c r="B50" s="1">
        <v>22</v>
      </c>
      <c r="C50" s="26" t="s">
        <v>1048</v>
      </c>
      <c r="D50" t="s">
        <v>114</v>
      </c>
      <c r="E50" s="27" t="s">
        <v>1049</v>
      </c>
      <c r="F50" s="28" t="s">
        <v>570</v>
      </c>
      <c r="G50" s="29">
        <v>1.3420000000000001</v>
      </c>
      <c r="H50" s="28">
        <v>0.55000000000000004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133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118</v>
      </c>
      <c r="E51" s="27" t="s">
        <v>1049</v>
      </c>
    </row>
    <row r="52" ht="63.75">
      <c r="A52" s="1" t="s">
        <v>119</v>
      </c>
      <c r="E52" s="33" t="s">
        <v>1050</v>
      </c>
    </row>
    <row r="53">
      <c r="A53" s="1" t="s">
        <v>121</v>
      </c>
      <c r="E53" s="27" t="s">
        <v>114</v>
      </c>
    </row>
    <row r="54" ht="25.5">
      <c r="A54" s="1" t="s">
        <v>112</v>
      </c>
      <c r="B54" s="1">
        <v>19</v>
      </c>
      <c r="C54" s="26" t="s">
        <v>1051</v>
      </c>
      <c r="D54" t="s">
        <v>114</v>
      </c>
      <c r="E54" s="27" t="s">
        <v>1052</v>
      </c>
      <c r="F54" s="28" t="s">
        <v>136</v>
      </c>
      <c r="G54" s="29">
        <v>15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133</v>
      </c>
      <c r="O54" s="32">
        <f>M54*AA54</f>
        <v>0</v>
      </c>
      <c r="P54" s="1">
        <v>3</v>
      </c>
      <c r="AA54" s="1">
        <f>IF(P54=1,$O$3,IF(P54=2,$O$4,$O$5))</f>
        <v>0</v>
      </c>
    </row>
    <row r="55" ht="25.5">
      <c r="A55" s="1" t="s">
        <v>118</v>
      </c>
      <c r="E55" s="27" t="s">
        <v>1052</v>
      </c>
    </row>
    <row r="56">
      <c r="A56" s="1" t="s">
        <v>119</v>
      </c>
    </row>
    <row r="57">
      <c r="A57" s="1" t="s">
        <v>121</v>
      </c>
      <c r="E57" s="27" t="s">
        <v>114</v>
      </c>
    </row>
    <row r="58" ht="25.5">
      <c r="A58" s="1" t="s">
        <v>112</v>
      </c>
      <c r="B58" s="1">
        <v>20</v>
      </c>
      <c r="C58" s="26" t="s">
        <v>1053</v>
      </c>
      <c r="D58" t="s">
        <v>114</v>
      </c>
      <c r="E58" s="27" t="s">
        <v>1054</v>
      </c>
      <c r="F58" s="28" t="s">
        <v>136</v>
      </c>
      <c r="G58" s="29">
        <v>78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133</v>
      </c>
      <c r="O58" s="32">
        <f>M58*AA58</f>
        <v>0</v>
      </c>
      <c r="P58" s="1">
        <v>3</v>
      </c>
      <c r="AA58" s="1">
        <f>IF(P58=1,$O$3,IF(P58=2,$O$4,$O$5))</f>
        <v>0</v>
      </c>
    </row>
    <row r="59" ht="25.5">
      <c r="A59" s="1" t="s">
        <v>118</v>
      </c>
      <c r="E59" s="27" t="s">
        <v>1054</v>
      </c>
    </row>
    <row r="60">
      <c r="A60" s="1" t="s">
        <v>119</v>
      </c>
      <c r="E60" s="33" t="s">
        <v>1055</v>
      </c>
    </row>
    <row r="61">
      <c r="A61" s="1" t="s">
        <v>121</v>
      </c>
      <c r="E61" s="27" t="s">
        <v>114</v>
      </c>
    </row>
    <row r="62" ht="25.5">
      <c r="A62" s="1" t="s">
        <v>112</v>
      </c>
      <c r="B62" s="1">
        <v>21</v>
      </c>
      <c r="C62" s="26" t="s">
        <v>1056</v>
      </c>
      <c r="D62" t="s">
        <v>114</v>
      </c>
      <c r="E62" s="27" t="s">
        <v>1057</v>
      </c>
      <c r="F62" s="28" t="s">
        <v>136</v>
      </c>
      <c r="G62" s="29">
        <v>63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133</v>
      </c>
      <c r="O62" s="32">
        <f>M62*AA62</f>
        <v>0</v>
      </c>
      <c r="P62" s="1">
        <v>3</v>
      </c>
      <c r="AA62" s="1">
        <f>IF(P62=1,$O$3,IF(P62=2,$O$4,$O$5))</f>
        <v>0</v>
      </c>
    </row>
    <row r="63" ht="38.25">
      <c r="A63" s="1" t="s">
        <v>118</v>
      </c>
      <c r="E63" s="27" t="s">
        <v>1058</v>
      </c>
    </row>
    <row r="64" ht="38.25">
      <c r="A64" s="1" t="s">
        <v>119</v>
      </c>
      <c r="E64" s="33" t="s">
        <v>1059</v>
      </c>
    </row>
    <row r="65">
      <c r="A65" s="1" t="s">
        <v>121</v>
      </c>
      <c r="E65" s="27" t="s">
        <v>114</v>
      </c>
    </row>
    <row r="66" ht="25.5">
      <c r="A66" s="1" t="s">
        <v>112</v>
      </c>
      <c r="B66" s="1">
        <v>23</v>
      </c>
      <c r="C66" s="26" t="s">
        <v>1060</v>
      </c>
      <c r="D66" t="s">
        <v>114</v>
      </c>
      <c r="E66" s="27" t="s">
        <v>1061</v>
      </c>
      <c r="F66" s="28" t="s">
        <v>416</v>
      </c>
      <c r="G66" s="29">
        <v>35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133</v>
      </c>
      <c r="O66" s="32">
        <f>M66*AA66</f>
        <v>0</v>
      </c>
      <c r="P66" s="1">
        <v>3</v>
      </c>
      <c r="AA66" s="1">
        <f>IF(P66=1,$O$3,IF(P66=2,$O$4,$O$5))</f>
        <v>0</v>
      </c>
    </row>
    <row r="67" ht="25.5">
      <c r="A67" s="1" t="s">
        <v>118</v>
      </c>
      <c r="E67" s="27" t="s">
        <v>1061</v>
      </c>
    </row>
    <row r="68">
      <c r="A68" s="1" t="s">
        <v>119</v>
      </c>
      <c r="E68" s="33" t="s">
        <v>1062</v>
      </c>
    </row>
    <row r="69">
      <c r="A69" s="1" t="s">
        <v>121</v>
      </c>
      <c r="E69" s="27" t="s">
        <v>114</v>
      </c>
    </row>
    <row r="70" ht="25.5">
      <c r="A70" s="1" t="s">
        <v>112</v>
      </c>
      <c r="B70" s="1">
        <v>25</v>
      </c>
      <c r="C70" s="26" t="s">
        <v>1063</v>
      </c>
      <c r="D70" t="s">
        <v>114</v>
      </c>
      <c r="E70" s="27" t="s">
        <v>1064</v>
      </c>
      <c r="F70" s="28" t="s">
        <v>416</v>
      </c>
      <c r="G70" s="29">
        <v>35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133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118</v>
      </c>
      <c r="E71" s="27" t="s">
        <v>1064</v>
      </c>
    </row>
    <row r="72">
      <c r="A72" s="1" t="s">
        <v>119</v>
      </c>
    </row>
    <row r="73">
      <c r="A73" s="1" t="s">
        <v>121</v>
      </c>
      <c r="E73" s="27" t="s">
        <v>114</v>
      </c>
    </row>
    <row r="74" ht="25.5">
      <c r="A74" s="1" t="s">
        <v>112</v>
      </c>
      <c r="B74" s="1">
        <v>26</v>
      </c>
      <c r="C74" s="26" t="s">
        <v>1065</v>
      </c>
      <c r="D74" t="s">
        <v>114</v>
      </c>
      <c r="E74" s="27" t="s">
        <v>1066</v>
      </c>
      <c r="F74" s="28" t="s">
        <v>416</v>
      </c>
      <c r="G74" s="29">
        <v>7.2599999999999998</v>
      </c>
      <c r="H74" s="28">
        <v>0.010019999999999999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133</v>
      </c>
      <c r="O74" s="32">
        <f>M74*AA74</f>
        <v>0</v>
      </c>
      <c r="P74" s="1">
        <v>3</v>
      </c>
      <c r="AA74" s="1">
        <f>IF(P74=1,$O$3,IF(P74=2,$O$4,$O$5))</f>
        <v>0</v>
      </c>
    </row>
    <row r="75" ht="25.5">
      <c r="A75" s="1" t="s">
        <v>118</v>
      </c>
      <c r="E75" s="27" t="s">
        <v>1066</v>
      </c>
    </row>
    <row r="76" ht="38.25">
      <c r="A76" s="1" t="s">
        <v>119</v>
      </c>
      <c r="E76" s="33" t="s">
        <v>1067</v>
      </c>
    </row>
    <row r="77">
      <c r="A77" s="1" t="s">
        <v>121</v>
      </c>
      <c r="E77" s="27" t="s">
        <v>114</v>
      </c>
    </row>
    <row r="78" ht="25.5">
      <c r="A78" s="1" t="s">
        <v>112</v>
      </c>
      <c r="B78" s="1">
        <v>27</v>
      </c>
      <c r="C78" s="26" t="s">
        <v>1068</v>
      </c>
      <c r="D78" t="s">
        <v>114</v>
      </c>
      <c r="E78" s="27" t="s">
        <v>1069</v>
      </c>
      <c r="F78" s="28" t="s">
        <v>416</v>
      </c>
      <c r="G78" s="29">
        <v>7.2599999999999998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133</v>
      </c>
      <c r="O78" s="32">
        <f>M78*AA78</f>
        <v>0</v>
      </c>
      <c r="P78" s="1">
        <v>3</v>
      </c>
      <c r="AA78" s="1">
        <f>IF(P78=1,$O$3,IF(P78=2,$O$4,$O$5))</f>
        <v>0</v>
      </c>
    </row>
    <row r="79" ht="25.5">
      <c r="A79" s="1" t="s">
        <v>118</v>
      </c>
      <c r="E79" s="27" t="s">
        <v>1069</v>
      </c>
    </row>
    <row r="80">
      <c r="A80" s="1" t="s">
        <v>119</v>
      </c>
    </row>
    <row r="81">
      <c r="A81" s="1" t="s">
        <v>121</v>
      </c>
      <c r="E81" s="27" t="s">
        <v>114</v>
      </c>
    </row>
    <row r="82" ht="25.5">
      <c r="A82" s="1" t="s">
        <v>112</v>
      </c>
      <c r="B82" s="1">
        <v>28</v>
      </c>
      <c r="C82" s="26" t="s">
        <v>1070</v>
      </c>
      <c r="D82" t="s">
        <v>114</v>
      </c>
      <c r="E82" s="27" t="s">
        <v>1071</v>
      </c>
      <c r="F82" s="28" t="s">
        <v>478</v>
      </c>
      <c r="G82" s="29">
        <v>1.2729999999999999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133</v>
      </c>
      <c r="O82" s="32">
        <f>M82*AA82</f>
        <v>0</v>
      </c>
      <c r="P82" s="1">
        <v>3</v>
      </c>
      <c r="AA82" s="1">
        <f>IF(P82=1,$O$3,IF(P82=2,$O$4,$O$5))</f>
        <v>0</v>
      </c>
    </row>
    <row r="83" ht="25.5">
      <c r="A83" s="1" t="s">
        <v>118</v>
      </c>
      <c r="E83" s="27" t="s">
        <v>1071</v>
      </c>
    </row>
    <row r="84">
      <c r="A84" s="1" t="s">
        <v>119</v>
      </c>
    </row>
    <row r="85">
      <c r="A85" s="1" t="s">
        <v>121</v>
      </c>
      <c r="E85" s="27" t="s">
        <v>114</v>
      </c>
    </row>
    <row r="86">
      <c r="A86" s="1" t="s">
        <v>109</v>
      </c>
      <c r="C86" s="22" t="s">
        <v>1072</v>
      </c>
      <c r="E86" s="23" t="s">
        <v>1073</v>
      </c>
      <c r="L86" s="24">
        <f>SUMIFS(L87:L106,A87:A106,"P")</f>
        <v>0</v>
      </c>
      <c r="M86" s="24">
        <f>SUMIFS(M87:M106,A87:A106,"P")</f>
        <v>0</v>
      </c>
      <c r="N86" s="25"/>
    </row>
    <row r="87">
      <c r="A87" s="1" t="s">
        <v>112</v>
      </c>
      <c r="B87" s="1">
        <v>30</v>
      </c>
      <c r="C87" s="26" t="s">
        <v>1074</v>
      </c>
      <c r="D87" t="s">
        <v>114</v>
      </c>
      <c r="E87" s="27" t="s">
        <v>1075</v>
      </c>
      <c r="F87" s="28" t="s">
        <v>416</v>
      </c>
      <c r="G87" s="29">
        <v>1.4399999999999999</v>
      </c>
      <c r="H87" s="28">
        <v>0.03056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133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118</v>
      </c>
      <c r="E88" s="27" t="s">
        <v>1075</v>
      </c>
    </row>
    <row r="89">
      <c r="A89" s="1" t="s">
        <v>119</v>
      </c>
    </row>
    <row r="90">
      <c r="A90" s="1" t="s">
        <v>121</v>
      </c>
      <c r="E90" s="27" t="s">
        <v>114</v>
      </c>
    </row>
    <row r="91">
      <c r="A91" s="1" t="s">
        <v>112</v>
      </c>
      <c r="B91" s="1">
        <v>32</v>
      </c>
      <c r="C91" s="26" t="s">
        <v>1076</v>
      </c>
      <c r="D91" t="s">
        <v>114</v>
      </c>
      <c r="E91" s="27" t="s">
        <v>1077</v>
      </c>
      <c r="F91" s="28" t="s">
        <v>132</v>
      </c>
      <c r="G91" s="29">
        <v>1</v>
      </c>
      <c r="H91" s="28">
        <v>0.017000000000000001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133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118</v>
      </c>
      <c r="E92" s="27" t="s">
        <v>1077</v>
      </c>
    </row>
    <row r="93">
      <c r="A93" s="1" t="s">
        <v>119</v>
      </c>
    </row>
    <row r="94">
      <c r="A94" s="1" t="s">
        <v>121</v>
      </c>
      <c r="E94" s="27" t="s">
        <v>114</v>
      </c>
    </row>
    <row r="95" ht="25.5">
      <c r="A95" s="1" t="s">
        <v>112</v>
      </c>
      <c r="B95" s="1">
        <v>29</v>
      </c>
      <c r="C95" s="26" t="s">
        <v>1078</v>
      </c>
      <c r="D95" t="s">
        <v>114</v>
      </c>
      <c r="E95" s="27" t="s">
        <v>1079</v>
      </c>
      <c r="F95" s="28" t="s">
        <v>416</v>
      </c>
      <c r="G95" s="29">
        <v>1.4399999999999999</v>
      </c>
      <c r="H95" s="28">
        <v>0.00027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133</v>
      </c>
      <c r="O95" s="32">
        <f>M95*AA95</f>
        <v>0</v>
      </c>
      <c r="P95" s="1">
        <v>3</v>
      </c>
      <c r="AA95" s="1">
        <f>IF(P95=1,$O$3,IF(P95=2,$O$4,$O$5))</f>
        <v>0</v>
      </c>
    </row>
    <row r="96" ht="25.5">
      <c r="A96" s="1" t="s">
        <v>118</v>
      </c>
      <c r="E96" s="27" t="s">
        <v>1079</v>
      </c>
    </row>
    <row r="97">
      <c r="A97" s="1" t="s">
        <v>119</v>
      </c>
      <c r="E97" s="33" t="s">
        <v>1080</v>
      </c>
    </row>
    <row r="98">
      <c r="A98" s="1" t="s">
        <v>121</v>
      </c>
      <c r="E98" s="27" t="s">
        <v>114</v>
      </c>
    </row>
    <row r="99" ht="25.5">
      <c r="A99" s="1" t="s">
        <v>112</v>
      </c>
      <c r="B99" s="1">
        <v>31</v>
      </c>
      <c r="C99" s="26" t="s">
        <v>1081</v>
      </c>
      <c r="D99" t="s">
        <v>114</v>
      </c>
      <c r="E99" s="27" t="s">
        <v>1082</v>
      </c>
      <c r="F99" s="28" t="s">
        <v>132</v>
      </c>
      <c r="G99" s="29">
        <v>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133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5.5">
      <c r="A100" s="1" t="s">
        <v>118</v>
      </c>
      <c r="E100" s="27" t="s">
        <v>1082</v>
      </c>
    </row>
    <row r="101">
      <c r="A101" s="1" t="s">
        <v>119</v>
      </c>
    </row>
    <row r="102">
      <c r="A102" s="1" t="s">
        <v>121</v>
      </c>
      <c r="E102" s="27" t="s">
        <v>114</v>
      </c>
    </row>
    <row r="103" ht="25.5">
      <c r="A103" s="1" t="s">
        <v>112</v>
      </c>
      <c r="B103" s="1">
        <v>33</v>
      </c>
      <c r="C103" s="26" t="s">
        <v>1083</v>
      </c>
      <c r="D103" t="s">
        <v>114</v>
      </c>
      <c r="E103" s="27" t="s">
        <v>1084</v>
      </c>
      <c r="F103" s="28" t="s">
        <v>478</v>
      </c>
      <c r="G103" s="29">
        <v>0.060999999999999999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133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118</v>
      </c>
      <c r="E104" s="27" t="s">
        <v>1084</v>
      </c>
    </row>
    <row r="105">
      <c r="A105" s="1" t="s">
        <v>119</v>
      </c>
    </row>
    <row r="106">
      <c r="A106" s="1" t="s">
        <v>121</v>
      </c>
      <c r="E106" s="27" t="s">
        <v>114</v>
      </c>
    </row>
    <row r="107">
      <c r="A107" s="1" t="s">
        <v>109</v>
      </c>
      <c r="C107" s="22" t="s">
        <v>467</v>
      </c>
      <c r="E107" s="23" t="s">
        <v>468</v>
      </c>
      <c r="L107" s="24">
        <f>SUMIFS(L108:L115,A108:A115,"P")</f>
        <v>0</v>
      </c>
      <c r="M107" s="24">
        <f>SUMIFS(M108:M115,A108:A115,"P")</f>
        <v>0</v>
      </c>
      <c r="N107" s="25"/>
    </row>
    <row r="108" ht="25.5">
      <c r="A108" s="1" t="s">
        <v>112</v>
      </c>
      <c r="B108" s="1">
        <v>5</v>
      </c>
      <c r="C108" s="26" t="s">
        <v>1085</v>
      </c>
      <c r="D108" t="s">
        <v>114</v>
      </c>
      <c r="E108" s="27" t="s">
        <v>1086</v>
      </c>
      <c r="F108" s="28" t="s">
        <v>416</v>
      </c>
      <c r="G108" s="29">
        <v>1.8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133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 ht="25.5">
      <c r="A109" s="1" t="s">
        <v>118</v>
      </c>
      <c r="E109" s="27" t="s">
        <v>1086</v>
      </c>
    </row>
    <row r="110">
      <c r="A110" s="1" t="s">
        <v>119</v>
      </c>
      <c r="E110" s="33" t="s">
        <v>1087</v>
      </c>
    </row>
    <row r="111">
      <c r="A111" s="1" t="s">
        <v>121</v>
      </c>
      <c r="E111" s="27" t="s">
        <v>114</v>
      </c>
    </row>
    <row r="112" ht="25.5">
      <c r="A112" s="1" t="s">
        <v>112</v>
      </c>
      <c r="B112" s="1">
        <v>6</v>
      </c>
      <c r="C112" s="26" t="s">
        <v>1088</v>
      </c>
      <c r="D112" t="s">
        <v>114</v>
      </c>
      <c r="E112" s="27" t="s">
        <v>1089</v>
      </c>
      <c r="F112" s="28" t="s">
        <v>416</v>
      </c>
      <c r="G112" s="29">
        <v>1.4399999999999999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133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 ht="25.5">
      <c r="A113" s="1" t="s">
        <v>118</v>
      </c>
      <c r="E113" s="27" t="s">
        <v>1089</v>
      </c>
    </row>
    <row r="114">
      <c r="A114" s="1" t="s">
        <v>119</v>
      </c>
      <c r="E114" s="33" t="s">
        <v>1090</v>
      </c>
    </row>
    <row r="115">
      <c r="A115" s="1" t="s">
        <v>121</v>
      </c>
      <c r="E115" s="27" t="s">
        <v>114</v>
      </c>
    </row>
    <row r="116">
      <c r="A116" s="1" t="s">
        <v>109</v>
      </c>
      <c r="C116" s="22" t="s">
        <v>474</v>
      </c>
      <c r="E116" s="23" t="s">
        <v>475</v>
      </c>
      <c r="L116" s="24">
        <f>SUMIFS(L117:L144,A117:A144,"P")</f>
        <v>0</v>
      </c>
      <c r="M116" s="24">
        <f>SUMIFS(M117:M144,A117:A144,"P")</f>
        <v>0</v>
      </c>
      <c r="N116" s="25"/>
    </row>
    <row r="117" ht="25.5">
      <c r="A117" s="1" t="s">
        <v>112</v>
      </c>
      <c r="B117" s="1">
        <v>7</v>
      </c>
      <c r="C117" s="26" t="s">
        <v>1091</v>
      </c>
      <c r="D117" t="s">
        <v>114</v>
      </c>
      <c r="E117" s="27" t="s">
        <v>1092</v>
      </c>
      <c r="F117" s="28" t="s">
        <v>478</v>
      </c>
      <c r="G117" s="29">
        <v>10.775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133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 ht="25.5">
      <c r="A118" s="1" t="s">
        <v>118</v>
      </c>
      <c r="E118" s="27" t="s">
        <v>1092</v>
      </c>
    </row>
    <row r="119">
      <c r="A119" s="1" t="s">
        <v>119</v>
      </c>
    </row>
    <row r="120">
      <c r="A120" s="1" t="s">
        <v>121</v>
      </c>
      <c r="E120" s="27" t="s">
        <v>114</v>
      </c>
    </row>
    <row r="121" ht="25.5">
      <c r="A121" s="1" t="s">
        <v>112</v>
      </c>
      <c r="B121" s="1">
        <v>8</v>
      </c>
      <c r="C121" s="26" t="s">
        <v>479</v>
      </c>
      <c r="D121" t="s">
        <v>114</v>
      </c>
      <c r="E121" s="27" t="s">
        <v>480</v>
      </c>
      <c r="F121" s="28" t="s">
        <v>478</v>
      </c>
      <c r="G121" s="29">
        <v>10.775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133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25.5">
      <c r="A122" s="1" t="s">
        <v>118</v>
      </c>
      <c r="E122" s="27" t="s">
        <v>480</v>
      </c>
    </row>
    <row r="123">
      <c r="A123" s="1" t="s">
        <v>119</v>
      </c>
    </row>
    <row r="124">
      <c r="A124" s="1" t="s">
        <v>121</v>
      </c>
      <c r="E124" s="27" t="s">
        <v>114</v>
      </c>
    </row>
    <row r="125" ht="25.5">
      <c r="A125" s="1" t="s">
        <v>112</v>
      </c>
      <c r="B125" s="1">
        <v>9</v>
      </c>
      <c r="C125" s="26" t="s">
        <v>481</v>
      </c>
      <c r="D125" t="s">
        <v>114</v>
      </c>
      <c r="E125" s="27" t="s">
        <v>482</v>
      </c>
      <c r="F125" s="28" t="s">
        <v>478</v>
      </c>
      <c r="G125" s="29">
        <v>161.625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133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25.5">
      <c r="A126" s="1" t="s">
        <v>118</v>
      </c>
      <c r="E126" s="27" t="s">
        <v>482</v>
      </c>
    </row>
    <row r="127">
      <c r="A127" s="1" t="s">
        <v>119</v>
      </c>
    </row>
    <row r="128">
      <c r="A128" s="1" t="s">
        <v>121</v>
      </c>
      <c r="E128" s="27" t="s">
        <v>114</v>
      </c>
    </row>
    <row r="129" ht="25.5">
      <c r="A129" s="1" t="s">
        <v>112</v>
      </c>
      <c r="B129" s="1">
        <v>10</v>
      </c>
      <c r="C129" s="26" t="s">
        <v>1004</v>
      </c>
      <c r="D129" t="s">
        <v>1005</v>
      </c>
      <c r="E129" s="27" t="s">
        <v>1006</v>
      </c>
      <c r="F129" s="28" t="s">
        <v>478</v>
      </c>
      <c r="G129" s="29">
        <v>0.023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133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25.5">
      <c r="A130" s="1" t="s">
        <v>118</v>
      </c>
      <c r="E130" s="27" t="s">
        <v>1007</v>
      </c>
    </row>
    <row r="131" ht="25.5">
      <c r="A131" s="1" t="s">
        <v>119</v>
      </c>
      <c r="E131" s="33" t="s">
        <v>1093</v>
      </c>
    </row>
    <row r="132">
      <c r="A132" s="1" t="s">
        <v>121</v>
      </c>
      <c r="E132" s="27" t="s">
        <v>114</v>
      </c>
    </row>
    <row r="133" ht="25.5">
      <c r="A133" s="1" t="s">
        <v>112</v>
      </c>
      <c r="B133" s="1">
        <v>11</v>
      </c>
      <c r="C133" s="26" t="s">
        <v>1094</v>
      </c>
      <c r="D133" t="s">
        <v>1095</v>
      </c>
      <c r="E133" s="27" t="s">
        <v>1096</v>
      </c>
      <c r="F133" s="28" t="s">
        <v>478</v>
      </c>
      <c r="G133" s="29">
        <v>0.085000000000000006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133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 ht="25.5">
      <c r="A134" s="1" t="s">
        <v>118</v>
      </c>
      <c r="E134" s="27" t="s">
        <v>1097</v>
      </c>
    </row>
    <row r="135" ht="25.5">
      <c r="A135" s="1" t="s">
        <v>119</v>
      </c>
      <c r="E135" s="33" t="s">
        <v>1098</v>
      </c>
    </row>
    <row r="136">
      <c r="A136" s="1" t="s">
        <v>121</v>
      </c>
      <c r="E136" s="27" t="s">
        <v>114</v>
      </c>
    </row>
    <row r="137" ht="25.5">
      <c r="A137" s="1" t="s">
        <v>112</v>
      </c>
      <c r="B137" s="1">
        <v>12</v>
      </c>
      <c r="C137" s="26" t="s">
        <v>1099</v>
      </c>
      <c r="D137" t="s">
        <v>1100</v>
      </c>
      <c r="E137" s="27" t="s">
        <v>1101</v>
      </c>
      <c r="F137" s="28" t="s">
        <v>478</v>
      </c>
      <c r="G137" s="29">
        <v>1.742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133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25.5">
      <c r="A138" s="1" t="s">
        <v>118</v>
      </c>
      <c r="E138" s="27" t="s">
        <v>1102</v>
      </c>
    </row>
    <row r="139" ht="63.75">
      <c r="A139" s="1" t="s">
        <v>119</v>
      </c>
      <c r="E139" s="33" t="s">
        <v>1103</v>
      </c>
    </row>
    <row r="140">
      <c r="A140" s="1" t="s">
        <v>121</v>
      </c>
      <c r="E140" s="27" t="s">
        <v>114</v>
      </c>
    </row>
    <row r="141" ht="25.5">
      <c r="A141" s="1" t="s">
        <v>112</v>
      </c>
      <c r="B141" s="1">
        <v>13</v>
      </c>
      <c r="C141" s="26" t="s">
        <v>1104</v>
      </c>
      <c r="D141" t="s">
        <v>1105</v>
      </c>
      <c r="E141" s="27" t="s">
        <v>1106</v>
      </c>
      <c r="F141" s="28" t="s">
        <v>478</v>
      </c>
      <c r="G141" s="29">
        <v>8.9250000000000007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133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 ht="25.5">
      <c r="A142" s="1" t="s">
        <v>118</v>
      </c>
      <c r="E142" s="27" t="s">
        <v>1107</v>
      </c>
    </row>
    <row r="143" ht="25.5">
      <c r="A143" s="1" t="s">
        <v>119</v>
      </c>
      <c r="E143" s="33" t="s">
        <v>1108</v>
      </c>
    </row>
    <row r="144">
      <c r="A144" s="1" t="s">
        <v>121</v>
      </c>
      <c r="E144" s="27" t="s">
        <v>114</v>
      </c>
    </row>
    <row r="145">
      <c r="A145" s="1" t="s">
        <v>109</v>
      </c>
      <c r="C145" s="22" t="s">
        <v>703</v>
      </c>
      <c r="E145" s="23" t="s">
        <v>704</v>
      </c>
      <c r="L145" s="24">
        <f>SUMIFS(L146:L149,A146:A149,"P")</f>
        <v>0</v>
      </c>
      <c r="M145" s="24">
        <f>SUMIFS(M146:M149,A146:A149,"P")</f>
        <v>0</v>
      </c>
      <c r="N145" s="25"/>
    </row>
    <row r="146" ht="25.5">
      <c r="A146" s="1" t="s">
        <v>112</v>
      </c>
      <c r="B146" s="1">
        <v>14</v>
      </c>
      <c r="C146" s="26" t="s">
        <v>1109</v>
      </c>
      <c r="D146" t="s">
        <v>114</v>
      </c>
      <c r="E146" s="27" t="s">
        <v>706</v>
      </c>
      <c r="F146" s="28" t="s">
        <v>478</v>
      </c>
      <c r="G146" s="29">
        <v>9.5719999999999992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133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 ht="38.25">
      <c r="A147" s="1" t="s">
        <v>118</v>
      </c>
      <c r="E147" s="27" t="s">
        <v>1110</v>
      </c>
    </row>
    <row r="148">
      <c r="A148" s="1" t="s">
        <v>119</v>
      </c>
    </row>
    <row r="149">
      <c r="A149" s="1" t="s">
        <v>121</v>
      </c>
      <c r="E149" s="27" t="s">
        <v>114</v>
      </c>
    </row>
    <row r="150">
      <c r="A150" s="1" t="s">
        <v>109</v>
      </c>
      <c r="C150" s="22" t="s">
        <v>1111</v>
      </c>
      <c r="E150" s="23" t="s">
        <v>1112</v>
      </c>
      <c r="L150" s="24">
        <f>SUMIFS(L151:L202,A151:A202,"P")</f>
        <v>0</v>
      </c>
      <c r="M150" s="24">
        <f>SUMIFS(M151:M202,A151:A202,"P")</f>
        <v>0</v>
      </c>
      <c r="N150" s="25"/>
    </row>
    <row r="151">
      <c r="A151" s="1" t="s">
        <v>112</v>
      </c>
      <c r="B151" s="1">
        <v>49</v>
      </c>
      <c r="C151" s="26" t="s">
        <v>1113</v>
      </c>
      <c r="D151" t="s">
        <v>114</v>
      </c>
      <c r="E151" s="27" t="s">
        <v>1114</v>
      </c>
      <c r="F151" s="28" t="s">
        <v>567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257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118</v>
      </c>
      <c r="E152" s="27" t="s">
        <v>1114</v>
      </c>
    </row>
    <row r="153">
      <c r="A153" s="1" t="s">
        <v>119</v>
      </c>
    </row>
    <row r="154">
      <c r="A154" s="1" t="s">
        <v>121</v>
      </c>
      <c r="E154" s="27" t="s">
        <v>114</v>
      </c>
    </row>
    <row r="155">
      <c r="A155" s="1" t="s">
        <v>112</v>
      </c>
      <c r="B155" s="1">
        <v>56</v>
      </c>
      <c r="C155" s="26" t="s">
        <v>1115</v>
      </c>
      <c r="D155" t="s">
        <v>114</v>
      </c>
      <c r="E155" s="27" t="s">
        <v>1116</v>
      </c>
      <c r="F155" s="28" t="s">
        <v>567</v>
      </c>
      <c r="G155" s="29">
        <v>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257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118</v>
      </c>
      <c r="E156" s="27" t="s">
        <v>1116</v>
      </c>
    </row>
    <row r="157">
      <c r="A157" s="1" t="s">
        <v>119</v>
      </c>
    </row>
    <row r="158">
      <c r="A158" s="1" t="s">
        <v>121</v>
      </c>
      <c r="E158" s="27" t="s">
        <v>114</v>
      </c>
    </row>
    <row r="159" ht="25.5">
      <c r="A159" s="1" t="s">
        <v>112</v>
      </c>
      <c r="B159" s="1">
        <v>58</v>
      </c>
      <c r="C159" s="26" t="s">
        <v>1117</v>
      </c>
      <c r="D159" t="s">
        <v>114</v>
      </c>
      <c r="E159" s="27" t="s">
        <v>1118</v>
      </c>
      <c r="F159" s="28" t="s">
        <v>136</v>
      </c>
      <c r="G159" s="29">
        <v>15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257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118</v>
      </c>
      <c r="E160" s="27" t="s">
        <v>1118</v>
      </c>
    </row>
    <row r="161">
      <c r="A161" s="1" t="s">
        <v>119</v>
      </c>
    </row>
    <row r="162">
      <c r="A162" s="1" t="s">
        <v>121</v>
      </c>
      <c r="E162" s="27" t="s">
        <v>114</v>
      </c>
    </row>
    <row r="163">
      <c r="A163" s="1" t="s">
        <v>112</v>
      </c>
      <c r="B163" s="1">
        <v>59</v>
      </c>
      <c r="C163" s="26" t="s">
        <v>1119</v>
      </c>
      <c r="D163" t="s">
        <v>191</v>
      </c>
      <c r="E163" s="27" t="s">
        <v>1120</v>
      </c>
      <c r="F163" s="28" t="s">
        <v>567</v>
      </c>
      <c r="G163" s="29">
        <v>1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257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118</v>
      </c>
      <c r="E164" s="27" t="s">
        <v>1120</v>
      </c>
    </row>
    <row r="165">
      <c r="A165" s="1" t="s">
        <v>119</v>
      </c>
    </row>
    <row r="166">
      <c r="A166" s="1" t="s">
        <v>121</v>
      </c>
      <c r="E166" s="27" t="s">
        <v>114</v>
      </c>
    </row>
    <row r="167">
      <c r="A167" s="1" t="s">
        <v>112</v>
      </c>
      <c r="B167" s="1">
        <v>60</v>
      </c>
      <c r="C167" s="26" t="s">
        <v>1121</v>
      </c>
      <c r="D167" t="s">
        <v>191</v>
      </c>
      <c r="E167" s="27" t="s">
        <v>1122</v>
      </c>
      <c r="F167" s="28" t="s">
        <v>1123</v>
      </c>
      <c r="G167" s="29">
        <v>10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257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118</v>
      </c>
      <c r="E168" s="27" t="s">
        <v>1122</v>
      </c>
    </row>
    <row r="169">
      <c r="A169" s="1" t="s">
        <v>119</v>
      </c>
    </row>
    <row r="170">
      <c r="A170" s="1" t="s">
        <v>121</v>
      </c>
      <c r="E170" s="27" t="s">
        <v>114</v>
      </c>
    </row>
    <row r="171">
      <c r="A171" s="1" t="s">
        <v>112</v>
      </c>
      <c r="B171" s="1">
        <v>61</v>
      </c>
      <c r="C171" s="26" t="s">
        <v>1124</v>
      </c>
      <c r="D171" t="s">
        <v>191</v>
      </c>
      <c r="E171" s="27" t="s">
        <v>1125</v>
      </c>
      <c r="F171" s="28" t="s">
        <v>1123</v>
      </c>
      <c r="G171" s="29">
        <v>10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257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118</v>
      </c>
      <c r="E172" s="27" t="s">
        <v>1125</v>
      </c>
    </row>
    <row r="173">
      <c r="A173" s="1" t="s">
        <v>119</v>
      </c>
    </row>
    <row r="174">
      <c r="A174" s="1" t="s">
        <v>121</v>
      </c>
      <c r="E174" s="27" t="s">
        <v>114</v>
      </c>
    </row>
    <row r="175" ht="25.5">
      <c r="A175" s="1" t="s">
        <v>112</v>
      </c>
      <c r="B175" s="1">
        <v>50</v>
      </c>
      <c r="C175" s="26" t="s">
        <v>1126</v>
      </c>
      <c r="D175" t="s">
        <v>114</v>
      </c>
      <c r="E175" s="27" t="s">
        <v>1127</v>
      </c>
      <c r="F175" s="28" t="s">
        <v>1123</v>
      </c>
      <c r="G175" s="29">
        <v>70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257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 ht="25.5">
      <c r="A176" s="1" t="s">
        <v>118</v>
      </c>
      <c r="E176" s="27" t="s">
        <v>1127</v>
      </c>
    </row>
    <row r="177" ht="25.5">
      <c r="A177" s="1" t="s">
        <v>119</v>
      </c>
      <c r="E177" s="33" t="s">
        <v>1128</v>
      </c>
    </row>
    <row r="178">
      <c r="A178" s="1" t="s">
        <v>121</v>
      </c>
      <c r="E178" s="27" t="s">
        <v>114</v>
      </c>
    </row>
    <row r="179" ht="25.5">
      <c r="A179" s="1" t="s">
        <v>112</v>
      </c>
      <c r="B179" s="1">
        <v>51</v>
      </c>
      <c r="C179" s="26" t="s">
        <v>1129</v>
      </c>
      <c r="D179" t="s">
        <v>114</v>
      </c>
      <c r="E179" s="27" t="s">
        <v>1130</v>
      </c>
      <c r="F179" s="28" t="s">
        <v>1123</v>
      </c>
      <c r="G179" s="29">
        <v>10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257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 ht="25.5">
      <c r="A180" s="1" t="s">
        <v>118</v>
      </c>
      <c r="E180" s="27" t="s">
        <v>1130</v>
      </c>
    </row>
    <row r="181">
      <c r="A181" s="1" t="s">
        <v>119</v>
      </c>
    </row>
    <row r="182">
      <c r="A182" s="1" t="s">
        <v>121</v>
      </c>
      <c r="E182" s="27" t="s">
        <v>114</v>
      </c>
    </row>
    <row r="183" ht="25.5">
      <c r="A183" s="1" t="s">
        <v>112</v>
      </c>
      <c r="B183" s="1">
        <v>52</v>
      </c>
      <c r="C183" s="26" t="s">
        <v>1131</v>
      </c>
      <c r="D183" t="s">
        <v>114</v>
      </c>
      <c r="E183" s="27" t="s">
        <v>1132</v>
      </c>
      <c r="F183" s="28" t="s">
        <v>1123</v>
      </c>
      <c r="G183" s="29">
        <v>10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257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 ht="25.5">
      <c r="A184" s="1" t="s">
        <v>118</v>
      </c>
      <c r="E184" s="27" t="s">
        <v>1132</v>
      </c>
    </row>
    <row r="185">
      <c r="A185" s="1" t="s">
        <v>119</v>
      </c>
    </row>
    <row r="186">
      <c r="A186" s="1" t="s">
        <v>121</v>
      </c>
      <c r="E186" s="27" t="s">
        <v>114</v>
      </c>
    </row>
    <row r="187" ht="25.5">
      <c r="A187" s="1" t="s">
        <v>112</v>
      </c>
      <c r="B187" s="1">
        <v>53</v>
      </c>
      <c r="C187" s="26" t="s">
        <v>1133</v>
      </c>
      <c r="D187" t="s">
        <v>114</v>
      </c>
      <c r="E187" s="27" t="s">
        <v>1134</v>
      </c>
      <c r="F187" s="28" t="s">
        <v>1123</v>
      </c>
      <c r="G187" s="29">
        <v>10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257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 ht="25.5">
      <c r="A188" s="1" t="s">
        <v>118</v>
      </c>
      <c r="E188" s="27" t="s">
        <v>1134</v>
      </c>
    </row>
    <row r="189">
      <c r="A189" s="1" t="s">
        <v>119</v>
      </c>
    </row>
    <row r="190">
      <c r="A190" s="1" t="s">
        <v>121</v>
      </c>
      <c r="E190" s="27" t="s">
        <v>114</v>
      </c>
    </row>
    <row r="191" ht="25.5">
      <c r="A191" s="1" t="s">
        <v>112</v>
      </c>
      <c r="B191" s="1">
        <v>54</v>
      </c>
      <c r="C191" s="26" t="s">
        <v>1135</v>
      </c>
      <c r="D191" t="s">
        <v>114</v>
      </c>
      <c r="E191" s="27" t="s">
        <v>1136</v>
      </c>
      <c r="F191" s="28" t="s">
        <v>1123</v>
      </c>
      <c r="G191" s="29">
        <v>10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257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 ht="25.5">
      <c r="A192" s="1" t="s">
        <v>118</v>
      </c>
      <c r="E192" s="27" t="s">
        <v>1136</v>
      </c>
    </row>
    <row r="193">
      <c r="A193" s="1" t="s">
        <v>119</v>
      </c>
    </row>
    <row r="194">
      <c r="A194" s="1" t="s">
        <v>121</v>
      </c>
      <c r="E194" s="27" t="s">
        <v>114</v>
      </c>
    </row>
    <row r="195">
      <c r="A195" s="1" t="s">
        <v>112</v>
      </c>
      <c r="B195" s="1">
        <v>55</v>
      </c>
      <c r="C195" s="26" t="s">
        <v>1137</v>
      </c>
      <c r="D195" t="s">
        <v>114</v>
      </c>
      <c r="E195" s="27" t="s">
        <v>1138</v>
      </c>
      <c r="F195" s="28" t="s">
        <v>1123</v>
      </c>
      <c r="G195" s="29">
        <v>10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257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118</v>
      </c>
      <c r="E196" s="27" t="s">
        <v>1138</v>
      </c>
    </row>
    <row r="197">
      <c r="A197" s="1" t="s">
        <v>119</v>
      </c>
    </row>
    <row r="198">
      <c r="A198" s="1" t="s">
        <v>121</v>
      </c>
      <c r="E198" s="27" t="s">
        <v>114</v>
      </c>
    </row>
    <row r="199" ht="25.5">
      <c r="A199" s="1" t="s">
        <v>112</v>
      </c>
      <c r="B199" s="1">
        <v>57</v>
      </c>
      <c r="C199" s="26" t="s">
        <v>1139</v>
      </c>
      <c r="D199" t="s">
        <v>114</v>
      </c>
      <c r="E199" s="27" t="s">
        <v>1140</v>
      </c>
      <c r="F199" s="28" t="s">
        <v>136</v>
      </c>
      <c r="G199" s="29">
        <v>15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257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 ht="25.5">
      <c r="A200" s="1" t="s">
        <v>118</v>
      </c>
      <c r="E200" s="27" t="s">
        <v>1140</v>
      </c>
    </row>
    <row r="201">
      <c r="A201" s="1" t="s">
        <v>119</v>
      </c>
    </row>
    <row r="202">
      <c r="A202" s="1" t="s">
        <v>121</v>
      </c>
      <c r="E202" s="27" t="s">
        <v>114</v>
      </c>
    </row>
    <row r="203">
      <c r="A203" s="1" t="s">
        <v>109</v>
      </c>
      <c r="C203" s="22" t="s">
        <v>79</v>
      </c>
      <c r="E203" s="23" t="s">
        <v>1141</v>
      </c>
      <c r="L203" s="24">
        <f>SUMIFS(L204:L207,A204:A207,"P")</f>
        <v>0</v>
      </c>
      <c r="M203" s="24">
        <f>SUMIFS(M204:M207,A204:A207,"P")</f>
        <v>0</v>
      </c>
      <c r="N203" s="25"/>
    </row>
    <row r="204">
      <c r="A204" s="1" t="s">
        <v>112</v>
      </c>
      <c r="B204" s="1">
        <v>62</v>
      </c>
      <c r="C204" s="26" t="s">
        <v>1142</v>
      </c>
      <c r="D204" t="s">
        <v>114</v>
      </c>
      <c r="E204" s="27" t="s">
        <v>1143</v>
      </c>
      <c r="F204" s="28" t="s">
        <v>567</v>
      </c>
      <c r="G204" s="29">
        <v>1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257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118</v>
      </c>
      <c r="E205" s="27" t="s">
        <v>1143</v>
      </c>
    </row>
    <row r="206">
      <c r="A206" s="1" t="s">
        <v>119</v>
      </c>
    </row>
    <row r="207">
      <c r="A207" s="1" t="s">
        <v>121</v>
      </c>
      <c r="E207" s="27" t="s">
        <v>114</v>
      </c>
    </row>
    <row r="208">
      <c r="A208" s="1" t="s">
        <v>109</v>
      </c>
      <c r="C208" s="22" t="s">
        <v>1144</v>
      </c>
      <c r="E208" s="23" t="s">
        <v>1145</v>
      </c>
      <c r="L208" s="24">
        <f>SUMIFS(L209:L268,A209:A268,"P")</f>
        <v>0</v>
      </c>
      <c r="M208" s="24">
        <f>SUMIFS(M209:M268,A209:A268,"P")</f>
        <v>0</v>
      </c>
      <c r="N208" s="25"/>
    </row>
    <row r="209">
      <c r="A209" s="1" t="s">
        <v>112</v>
      </c>
      <c r="B209" s="1">
        <v>34</v>
      </c>
      <c r="C209" s="26" t="s">
        <v>1113</v>
      </c>
      <c r="D209" t="s">
        <v>191</v>
      </c>
      <c r="E209" s="27" t="s">
        <v>1114</v>
      </c>
      <c r="F209" s="28" t="s">
        <v>567</v>
      </c>
      <c r="G209" s="29">
        <v>1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257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118</v>
      </c>
      <c r="E210" s="27" t="s">
        <v>1114</v>
      </c>
    </row>
    <row r="211">
      <c r="A211" s="1" t="s">
        <v>119</v>
      </c>
    </row>
    <row r="212">
      <c r="A212" s="1" t="s">
        <v>121</v>
      </c>
      <c r="E212" s="27" t="s">
        <v>114</v>
      </c>
    </row>
    <row r="213" ht="25.5">
      <c r="A213" s="1" t="s">
        <v>112</v>
      </c>
      <c r="B213" s="1">
        <v>35</v>
      </c>
      <c r="C213" s="26" t="s">
        <v>1146</v>
      </c>
      <c r="D213" t="s">
        <v>114</v>
      </c>
      <c r="E213" s="27" t="s">
        <v>1147</v>
      </c>
      <c r="F213" s="28" t="s">
        <v>1123</v>
      </c>
      <c r="G213" s="29">
        <v>6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257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25.5">
      <c r="A214" s="1" t="s">
        <v>118</v>
      </c>
      <c r="E214" s="27" t="s">
        <v>1147</v>
      </c>
    </row>
    <row r="215">
      <c r="A215" s="1" t="s">
        <v>119</v>
      </c>
    </row>
    <row r="216">
      <c r="A216" s="1" t="s">
        <v>121</v>
      </c>
      <c r="E216" s="27" t="s">
        <v>114</v>
      </c>
    </row>
    <row r="217" ht="25.5">
      <c r="A217" s="1" t="s">
        <v>112</v>
      </c>
      <c r="B217" s="1">
        <v>36</v>
      </c>
      <c r="C217" s="26" t="s">
        <v>1148</v>
      </c>
      <c r="D217" t="s">
        <v>114</v>
      </c>
      <c r="E217" s="27" t="s">
        <v>1149</v>
      </c>
      <c r="F217" s="28" t="s">
        <v>1123</v>
      </c>
      <c r="G217" s="29">
        <v>6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257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25.5">
      <c r="A218" s="1" t="s">
        <v>118</v>
      </c>
      <c r="E218" s="27" t="s">
        <v>1149</v>
      </c>
    </row>
    <row r="219">
      <c r="A219" s="1" t="s">
        <v>119</v>
      </c>
    </row>
    <row r="220">
      <c r="A220" s="1" t="s">
        <v>121</v>
      </c>
      <c r="E220" s="27" t="s">
        <v>114</v>
      </c>
    </row>
    <row r="221" ht="25.5">
      <c r="A221" s="1" t="s">
        <v>112</v>
      </c>
      <c r="B221" s="1">
        <v>37</v>
      </c>
      <c r="C221" s="26" t="s">
        <v>1150</v>
      </c>
      <c r="D221" t="s">
        <v>114</v>
      </c>
      <c r="E221" s="27" t="s">
        <v>1151</v>
      </c>
      <c r="F221" s="28" t="s">
        <v>1123</v>
      </c>
      <c r="G221" s="29">
        <v>6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257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25.5">
      <c r="A222" s="1" t="s">
        <v>118</v>
      </c>
      <c r="E222" s="27" t="s">
        <v>1151</v>
      </c>
    </row>
    <row r="223">
      <c r="A223" s="1" t="s">
        <v>119</v>
      </c>
    </row>
    <row r="224">
      <c r="A224" s="1" t="s">
        <v>121</v>
      </c>
      <c r="E224" s="27" t="s">
        <v>114</v>
      </c>
    </row>
    <row r="225">
      <c r="A225" s="1" t="s">
        <v>112</v>
      </c>
      <c r="B225" s="1">
        <v>38</v>
      </c>
      <c r="C225" s="26" t="s">
        <v>1152</v>
      </c>
      <c r="D225" t="s">
        <v>114</v>
      </c>
      <c r="E225" s="27" t="s">
        <v>1153</v>
      </c>
      <c r="F225" s="28" t="s">
        <v>1123</v>
      </c>
      <c r="G225" s="29">
        <v>12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257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118</v>
      </c>
      <c r="E226" s="27" t="s">
        <v>1153</v>
      </c>
    </row>
    <row r="227">
      <c r="A227" s="1" t="s">
        <v>119</v>
      </c>
      <c r="E227" s="33" t="s">
        <v>1154</v>
      </c>
    </row>
    <row r="228">
      <c r="A228" s="1" t="s">
        <v>121</v>
      </c>
      <c r="E228" s="27" t="s">
        <v>114</v>
      </c>
    </row>
    <row r="229">
      <c r="A229" s="1" t="s">
        <v>112</v>
      </c>
      <c r="B229" s="1">
        <v>39</v>
      </c>
      <c r="C229" s="26" t="s">
        <v>1115</v>
      </c>
      <c r="D229" t="s">
        <v>191</v>
      </c>
      <c r="E229" s="27" t="s">
        <v>1155</v>
      </c>
      <c r="F229" s="28" t="s">
        <v>567</v>
      </c>
      <c r="G229" s="29">
        <v>1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257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118</v>
      </c>
      <c r="E230" s="27" t="s">
        <v>1155</v>
      </c>
    </row>
    <row r="231">
      <c r="A231" s="1" t="s">
        <v>119</v>
      </c>
    </row>
    <row r="232">
      <c r="A232" s="1" t="s">
        <v>121</v>
      </c>
      <c r="E232" s="27" t="s">
        <v>114</v>
      </c>
    </row>
    <row r="233">
      <c r="A233" s="1" t="s">
        <v>112</v>
      </c>
      <c r="B233" s="1">
        <v>40</v>
      </c>
      <c r="C233" s="26" t="s">
        <v>1156</v>
      </c>
      <c r="D233" t="s">
        <v>114</v>
      </c>
      <c r="E233" s="27" t="s">
        <v>1157</v>
      </c>
      <c r="F233" s="28" t="s">
        <v>1123</v>
      </c>
      <c r="G233" s="29">
        <v>60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257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118</v>
      </c>
      <c r="E234" s="27" t="s">
        <v>1157</v>
      </c>
    </row>
    <row r="235">
      <c r="A235" s="1" t="s">
        <v>119</v>
      </c>
      <c r="E235" s="33" t="s">
        <v>1158</v>
      </c>
    </row>
    <row r="236">
      <c r="A236" s="1" t="s">
        <v>121</v>
      </c>
      <c r="E236" s="27" t="s">
        <v>114</v>
      </c>
    </row>
    <row r="237" ht="25.5">
      <c r="A237" s="1" t="s">
        <v>112</v>
      </c>
      <c r="B237" s="1">
        <v>41</v>
      </c>
      <c r="C237" s="26" t="s">
        <v>1159</v>
      </c>
      <c r="D237" t="s">
        <v>114</v>
      </c>
      <c r="E237" s="27" t="s">
        <v>1140</v>
      </c>
      <c r="F237" s="28" t="s">
        <v>136</v>
      </c>
      <c r="G237" s="29">
        <v>5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257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 ht="25.5">
      <c r="A238" s="1" t="s">
        <v>118</v>
      </c>
      <c r="E238" s="27" t="s">
        <v>1140</v>
      </c>
    </row>
    <row r="239">
      <c r="A239" s="1" t="s">
        <v>119</v>
      </c>
    </row>
    <row r="240">
      <c r="A240" s="1" t="s">
        <v>121</v>
      </c>
      <c r="E240" s="27" t="s">
        <v>114</v>
      </c>
    </row>
    <row r="241" ht="25.5">
      <c r="A241" s="1" t="s">
        <v>112</v>
      </c>
      <c r="B241" s="1">
        <v>42</v>
      </c>
      <c r="C241" s="26" t="s">
        <v>1159</v>
      </c>
      <c r="D241" t="s">
        <v>191</v>
      </c>
      <c r="E241" s="27" t="s">
        <v>1118</v>
      </c>
      <c r="F241" s="28" t="s">
        <v>136</v>
      </c>
      <c r="G241" s="29">
        <v>3</v>
      </c>
      <c r="H241" s="28">
        <v>0</v>
      </c>
      <c r="I241" s="30">
        <f>ROUND(G241*H241,P4)</f>
        <v>0</v>
      </c>
      <c r="L241" s="31">
        <v>0</v>
      </c>
      <c r="M241" s="24">
        <f>ROUND(G241*L241,P4)</f>
        <v>0</v>
      </c>
      <c r="N241" s="25" t="s">
        <v>257</v>
      </c>
      <c r="O241" s="32">
        <f>M241*AA241</f>
        <v>0</v>
      </c>
      <c r="P241" s="1">
        <v>3</v>
      </c>
      <c r="AA241" s="1">
        <f>IF(P241=1,$O$3,IF(P241=2,$O$4,$O$5))</f>
        <v>0</v>
      </c>
    </row>
    <row r="242" ht="25.5">
      <c r="A242" s="1" t="s">
        <v>118</v>
      </c>
      <c r="E242" s="27" t="s">
        <v>1118</v>
      </c>
    </row>
    <row r="243">
      <c r="A243" s="1" t="s">
        <v>119</v>
      </c>
    </row>
    <row r="244">
      <c r="A244" s="1" t="s">
        <v>121</v>
      </c>
      <c r="E244" s="27" t="s">
        <v>114</v>
      </c>
    </row>
    <row r="245" ht="25.5">
      <c r="A245" s="1" t="s">
        <v>112</v>
      </c>
      <c r="B245" s="1">
        <v>43</v>
      </c>
      <c r="C245" s="26" t="s">
        <v>1117</v>
      </c>
      <c r="D245" t="s">
        <v>191</v>
      </c>
      <c r="E245" s="27" t="s">
        <v>1160</v>
      </c>
      <c r="F245" s="28" t="s">
        <v>567</v>
      </c>
      <c r="G245" s="29">
        <v>1</v>
      </c>
      <c r="H245" s="28">
        <v>0</v>
      </c>
      <c r="I245" s="30">
        <f>ROUND(G245*H245,P4)</f>
        <v>0</v>
      </c>
      <c r="L245" s="31">
        <v>0</v>
      </c>
      <c r="M245" s="24">
        <f>ROUND(G245*L245,P4)</f>
        <v>0</v>
      </c>
      <c r="N245" s="25" t="s">
        <v>257</v>
      </c>
      <c r="O245" s="32">
        <f>M245*AA245</f>
        <v>0</v>
      </c>
      <c r="P245" s="1">
        <v>3</v>
      </c>
      <c r="AA245" s="1">
        <f>IF(P245=1,$O$3,IF(P245=2,$O$4,$O$5))</f>
        <v>0</v>
      </c>
    </row>
    <row r="246" ht="25.5">
      <c r="A246" s="1" t="s">
        <v>118</v>
      </c>
      <c r="E246" s="27" t="s">
        <v>1160</v>
      </c>
    </row>
    <row r="247">
      <c r="A247" s="1" t="s">
        <v>119</v>
      </c>
    </row>
    <row r="248">
      <c r="A248" s="1" t="s">
        <v>121</v>
      </c>
      <c r="E248" s="27" t="s">
        <v>114</v>
      </c>
    </row>
    <row r="249">
      <c r="A249" s="1" t="s">
        <v>112</v>
      </c>
      <c r="B249" s="1">
        <v>44</v>
      </c>
      <c r="C249" s="26" t="s">
        <v>1119</v>
      </c>
      <c r="D249" t="s">
        <v>114</v>
      </c>
      <c r="E249" s="27" t="s">
        <v>1161</v>
      </c>
      <c r="F249" s="28" t="s">
        <v>567</v>
      </c>
      <c r="G249" s="29">
        <v>1</v>
      </c>
      <c r="H249" s="28">
        <v>0</v>
      </c>
      <c r="I249" s="30">
        <f>ROUND(G249*H249,P4)</f>
        <v>0</v>
      </c>
      <c r="L249" s="31">
        <v>0</v>
      </c>
      <c r="M249" s="24">
        <f>ROUND(G249*L249,P4)</f>
        <v>0</v>
      </c>
      <c r="N249" s="25" t="s">
        <v>257</v>
      </c>
      <c r="O249" s="32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118</v>
      </c>
      <c r="E250" s="27" t="s">
        <v>1161</v>
      </c>
    </row>
    <row r="251">
      <c r="A251" s="1" t="s">
        <v>119</v>
      </c>
    </row>
    <row r="252">
      <c r="A252" s="1" t="s">
        <v>121</v>
      </c>
      <c r="E252" s="27" t="s">
        <v>114</v>
      </c>
    </row>
    <row r="253" ht="25.5">
      <c r="A253" s="1" t="s">
        <v>112</v>
      </c>
      <c r="B253" s="1">
        <v>45</v>
      </c>
      <c r="C253" s="26" t="s">
        <v>1162</v>
      </c>
      <c r="D253" t="s">
        <v>114</v>
      </c>
      <c r="E253" s="27" t="s">
        <v>1163</v>
      </c>
      <c r="F253" s="28" t="s">
        <v>567</v>
      </c>
      <c r="G253" s="29">
        <v>1</v>
      </c>
      <c r="H253" s="28">
        <v>0</v>
      </c>
      <c r="I253" s="30">
        <f>ROUND(G253*H253,P4)</f>
        <v>0</v>
      </c>
      <c r="L253" s="31">
        <v>0</v>
      </c>
      <c r="M253" s="24">
        <f>ROUND(G253*L253,P4)</f>
        <v>0</v>
      </c>
      <c r="N253" s="25" t="s">
        <v>257</v>
      </c>
      <c r="O253" s="32">
        <f>M253*AA253</f>
        <v>0</v>
      </c>
      <c r="P253" s="1">
        <v>3</v>
      </c>
      <c r="AA253" s="1">
        <f>IF(P253=1,$O$3,IF(P253=2,$O$4,$O$5))</f>
        <v>0</v>
      </c>
    </row>
    <row r="254" ht="25.5">
      <c r="A254" s="1" t="s">
        <v>118</v>
      </c>
      <c r="E254" s="27" t="s">
        <v>1163</v>
      </c>
    </row>
    <row r="255">
      <c r="A255" s="1" t="s">
        <v>119</v>
      </c>
    </row>
    <row r="256">
      <c r="A256" s="1" t="s">
        <v>121</v>
      </c>
      <c r="E256" s="27" t="s">
        <v>114</v>
      </c>
    </row>
    <row r="257">
      <c r="A257" s="1" t="s">
        <v>112</v>
      </c>
      <c r="B257" s="1">
        <v>46</v>
      </c>
      <c r="C257" s="26" t="s">
        <v>1121</v>
      </c>
      <c r="D257" t="s">
        <v>114</v>
      </c>
      <c r="E257" s="27" t="s">
        <v>1122</v>
      </c>
      <c r="F257" s="28" t="s">
        <v>1123</v>
      </c>
      <c r="G257" s="29">
        <v>6</v>
      </c>
      <c r="H257" s="28">
        <v>0</v>
      </c>
      <c r="I257" s="30">
        <f>ROUND(G257*H257,P4)</f>
        <v>0</v>
      </c>
      <c r="L257" s="31">
        <v>0</v>
      </c>
      <c r="M257" s="24">
        <f>ROUND(G257*L257,P4)</f>
        <v>0</v>
      </c>
      <c r="N257" s="25" t="s">
        <v>257</v>
      </c>
      <c r="O257" s="32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118</v>
      </c>
      <c r="E258" s="27" t="s">
        <v>1122</v>
      </c>
    </row>
    <row r="259">
      <c r="A259" s="1" t="s">
        <v>119</v>
      </c>
    </row>
    <row r="260">
      <c r="A260" s="1" t="s">
        <v>121</v>
      </c>
      <c r="E260" s="27" t="s">
        <v>114</v>
      </c>
    </row>
    <row r="261">
      <c r="A261" s="1" t="s">
        <v>112</v>
      </c>
      <c r="B261" s="1">
        <v>47</v>
      </c>
      <c r="C261" s="26" t="s">
        <v>1124</v>
      </c>
      <c r="D261" t="s">
        <v>114</v>
      </c>
      <c r="E261" s="27" t="s">
        <v>1164</v>
      </c>
      <c r="F261" s="28" t="s">
        <v>1123</v>
      </c>
      <c r="G261" s="29">
        <v>6</v>
      </c>
      <c r="H261" s="28">
        <v>0</v>
      </c>
      <c r="I261" s="30">
        <f>ROUND(G261*H261,P4)</f>
        <v>0</v>
      </c>
      <c r="L261" s="31">
        <v>0</v>
      </c>
      <c r="M261" s="24">
        <f>ROUND(G261*L261,P4)</f>
        <v>0</v>
      </c>
      <c r="N261" s="25" t="s">
        <v>257</v>
      </c>
      <c r="O261" s="32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118</v>
      </c>
      <c r="E262" s="27" t="s">
        <v>1164</v>
      </c>
    </row>
    <row r="263">
      <c r="A263" s="1" t="s">
        <v>119</v>
      </c>
    </row>
    <row r="264">
      <c r="A264" s="1" t="s">
        <v>121</v>
      </c>
      <c r="E264" s="27" t="s">
        <v>114</v>
      </c>
    </row>
    <row r="265">
      <c r="A265" s="1" t="s">
        <v>112</v>
      </c>
      <c r="B265" s="1">
        <v>48</v>
      </c>
      <c r="C265" s="26" t="s">
        <v>1165</v>
      </c>
      <c r="D265" t="s">
        <v>114</v>
      </c>
      <c r="E265" s="27" t="s">
        <v>1166</v>
      </c>
      <c r="F265" s="28" t="s">
        <v>132</v>
      </c>
      <c r="G265" s="29">
        <v>1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257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118</v>
      </c>
      <c r="E266" s="27" t="s">
        <v>1166</v>
      </c>
    </row>
    <row r="267">
      <c r="A267" s="1" t="s">
        <v>119</v>
      </c>
      <c r="E267" s="33" t="s">
        <v>1167</v>
      </c>
    </row>
    <row r="268">
      <c r="A268" s="1" t="s">
        <v>121</v>
      </c>
      <c r="E268" s="27" t="s">
        <v>114</v>
      </c>
    </row>
  </sheetData>
  <sheetProtection sheet="1" objects="1" scenarios="1" spinCount="100000" saltValue="M1ICvAENQTpfxUo5KnTDIDh5dMEiXDbENREOnfoDWiFC6G8s1UPIEyETsjTkM6QOIpcY6fBBCpCpW6UR2/aw/Q==" hashValue="grbog8cl2sDPvvCUu/Qvkrzas99PeARrliqBTL4lT2GkvWtiSGGPE+Opc/rmCQ9gIMR+xeIdDl1SWrBBRq+Dp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38</v>
      </c>
      <c r="D4" s="1"/>
      <c r="E4" s="17" t="s">
        <v>39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COUNTIFS(L8:L2072,"=0",A8:A2072,"P")+COUNTIFS(L8:L2072,"",A8:A2072,"P")+SUM(Q8:Q2072)</f>
        <v>0</v>
      </c>
    </row>
    <row r="8" ht="25.5">
      <c r="A8" s="1" t="s">
        <v>107</v>
      </c>
      <c r="C8" s="22" t="s">
        <v>1168</v>
      </c>
      <c r="E8" s="23" t="s">
        <v>43</v>
      </c>
      <c r="L8" s="24">
        <f>L9+L82+L119+L232+L301+L346+L463+L516+L537+L594+L615+L712+L725+L742+L763+L912+L1117+L1222+L1247+L1568+L1737+L1778+L1835+L1868+L1909+L1946+L1971+L1980+L2017+L2038+L2067</f>
        <v>0</v>
      </c>
      <c r="M8" s="24">
        <f>M9+M82+M119+M232+M301+M346+M463+M516+M537+M594+M615+M712+M725+M742+M763+M912+M1117+M1222+M1247+M1568+M1737+M1778+M1835+M1868+M1909+M1946+M1971+M1980+M2017+M2038+M2067</f>
        <v>0</v>
      </c>
      <c r="N8" s="25"/>
    </row>
    <row r="9">
      <c r="A9" s="1" t="s">
        <v>109</v>
      </c>
      <c r="C9" s="22" t="s">
        <v>191</v>
      </c>
      <c r="E9" s="23" t="s">
        <v>641</v>
      </c>
      <c r="L9" s="24">
        <f>SUMIFS(L10:L81,A10:A81,"P")</f>
        <v>0</v>
      </c>
      <c r="M9" s="24">
        <f>SUMIFS(M10:M81,A10:A81,"P")</f>
        <v>0</v>
      </c>
      <c r="N9" s="25"/>
    </row>
    <row r="10" ht="25.5">
      <c r="A10" s="1" t="s">
        <v>112</v>
      </c>
      <c r="B10" s="1">
        <v>1</v>
      </c>
      <c r="C10" s="26" t="s">
        <v>1169</v>
      </c>
      <c r="D10" t="s">
        <v>114</v>
      </c>
      <c r="E10" s="27" t="s">
        <v>1170</v>
      </c>
      <c r="F10" s="28" t="s">
        <v>136</v>
      </c>
      <c r="G10" s="29">
        <v>12.5</v>
      </c>
      <c r="H10" s="28">
        <v>0.036900000000000002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51">
      <c r="A11" s="1" t="s">
        <v>118</v>
      </c>
      <c r="E11" s="27" t="s">
        <v>1171</v>
      </c>
    </row>
    <row r="12">
      <c r="A12" s="1" t="s">
        <v>119</v>
      </c>
      <c r="E12" s="33" t="s">
        <v>1172</v>
      </c>
    </row>
    <row r="13">
      <c r="A13" s="1" t="s">
        <v>121</v>
      </c>
      <c r="E13" s="27" t="s">
        <v>114</v>
      </c>
    </row>
    <row r="14" ht="25.5">
      <c r="A14" s="1" t="s">
        <v>112</v>
      </c>
      <c r="B14" s="1">
        <v>2</v>
      </c>
      <c r="C14" s="26" t="s">
        <v>1173</v>
      </c>
      <c r="D14" t="s">
        <v>114</v>
      </c>
      <c r="E14" s="27" t="s">
        <v>1170</v>
      </c>
      <c r="F14" s="28" t="s">
        <v>136</v>
      </c>
      <c r="G14" s="29">
        <v>3</v>
      </c>
      <c r="H14" s="28">
        <v>0.06053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63.75">
      <c r="A15" s="1" t="s">
        <v>118</v>
      </c>
      <c r="E15" s="27" t="s">
        <v>1174</v>
      </c>
    </row>
    <row r="16">
      <c r="A16" s="1" t="s">
        <v>119</v>
      </c>
    </row>
    <row r="17">
      <c r="A17" s="1" t="s">
        <v>121</v>
      </c>
      <c r="E17" s="27" t="s">
        <v>114</v>
      </c>
    </row>
    <row r="18" ht="25.5">
      <c r="A18" s="1" t="s">
        <v>112</v>
      </c>
      <c r="B18" s="1">
        <v>3</v>
      </c>
      <c r="C18" s="26" t="s">
        <v>1175</v>
      </c>
      <c r="D18" t="s">
        <v>114</v>
      </c>
      <c r="E18" s="27" t="s">
        <v>1170</v>
      </c>
      <c r="F18" s="28" t="s">
        <v>136</v>
      </c>
      <c r="G18" s="29">
        <v>3</v>
      </c>
      <c r="H18" s="28">
        <v>0.10775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51">
      <c r="A19" s="1" t="s">
        <v>118</v>
      </c>
      <c r="E19" s="27" t="s">
        <v>1176</v>
      </c>
    </row>
    <row r="20">
      <c r="A20" s="1" t="s">
        <v>119</v>
      </c>
    </row>
    <row r="21">
      <c r="A21" s="1" t="s">
        <v>121</v>
      </c>
      <c r="E21" s="27" t="s">
        <v>114</v>
      </c>
    </row>
    <row r="22" ht="25.5">
      <c r="A22" s="1" t="s">
        <v>112</v>
      </c>
      <c r="B22" s="1">
        <v>4</v>
      </c>
      <c r="C22" s="26" t="s">
        <v>1177</v>
      </c>
      <c r="D22" t="s">
        <v>114</v>
      </c>
      <c r="E22" s="27" t="s">
        <v>1178</v>
      </c>
      <c r="F22" s="28" t="s">
        <v>570</v>
      </c>
      <c r="G22" s="29">
        <v>1.74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118</v>
      </c>
      <c r="E23" s="27" t="s">
        <v>1178</v>
      </c>
    </row>
    <row r="24" ht="51">
      <c r="A24" s="1" t="s">
        <v>119</v>
      </c>
      <c r="E24" s="33" t="s">
        <v>1179</v>
      </c>
    </row>
    <row r="25">
      <c r="A25" s="1" t="s">
        <v>121</v>
      </c>
      <c r="E25" s="27" t="s">
        <v>114</v>
      </c>
    </row>
    <row r="26">
      <c r="A26" s="1" t="s">
        <v>112</v>
      </c>
      <c r="B26" s="1">
        <v>5</v>
      </c>
      <c r="C26" s="26" t="s">
        <v>1180</v>
      </c>
      <c r="D26" t="s">
        <v>114</v>
      </c>
      <c r="E26" s="27" t="s">
        <v>1181</v>
      </c>
      <c r="F26" s="28" t="s">
        <v>570</v>
      </c>
      <c r="G26" s="29">
        <v>24.524000000000001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118</v>
      </c>
      <c r="E27" s="27" t="s">
        <v>1181</v>
      </c>
    </row>
    <row r="28" ht="153">
      <c r="A28" s="1" t="s">
        <v>119</v>
      </c>
      <c r="E28" s="33" t="s">
        <v>1182</v>
      </c>
    </row>
    <row r="29">
      <c r="A29" s="1" t="s">
        <v>121</v>
      </c>
      <c r="E29" s="27" t="s">
        <v>114</v>
      </c>
    </row>
    <row r="30">
      <c r="A30" s="1" t="s">
        <v>112</v>
      </c>
      <c r="B30" s="1">
        <v>6</v>
      </c>
      <c r="C30" s="26" t="s">
        <v>1183</v>
      </c>
      <c r="D30" t="s">
        <v>114</v>
      </c>
      <c r="E30" s="27" t="s">
        <v>1184</v>
      </c>
      <c r="F30" s="28" t="s">
        <v>416</v>
      </c>
      <c r="G30" s="29">
        <v>13.307</v>
      </c>
      <c r="H30" s="28">
        <v>0.0062199999999999998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133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118</v>
      </c>
      <c r="E31" s="27" t="s">
        <v>1184</v>
      </c>
    </row>
    <row r="32" ht="89.25">
      <c r="A32" s="1" t="s">
        <v>119</v>
      </c>
      <c r="E32" s="33" t="s">
        <v>1185</v>
      </c>
    </row>
    <row r="33">
      <c r="A33" s="1" t="s">
        <v>121</v>
      </c>
      <c r="E33" s="27" t="s">
        <v>114</v>
      </c>
    </row>
    <row r="34" ht="25.5">
      <c r="A34" s="1" t="s">
        <v>112</v>
      </c>
      <c r="B34" s="1">
        <v>7</v>
      </c>
      <c r="C34" s="26" t="s">
        <v>1186</v>
      </c>
      <c r="D34" t="s">
        <v>114</v>
      </c>
      <c r="E34" s="27" t="s">
        <v>1187</v>
      </c>
      <c r="F34" s="28" t="s">
        <v>416</v>
      </c>
      <c r="G34" s="29">
        <v>13.307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133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.5">
      <c r="A35" s="1" t="s">
        <v>118</v>
      </c>
      <c r="E35" s="27" t="s">
        <v>1187</v>
      </c>
    </row>
    <row r="36">
      <c r="A36" s="1" t="s">
        <v>119</v>
      </c>
    </row>
    <row r="37">
      <c r="A37" s="1" t="s">
        <v>121</v>
      </c>
      <c r="E37" s="27" t="s">
        <v>114</v>
      </c>
    </row>
    <row r="38" ht="25.5">
      <c r="A38" s="1" t="s">
        <v>112</v>
      </c>
      <c r="B38" s="1">
        <v>8</v>
      </c>
      <c r="C38" s="26" t="s">
        <v>1188</v>
      </c>
      <c r="D38" t="s">
        <v>114</v>
      </c>
      <c r="E38" s="27" t="s">
        <v>1189</v>
      </c>
      <c r="F38" s="28" t="s">
        <v>416</v>
      </c>
      <c r="G38" s="29">
        <v>13.307</v>
      </c>
      <c r="H38" s="28">
        <v>0.0080800000000000004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133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.5">
      <c r="A39" s="1" t="s">
        <v>118</v>
      </c>
      <c r="E39" s="27" t="s">
        <v>1189</v>
      </c>
    </row>
    <row r="40">
      <c r="A40" s="1" t="s">
        <v>119</v>
      </c>
    </row>
    <row r="41">
      <c r="A41" s="1" t="s">
        <v>121</v>
      </c>
      <c r="E41" s="27" t="s">
        <v>114</v>
      </c>
    </row>
    <row r="42" ht="25.5">
      <c r="A42" s="1" t="s">
        <v>112</v>
      </c>
      <c r="B42" s="1">
        <v>9</v>
      </c>
      <c r="C42" s="26" t="s">
        <v>1190</v>
      </c>
      <c r="D42" t="s">
        <v>114</v>
      </c>
      <c r="E42" s="27" t="s">
        <v>1191</v>
      </c>
      <c r="F42" s="28" t="s">
        <v>416</v>
      </c>
      <c r="G42" s="29">
        <v>13.307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133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.5">
      <c r="A43" s="1" t="s">
        <v>118</v>
      </c>
      <c r="E43" s="27" t="s">
        <v>1191</v>
      </c>
    </row>
    <row r="44">
      <c r="A44" s="1" t="s">
        <v>119</v>
      </c>
    </row>
    <row r="45">
      <c r="A45" s="1" t="s">
        <v>121</v>
      </c>
      <c r="E45" s="27" t="s">
        <v>114</v>
      </c>
    </row>
    <row r="46" ht="25.5">
      <c r="A46" s="1" t="s">
        <v>112</v>
      </c>
      <c r="B46" s="1">
        <v>10</v>
      </c>
      <c r="C46" s="26" t="s">
        <v>1192</v>
      </c>
      <c r="D46" t="s">
        <v>114</v>
      </c>
      <c r="E46" s="27" t="s">
        <v>1193</v>
      </c>
      <c r="F46" s="28" t="s">
        <v>570</v>
      </c>
      <c r="G46" s="29">
        <v>24.524000000000001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133</v>
      </c>
      <c r="O46" s="32">
        <f>M46*AA46</f>
        <v>0</v>
      </c>
      <c r="P46" s="1">
        <v>3</v>
      </c>
      <c r="AA46" s="1">
        <f>IF(P46=1,$O$3,IF(P46=2,$O$4,$O$5))</f>
        <v>0</v>
      </c>
    </row>
    <row r="47" ht="38.25">
      <c r="A47" s="1" t="s">
        <v>118</v>
      </c>
      <c r="E47" s="27" t="s">
        <v>1194</v>
      </c>
    </row>
    <row r="48" ht="63.75">
      <c r="A48" s="1" t="s">
        <v>119</v>
      </c>
      <c r="E48" s="33" t="s">
        <v>1195</v>
      </c>
    </row>
    <row r="49">
      <c r="A49" s="1" t="s">
        <v>121</v>
      </c>
      <c r="E49" s="27" t="s">
        <v>114</v>
      </c>
    </row>
    <row r="50" ht="25.5">
      <c r="A50" s="1" t="s">
        <v>112</v>
      </c>
      <c r="B50" s="1">
        <v>11</v>
      </c>
      <c r="C50" s="26" t="s">
        <v>1196</v>
      </c>
      <c r="D50" t="s">
        <v>114</v>
      </c>
      <c r="E50" s="27" t="s">
        <v>1197</v>
      </c>
      <c r="F50" s="28" t="s">
        <v>570</v>
      </c>
      <c r="G50" s="29">
        <v>49.048000000000002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133</v>
      </c>
      <c r="O50" s="32">
        <f>M50*AA50</f>
        <v>0</v>
      </c>
      <c r="P50" s="1">
        <v>3</v>
      </c>
      <c r="AA50" s="1">
        <f>IF(P50=1,$O$3,IF(P50=2,$O$4,$O$5))</f>
        <v>0</v>
      </c>
    </row>
    <row r="51" ht="38.25">
      <c r="A51" s="1" t="s">
        <v>118</v>
      </c>
      <c r="E51" s="27" t="s">
        <v>1198</v>
      </c>
    </row>
    <row r="52" ht="25.5">
      <c r="A52" s="1" t="s">
        <v>119</v>
      </c>
      <c r="E52" s="33" t="s">
        <v>1199</v>
      </c>
    </row>
    <row r="53">
      <c r="A53" s="1" t="s">
        <v>121</v>
      </c>
      <c r="E53" s="27" t="s">
        <v>114</v>
      </c>
    </row>
    <row r="54" ht="25.5">
      <c r="A54" s="1" t="s">
        <v>112</v>
      </c>
      <c r="B54" s="1">
        <v>12</v>
      </c>
      <c r="C54" s="26" t="s">
        <v>1200</v>
      </c>
      <c r="D54" t="s">
        <v>114</v>
      </c>
      <c r="E54" s="27" t="s">
        <v>649</v>
      </c>
      <c r="F54" s="28" t="s">
        <v>570</v>
      </c>
      <c r="G54" s="29">
        <v>4.9050000000000002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133</v>
      </c>
      <c r="O54" s="32">
        <f>M54*AA54</f>
        <v>0</v>
      </c>
      <c r="P54" s="1">
        <v>3</v>
      </c>
      <c r="AA54" s="1">
        <f>IF(P54=1,$O$3,IF(P54=2,$O$4,$O$5))</f>
        <v>0</v>
      </c>
    </row>
    <row r="55" ht="38.25">
      <c r="A55" s="1" t="s">
        <v>118</v>
      </c>
      <c r="E55" s="27" t="s">
        <v>1201</v>
      </c>
    </row>
    <row r="56">
      <c r="A56" s="1" t="s">
        <v>119</v>
      </c>
      <c r="E56" s="33" t="s">
        <v>1202</v>
      </c>
    </row>
    <row r="57">
      <c r="A57" s="1" t="s">
        <v>121</v>
      </c>
      <c r="E57" s="27" t="s">
        <v>114</v>
      </c>
    </row>
    <row r="58" ht="25.5">
      <c r="A58" s="1" t="s">
        <v>112</v>
      </c>
      <c r="B58" s="1">
        <v>13</v>
      </c>
      <c r="C58" s="26" t="s">
        <v>1203</v>
      </c>
      <c r="D58" t="s">
        <v>114</v>
      </c>
      <c r="E58" s="27" t="s">
        <v>649</v>
      </c>
      <c r="F58" s="28" t="s">
        <v>570</v>
      </c>
      <c r="G58" s="29">
        <v>49.049999999999997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133</v>
      </c>
      <c r="O58" s="32">
        <f>M58*AA58</f>
        <v>0</v>
      </c>
      <c r="P58" s="1">
        <v>3</v>
      </c>
      <c r="AA58" s="1">
        <f>IF(P58=1,$O$3,IF(P58=2,$O$4,$O$5))</f>
        <v>0</v>
      </c>
    </row>
    <row r="59" ht="51">
      <c r="A59" s="1" t="s">
        <v>118</v>
      </c>
      <c r="E59" s="27" t="s">
        <v>1204</v>
      </c>
    </row>
    <row r="60" ht="25.5">
      <c r="A60" s="1" t="s">
        <v>119</v>
      </c>
      <c r="E60" s="33" t="s">
        <v>1205</v>
      </c>
    </row>
    <row r="61">
      <c r="A61" s="1" t="s">
        <v>121</v>
      </c>
      <c r="E61" s="27" t="s">
        <v>114</v>
      </c>
    </row>
    <row r="62" ht="25.5">
      <c r="A62" s="1" t="s">
        <v>112</v>
      </c>
      <c r="B62" s="1">
        <v>14</v>
      </c>
      <c r="C62" s="26" t="s">
        <v>1206</v>
      </c>
      <c r="D62" t="s">
        <v>114</v>
      </c>
      <c r="E62" s="27" t="s">
        <v>1207</v>
      </c>
      <c r="F62" s="28" t="s">
        <v>570</v>
      </c>
      <c r="G62" s="29">
        <v>4.9050000000000002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133</v>
      </c>
      <c r="O62" s="32">
        <f>M62*AA62</f>
        <v>0</v>
      </c>
      <c r="P62" s="1">
        <v>3</v>
      </c>
      <c r="AA62" s="1">
        <f>IF(P62=1,$O$3,IF(P62=2,$O$4,$O$5))</f>
        <v>0</v>
      </c>
    </row>
    <row r="63" ht="25.5">
      <c r="A63" s="1" t="s">
        <v>118</v>
      </c>
      <c r="E63" s="27" t="s">
        <v>1207</v>
      </c>
    </row>
    <row r="64">
      <c r="A64" s="1" t="s">
        <v>119</v>
      </c>
      <c r="E64" s="33" t="s">
        <v>1202</v>
      </c>
    </row>
    <row r="65">
      <c r="A65" s="1" t="s">
        <v>121</v>
      </c>
      <c r="E65" s="27" t="s">
        <v>114</v>
      </c>
    </row>
    <row r="66" ht="25.5">
      <c r="A66" s="1" t="s">
        <v>112</v>
      </c>
      <c r="B66" s="1">
        <v>15</v>
      </c>
      <c r="C66" s="26" t="s">
        <v>1208</v>
      </c>
      <c r="D66" t="s">
        <v>114</v>
      </c>
      <c r="E66" s="27" t="s">
        <v>1209</v>
      </c>
      <c r="F66" s="28" t="s">
        <v>570</v>
      </c>
      <c r="G66" s="29">
        <v>4.9050000000000002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133</v>
      </c>
      <c r="O66" s="32">
        <f>M66*AA66</f>
        <v>0</v>
      </c>
      <c r="P66" s="1">
        <v>3</v>
      </c>
      <c r="AA66" s="1">
        <f>IF(P66=1,$O$3,IF(P66=2,$O$4,$O$5))</f>
        <v>0</v>
      </c>
    </row>
    <row r="67" ht="25.5">
      <c r="A67" s="1" t="s">
        <v>118</v>
      </c>
      <c r="E67" s="27" t="s">
        <v>1209</v>
      </c>
    </row>
    <row r="68">
      <c r="A68" s="1" t="s">
        <v>119</v>
      </c>
      <c r="E68" s="33" t="s">
        <v>1202</v>
      </c>
    </row>
    <row r="69">
      <c r="A69" s="1" t="s">
        <v>121</v>
      </c>
      <c r="E69" s="27" t="s">
        <v>114</v>
      </c>
    </row>
    <row r="70" ht="25.5">
      <c r="A70" s="1" t="s">
        <v>112</v>
      </c>
      <c r="B70" s="1">
        <v>16</v>
      </c>
      <c r="C70" s="26" t="s">
        <v>652</v>
      </c>
      <c r="D70" t="s">
        <v>653</v>
      </c>
      <c r="E70" s="27" t="s">
        <v>654</v>
      </c>
      <c r="F70" s="28" t="s">
        <v>478</v>
      </c>
      <c r="G70" s="29">
        <v>10.791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133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118</v>
      </c>
      <c r="E71" s="27" t="s">
        <v>655</v>
      </c>
    </row>
    <row r="72" ht="25.5">
      <c r="A72" s="1" t="s">
        <v>119</v>
      </c>
      <c r="E72" s="33" t="s">
        <v>1210</v>
      </c>
    </row>
    <row r="73">
      <c r="A73" s="1" t="s">
        <v>121</v>
      </c>
      <c r="E73" s="27" t="s">
        <v>114</v>
      </c>
    </row>
    <row r="74" ht="25.5">
      <c r="A74" s="1" t="s">
        <v>112</v>
      </c>
      <c r="B74" s="1">
        <v>17</v>
      </c>
      <c r="C74" s="26" t="s">
        <v>1211</v>
      </c>
      <c r="D74" t="s">
        <v>114</v>
      </c>
      <c r="E74" s="27" t="s">
        <v>1212</v>
      </c>
      <c r="F74" s="28" t="s">
        <v>570</v>
      </c>
      <c r="G74" s="29">
        <v>19.619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133</v>
      </c>
      <c r="O74" s="32">
        <f>M74*AA74</f>
        <v>0</v>
      </c>
      <c r="P74" s="1">
        <v>3</v>
      </c>
      <c r="AA74" s="1">
        <f>IF(P74=1,$O$3,IF(P74=2,$O$4,$O$5))</f>
        <v>0</v>
      </c>
    </row>
    <row r="75" ht="25.5">
      <c r="A75" s="1" t="s">
        <v>118</v>
      </c>
      <c r="E75" s="27" t="s">
        <v>1212</v>
      </c>
    </row>
    <row r="76">
      <c r="A76" s="1" t="s">
        <v>119</v>
      </c>
      <c r="E76" s="33" t="s">
        <v>1213</v>
      </c>
    </row>
    <row r="77">
      <c r="A77" s="1" t="s">
        <v>121</v>
      </c>
      <c r="E77" s="27" t="s">
        <v>114</v>
      </c>
    </row>
    <row r="78" ht="25.5">
      <c r="A78" s="1" t="s">
        <v>112</v>
      </c>
      <c r="B78" s="1">
        <v>18</v>
      </c>
      <c r="C78" s="26" t="s">
        <v>743</v>
      </c>
      <c r="D78" t="s">
        <v>114</v>
      </c>
      <c r="E78" s="27" t="s">
        <v>744</v>
      </c>
      <c r="F78" s="28" t="s">
        <v>570</v>
      </c>
      <c r="G78" s="29">
        <v>19.619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133</v>
      </c>
      <c r="O78" s="32">
        <f>M78*AA78</f>
        <v>0</v>
      </c>
      <c r="P78" s="1">
        <v>3</v>
      </c>
      <c r="AA78" s="1">
        <f>IF(P78=1,$O$3,IF(P78=2,$O$4,$O$5))</f>
        <v>0</v>
      </c>
    </row>
    <row r="79" ht="25.5">
      <c r="A79" s="1" t="s">
        <v>118</v>
      </c>
      <c r="E79" s="27" t="s">
        <v>744</v>
      </c>
    </row>
    <row r="80">
      <c r="A80" s="1" t="s">
        <v>119</v>
      </c>
      <c r="E80" s="33" t="s">
        <v>1213</v>
      </c>
    </row>
    <row r="81">
      <c r="A81" s="1" t="s">
        <v>121</v>
      </c>
      <c r="E81" s="27" t="s">
        <v>114</v>
      </c>
    </row>
    <row r="82">
      <c r="A82" s="1" t="s">
        <v>109</v>
      </c>
      <c r="C82" s="22" t="s">
        <v>232</v>
      </c>
      <c r="E82" s="23" t="s">
        <v>664</v>
      </c>
      <c r="L82" s="24">
        <f>SUMIFS(L83:L118,A83:A118,"P")</f>
        <v>0</v>
      </c>
      <c r="M82" s="24">
        <f>SUMIFS(M83:M118,A83:A118,"P")</f>
        <v>0</v>
      </c>
      <c r="N82" s="25"/>
    </row>
    <row r="83" ht="25.5">
      <c r="A83" s="1" t="s">
        <v>112</v>
      </c>
      <c r="B83" s="1">
        <v>19</v>
      </c>
      <c r="C83" s="26" t="s">
        <v>665</v>
      </c>
      <c r="D83" t="s">
        <v>114</v>
      </c>
      <c r="E83" s="27" t="s">
        <v>666</v>
      </c>
      <c r="F83" s="28" t="s">
        <v>570</v>
      </c>
      <c r="G83" s="29">
        <v>21.405000000000001</v>
      </c>
      <c r="H83" s="28">
        <v>2.1600000000000001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133</v>
      </c>
      <c r="O83" s="32">
        <f>M83*AA83</f>
        <v>0</v>
      </c>
      <c r="P83" s="1">
        <v>3</v>
      </c>
      <c r="AA83" s="1">
        <f>IF(P83=1,$O$3,IF(P83=2,$O$4,$O$5))</f>
        <v>0</v>
      </c>
    </row>
    <row r="84" ht="25.5">
      <c r="A84" s="1" t="s">
        <v>118</v>
      </c>
      <c r="E84" s="27" t="s">
        <v>666</v>
      </c>
    </row>
    <row r="85" ht="409.5">
      <c r="A85" s="1" t="s">
        <v>119</v>
      </c>
      <c r="E85" s="33" t="s">
        <v>1214</v>
      </c>
    </row>
    <row r="86">
      <c r="A86" s="1" t="s">
        <v>121</v>
      </c>
      <c r="E86" s="27" t="s">
        <v>114</v>
      </c>
    </row>
    <row r="87" ht="25.5">
      <c r="A87" s="1" t="s">
        <v>112</v>
      </c>
      <c r="B87" s="1">
        <v>20</v>
      </c>
      <c r="C87" s="26" t="s">
        <v>1215</v>
      </c>
      <c r="D87" t="s">
        <v>114</v>
      </c>
      <c r="E87" s="27" t="s">
        <v>1216</v>
      </c>
      <c r="F87" s="28" t="s">
        <v>570</v>
      </c>
      <c r="G87" s="29">
        <v>0.24199999999999999</v>
      </c>
      <c r="H87" s="28">
        <v>2.1600000000000001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133</v>
      </c>
      <c r="O87" s="32">
        <f>M87*AA87</f>
        <v>0</v>
      </c>
      <c r="P87" s="1">
        <v>3</v>
      </c>
      <c r="AA87" s="1">
        <f>IF(P87=1,$O$3,IF(P87=2,$O$4,$O$5))</f>
        <v>0</v>
      </c>
    </row>
    <row r="88" ht="25.5">
      <c r="A88" s="1" t="s">
        <v>118</v>
      </c>
      <c r="E88" s="27" t="s">
        <v>1216</v>
      </c>
    </row>
    <row r="89" ht="140.25">
      <c r="A89" s="1" t="s">
        <v>119</v>
      </c>
      <c r="E89" s="33" t="s">
        <v>1217</v>
      </c>
    </row>
    <row r="90">
      <c r="A90" s="1" t="s">
        <v>121</v>
      </c>
      <c r="E90" s="27" t="s">
        <v>114</v>
      </c>
    </row>
    <row r="91" ht="25.5">
      <c r="A91" s="1" t="s">
        <v>112</v>
      </c>
      <c r="B91" s="1">
        <v>21</v>
      </c>
      <c r="C91" s="26" t="s">
        <v>1218</v>
      </c>
      <c r="D91" t="s">
        <v>114</v>
      </c>
      <c r="E91" s="27" t="s">
        <v>1219</v>
      </c>
      <c r="F91" s="28" t="s">
        <v>570</v>
      </c>
      <c r="G91" s="29">
        <v>1.74</v>
      </c>
      <c r="H91" s="28">
        <v>2.5018699999999998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133</v>
      </c>
      <c r="O91" s="32">
        <f>M91*AA91</f>
        <v>0</v>
      </c>
      <c r="P91" s="1">
        <v>3</v>
      </c>
      <c r="AA91" s="1">
        <f>IF(P91=1,$O$3,IF(P91=2,$O$4,$O$5))</f>
        <v>0</v>
      </c>
    </row>
    <row r="92" ht="25.5">
      <c r="A92" s="1" t="s">
        <v>118</v>
      </c>
      <c r="E92" s="27" t="s">
        <v>1219</v>
      </c>
    </row>
    <row r="93" ht="51">
      <c r="A93" s="1" t="s">
        <v>119</v>
      </c>
      <c r="E93" s="33" t="s">
        <v>1220</v>
      </c>
    </row>
    <row r="94">
      <c r="A94" s="1" t="s">
        <v>121</v>
      </c>
      <c r="E94" s="27" t="s">
        <v>114</v>
      </c>
    </row>
    <row r="95">
      <c r="A95" s="1" t="s">
        <v>112</v>
      </c>
      <c r="B95" s="1">
        <v>22</v>
      </c>
      <c r="C95" s="26" t="s">
        <v>1221</v>
      </c>
      <c r="D95" t="s">
        <v>114</v>
      </c>
      <c r="E95" s="27" t="s">
        <v>1222</v>
      </c>
      <c r="F95" s="28" t="s">
        <v>478</v>
      </c>
      <c r="G95" s="29">
        <v>0.13900000000000001</v>
      </c>
      <c r="H95" s="28">
        <v>1.0606199999999999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133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118</v>
      </c>
      <c r="E96" s="27" t="s">
        <v>1222</v>
      </c>
    </row>
    <row r="97">
      <c r="A97" s="1" t="s">
        <v>119</v>
      </c>
      <c r="E97" s="33" t="s">
        <v>1223</v>
      </c>
    </row>
    <row r="98">
      <c r="A98" s="1" t="s">
        <v>121</v>
      </c>
      <c r="E98" s="27" t="s">
        <v>114</v>
      </c>
    </row>
    <row r="99" ht="25.5">
      <c r="A99" s="1" t="s">
        <v>112</v>
      </c>
      <c r="B99" s="1">
        <v>24</v>
      </c>
      <c r="C99" s="26" t="s">
        <v>1224</v>
      </c>
      <c r="D99" t="s">
        <v>114</v>
      </c>
      <c r="E99" s="27" t="s">
        <v>1225</v>
      </c>
      <c r="F99" s="28" t="s">
        <v>478</v>
      </c>
      <c r="G99" s="29">
        <v>0.13100000000000001</v>
      </c>
      <c r="H99" s="28">
        <v>1.0593999999999999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133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38.25">
      <c r="A100" s="1" t="s">
        <v>118</v>
      </c>
      <c r="E100" s="27" t="s">
        <v>1226</v>
      </c>
    </row>
    <row r="101" ht="51">
      <c r="A101" s="1" t="s">
        <v>119</v>
      </c>
      <c r="E101" s="33" t="s">
        <v>1227</v>
      </c>
    </row>
    <row r="102">
      <c r="A102" s="1" t="s">
        <v>121</v>
      </c>
      <c r="E102" s="27" t="s">
        <v>114</v>
      </c>
    </row>
    <row r="103" ht="25.5">
      <c r="A103" s="1" t="s">
        <v>112</v>
      </c>
      <c r="B103" s="1">
        <v>23</v>
      </c>
      <c r="C103" s="26" t="s">
        <v>1228</v>
      </c>
      <c r="D103" t="s">
        <v>114</v>
      </c>
      <c r="E103" s="27" t="s">
        <v>1229</v>
      </c>
      <c r="F103" s="28" t="s">
        <v>570</v>
      </c>
      <c r="G103" s="29">
        <v>1.3049999999999999</v>
      </c>
      <c r="H103" s="28">
        <v>2.5018699999999998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133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118</v>
      </c>
      <c r="E104" s="27" t="s">
        <v>1229</v>
      </c>
    </row>
    <row r="105" ht="25.5">
      <c r="A105" s="1" t="s">
        <v>119</v>
      </c>
      <c r="E105" s="33" t="s">
        <v>1230</v>
      </c>
    </row>
    <row r="106">
      <c r="A106" s="1" t="s">
        <v>121</v>
      </c>
      <c r="E106" s="27" t="s">
        <v>114</v>
      </c>
    </row>
    <row r="107">
      <c r="A107" s="1" t="s">
        <v>112</v>
      </c>
      <c r="B107" s="1">
        <v>25</v>
      </c>
      <c r="C107" s="26" t="s">
        <v>1231</v>
      </c>
      <c r="D107" t="s">
        <v>114</v>
      </c>
      <c r="E107" s="27" t="s">
        <v>1232</v>
      </c>
      <c r="F107" s="28" t="s">
        <v>416</v>
      </c>
      <c r="G107" s="29">
        <v>13.5</v>
      </c>
      <c r="H107" s="28">
        <v>0.0027499999999999998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133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118</v>
      </c>
      <c r="E108" s="27" t="s">
        <v>1232</v>
      </c>
    </row>
    <row r="109" ht="25.5">
      <c r="A109" s="1" t="s">
        <v>119</v>
      </c>
      <c r="E109" s="33" t="s">
        <v>1233</v>
      </c>
    </row>
    <row r="110">
      <c r="A110" s="1" t="s">
        <v>121</v>
      </c>
      <c r="E110" s="27" t="s">
        <v>114</v>
      </c>
    </row>
    <row r="111">
      <c r="A111" s="1" t="s">
        <v>112</v>
      </c>
      <c r="B111" s="1">
        <v>26</v>
      </c>
      <c r="C111" s="26" t="s">
        <v>1234</v>
      </c>
      <c r="D111" t="s">
        <v>114</v>
      </c>
      <c r="E111" s="27" t="s">
        <v>1235</v>
      </c>
      <c r="F111" s="28" t="s">
        <v>416</v>
      </c>
      <c r="G111" s="29">
        <v>13.5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133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118</v>
      </c>
      <c r="E112" s="27" t="s">
        <v>1235</v>
      </c>
    </row>
    <row r="113">
      <c r="A113" s="1" t="s">
        <v>119</v>
      </c>
    </row>
    <row r="114">
      <c r="A114" s="1" t="s">
        <v>121</v>
      </c>
      <c r="E114" s="27" t="s">
        <v>114</v>
      </c>
    </row>
    <row r="115">
      <c r="A115" s="1" t="s">
        <v>112</v>
      </c>
      <c r="B115" s="1">
        <v>27</v>
      </c>
      <c r="C115" s="26" t="s">
        <v>1236</v>
      </c>
      <c r="D115" t="s">
        <v>114</v>
      </c>
      <c r="E115" s="27" t="s">
        <v>1237</v>
      </c>
      <c r="F115" s="28" t="s">
        <v>416</v>
      </c>
      <c r="G115" s="29">
        <v>13.5</v>
      </c>
      <c r="H115" s="28">
        <v>0.0025999999999999999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133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118</v>
      </c>
      <c r="E116" s="27" t="s">
        <v>1237</v>
      </c>
    </row>
    <row r="117">
      <c r="A117" s="1" t="s">
        <v>119</v>
      </c>
    </row>
    <row r="118">
      <c r="A118" s="1" t="s">
        <v>121</v>
      </c>
      <c r="E118" s="27" t="s">
        <v>114</v>
      </c>
    </row>
    <row r="119">
      <c r="A119" s="1" t="s">
        <v>109</v>
      </c>
      <c r="C119" s="22" t="s">
        <v>225</v>
      </c>
      <c r="E119" s="23" t="s">
        <v>671</v>
      </c>
      <c r="L119" s="24">
        <f>SUMIFS(L120:L231,A120:A231,"P")</f>
        <v>0</v>
      </c>
      <c r="M119" s="24">
        <f>SUMIFS(M120:M231,A120:A231,"P")</f>
        <v>0</v>
      </c>
      <c r="N119" s="25"/>
    </row>
    <row r="120">
      <c r="A120" s="1" t="s">
        <v>112</v>
      </c>
      <c r="B120" s="1">
        <v>46</v>
      </c>
      <c r="C120" s="26" t="s">
        <v>1238</v>
      </c>
      <c r="D120" t="s">
        <v>114</v>
      </c>
      <c r="E120" s="27" t="s">
        <v>1239</v>
      </c>
      <c r="F120" s="28" t="s">
        <v>478</v>
      </c>
      <c r="G120" s="29">
        <v>0.0080000000000000002</v>
      </c>
      <c r="H120" s="28">
        <v>1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133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118</v>
      </c>
      <c r="E121" s="27" t="s">
        <v>1239</v>
      </c>
    </row>
    <row r="122">
      <c r="A122" s="1" t="s">
        <v>119</v>
      </c>
    </row>
    <row r="123">
      <c r="A123" s="1" t="s">
        <v>121</v>
      </c>
      <c r="E123" s="27" t="s">
        <v>114</v>
      </c>
    </row>
    <row r="124">
      <c r="A124" s="1" t="s">
        <v>112</v>
      </c>
      <c r="B124" s="1">
        <v>48</v>
      </c>
      <c r="C124" s="26" t="s">
        <v>1240</v>
      </c>
      <c r="D124" t="s">
        <v>114</v>
      </c>
      <c r="E124" s="27" t="s">
        <v>1241</v>
      </c>
      <c r="F124" s="28" t="s">
        <v>478</v>
      </c>
      <c r="G124" s="29">
        <v>2.4049999999999998</v>
      </c>
      <c r="H124" s="28">
        <v>1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133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118</v>
      </c>
      <c r="E125" s="27" t="s">
        <v>1241</v>
      </c>
    </row>
    <row r="126" ht="242.25">
      <c r="A126" s="1" t="s">
        <v>119</v>
      </c>
      <c r="E126" s="33" t="s">
        <v>1242</v>
      </c>
    </row>
    <row r="127">
      <c r="A127" s="1" t="s">
        <v>121</v>
      </c>
      <c r="E127" s="27" t="s">
        <v>114</v>
      </c>
    </row>
    <row r="128">
      <c r="A128" s="1" t="s">
        <v>112</v>
      </c>
      <c r="B128" s="1">
        <v>49</v>
      </c>
      <c r="C128" s="26" t="s">
        <v>1243</v>
      </c>
      <c r="D128" t="s">
        <v>114</v>
      </c>
      <c r="E128" s="27" t="s">
        <v>1244</v>
      </c>
      <c r="F128" s="28" t="s">
        <v>478</v>
      </c>
      <c r="G128" s="29">
        <v>0.23699999999999999</v>
      </c>
      <c r="H128" s="28">
        <v>1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133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118</v>
      </c>
      <c r="E129" s="27" t="s">
        <v>1244</v>
      </c>
    </row>
    <row r="130" ht="25.5">
      <c r="A130" s="1" t="s">
        <v>119</v>
      </c>
      <c r="E130" s="33" t="s">
        <v>1245</v>
      </c>
    </row>
    <row r="131">
      <c r="A131" s="1" t="s">
        <v>121</v>
      </c>
      <c r="E131" s="27" t="s">
        <v>114</v>
      </c>
    </row>
    <row r="132" ht="25.5">
      <c r="A132" s="1" t="s">
        <v>112</v>
      </c>
      <c r="B132" s="1">
        <v>28</v>
      </c>
      <c r="C132" s="26" t="s">
        <v>1246</v>
      </c>
      <c r="D132" t="s">
        <v>114</v>
      </c>
      <c r="E132" s="27" t="s">
        <v>1247</v>
      </c>
      <c r="F132" s="28" t="s">
        <v>132</v>
      </c>
      <c r="G132" s="29">
        <v>1</v>
      </c>
      <c r="H132" s="28">
        <v>0.12021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133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118</v>
      </c>
      <c r="E133" s="27" t="s">
        <v>1247</v>
      </c>
    </row>
    <row r="134" ht="51">
      <c r="A134" s="1" t="s">
        <v>119</v>
      </c>
      <c r="E134" s="33" t="s">
        <v>1248</v>
      </c>
    </row>
    <row r="135">
      <c r="A135" s="1" t="s">
        <v>121</v>
      </c>
      <c r="E135" s="27" t="s">
        <v>114</v>
      </c>
    </row>
    <row r="136" ht="25.5">
      <c r="A136" s="1" t="s">
        <v>112</v>
      </c>
      <c r="B136" s="1">
        <v>29</v>
      </c>
      <c r="C136" s="26" t="s">
        <v>1249</v>
      </c>
      <c r="D136" t="s">
        <v>114</v>
      </c>
      <c r="E136" s="27" t="s">
        <v>1250</v>
      </c>
      <c r="F136" s="28" t="s">
        <v>132</v>
      </c>
      <c r="G136" s="29">
        <v>1</v>
      </c>
      <c r="H136" s="28">
        <v>0.18142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133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25.5">
      <c r="A137" s="1" t="s">
        <v>118</v>
      </c>
      <c r="E137" s="27" t="s">
        <v>1250</v>
      </c>
    </row>
    <row r="138" ht="25.5">
      <c r="A138" s="1" t="s">
        <v>119</v>
      </c>
      <c r="E138" s="33" t="s">
        <v>1251</v>
      </c>
    </row>
    <row r="139">
      <c r="A139" s="1" t="s">
        <v>121</v>
      </c>
      <c r="E139" s="27" t="s">
        <v>114</v>
      </c>
    </row>
    <row r="140" ht="25.5">
      <c r="A140" s="1" t="s">
        <v>112</v>
      </c>
      <c r="B140" s="1">
        <v>30</v>
      </c>
      <c r="C140" s="26" t="s">
        <v>1252</v>
      </c>
      <c r="D140" t="s">
        <v>114</v>
      </c>
      <c r="E140" s="27" t="s">
        <v>1253</v>
      </c>
      <c r="F140" s="28" t="s">
        <v>132</v>
      </c>
      <c r="G140" s="29">
        <v>1</v>
      </c>
      <c r="H140" s="28">
        <v>0.24041999999999999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133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25.5">
      <c r="A141" s="1" t="s">
        <v>118</v>
      </c>
      <c r="E141" s="27" t="s">
        <v>1253</v>
      </c>
    </row>
    <row r="142" ht="25.5">
      <c r="A142" s="1" t="s">
        <v>119</v>
      </c>
      <c r="E142" s="33" t="s">
        <v>1254</v>
      </c>
    </row>
    <row r="143">
      <c r="A143" s="1" t="s">
        <v>121</v>
      </c>
      <c r="E143" s="27" t="s">
        <v>114</v>
      </c>
    </row>
    <row r="144" ht="25.5">
      <c r="A144" s="1" t="s">
        <v>112</v>
      </c>
      <c r="B144" s="1">
        <v>31</v>
      </c>
      <c r="C144" s="26" t="s">
        <v>1255</v>
      </c>
      <c r="D144" t="s">
        <v>114</v>
      </c>
      <c r="E144" s="27" t="s">
        <v>1256</v>
      </c>
      <c r="F144" s="28" t="s">
        <v>132</v>
      </c>
      <c r="G144" s="29">
        <v>1</v>
      </c>
      <c r="H144" s="28">
        <v>0.32623000000000002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133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25.5">
      <c r="A145" s="1" t="s">
        <v>118</v>
      </c>
      <c r="E145" s="27" t="s">
        <v>1256</v>
      </c>
    </row>
    <row r="146" ht="25.5">
      <c r="A146" s="1" t="s">
        <v>119</v>
      </c>
      <c r="E146" s="33" t="s">
        <v>1257</v>
      </c>
    </row>
    <row r="147">
      <c r="A147" s="1" t="s">
        <v>121</v>
      </c>
      <c r="E147" s="27" t="s">
        <v>114</v>
      </c>
    </row>
    <row r="148" ht="25.5">
      <c r="A148" s="1" t="s">
        <v>112</v>
      </c>
      <c r="B148" s="1">
        <v>32</v>
      </c>
      <c r="C148" s="26" t="s">
        <v>1258</v>
      </c>
      <c r="D148" t="s">
        <v>114</v>
      </c>
      <c r="E148" s="27" t="s">
        <v>1259</v>
      </c>
      <c r="F148" s="28" t="s">
        <v>570</v>
      </c>
      <c r="G148" s="29">
        <v>7.6660000000000004</v>
      </c>
      <c r="H148" s="28">
        <v>1.8774999999999999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133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25.5">
      <c r="A149" s="1" t="s">
        <v>118</v>
      </c>
      <c r="E149" s="27" t="s">
        <v>1259</v>
      </c>
    </row>
    <row r="150" ht="293.25">
      <c r="A150" s="1" t="s">
        <v>119</v>
      </c>
      <c r="E150" s="33" t="s">
        <v>1260</v>
      </c>
    </row>
    <row r="151">
      <c r="A151" s="1" t="s">
        <v>121</v>
      </c>
      <c r="E151" s="27" t="s">
        <v>114</v>
      </c>
    </row>
    <row r="152" ht="25.5">
      <c r="A152" s="1" t="s">
        <v>112</v>
      </c>
      <c r="B152" s="1">
        <v>33</v>
      </c>
      <c r="C152" s="26" t="s">
        <v>1261</v>
      </c>
      <c r="D152" t="s">
        <v>114</v>
      </c>
      <c r="E152" s="27" t="s">
        <v>1262</v>
      </c>
      <c r="F152" s="28" t="s">
        <v>570</v>
      </c>
      <c r="G152" s="29">
        <v>15.673</v>
      </c>
      <c r="H152" s="28">
        <v>1.8774999999999999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133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 ht="25.5">
      <c r="A153" s="1" t="s">
        <v>118</v>
      </c>
      <c r="E153" s="27" t="s">
        <v>1262</v>
      </c>
    </row>
    <row r="154" ht="102">
      <c r="A154" s="1" t="s">
        <v>119</v>
      </c>
      <c r="E154" s="33" t="s">
        <v>1263</v>
      </c>
    </row>
    <row r="155">
      <c r="A155" s="1" t="s">
        <v>121</v>
      </c>
      <c r="E155" s="27" t="s">
        <v>114</v>
      </c>
    </row>
    <row r="156" ht="25.5">
      <c r="A156" s="1" t="s">
        <v>112</v>
      </c>
      <c r="B156" s="1">
        <v>34</v>
      </c>
      <c r="C156" s="26" t="s">
        <v>1264</v>
      </c>
      <c r="D156" t="s">
        <v>114</v>
      </c>
      <c r="E156" s="27" t="s">
        <v>1265</v>
      </c>
      <c r="F156" s="28" t="s">
        <v>416</v>
      </c>
      <c r="G156" s="29">
        <v>20.797000000000001</v>
      </c>
      <c r="H156" s="28">
        <v>0.35010999999999998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133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 ht="25.5">
      <c r="A157" s="1" t="s">
        <v>118</v>
      </c>
      <c r="E157" s="27" t="s">
        <v>1265</v>
      </c>
    </row>
    <row r="158" ht="76.5">
      <c r="A158" s="1" t="s">
        <v>119</v>
      </c>
      <c r="E158" s="33" t="s">
        <v>1266</v>
      </c>
    </row>
    <row r="159">
      <c r="A159" s="1" t="s">
        <v>121</v>
      </c>
      <c r="E159" s="27" t="s">
        <v>114</v>
      </c>
    </row>
    <row r="160">
      <c r="A160" s="1" t="s">
        <v>112</v>
      </c>
      <c r="B160" s="1">
        <v>40</v>
      </c>
      <c r="C160" s="26" t="s">
        <v>1267</v>
      </c>
      <c r="D160" t="s">
        <v>114</v>
      </c>
      <c r="E160" s="27" t="s">
        <v>1268</v>
      </c>
      <c r="F160" s="28" t="s">
        <v>132</v>
      </c>
      <c r="G160" s="29">
        <v>22</v>
      </c>
      <c r="H160" s="28">
        <v>0.0068799999999999998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133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118</v>
      </c>
      <c r="E161" s="27" t="s">
        <v>1268</v>
      </c>
    </row>
    <row r="162" ht="76.5">
      <c r="A162" s="1" t="s">
        <v>119</v>
      </c>
      <c r="E162" s="33" t="s">
        <v>1269</v>
      </c>
    </row>
    <row r="163">
      <c r="A163" s="1" t="s">
        <v>121</v>
      </c>
      <c r="E163" s="27" t="s">
        <v>114</v>
      </c>
    </row>
    <row r="164" ht="25.5">
      <c r="A164" s="1" t="s">
        <v>112</v>
      </c>
      <c r="B164" s="1">
        <v>44</v>
      </c>
      <c r="C164" s="26" t="s">
        <v>1270</v>
      </c>
      <c r="D164" t="s">
        <v>114</v>
      </c>
      <c r="E164" s="27" t="s">
        <v>1271</v>
      </c>
      <c r="F164" s="28" t="s">
        <v>132</v>
      </c>
      <c r="G164" s="29">
        <v>3</v>
      </c>
      <c r="H164" s="28">
        <v>0.026280000000000001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133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 ht="25.5">
      <c r="A165" s="1" t="s">
        <v>118</v>
      </c>
      <c r="E165" s="27" t="s">
        <v>1271</v>
      </c>
    </row>
    <row r="166" ht="25.5">
      <c r="A166" s="1" t="s">
        <v>119</v>
      </c>
      <c r="E166" s="33" t="s">
        <v>1272</v>
      </c>
    </row>
    <row r="167">
      <c r="A167" s="1" t="s">
        <v>121</v>
      </c>
      <c r="E167" s="27" t="s">
        <v>114</v>
      </c>
    </row>
    <row r="168" ht="25.5">
      <c r="A168" s="1" t="s">
        <v>112</v>
      </c>
      <c r="B168" s="1">
        <v>35</v>
      </c>
      <c r="C168" s="26" t="s">
        <v>1273</v>
      </c>
      <c r="D168" t="s">
        <v>114</v>
      </c>
      <c r="E168" s="27" t="s">
        <v>1274</v>
      </c>
      <c r="F168" s="28" t="s">
        <v>132</v>
      </c>
      <c r="G168" s="29">
        <v>20</v>
      </c>
      <c r="H168" s="28">
        <v>0.054550000000000001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133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 ht="25.5">
      <c r="A169" s="1" t="s">
        <v>118</v>
      </c>
      <c r="E169" s="27" t="s">
        <v>1274</v>
      </c>
    </row>
    <row r="170" ht="38.25">
      <c r="A170" s="1" t="s">
        <v>119</v>
      </c>
      <c r="E170" s="33" t="s">
        <v>1275</v>
      </c>
    </row>
    <row r="171">
      <c r="A171" s="1" t="s">
        <v>121</v>
      </c>
      <c r="E171" s="27" t="s">
        <v>114</v>
      </c>
    </row>
    <row r="172" ht="25.5">
      <c r="A172" s="1" t="s">
        <v>112</v>
      </c>
      <c r="B172" s="1">
        <v>45</v>
      </c>
      <c r="C172" s="26" t="s">
        <v>1276</v>
      </c>
      <c r="D172" t="s">
        <v>114</v>
      </c>
      <c r="E172" s="27" t="s">
        <v>1277</v>
      </c>
      <c r="F172" s="28" t="s">
        <v>478</v>
      </c>
      <c r="G172" s="29">
        <v>0.0080000000000000002</v>
      </c>
      <c r="H172" s="28">
        <v>0.019539999999999998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133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 ht="25.5">
      <c r="A173" s="1" t="s">
        <v>118</v>
      </c>
      <c r="E173" s="27" t="s">
        <v>1277</v>
      </c>
    </row>
    <row r="174" ht="51">
      <c r="A174" s="1" t="s">
        <v>119</v>
      </c>
      <c r="E174" s="33" t="s">
        <v>1278</v>
      </c>
    </row>
    <row r="175">
      <c r="A175" s="1" t="s">
        <v>121</v>
      </c>
      <c r="E175" s="27" t="s">
        <v>114</v>
      </c>
    </row>
    <row r="176" ht="25.5">
      <c r="A176" s="1" t="s">
        <v>112</v>
      </c>
      <c r="B176" s="1">
        <v>47</v>
      </c>
      <c r="C176" s="26" t="s">
        <v>1279</v>
      </c>
      <c r="D176" t="s">
        <v>114</v>
      </c>
      <c r="E176" s="27" t="s">
        <v>1280</v>
      </c>
      <c r="F176" s="28" t="s">
        <v>478</v>
      </c>
      <c r="G176" s="29">
        <v>2.6549999999999998</v>
      </c>
      <c r="H176" s="28">
        <v>0.017090000000000001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133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 ht="25.5">
      <c r="A177" s="1" t="s">
        <v>118</v>
      </c>
      <c r="E177" s="27" t="s">
        <v>1280</v>
      </c>
    </row>
    <row r="178" ht="344.25">
      <c r="A178" s="1" t="s">
        <v>119</v>
      </c>
      <c r="E178" s="33" t="s">
        <v>1281</v>
      </c>
    </row>
    <row r="179">
      <c r="A179" s="1" t="s">
        <v>121</v>
      </c>
      <c r="E179" s="27" t="s">
        <v>114</v>
      </c>
    </row>
    <row r="180" ht="25.5">
      <c r="A180" s="1" t="s">
        <v>112</v>
      </c>
      <c r="B180" s="1">
        <v>36</v>
      </c>
      <c r="C180" s="26" t="s">
        <v>1282</v>
      </c>
      <c r="D180" t="s">
        <v>114</v>
      </c>
      <c r="E180" s="27" t="s">
        <v>1283</v>
      </c>
      <c r="F180" s="28" t="s">
        <v>136</v>
      </c>
      <c r="G180" s="29">
        <v>6</v>
      </c>
      <c r="H180" s="28">
        <v>0.00019000000000000001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133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 ht="25.5">
      <c r="A181" s="1" t="s">
        <v>118</v>
      </c>
      <c r="E181" s="27" t="s">
        <v>1283</v>
      </c>
    </row>
    <row r="182">
      <c r="A182" s="1" t="s">
        <v>119</v>
      </c>
    </row>
    <row r="183">
      <c r="A183" s="1" t="s">
        <v>121</v>
      </c>
      <c r="E183" s="27" t="s">
        <v>114</v>
      </c>
    </row>
    <row r="184">
      <c r="A184" s="1" t="s">
        <v>112</v>
      </c>
      <c r="B184" s="1">
        <v>37</v>
      </c>
      <c r="C184" s="26" t="s">
        <v>1284</v>
      </c>
      <c r="D184" t="s">
        <v>114</v>
      </c>
      <c r="E184" s="27" t="s">
        <v>1285</v>
      </c>
      <c r="F184" s="28" t="s">
        <v>136</v>
      </c>
      <c r="G184" s="29">
        <v>6</v>
      </c>
      <c r="H184" s="28">
        <v>0.00038000000000000002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133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118</v>
      </c>
      <c r="E185" s="27" t="s">
        <v>1285</v>
      </c>
    </row>
    <row r="186" ht="38.25">
      <c r="A186" s="1" t="s">
        <v>119</v>
      </c>
      <c r="E186" s="33" t="s">
        <v>1286</v>
      </c>
    </row>
    <row r="187">
      <c r="A187" s="1" t="s">
        <v>121</v>
      </c>
      <c r="E187" s="27" t="s">
        <v>114</v>
      </c>
    </row>
    <row r="188" ht="25.5">
      <c r="A188" s="1" t="s">
        <v>112</v>
      </c>
      <c r="B188" s="1">
        <v>50</v>
      </c>
      <c r="C188" s="26" t="s">
        <v>1287</v>
      </c>
      <c r="D188" t="s">
        <v>114</v>
      </c>
      <c r="E188" s="27" t="s">
        <v>1288</v>
      </c>
      <c r="F188" s="28" t="s">
        <v>136</v>
      </c>
      <c r="G188" s="29">
        <v>7.0499999999999998</v>
      </c>
      <c r="H188" s="28">
        <v>0.00059000000000000003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133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 ht="25.5">
      <c r="A189" s="1" t="s">
        <v>118</v>
      </c>
      <c r="E189" s="27" t="s">
        <v>1288</v>
      </c>
    </row>
    <row r="190" ht="38.25">
      <c r="A190" s="1" t="s">
        <v>119</v>
      </c>
      <c r="E190" s="33" t="s">
        <v>1289</v>
      </c>
    </row>
    <row r="191">
      <c r="A191" s="1" t="s">
        <v>121</v>
      </c>
      <c r="E191" s="27" t="s">
        <v>114</v>
      </c>
    </row>
    <row r="192" ht="25.5">
      <c r="A192" s="1" t="s">
        <v>112</v>
      </c>
      <c r="B192" s="1">
        <v>51</v>
      </c>
      <c r="C192" s="26" t="s">
        <v>1290</v>
      </c>
      <c r="D192" t="s">
        <v>114</v>
      </c>
      <c r="E192" s="27" t="s">
        <v>1291</v>
      </c>
      <c r="F192" s="28" t="s">
        <v>136</v>
      </c>
      <c r="G192" s="29">
        <v>12.025</v>
      </c>
      <c r="H192" s="28">
        <v>0.00079000000000000001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133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 ht="25.5">
      <c r="A193" s="1" t="s">
        <v>118</v>
      </c>
      <c r="E193" s="27" t="s">
        <v>1291</v>
      </c>
    </row>
    <row r="194" ht="38.25">
      <c r="A194" s="1" t="s">
        <v>119</v>
      </c>
      <c r="E194" s="33" t="s">
        <v>1292</v>
      </c>
    </row>
    <row r="195">
      <c r="A195" s="1" t="s">
        <v>121</v>
      </c>
      <c r="E195" s="27" t="s">
        <v>114</v>
      </c>
    </row>
    <row r="196" ht="25.5">
      <c r="A196" s="1" t="s">
        <v>112</v>
      </c>
      <c r="B196" s="1">
        <v>52</v>
      </c>
      <c r="C196" s="26" t="s">
        <v>1293</v>
      </c>
      <c r="D196" t="s">
        <v>114</v>
      </c>
      <c r="E196" s="27" t="s">
        <v>1294</v>
      </c>
      <c r="F196" s="28" t="s">
        <v>136</v>
      </c>
      <c r="G196" s="29">
        <v>9.1300000000000008</v>
      </c>
      <c r="H196" s="28">
        <v>0.0011900000000000001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133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 ht="25.5">
      <c r="A197" s="1" t="s">
        <v>118</v>
      </c>
      <c r="E197" s="27" t="s">
        <v>1294</v>
      </c>
    </row>
    <row r="198" ht="38.25">
      <c r="A198" s="1" t="s">
        <v>119</v>
      </c>
      <c r="E198" s="33" t="s">
        <v>1295</v>
      </c>
    </row>
    <row r="199">
      <c r="A199" s="1" t="s">
        <v>121</v>
      </c>
      <c r="E199" s="27" t="s">
        <v>114</v>
      </c>
    </row>
    <row r="200" ht="25.5">
      <c r="A200" s="1" t="s">
        <v>112</v>
      </c>
      <c r="B200" s="1">
        <v>53</v>
      </c>
      <c r="C200" s="26" t="s">
        <v>1296</v>
      </c>
      <c r="D200" t="s">
        <v>114</v>
      </c>
      <c r="E200" s="27" t="s">
        <v>1297</v>
      </c>
      <c r="F200" s="28" t="s">
        <v>136</v>
      </c>
      <c r="G200" s="29">
        <v>4.96</v>
      </c>
      <c r="H200" s="28">
        <v>0.0017799999999999999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133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25.5">
      <c r="A201" s="1" t="s">
        <v>118</v>
      </c>
      <c r="E201" s="27" t="s">
        <v>1297</v>
      </c>
    </row>
    <row r="202" ht="38.25">
      <c r="A202" s="1" t="s">
        <v>119</v>
      </c>
      <c r="E202" s="33" t="s">
        <v>1298</v>
      </c>
    </row>
    <row r="203">
      <c r="A203" s="1" t="s">
        <v>121</v>
      </c>
      <c r="E203" s="27" t="s">
        <v>114</v>
      </c>
    </row>
    <row r="204" ht="25.5">
      <c r="A204" s="1" t="s">
        <v>112</v>
      </c>
      <c r="B204" s="1">
        <v>38</v>
      </c>
      <c r="C204" s="26" t="s">
        <v>1299</v>
      </c>
      <c r="D204" t="s">
        <v>114</v>
      </c>
      <c r="E204" s="27" t="s">
        <v>1300</v>
      </c>
      <c r="F204" s="28" t="s">
        <v>416</v>
      </c>
      <c r="G204" s="29">
        <v>1.4159999999999999</v>
      </c>
      <c r="H204" s="28">
        <v>0.063070000000000001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133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25.5">
      <c r="A205" s="1" t="s">
        <v>118</v>
      </c>
      <c r="E205" s="27" t="s">
        <v>1300</v>
      </c>
    </row>
    <row r="206" ht="114.75">
      <c r="A206" s="1" t="s">
        <v>119</v>
      </c>
      <c r="E206" s="33" t="s">
        <v>1301</v>
      </c>
    </row>
    <row r="207">
      <c r="A207" s="1" t="s">
        <v>121</v>
      </c>
      <c r="E207" s="27" t="s">
        <v>114</v>
      </c>
    </row>
    <row r="208" ht="25.5">
      <c r="A208" s="1" t="s">
        <v>112</v>
      </c>
      <c r="B208" s="1">
        <v>39</v>
      </c>
      <c r="C208" s="26" t="s">
        <v>1302</v>
      </c>
      <c r="D208" t="s">
        <v>114</v>
      </c>
      <c r="E208" s="27" t="s">
        <v>1303</v>
      </c>
      <c r="F208" s="28" t="s">
        <v>416</v>
      </c>
      <c r="G208" s="29">
        <v>35.392000000000003</v>
      </c>
      <c r="H208" s="28">
        <v>0.061969999999999997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133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25.5">
      <c r="A209" s="1" t="s">
        <v>118</v>
      </c>
      <c r="E209" s="27" t="s">
        <v>1303</v>
      </c>
    </row>
    <row r="210" ht="331.5">
      <c r="A210" s="1" t="s">
        <v>119</v>
      </c>
      <c r="E210" s="33" t="s">
        <v>1304</v>
      </c>
    </row>
    <row r="211">
      <c r="A211" s="1" t="s">
        <v>121</v>
      </c>
      <c r="E211" s="27" t="s">
        <v>114</v>
      </c>
    </row>
    <row r="212" ht="25.5">
      <c r="A212" s="1" t="s">
        <v>112</v>
      </c>
      <c r="B212" s="1">
        <v>54</v>
      </c>
      <c r="C212" s="26" t="s">
        <v>1305</v>
      </c>
      <c r="D212" t="s">
        <v>114</v>
      </c>
      <c r="E212" s="27" t="s">
        <v>1306</v>
      </c>
      <c r="F212" s="28" t="s">
        <v>416</v>
      </c>
      <c r="G212" s="29">
        <v>6.8250000000000002</v>
      </c>
      <c r="H212" s="28">
        <v>0.26723000000000002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133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25.5">
      <c r="A213" s="1" t="s">
        <v>118</v>
      </c>
      <c r="E213" s="27" t="s">
        <v>1306</v>
      </c>
    </row>
    <row r="214" ht="63.75">
      <c r="A214" s="1" t="s">
        <v>119</v>
      </c>
      <c r="E214" s="33" t="s">
        <v>1307</v>
      </c>
    </row>
    <row r="215">
      <c r="A215" s="1" t="s">
        <v>121</v>
      </c>
      <c r="E215" s="27" t="s">
        <v>114</v>
      </c>
    </row>
    <row r="216" ht="25.5">
      <c r="A216" s="1" t="s">
        <v>112</v>
      </c>
      <c r="B216" s="1">
        <v>55</v>
      </c>
      <c r="C216" s="26" t="s">
        <v>1308</v>
      </c>
      <c r="D216" t="s">
        <v>114</v>
      </c>
      <c r="E216" s="27" t="s">
        <v>1309</v>
      </c>
      <c r="F216" s="28" t="s">
        <v>416</v>
      </c>
      <c r="G216" s="29">
        <v>8.5579999999999998</v>
      </c>
      <c r="H216" s="28">
        <v>0.45432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133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 ht="25.5">
      <c r="A217" s="1" t="s">
        <v>118</v>
      </c>
      <c r="E217" s="27" t="s">
        <v>1309</v>
      </c>
    </row>
    <row r="218" ht="102">
      <c r="A218" s="1" t="s">
        <v>119</v>
      </c>
      <c r="E218" s="33" t="s">
        <v>1310</v>
      </c>
    </row>
    <row r="219">
      <c r="A219" s="1" t="s">
        <v>121</v>
      </c>
      <c r="E219" s="27" t="s">
        <v>114</v>
      </c>
    </row>
    <row r="220">
      <c r="A220" s="1" t="s">
        <v>112</v>
      </c>
      <c r="B220" s="1">
        <v>41</v>
      </c>
      <c r="C220" s="26" t="s">
        <v>1311</v>
      </c>
      <c r="D220" t="s">
        <v>114</v>
      </c>
      <c r="E220" s="27" t="s">
        <v>1312</v>
      </c>
      <c r="F220" s="28" t="s">
        <v>132</v>
      </c>
      <c r="G220" s="29">
        <v>2</v>
      </c>
      <c r="H220" s="28">
        <v>0.041000000000000002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133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118</v>
      </c>
      <c r="E221" s="27" t="s">
        <v>1312</v>
      </c>
    </row>
    <row r="222">
      <c r="A222" s="1" t="s">
        <v>119</v>
      </c>
      <c r="E222" s="33" t="s">
        <v>1313</v>
      </c>
    </row>
    <row r="223">
      <c r="A223" s="1" t="s">
        <v>121</v>
      </c>
      <c r="E223" s="27" t="s">
        <v>114</v>
      </c>
    </row>
    <row r="224">
      <c r="A224" s="1" t="s">
        <v>112</v>
      </c>
      <c r="B224" s="1">
        <v>42</v>
      </c>
      <c r="C224" s="26" t="s">
        <v>1314</v>
      </c>
      <c r="D224" t="s">
        <v>114</v>
      </c>
      <c r="E224" s="27" t="s">
        <v>1315</v>
      </c>
      <c r="F224" s="28" t="s">
        <v>132</v>
      </c>
      <c r="G224" s="29">
        <v>7</v>
      </c>
      <c r="H224" s="28">
        <v>0.072999999999999995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133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118</v>
      </c>
      <c r="E225" s="27" t="s">
        <v>1315</v>
      </c>
    </row>
    <row r="226">
      <c r="A226" s="1" t="s">
        <v>119</v>
      </c>
      <c r="E226" s="33" t="s">
        <v>1316</v>
      </c>
    </row>
    <row r="227">
      <c r="A227" s="1" t="s">
        <v>121</v>
      </c>
      <c r="E227" s="27" t="s">
        <v>114</v>
      </c>
    </row>
    <row r="228">
      <c r="A228" s="1" t="s">
        <v>112</v>
      </c>
      <c r="B228" s="1">
        <v>43</v>
      </c>
      <c r="C228" s="26" t="s">
        <v>1317</v>
      </c>
      <c r="D228" t="s">
        <v>114</v>
      </c>
      <c r="E228" s="27" t="s">
        <v>1318</v>
      </c>
      <c r="F228" s="28" t="s">
        <v>132</v>
      </c>
      <c r="G228" s="29">
        <v>13</v>
      </c>
      <c r="H228" s="28">
        <v>0.027</v>
      </c>
      <c r="I228" s="30">
        <f>ROUND(G228*H228,P4)</f>
        <v>0</v>
      </c>
      <c r="L228" s="31">
        <v>0</v>
      </c>
      <c r="M228" s="24">
        <f>ROUND(G228*L228,P4)</f>
        <v>0</v>
      </c>
      <c r="N228" s="25" t="s">
        <v>133</v>
      </c>
      <c r="O228" s="32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118</v>
      </c>
      <c r="E229" s="27" t="s">
        <v>1318</v>
      </c>
    </row>
    <row r="230" ht="38.25">
      <c r="A230" s="1" t="s">
        <v>119</v>
      </c>
      <c r="E230" s="33" t="s">
        <v>1319</v>
      </c>
    </row>
    <row r="231">
      <c r="A231" s="1" t="s">
        <v>121</v>
      </c>
      <c r="E231" s="27" t="s">
        <v>114</v>
      </c>
    </row>
    <row r="232">
      <c r="A232" s="1" t="s">
        <v>109</v>
      </c>
      <c r="C232" s="22" t="s">
        <v>348</v>
      </c>
      <c r="E232" s="23" t="s">
        <v>675</v>
      </c>
      <c r="L232" s="24">
        <f>SUMIFS(L233:L300,A233:A300,"P")</f>
        <v>0</v>
      </c>
      <c r="M232" s="24">
        <f>SUMIFS(M233:M300,A233:A300,"P")</f>
        <v>0</v>
      </c>
      <c r="N232" s="25"/>
    </row>
    <row r="233">
      <c r="A233" s="1" t="s">
        <v>112</v>
      </c>
      <c r="B233" s="1">
        <v>64</v>
      </c>
      <c r="C233" s="26" t="s">
        <v>1320</v>
      </c>
      <c r="D233" t="s">
        <v>114</v>
      </c>
      <c r="E233" s="27" t="s">
        <v>1321</v>
      </c>
      <c r="F233" s="28" t="s">
        <v>478</v>
      </c>
      <c r="G233" s="29">
        <v>0.60199999999999998</v>
      </c>
      <c r="H233" s="28">
        <v>1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133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118</v>
      </c>
      <c r="E234" s="27" t="s">
        <v>1321</v>
      </c>
    </row>
    <row r="235" ht="102">
      <c r="A235" s="1" t="s">
        <v>119</v>
      </c>
      <c r="E235" s="33" t="s">
        <v>1322</v>
      </c>
    </row>
    <row r="236">
      <c r="A236" s="1" t="s">
        <v>121</v>
      </c>
      <c r="E236" s="27" t="s">
        <v>114</v>
      </c>
    </row>
    <row r="237">
      <c r="A237" s="1" t="s">
        <v>112</v>
      </c>
      <c r="B237" s="1">
        <v>63</v>
      </c>
      <c r="C237" s="26" t="s">
        <v>1323</v>
      </c>
      <c r="D237" t="s">
        <v>114</v>
      </c>
      <c r="E237" s="27" t="s">
        <v>1324</v>
      </c>
      <c r="F237" s="28" t="s">
        <v>478</v>
      </c>
      <c r="G237" s="29">
        <v>0.045999999999999999</v>
      </c>
      <c r="H237" s="28">
        <v>1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133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118</v>
      </c>
      <c r="E238" s="27" t="s">
        <v>1324</v>
      </c>
    </row>
    <row r="239">
      <c r="A239" s="1" t="s">
        <v>119</v>
      </c>
      <c r="E239" s="33" t="s">
        <v>1325</v>
      </c>
    </row>
    <row r="240">
      <c r="A240" s="1" t="s">
        <v>121</v>
      </c>
      <c r="E240" s="27" t="s">
        <v>114</v>
      </c>
    </row>
    <row r="241">
      <c r="A241" s="1" t="s">
        <v>112</v>
      </c>
      <c r="B241" s="1">
        <v>66</v>
      </c>
      <c r="C241" s="26" t="s">
        <v>1326</v>
      </c>
      <c r="D241" t="s">
        <v>114</v>
      </c>
      <c r="E241" s="27" t="s">
        <v>1327</v>
      </c>
      <c r="F241" s="28" t="s">
        <v>478</v>
      </c>
      <c r="G241" s="29">
        <v>0.35899999999999999</v>
      </c>
      <c r="H241" s="28">
        <v>1</v>
      </c>
      <c r="I241" s="30">
        <f>ROUND(G241*H241,P4)</f>
        <v>0</v>
      </c>
      <c r="L241" s="31">
        <v>0</v>
      </c>
      <c r="M241" s="24">
        <f>ROUND(G241*L241,P4)</f>
        <v>0</v>
      </c>
      <c r="N241" s="25" t="s">
        <v>133</v>
      </c>
      <c r="O241" s="32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118</v>
      </c>
      <c r="E242" s="27" t="s">
        <v>1327</v>
      </c>
    </row>
    <row r="243">
      <c r="A243" s="1" t="s">
        <v>119</v>
      </c>
    </row>
    <row r="244">
      <c r="A244" s="1" t="s">
        <v>121</v>
      </c>
      <c r="E244" s="27" t="s">
        <v>114</v>
      </c>
    </row>
    <row r="245" ht="25.5">
      <c r="A245" s="1" t="s">
        <v>112</v>
      </c>
      <c r="B245" s="1">
        <v>67</v>
      </c>
      <c r="C245" s="26" t="s">
        <v>1328</v>
      </c>
      <c r="D245" t="s">
        <v>114</v>
      </c>
      <c r="E245" s="27" t="s">
        <v>1329</v>
      </c>
      <c r="F245" s="28" t="s">
        <v>132</v>
      </c>
      <c r="G245" s="29">
        <v>18</v>
      </c>
      <c r="H245" s="28">
        <v>0.058999999999999997</v>
      </c>
      <c r="I245" s="30">
        <f>ROUND(G245*H245,P4)</f>
        <v>0</v>
      </c>
      <c r="L245" s="31">
        <v>0</v>
      </c>
      <c r="M245" s="24">
        <f>ROUND(G245*L245,P4)</f>
        <v>0</v>
      </c>
      <c r="N245" s="25" t="s">
        <v>133</v>
      </c>
      <c r="O245" s="32">
        <f>M245*AA245</f>
        <v>0</v>
      </c>
      <c r="P245" s="1">
        <v>3</v>
      </c>
      <c r="AA245" s="1">
        <f>IF(P245=1,$O$3,IF(P245=2,$O$4,$O$5))</f>
        <v>0</v>
      </c>
    </row>
    <row r="246" ht="25.5">
      <c r="A246" s="1" t="s">
        <v>118</v>
      </c>
      <c r="E246" s="27" t="s">
        <v>1329</v>
      </c>
    </row>
    <row r="247" ht="127.5">
      <c r="A247" s="1" t="s">
        <v>119</v>
      </c>
      <c r="E247" s="33" t="s">
        <v>1330</v>
      </c>
    </row>
    <row r="248">
      <c r="A248" s="1" t="s">
        <v>121</v>
      </c>
      <c r="E248" s="27" t="s">
        <v>114</v>
      </c>
    </row>
    <row r="249" ht="25.5">
      <c r="A249" s="1" t="s">
        <v>112</v>
      </c>
      <c r="B249" s="1">
        <v>56</v>
      </c>
      <c r="C249" s="26" t="s">
        <v>1331</v>
      </c>
      <c r="D249" t="s">
        <v>114</v>
      </c>
      <c r="E249" s="27" t="s">
        <v>1332</v>
      </c>
      <c r="F249" s="28" t="s">
        <v>570</v>
      </c>
      <c r="G249" s="29">
        <v>4.2430000000000003</v>
      </c>
      <c r="H249" s="28">
        <v>2.5019399999999998</v>
      </c>
      <c r="I249" s="30">
        <f>ROUND(G249*H249,P4)</f>
        <v>0</v>
      </c>
      <c r="L249" s="31">
        <v>0</v>
      </c>
      <c r="M249" s="24">
        <f>ROUND(G249*L249,P4)</f>
        <v>0</v>
      </c>
      <c r="N249" s="25" t="s">
        <v>133</v>
      </c>
      <c r="O249" s="32">
        <f>M249*AA249</f>
        <v>0</v>
      </c>
      <c r="P249" s="1">
        <v>3</v>
      </c>
      <c r="AA249" s="1">
        <f>IF(P249=1,$O$3,IF(P249=2,$O$4,$O$5))</f>
        <v>0</v>
      </c>
    </row>
    <row r="250" ht="38.25">
      <c r="A250" s="1" t="s">
        <v>118</v>
      </c>
      <c r="E250" s="27" t="s">
        <v>1333</v>
      </c>
    </row>
    <row r="251" ht="344.25">
      <c r="A251" s="1" t="s">
        <v>119</v>
      </c>
      <c r="E251" s="33" t="s">
        <v>1334</v>
      </c>
    </row>
    <row r="252">
      <c r="A252" s="1" t="s">
        <v>121</v>
      </c>
      <c r="E252" s="27" t="s">
        <v>114</v>
      </c>
    </row>
    <row r="253" ht="25.5">
      <c r="A253" s="1" t="s">
        <v>112</v>
      </c>
      <c r="B253" s="1">
        <v>57</v>
      </c>
      <c r="C253" s="26" t="s">
        <v>1335</v>
      </c>
      <c r="D253" t="s">
        <v>114</v>
      </c>
      <c r="E253" s="27" t="s">
        <v>1336</v>
      </c>
      <c r="F253" s="28" t="s">
        <v>416</v>
      </c>
      <c r="G253" s="29">
        <v>46.103000000000002</v>
      </c>
      <c r="H253" s="28">
        <v>0.0066299999999999996</v>
      </c>
      <c r="I253" s="30">
        <f>ROUND(G253*H253,P4)</f>
        <v>0</v>
      </c>
      <c r="L253" s="31">
        <v>0</v>
      </c>
      <c r="M253" s="24">
        <f>ROUND(G253*L253,P4)</f>
        <v>0</v>
      </c>
      <c r="N253" s="25" t="s">
        <v>133</v>
      </c>
      <c r="O253" s="32">
        <f>M253*AA253</f>
        <v>0</v>
      </c>
      <c r="P253" s="1">
        <v>3</v>
      </c>
      <c r="AA253" s="1">
        <f>IF(P253=1,$O$3,IF(P253=2,$O$4,$O$5))</f>
        <v>0</v>
      </c>
    </row>
    <row r="254" ht="25.5">
      <c r="A254" s="1" t="s">
        <v>118</v>
      </c>
      <c r="E254" s="27" t="s">
        <v>1336</v>
      </c>
    </row>
    <row r="255" ht="344.25">
      <c r="A255" s="1" t="s">
        <v>119</v>
      </c>
      <c r="E255" s="33" t="s">
        <v>1337</v>
      </c>
    </row>
    <row r="256">
      <c r="A256" s="1" t="s">
        <v>121</v>
      </c>
      <c r="E256" s="27" t="s">
        <v>114</v>
      </c>
    </row>
    <row r="257" ht="25.5">
      <c r="A257" s="1" t="s">
        <v>112</v>
      </c>
      <c r="B257" s="1">
        <v>58</v>
      </c>
      <c r="C257" s="26" t="s">
        <v>1338</v>
      </c>
      <c r="D257" t="s">
        <v>114</v>
      </c>
      <c r="E257" s="27" t="s">
        <v>1339</v>
      </c>
      <c r="F257" s="28" t="s">
        <v>416</v>
      </c>
      <c r="G257" s="29">
        <v>46.103000000000002</v>
      </c>
      <c r="H257" s="28">
        <v>0</v>
      </c>
      <c r="I257" s="30">
        <f>ROUND(G257*H257,P4)</f>
        <v>0</v>
      </c>
      <c r="L257" s="31">
        <v>0</v>
      </c>
      <c r="M257" s="24">
        <f>ROUND(G257*L257,P4)</f>
        <v>0</v>
      </c>
      <c r="N257" s="25" t="s">
        <v>133</v>
      </c>
      <c r="O257" s="32">
        <f>M257*AA257</f>
        <v>0</v>
      </c>
      <c r="P257" s="1">
        <v>3</v>
      </c>
      <c r="AA257" s="1">
        <f>IF(P257=1,$O$3,IF(P257=2,$O$4,$O$5))</f>
        <v>0</v>
      </c>
    </row>
    <row r="258" ht="25.5">
      <c r="A258" s="1" t="s">
        <v>118</v>
      </c>
      <c r="E258" s="27" t="s">
        <v>1339</v>
      </c>
    </row>
    <row r="259">
      <c r="A259" s="1" t="s">
        <v>119</v>
      </c>
    </row>
    <row r="260">
      <c r="A260" s="1" t="s">
        <v>121</v>
      </c>
      <c r="E260" s="27" t="s">
        <v>114</v>
      </c>
    </row>
    <row r="261" ht="25.5">
      <c r="A261" s="1" t="s">
        <v>112</v>
      </c>
      <c r="B261" s="1">
        <v>59</v>
      </c>
      <c r="C261" s="26" t="s">
        <v>1340</v>
      </c>
      <c r="D261" t="s">
        <v>114</v>
      </c>
      <c r="E261" s="27" t="s">
        <v>1341</v>
      </c>
      <c r="F261" s="28" t="s">
        <v>416</v>
      </c>
      <c r="G261" s="29">
        <v>21.992999999999999</v>
      </c>
      <c r="H261" s="28">
        <v>0.00134</v>
      </c>
      <c r="I261" s="30">
        <f>ROUND(G261*H261,P4)</f>
        <v>0</v>
      </c>
      <c r="L261" s="31">
        <v>0</v>
      </c>
      <c r="M261" s="24">
        <f>ROUND(G261*L261,P4)</f>
        <v>0</v>
      </c>
      <c r="N261" s="25" t="s">
        <v>133</v>
      </c>
      <c r="O261" s="32">
        <f>M261*AA261</f>
        <v>0</v>
      </c>
      <c r="P261" s="1">
        <v>3</v>
      </c>
      <c r="AA261" s="1">
        <f>IF(P261=1,$O$3,IF(P261=2,$O$4,$O$5))</f>
        <v>0</v>
      </c>
    </row>
    <row r="262" ht="25.5">
      <c r="A262" s="1" t="s">
        <v>118</v>
      </c>
      <c r="E262" s="27" t="s">
        <v>1341</v>
      </c>
    </row>
    <row r="263" ht="318.75">
      <c r="A263" s="1" t="s">
        <v>119</v>
      </c>
      <c r="E263" s="33" t="s">
        <v>1342</v>
      </c>
    </row>
    <row r="264">
      <c r="A264" s="1" t="s">
        <v>121</v>
      </c>
      <c r="E264" s="27" t="s">
        <v>114</v>
      </c>
    </row>
    <row r="265" ht="25.5">
      <c r="A265" s="1" t="s">
        <v>112</v>
      </c>
      <c r="B265" s="1">
        <v>60</v>
      </c>
      <c r="C265" s="26" t="s">
        <v>1343</v>
      </c>
      <c r="D265" t="s">
        <v>114</v>
      </c>
      <c r="E265" s="27" t="s">
        <v>1344</v>
      </c>
      <c r="F265" s="28" t="s">
        <v>416</v>
      </c>
      <c r="G265" s="29">
        <v>21.992999999999999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133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 ht="25.5">
      <c r="A266" s="1" t="s">
        <v>118</v>
      </c>
      <c r="E266" s="27" t="s">
        <v>1344</v>
      </c>
    </row>
    <row r="267">
      <c r="A267" s="1" t="s">
        <v>119</v>
      </c>
    </row>
    <row r="268">
      <c r="A268" s="1" t="s">
        <v>121</v>
      </c>
      <c r="E268" s="27" t="s">
        <v>114</v>
      </c>
    </row>
    <row r="269" ht="25.5">
      <c r="A269" s="1" t="s">
        <v>112</v>
      </c>
      <c r="B269" s="1">
        <v>62</v>
      </c>
      <c r="C269" s="26" t="s">
        <v>1345</v>
      </c>
      <c r="D269" t="s">
        <v>114</v>
      </c>
      <c r="E269" s="27" t="s">
        <v>1346</v>
      </c>
      <c r="F269" s="28" t="s">
        <v>478</v>
      </c>
      <c r="G269" s="29">
        <v>0.64800000000000002</v>
      </c>
      <c r="H269" s="28">
        <v>0.017090000000000001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133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 ht="25.5">
      <c r="A270" s="1" t="s">
        <v>118</v>
      </c>
      <c r="E270" s="27" t="s">
        <v>1346</v>
      </c>
    </row>
    <row r="271" ht="114.75">
      <c r="A271" s="1" t="s">
        <v>119</v>
      </c>
      <c r="E271" s="33" t="s">
        <v>1347</v>
      </c>
    </row>
    <row r="272">
      <c r="A272" s="1" t="s">
        <v>121</v>
      </c>
      <c r="E272" s="27" t="s">
        <v>114</v>
      </c>
    </row>
    <row r="273" ht="25.5">
      <c r="A273" s="1" t="s">
        <v>112</v>
      </c>
      <c r="B273" s="1">
        <v>65</v>
      </c>
      <c r="C273" s="26" t="s">
        <v>1348</v>
      </c>
      <c r="D273" t="s">
        <v>114</v>
      </c>
      <c r="E273" s="27" t="s">
        <v>1349</v>
      </c>
      <c r="F273" s="28" t="s">
        <v>478</v>
      </c>
      <c r="G273" s="29">
        <v>0.35899999999999999</v>
      </c>
      <c r="H273" s="28">
        <v>0.01221</v>
      </c>
      <c r="I273" s="30">
        <f>ROUND(G273*H273,P4)</f>
        <v>0</v>
      </c>
      <c r="L273" s="31">
        <v>0</v>
      </c>
      <c r="M273" s="24">
        <f>ROUND(G273*L273,P4)</f>
        <v>0</v>
      </c>
      <c r="N273" s="25" t="s">
        <v>133</v>
      </c>
      <c r="O273" s="32">
        <f>M273*AA273</f>
        <v>0</v>
      </c>
      <c r="P273" s="1">
        <v>3</v>
      </c>
      <c r="AA273" s="1">
        <f>IF(P273=1,$O$3,IF(P273=2,$O$4,$O$5))</f>
        <v>0</v>
      </c>
    </row>
    <row r="274" ht="25.5">
      <c r="A274" s="1" t="s">
        <v>118</v>
      </c>
      <c r="E274" s="27" t="s">
        <v>1349</v>
      </c>
    </row>
    <row r="275" ht="38.25">
      <c r="A275" s="1" t="s">
        <v>119</v>
      </c>
      <c r="E275" s="33" t="s">
        <v>1350</v>
      </c>
    </row>
    <row r="276">
      <c r="A276" s="1" t="s">
        <v>121</v>
      </c>
      <c r="E276" s="27" t="s">
        <v>114</v>
      </c>
    </row>
    <row r="277" ht="25.5">
      <c r="A277" s="1" t="s">
        <v>112</v>
      </c>
      <c r="B277" s="1">
        <v>68</v>
      </c>
      <c r="C277" s="26" t="s">
        <v>1351</v>
      </c>
      <c r="D277" t="s">
        <v>114</v>
      </c>
      <c r="E277" s="27" t="s">
        <v>1352</v>
      </c>
      <c r="F277" s="28" t="s">
        <v>136</v>
      </c>
      <c r="G277" s="29">
        <v>94.780000000000001</v>
      </c>
      <c r="H277" s="28">
        <v>0.036549999999999999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133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 ht="25.5">
      <c r="A278" s="1" t="s">
        <v>118</v>
      </c>
      <c r="E278" s="27" t="s">
        <v>1352</v>
      </c>
    </row>
    <row r="279" ht="89.25">
      <c r="A279" s="1" t="s">
        <v>119</v>
      </c>
      <c r="E279" s="33" t="s">
        <v>1353</v>
      </c>
    </row>
    <row r="280">
      <c r="A280" s="1" t="s">
        <v>121</v>
      </c>
      <c r="E280" s="27" t="s">
        <v>114</v>
      </c>
    </row>
    <row r="281">
      <c r="A281" s="1" t="s">
        <v>112</v>
      </c>
      <c r="B281" s="1">
        <v>69</v>
      </c>
      <c r="C281" s="26" t="s">
        <v>1354</v>
      </c>
      <c r="D281" t="s">
        <v>114</v>
      </c>
      <c r="E281" s="27" t="s">
        <v>1355</v>
      </c>
      <c r="F281" s="28" t="s">
        <v>570</v>
      </c>
      <c r="G281" s="29">
        <v>11.369999999999999</v>
      </c>
      <c r="H281" s="28">
        <v>2.5019800000000001</v>
      </c>
      <c r="I281" s="30">
        <f>ROUND(G281*H281,P4)</f>
        <v>0</v>
      </c>
      <c r="L281" s="31">
        <v>0</v>
      </c>
      <c r="M281" s="24">
        <f>ROUND(G281*L281,P4)</f>
        <v>0</v>
      </c>
      <c r="N281" s="25" t="s">
        <v>133</v>
      </c>
      <c r="O281" s="32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118</v>
      </c>
      <c r="E282" s="27" t="s">
        <v>1355</v>
      </c>
    </row>
    <row r="283" ht="102">
      <c r="A283" s="1" t="s">
        <v>119</v>
      </c>
      <c r="E283" s="33" t="s">
        <v>1356</v>
      </c>
    </row>
    <row r="284">
      <c r="A284" s="1" t="s">
        <v>121</v>
      </c>
      <c r="E284" s="27" t="s">
        <v>114</v>
      </c>
    </row>
    <row r="285">
      <c r="A285" s="1" t="s">
        <v>112</v>
      </c>
      <c r="B285" s="1">
        <v>70</v>
      </c>
      <c r="C285" s="26" t="s">
        <v>1357</v>
      </c>
      <c r="D285" t="s">
        <v>114</v>
      </c>
      <c r="E285" s="27" t="s">
        <v>1358</v>
      </c>
      <c r="F285" s="28" t="s">
        <v>416</v>
      </c>
      <c r="G285" s="29">
        <v>21.5</v>
      </c>
      <c r="H285" s="28">
        <v>0.011169999999999999</v>
      </c>
      <c r="I285" s="30">
        <f>ROUND(G285*H285,P4)</f>
        <v>0</v>
      </c>
      <c r="L285" s="31">
        <v>0</v>
      </c>
      <c r="M285" s="24">
        <f>ROUND(G285*L285,P4)</f>
        <v>0</v>
      </c>
      <c r="N285" s="25" t="s">
        <v>133</v>
      </c>
      <c r="O285" s="32">
        <f>M285*AA285</f>
        <v>0</v>
      </c>
      <c r="P285" s="1">
        <v>3</v>
      </c>
      <c r="AA285" s="1">
        <f>IF(P285=1,$O$3,IF(P285=2,$O$4,$O$5))</f>
        <v>0</v>
      </c>
    </row>
    <row r="286">
      <c r="A286" s="1" t="s">
        <v>118</v>
      </c>
      <c r="E286" s="27" t="s">
        <v>1358</v>
      </c>
    </row>
    <row r="287" ht="76.5">
      <c r="A287" s="1" t="s">
        <v>119</v>
      </c>
      <c r="E287" s="33" t="s">
        <v>1359</v>
      </c>
    </row>
    <row r="288">
      <c r="A288" s="1" t="s">
        <v>121</v>
      </c>
      <c r="E288" s="27" t="s">
        <v>114</v>
      </c>
    </row>
    <row r="289">
      <c r="A289" s="1" t="s">
        <v>112</v>
      </c>
      <c r="B289" s="1">
        <v>71</v>
      </c>
      <c r="C289" s="26" t="s">
        <v>1360</v>
      </c>
      <c r="D289" t="s">
        <v>114</v>
      </c>
      <c r="E289" s="27" t="s">
        <v>1361</v>
      </c>
      <c r="F289" s="28" t="s">
        <v>416</v>
      </c>
      <c r="G289" s="29">
        <v>21.5</v>
      </c>
      <c r="H289" s="28">
        <v>0</v>
      </c>
      <c r="I289" s="30">
        <f>ROUND(G289*H289,P4)</f>
        <v>0</v>
      </c>
      <c r="L289" s="31">
        <v>0</v>
      </c>
      <c r="M289" s="24">
        <f>ROUND(G289*L289,P4)</f>
        <v>0</v>
      </c>
      <c r="N289" s="25" t="s">
        <v>133</v>
      </c>
      <c r="O289" s="32">
        <f>M289*AA289</f>
        <v>0</v>
      </c>
      <c r="P289" s="1">
        <v>3</v>
      </c>
      <c r="AA289" s="1">
        <f>IF(P289=1,$O$3,IF(P289=2,$O$4,$O$5))</f>
        <v>0</v>
      </c>
    </row>
    <row r="290">
      <c r="A290" s="1" t="s">
        <v>118</v>
      </c>
      <c r="E290" s="27" t="s">
        <v>1361</v>
      </c>
    </row>
    <row r="291">
      <c r="A291" s="1" t="s">
        <v>119</v>
      </c>
    </row>
    <row r="292">
      <c r="A292" s="1" t="s">
        <v>121</v>
      </c>
      <c r="E292" s="27" t="s">
        <v>114</v>
      </c>
    </row>
    <row r="293">
      <c r="A293" s="1" t="s">
        <v>112</v>
      </c>
      <c r="B293" s="1">
        <v>72</v>
      </c>
      <c r="C293" s="26" t="s">
        <v>1362</v>
      </c>
      <c r="D293" t="s">
        <v>114</v>
      </c>
      <c r="E293" s="27" t="s">
        <v>1363</v>
      </c>
      <c r="F293" s="28" t="s">
        <v>478</v>
      </c>
      <c r="G293" s="29">
        <v>0.97599999999999998</v>
      </c>
      <c r="H293" s="28">
        <v>1.05291</v>
      </c>
      <c r="I293" s="30">
        <f>ROUND(G293*H293,P4)</f>
        <v>0</v>
      </c>
      <c r="L293" s="31">
        <v>0</v>
      </c>
      <c r="M293" s="24">
        <f>ROUND(G293*L293,P4)</f>
        <v>0</v>
      </c>
      <c r="N293" s="25" t="s">
        <v>133</v>
      </c>
      <c r="O293" s="32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118</v>
      </c>
      <c r="E294" s="27" t="s">
        <v>1363</v>
      </c>
    </row>
    <row r="295" ht="204">
      <c r="A295" s="1" t="s">
        <v>119</v>
      </c>
      <c r="E295" s="33" t="s">
        <v>1364</v>
      </c>
    </row>
    <row r="296">
      <c r="A296" s="1" t="s">
        <v>121</v>
      </c>
      <c r="E296" s="27" t="s">
        <v>114</v>
      </c>
    </row>
    <row r="297" ht="25.5">
      <c r="A297" s="1" t="s">
        <v>112</v>
      </c>
      <c r="B297" s="1">
        <v>61</v>
      </c>
      <c r="C297" s="26" t="s">
        <v>1365</v>
      </c>
      <c r="D297" t="s">
        <v>114</v>
      </c>
      <c r="E297" s="27" t="s">
        <v>1366</v>
      </c>
      <c r="F297" s="28" t="s">
        <v>570</v>
      </c>
      <c r="G297" s="29">
        <v>0.40200000000000002</v>
      </c>
      <c r="H297" s="28">
        <v>2.5018699999999998</v>
      </c>
      <c r="I297" s="30">
        <f>ROUND(G297*H297,P4)</f>
        <v>0</v>
      </c>
      <c r="L297" s="31">
        <v>0</v>
      </c>
      <c r="M297" s="24">
        <f>ROUND(G297*L297,P4)</f>
        <v>0</v>
      </c>
      <c r="N297" s="25" t="s">
        <v>133</v>
      </c>
      <c r="O297" s="32">
        <f>M297*AA297</f>
        <v>0</v>
      </c>
      <c r="P297" s="1">
        <v>3</v>
      </c>
      <c r="AA297" s="1">
        <f>IF(P297=1,$O$3,IF(P297=2,$O$4,$O$5))</f>
        <v>0</v>
      </c>
    </row>
    <row r="298" ht="25.5">
      <c r="A298" s="1" t="s">
        <v>118</v>
      </c>
      <c r="E298" s="27" t="s">
        <v>1366</v>
      </c>
    </row>
    <row r="299" ht="153">
      <c r="A299" s="1" t="s">
        <v>119</v>
      </c>
      <c r="E299" s="33" t="s">
        <v>1367</v>
      </c>
    </row>
    <row r="300">
      <c r="A300" s="1" t="s">
        <v>121</v>
      </c>
      <c r="E300" s="27" t="s">
        <v>114</v>
      </c>
    </row>
    <row r="301">
      <c r="A301" s="1" t="s">
        <v>109</v>
      </c>
      <c r="C301" s="22" t="s">
        <v>1368</v>
      </c>
      <c r="E301" s="23" t="s">
        <v>1369</v>
      </c>
      <c r="L301" s="24">
        <f>SUMIFS(L302:L345,A302:A345,"P")</f>
        <v>0</v>
      </c>
      <c r="M301" s="24">
        <f>SUMIFS(M302:M345,A302:A345,"P")</f>
        <v>0</v>
      </c>
      <c r="N301" s="25"/>
    </row>
    <row r="302" ht="25.5">
      <c r="A302" s="1" t="s">
        <v>112</v>
      </c>
      <c r="B302" s="1">
        <v>77</v>
      </c>
      <c r="C302" s="26" t="s">
        <v>1370</v>
      </c>
      <c r="D302" t="s">
        <v>114</v>
      </c>
      <c r="E302" s="27" t="s">
        <v>1371</v>
      </c>
      <c r="F302" s="28" t="s">
        <v>416</v>
      </c>
      <c r="G302" s="29">
        <v>282.79300000000001</v>
      </c>
      <c r="H302" s="28">
        <v>0.016899999999999998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133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 ht="25.5">
      <c r="A303" s="1" t="s">
        <v>118</v>
      </c>
      <c r="E303" s="27" t="s">
        <v>1371</v>
      </c>
    </row>
    <row r="304">
      <c r="A304" s="1" t="s">
        <v>119</v>
      </c>
    </row>
    <row r="305">
      <c r="A305" s="1" t="s">
        <v>121</v>
      </c>
      <c r="E305" s="27" t="s">
        <v>114</v>
      </c>
    </row>
    <row r="306" ht="25.5">
      <c r="A306" s="1" t="s">
        <v>112</v>
      </c>
      <c r="B306" s="1">
        <v>78</v>
      </c>
      <c r="C306" s="26" t="s">
        <v>1372</v>
      </c>
      <c r="D306" t="s">
        <v>114</v>
      </c>
      <c r="E306" s="27" t="s">
        <v>1373</v>
      </c>
      <c r="F306" s="28" t="s">
        <v>416</v>
      </c>
      <c r="G306" s="29">
        <v>281.08600000000001</v>
      </c>
      <c r="H306" s="28">
        <v>0.00027999999999999998</v>
      </c>
      <c r="I306" s="30">
        <f>ROUND(G306*H306,P4)</f>
        <v>0</v>
      </c>
      <c r="L306" s="31">
        <v>0</v>
      </c>
      <c r="M306" s="24">
        <f>ROUND(G306*L306,P4)</f>
        <v>0</v>
      </c>
      <c r="N306" s="25" t="s">
        <v>133</v>
      </c>
      <c r="O306" s="32">
        <f>M306*AA306</f>
        <v>0</v>
      </c>
      <c r="P306" s="1">
        <v>3</v>
      </c>
      <c r="AA306" s="1">
        <f>IF(P306=1,$O$3,IF(P306=2,$O$4,$O$5))</f>
        <v>0</v>
      </c>
    </row>
    <row r="307" ht="25.5">
      <c r="A307" s="1" t="s">
        <v>118</v>
      </c>
      <c r="E307" s="27" t="s">
        <v>1373</v>
      </c>
    </row>
    <row r="308">
      <c r="A308" s="1" t="s">
        <v>119</v>
      </c>
    </row>
    <row r="309">
      <c r="A309" s="1" t="s">
        <v>121</v>
      </c>
      <c r="E309" s="27" t="s">
        <v>114</v>
      </c>
    </row>
    <row r="310">
      <c r="A310" s="1" t="s">
        <v>112</v>
      </c>
      <c r="B310" s="1">
        <v>73</v>
      </c>
      <c r="C310" s="26" t="s">
        <v>414</v>
      </c>
      <c r="D310" t="s">
        <v>114</v>
      </c>
      <c r="E310" s="27" t="s">
        <v>415</v>
      </c>
      <c r="F310" s="28" t="s">
        <v>416</v>
      </c>
      <c r="G310" s="29">
        <v>67.5</v>
      </c>
      <c r="H310" s="28">
        <v>0.056000000000000001</v>
      </c>
      <c r="I310" s="30">
        <f>ROUND(G310*H310,P4)</f>
        <v>0</v>
      </c>
      <c r="L310" s="31">
        <v>0</v>
      </c>
      <c r="M310" s="24">
        <f>ROUND(G310*L310,P4)</f>
        <v>0</v>
      </c>
      <c r="N310" s="25" t="s">
        <v>133</v>
      </c>
      <c r="O310" s="32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118</v>
      </c>
      <c r="E311" s="27" t="s">
        <v>415</v>
      </c>
    </row>
    <row r="312">
      <c r="A312" s="1" t="s">
        <v>119</v>
      </c>
      <c r="E312" s="33" t="s">
        <v>1374</v>
      </c>
    </row>
    <row r="313">
      <c r="A313" s="1" t="s">
        <v>121</v>
      </c>
      <c r="E313" s="27" t="s">
        <v>114</v>
      </c>
    </row>
    <row r="314">
      <c r="A314" s="1" t="s">
        <v>112</v>
      </c>
      <c r="B314" s="1">
        <v>79</v>
      </c>
      <c r="C314" s="26" t="s">
        <v>1375</v>
      </c>
      <c r="D314" t="s">
        <v>114</v>
      </c>
      <c r="E314" s="27" t="s">
        <v>1376</v>
      </c>
      <c r="F314" s="28" t="s">
        <v>416</v>
      </c>
      <c r="G314" s="29">
        <v>1508.5419999999999</v>
      </c>
      <c r="H314" s="28">
        <v>0.0040000000000000001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133</v>
      </c>
      <c r="O314" s="32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118</v>
      </c>
      <c r="E315" s="27" t="s">
        <v>1376</v>
      </c>
    </row>
    <row r="316">
      <c r="A316" s="1" t="s">
        <v>119</v>
      </c>
    </row>
    <row r="317">
      <c r="A317" s="1" t="s">
        <v>121</v>
      </c>
      <c r="E317" s="27" t="s">
        <v>114</v>
      </c>
    </row>
    <row r="318" ht="25.5">
      <c r="A318" s="1" t="s">
        <v>112</v>
      </c>
      <c r="B318" s="1">
        <v>76</v>
      </c>
      <c r="C318" s="26" t="s">
        <v>1377</v>
      </c>
      <c r="D318" t="s">
        <v>114</v>
      </c>
      <c r="E318" s="27" t="s">
        <v>1378</v>
      </c>
      <c r="F318" s="28" t="s">
        <v>416</v>
      </c>
      <c r="G318" s="29">
        <v>28.358000000000001</v>
      </c>
      <c r="H318" s="28">
        <v>0.018380000000000001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133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 ht="25.5">
      <c r="A319" s="1" t="s">
        <v>118</v>
      </c>
      <c r="E319" s="27" t="s">
        <v>1378</v>
      </c>
    </row>
    <row r="320" ht="25.5">
      <c r="A320" s="1" t="s">
        <v>119</v>
      </c>
      <c r="E320" s="33" t="s">
        <v>1379</v>
      </c>
    </row>
    <row r="321">
      <c r="A321" s="1" t="s">
        <v>121</v>
      </c>
      <c r="E321" s="27" t="s">
        <v>114</v>
      </c>
    </row>
    <row r="322" ht="25.5">
      <c r="A322" s="1" t="s">
        <v>112</v>
      </c>
      <c r="B322" s="1">
        <v>80</v>
      </c>
      <c r="C322" s="26" t="s">
        <v>1380</v>
      </c>
      <c r="D322" t="s">
        <v>114</v>
      </c>
      <c r="E322" s="27" t="s">
        <v>1381</v>
      </c>
      <c r="F322" s="28" t="s">
        <v>416</v>
      </c>
      <c r="G322" s="29">
        <v>3752.1700000000001</v>
      </c>
      <c r="H322" s="28">
        <v>0.0067999999999999996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133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 ht="25.5">
      <c r="A323" s="1" t="s">
        <v>118</v>
      </c>
      <c r="E323" s="27" t="s">
        <v>1381</v>
      </c>
    </row>
    <row r="324">
      <c r="A324" s="1" t="s">
        <v>119</v>
      </c>
    </row>
    <row r="325">
      <c r="A325" s="1" t="s">
        <v>121</v>
      </c>
      <c r="E325" s="27" t="s">
        <v>114</v>
      </c>
    </row>
    <row r="326" ht="25.5">
      <c r="A326" s="1" t="s">
        <v>112</v>
      </c>
      <c r="B326" s="1">
        <v>75</v>
      </c>
      <c r="C326" s="26" t="s">
        <v>1382</v>
      </c>
      <c r="D326" t="s">
        <v>114</v>
      </c>
      <c r="E326" s="27" t="s">
        <v>1383</v>
      </c>
      <c r="F326" s="28" t="s">
        <v>416</v>
      </c>
      <c r="G326" s="29">
        <v>1876.085</v>
      </c>
      <c r="H326" s="28">
        <v>0.026200000000000001</v>
      </c>
      <c r="I326" s="30">
        <f>ROUND(G326*H326,P4)</f>
        <v>0</v>
      </c>
      <c r="L326" s="31">
        <v>0</v>
      </c>
      <c r="M326" s="24">
        <f>ROUND(G326*L326,P4)</f>
        <v>0</v>
      </c>
      <c r="N326" s="25" t="s">
        <v>133</v>
      </c>
      <c r="O326" s="32">
        <f>M326*AA326</f>
        <v>0</v>
      </c>
      <c r="P326" s="1">
        <v>3</v>
      </c>
      <c r="AA326" s="1">
        <f>IF(P326=1,$O$3,IF(P326=2,$O$4,$O$5))</f>
        <v>0</v>
      </c>
    </row>
    <row r="327" ht="25.5">
      <c r="A327" s="1" t="s">
        <v>118</v>
      </c>
      <c r="E327" s="27" t="s">
        <v>1383</v>
      </c>
    </row>
    <row r="328">
      <c r="A328" s="1" t="s">
        <v>119</v>
      </c>
    </row>
    <row r="329">
      <c r="A329" s="1" t="s">
        <v>121</v>
      </c>
      <c r="E329" s="27" t="s">
        <v>114</v>
      </c>
    </row>
    <row r="330" ht="25.5">
      <c r="A330" s="1" t="s">
        <v>112</v>
      </c>
      <c r="B330" s="1">
        <v>74</v>
      </c>
      <c r="C330" s="26" t="s">
        <v>1384</v>
      </c>
      <c r="D330" t="s">
        <v>114</v>
      </c>
      <c r="E330" s="27" t="s">
        <v>1385</v>
      </c>
      <c r="F330" s="28" t="s">
        <v>416</v>
      </c>
      <c r="G330" s="29">
        <v>71.984999999999999</v>
      </c>
      <c r="H330" s="28">
        <v>0.0044099999999999999</v>
      </c>
      <c r="I330" s="30">
        <f>ROUND(G330*H330,P4)</f>
        <v>0</v>
      </c>
      <c r="L330" s="31">
        <v>0</v>
      </c>
      <c r="M330" s="24">
        <f>ROUND(G330*L330,P4)</f>
        <v>0</v>
      </c>
      <c r="N330" s="25" t="s">
        <v>133</v>
      </c>
      <c r="O330" s="32">
        <f>M330*AA330</f>
        <v>0</v>
      </c>
      <c r="P330" s="1">
        <v>3</v>
      </c>
      <c r="AA330" s="1">
        <f>IF(P330=1,$O$3,IF(P330=2,$O$4,$O$5))</f>
        <v>0</v>
      </c>
    </row>
    <row r="331" ht="25.5">
      <c r="A331" s="1" t="s">
        <v>118</v>
      </c>
      <c r="E331" s="27" t="s">
        <v>1385</v>
      </c>
    </row>
    <row r="332" ht="344.25">
      <c r="A332" s="1" t="s">
        <v>119</v>
      </c>
      <c r="E332" s="33" t="s">
        <v>1386</v>
      </c>
    </row>
    <row r="333">
      <c r="A333" s="1" t="s">
        <v>121</v>
      </c>
      <c r="E333" s="27" t="s">
        <v>114</v>
      </c>
    </row>
    <row r="334" ht="25.5">
      <c r="A334" s="1" t="s">
        <v>112</v>
      </c>
      <c r="B334" s="1">
        <v>83</v>
      </c>
      <c r="C334" s="26" t="s">
        <v>1387</v>
      </c>
      <c r="D334" t="s">
        <v>114</v>
      </c>
      <c r="E334" s="27" t="s">
        <v>1388</v>
      </c>
      <c r="F334" s="28" t="s">
        <v>416</v>
      </c>
      <c r="G334" s="29">
        <v>116.92700000000001</v>
      </c>
      <c r="H334" s="28">
        <v>0.00011</v>
      </c>
      <c r="I334" s="30">
        <f>ROUND(G334*H334,P4)</f>
        <v>0</v>
      </c>
      <c r="L334" s="31">
        <v>0</v>
      </c>
      <c r="M334" s="24">
        <f>ROUND(G334*L334,P4)</f>
        <v>0</v>
      </c>
      <c r="N334" s="25" t="s">
        <v>133</v>
      </c>
      <c r="O334" s="32">
        <f>M334*AA334</f>
        <v>0</v>
      </c>
      <c r="P334" s="1">
        <v>3</v>
      </c>
      <c r="AA334" s="1">
        <f>IF(P334=1,$O$3,IF(P334=2,$O$4,$O$5))</f>
        <v>0</v>
      </c>
    </row>
    <row r="335" ht="25.5">
      <c r="A335" s="1" t="s">
        <v>118</v>
      </c>
      <c r="E335" s="27" t="s">
        <v>1388</v>
      </c>
    </row>
    <row r="336">
      <c r="A336" s="1" t="s">
        <v>119</v>
      </c>
    </row>
    <row r="337">
      <c r="A337" s="1" t="s">
        <v>121</v>
      </c>
      <c r="E337" s="27" t="s">
        <v>114</v>
      </c>
    </row>
    <row r="338" ht="25.5">
      <c r="A338" s="1" t="s">
        <v>112</v>
      </c>
      <c r="B338" s="1">
        <v>81</v>
      </c>
      <c r="C338" s="26" t="s">
        <v>1389</v>
      </c>
      <c r="D338" t="s">
        <v>114</v>
      </c>
      <c r="E338" s="27" t="s">
        <v>1390</v>
      </c>
      <c r="F338" s="28" t="s">
        <v>136</v>
      </c>
      <c r="G338" s="29">
        <v>1000</v>
      </c>
      <c r="H338" s="28">
        <v>0</v>
      </c>
      <c r="I338" s="30">
        <f>ROUND(G338*H338,P4)</f>
        <v>0</v>
      </c>
      <c r="L338" s="31">
        <v>0</v>
      </c>
      <c r="M338" s="24">
        <f>ROUND(G338*L338,P4)</f>
        <v>0</v>
      </c>
      <c r="N338" s="25" t="s">
        <v>133</v>
      </c>
      <c r="O338" s="32">
        <f>M338*AA338</f>
        <v>0</v>
      </c>
      <c r="P338" s="1">
        <v>3</v>
      </c>
      <c r="AA338" s="1">
        <f>IF(P338=1,$O$3,IF(P338=2,$O$4,$O$5))</f>
        <v>0</v>
      </c>
    </row>
    <row r="339" ht="25.5">
      <c r="A339" s="1" t="s">
        <v>118</v>
      </c>
      <c r="E339" s="27" t="s">
        <v>1390</v>
      </c>
    </row>
    <row r="340">
      <c r="A340" s="1" t="s">
        <v>119</v>
      </c>
    </row>
    <row r="341">
      <c r="A341" s="1" t="s">
        <v>121</v>
      </c>
      <c r="E341" s="27" t="s">
        <v>114</v>
      </c>
    </row>
    <row r="342">
      <c r="A342" s="1" t="s">
        <v>112</v>
      </c>
      <c r="B342" s="1">
        <v>82</v>
      </c>
      <c r="C342" s="26" t="s">
        <v>1391</v>
      </c>
      <c r="D342" t="s">
        <v>114</v>
      </c>
      <c r="E342" s="27" t="s">
        <v>1392</v>
      </c>
      <c r="F342" s="28" t="s">
        <v>136</v>
      </c>
      <c r="G342" s="29">
        <v>320.52999999999997</v>
      </c>
      <c r="H342" s="28">
        <v>0.0015</v>
      </c>
      <c r="I342" s="30">
        <f>ROUND(G342*H342,P4)</f>
        <v>0</v>
      </c>
      <c r="L342" s="31">
        <v>0</v>
      </c>
      <c r="M342" s="24">
        <f>ROUND(G342*L342,P4)</f>
        <v>0</v>
      </c>
      <c r="N342" s="25" t="s">
        <v>133</v>
      </c>
      <c r="O342" s="32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118</v>
      </c>
      <c r="E343" s="27" t="s">
        <v>1392</v>
      </c>
    </row>
    <row r="344" ht="409.5">
      <c r="A344" s="1" t="s">
        <v>119</v>
      </c>
      <c r="E344" s="33" t="s">
        <v>1393</v>
      </c>
    </row>
    <row r="345">
      <c r="A345" s="1" t="s">
        <v>121</v>
      </c>
      <c r="E345" s="27" t="s">
        <v>114</v>
      </c>
    </row>
    <row r="346">
      <c r="A346" s="1" t="s">
        <v>109</v>
      </c>
      <c r="C346" s="22" t="s">
        <v>1394</v>
      </c>
      <c r="E346" s="23" t="s">
        <v>1395</v>
      </c>
      <c r="L346" s="24">
        <f>SUMIFS(L347:L462,A347:A462,"P")</f>
        <v>0</v>
      </c>
      <c r="M346" s="24">
        <f>SUMIFS(M347:M462,A347:A462,"P")</f>
        <v>0</v>
      </c>
      <c r="N346" s="25"/>
    </row>
    <row r="347">
      <c r="A347" s="1" t="s">
        <v>112</v>
      </c>
      <c r="B347" s="1">
        <v>97</v>
      </c>
      <c r="C347" s="26" t="s">
        <v>1396</v>
      </c>
      <c r="D347" t="s">
        <v>114</v>
      </c>
      <c r="E347" s="27" t="s">
        <v>1397</v>
      </c>
      <c r="F347" s="28" t="s">
        <v>416</v>
      </c>
      <c r="G347" s="29">
        <v>842.27300000000002</v>
      </c>
      <c r="H347" s="28">
        <v>0.0022499999999999998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133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118</v>
      </c>
      <c r="E348" s="27" t="s">
        <v>1397</v>
      </c>
    </row>
    <row r="349" ht="76.5">
      <c r="A349" s="1" t="s">
        <v>119</v>
      </c>
      <c r="E349" s="33" t="s">
        <v>1398</v>
      </c>
    </row>
    <row r="350">
      <c r="A350" s="1" t="s">
        <v>121</v>
      </c>
      <c r="E350" s="27" t="s">
        <v>114</v>
      </c>
    </row>
    <row r="351">
      <c r="A351" s="1" t="s">
        <v>112</v>
      </c>
      <c r="B351" s="1">
        <v>85</v>
      </c>
      <c r="C351" s="26" t="s">
        <v>1399</v>
      </c>
      <c r="D351" t="s">
        <v>114</v>
      </c>
      <c r="E351" s="27" t="s">
        <v>1400</v>
      </c>
      <c r="F351" s="28" t="s">
        <v>416</v>
      </c>
      <c r="G351" s="29">
        <v>64.888999999999996</v>
      </c>
      <c r="H351" s="28">
        <v>0.00059999999999999995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133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118</v>
      </c>
      <c r="E352" s="27" t="s">
        <v>1400</v>
      </c>
    </row>
    <row r="353">
      <c r="A353" s="1" t="s">
        <v>119</v>
      </c>
    </row>
    <row r="354">
      <c r="A354" s="1" t="s">
        <v>121</v>
      </c>
      <c r="E354" s="27" t="s">
        <v>114</v>
      </c>
    </row>
    <row r="355">
      <c r="A355" s="1" t="s">
        <v>112</v>
      </c>
      <c r="B355" s="1">
        <v>93</v>
      </c>
      <c r="C355" s="26" t="s">
        <v>1401</v>
      </c>
      <c r="D355" t="s">
        <v>114</v>
      </c>
      <c r="E355" s="27" t="s">
        <v>1402</v>
      </c>
      <c r="F355" s="28" t="s">
        <v>416</v>
      </c>
      <c r="G355" s="29">
        <v>42.048999999999999</v>
      </c>
      <c r="H355" s="28">
        <v>0.0011999999999999999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133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118</v>
      </c>
      <c r="E356" s="27" t="s">
        <v>1402</v>
      </c>
    </row>
    <row r="357" ht="76.5">
      <c r="A357" s="1" t="s">
        <v>119</v>
      </c>
      <c r="E357" s="33" t="s">
        <v>1403</v>
      </c>
    </row>
    <row r="358">
      <c r="A358" s="1" t="s">
        <v>121</v>
      </c>
      <c r="E358" s="27" t="s">
        <v>114</v>
      </c>
    </row>
    <row r="359">
      <c r="A359" s="1" t="s">
        <v>112</v>
      </c>
      <c r="B359" s="1">
        <v>105</v>
      </c>
      <c r="C359" s="26" t="s">
        <v>1404</v>
      </c>
      <c r="D359" t="s">
        <v>114</v>
      </c>
      <c r="E359" s="27" t="s">
        <v>1405</v>
      </c>
      <c r="F359" s="28" t="s">
        <v>416</v>
      </c>
      <c r="G359" s="29">
        <v>22.923999999999999</v>
      </c>
      <c r="H359" s="28">
        <v>0.0015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133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118</v>
      </c>
      <c r="E360" s="27" t="s">
        <v>1405</v>
      </c>
    </row>
    <row r="361">
      <c r="A361" s="1" t="s">
        <v>119</v>
      </c>
    </row>
    <row r="362">
      <c r="A362" s="1" t="s">
        <v>121</v>
      </c>
      <c r="E362" s="27" t="s">
        <v>114</v>
      </c>
    </row>
    <row r="363">
      <c r="A363" s="1" t="s">
        <v>112</v>
      </c>
      <c r="B363" s="1">
        <v>94</v>
      </c>
      <c r="C363" s="26" t="s">
        <v>1406</v>
      </c>
      <c r="D363" t="s">
        <v>114</v>
      </c>
      <c r="E363" s="27" t="s">
        <v>1407</v>
      </c>
      <c r="F363" s="28" t="s">
        <v>416</v>
      </c>
      <c r="G363" s="29">
        <v>13.581</v>
      </c>
      <c r="H363" s="28">
        <v>0.0023999999999999998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133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118</v>
      </c>
      <c r="E364" s="27" t="s">
        <v>1407</v>
      </c>
    </row>
    <row r="365" ht="204">
      <c r="A365" s="1" t="s">
        <v>119</v>
      </c>
      <c r="E365" s="33" t="s">
        <v>1408</v>
      </c>
    </row>
    <row r="366">
      <c r="A366" s="1" t="s">
        <v>121</v>
      </c>
      <c r="E366" s="27" t="s">
        <v>114</v>
      </c>
    </row>
    <row r="367">
      <c r="A367" s="1" t="s">
        <v>112</v>
      </c>
      <c r="B367" s="1">
        <v>89</v>
      </c>
      <c r="C367" s="26" t="s">
        <v>1409</v>
      </c>
      <c r="D367" t="s">
        <v>114</v>
      </c>
      <c r="E367" s="27" t="s">
        <v>1410</v>
      </c>
      <c r="F367" s="28" t="s">
        <v>416</v>
      </c>
      <c r="G367" s="29">
        <v>85.569999999999993</v>
      </c>
      <c r="H367" s="28">
        <v>0.0030000000000000001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133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118</v>
      </c>
      <c r="E368" s="27" t="s">
        <v>1410</v>
      </c>
    </row>
    <row r="369">
      <c r="A369" s="1" t="s">
        <v>119</v>
      </c>
    </row>
    <row r="370">
      <c r="A370" s="1" t="s">
        <v>121</v>
      </c>
      <c r="E370" s="27" t="s">
        <v>114</v>
      </c>
    </row>
    <row r="371">
      <c r="A371" s="1" t="s">
        <v>112</v>
      </c>
      <c r="B371" s="1">
        <v>98</v>
      </c>
      <c r="C371" s="26" t="s">
        <v>1411</v>
      </c>
      <c r="D371" t="s">
        <v>114</v>
      </c>
      <c r="E371" s="27" t="s">
        <v>1412</v>
      </c>
      <c r="F371" s="28" t="s">
        <v>416</v>
      </c>
      <c r="G371" s="29">
        <v>11.538</v>
      </c>
      <c r="H371" s="28">
        <v>0.0044999999999999997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133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118</v>
      </c>
      <c r="E372" s="27" t="s">
        <v>1412</v>
      </c>
    </row>
    <row r="373" ht="102">
      <c r="A373" s="1" t="s">
        <v>119</v>
      </c>
      <c r="E373" s="33" t="s">
        <v>1413</v>
      </c>
    </row>
    <row r="374">
      <c r="A374" s="1" t="s">
        <v>121</v>
      </c>
      <c r="E374" s="27" t="s">
        <v>114</v>
      </c>
    </row>
    <row r="375">
      <c r="A375" s="1" t="s">
        <v>112</v>
      </c>
      <c r="B375" s="1">
        <v>99</v>
      </c>
      <c r="C375" s="26" t="s">
        <v>1414</v>
      </c>
      <c r="D375" t="s">
        <v>114</v>
      </c>
      <c r="E375" s="27" t="s">
        <v>1415</v>
      </c>
      <c r="F375" s="28" t="s">
        <v>132</v>
      </c>
      <c r="G375" s="29">
        <v>6231.192</v>
      </c>
      <c r="H375" s="28">
        <v>1.0000000000000001E-05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133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118</v>
      </c>
      <c r="E376" s="27" t="s">
        <v>1415</v>
      </c>
    </row>
    <row r="377">
      <c r="A377" s="1" t="s">
        <v>119</v>
      </c>
    </row>
    <row r="378">
      <c r="A378" s="1" t="s">
        <v>121</v>
      </c>
      <c r="E378" s="27" t="s">
        <v>114</v>
      </c>
    </row>
    <row r="379">
      <c r="A379" s="1" t="s">
        <v>112</v>
      </c>
      <c r="B379" s="1">
        <v>107</v>
      </c>
      <c r="C379" s="26" t="s">
        <v>1416</v>
      </c>
      <c r="D379" t="s">
        <v>114</v>
      </c>
      <c r="E379" s="27" t="s">
        <v>1417</v>
      </c>
      <c r="F379" s="28" t="s">
        <v>136</v>
      </c>
      <c r="G379" s="29">
        <v>310.065</v>
      </c>
      <c r="H379" s="28">
        <v>4.0000000000000003E-05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133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118</v>
      </c>
      <c r="E380" s="27" t="s">
        <v>1417</v>
      </c>
    </row>
    <row r="381" ht="38.25">
      <c r="A381" s="1" t="s">
        <v>119</v>
      </c>
      <c r="E381" s="33" t="s">
        <v>1418</v>
      </c>
    </row>
    <row r="382">
      <c r="A382" s="1" t="s">
        <v>121</v>
      </c>
      <c r="E382" s="27" t="s">
        <v>114</v>
      </c>
    </row>
    <row r="383">
      <c r="A383" s="1" t="s">
        <v>112</v>
      </c>
      <c r="B383" s="1">
        <v>108</v>
      </c>
      <c r="C383" s="26" t="s">
        <v>1419</v>
      </c>
      <c r="D383" t="s">
        <v>114</v>
      </c>
      <c r="E383" s="27" t="s">
        <v>1420</v>
      </c>
      <c r="F383" s="28" t="s">
        <v>136</v>
      </c>
      <c r="G383" s="29">
        <v>205.952</v>
      </c>
      <c r="H383" s="28">
        <v>0.00029999999999999997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133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118</v>
      </c>
      <c r="E384" s="27" t="s">
        <v>1420</v>
      </c>
    </row>
    <row r="385" ht="409.5">
      <c r="A385" s="1" t="s">
        <v>119</v>
      </c>
      <c r="E385" s="33" t="s">
        <v>1421</v>
      </c>
    </row>
    <row r="386">
      <c r="A386" s="1" t="s">
        <v>121</v>
      </c>
      <c r="E386" s="27" t="s">
        <v>114</v>
      </c>
    </row>
    <row r="387">
      <c r="A387" s="1" t="s">
        <v>112</v>
      </c>
      <c r="B387" s="1">
        <v>102</v>
      </c>
      <c r="C387" s="26" t="s">
        <v>1422</v>
      </c>
      <c r="D387" t="s">
        <v>114</v>
      </c>
      <c r="E387" s="27" t="s">
        <v>1423</v>
      </c>
      <c r="F387" s="28" t="s">
        <v>416</v>
      </c>
      <c r="G387" s="29">
        <v>61.798999999999999</v>
      </c>
      <c r="H387" s="28">
        <v>0.00020000000000000001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133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118</v>
      </c>
      <c r="E388" s="27" t="s">
        <v>1423</v>
      </c>
    </row>
    <row r="389" ht="204">
      <c r="A389" s="1" t="s">
        <v>119</v>
      </c>
      <c r="E389" s="33" t="s">
        <v>1424</v>
      </c>
    </row>
    <row r="390">
      <c r="A390" s="1" t="s">
        <v>121</v>
      </c>
      <c r="E390" s="27" t="s">
        <v>114</v>
      </c>
    </row>
    <row r="391" ht="25.5">
      <c r="A391" s="1" t="s">
        <v>112</v>
      </c>
      <c r="B391" s="1">
        <v>84</v>
      </c>
      <c r="C391" s="26" t="s">
        <v>1425</v>
      </c>
      <c r="D391" t="s">
        <v>114</v>
      </c>
      <c r="E391" s="27" t="s">
        <v>1426</v>
      </c>
      <c r="F391" s="28" t="s">
        <v>416</v>
      </c>
      <c r="G391" s="29">
        <v>61.798999999999999</v>
      </c>
      <c r="H391" s="28">
        <v>0.0082900000000000005</v>
      </c>
      <c r="I391" s="30">
        <f>ROUND(G391*H391,P4)</f>
        <v>0</v>
      </c>
      <c r="L391" s="31">
        <v>0</v>
      </c>
      <c r="M391" s="24">
        <f>ROUND(G391*L391,P4)</f>
        <v>0</v>
      </c>
      <c r="N391" s="25" t="s">
        <v>133</v>
      </c>
      <c r="O391" s="32">
        <f>M391*AA391</f>
        <v>0</v>
      </c>
      <c r="P391" s="1">
        <v>3</v>
      </c>
      <c r="AA391" s="1">
        <f>IF(P391=1,$O$3,IF(P391=2,$O$4,$O$5))</f>
        <v>0</v>
      </c>
    </row>
    <row r="392" ht="38.25">
      <c r="A392" s="1" t="s">
        <v>118</v>
      </c>
      <c r="E392" s="27" t="s">
        <v>1427</v>
      </c>
    </row>
    <row r="393" ht="216.75">
      <c r="A393" s="1" t="s">
        <v>119</v>
      </c>
      <c r="E393" s="33" t="s">
        <v>1428</v>
      </c>
    </row>
    <row r="394">
      <c r="A394" s="1" t="s">
        <v>121</v>
      </c>
      <c r="E394" s="27" t="s">
        <v>114</v>
      </c>
    </row>
    <row r="395" ht="25.5">
      <c r="A395" s="1" t="s">
        <v>112</v>
      </c>
      <c r="B395" s="1">
        <v>103</v>
      </c>
      <c r="C395" s="26" t="s">
        <v>1429</v>
      </c>
      <c r="D395" t="s">
        <v>114</v>
      </c>
      <c r="E395" s="27" t="s">
        <v>1430</v>
      </c>
      <c r="F395" s="28" t="s">
        <v>416</v>
      </c>
      <c r="G395" s="29">
        <v>61.798999999999999</v>
      </c>
      <c r="H395" s="28">
        <v>0.0033600000000000001</v>
      </c>
      <c r="I395" s="30">
        <f>ROUND(G395*H395,P4)</f>
        <v>0</v>
      </c>
      <c r="L395" s="31">
        <v>0</v>
      </c>
      <c r="M395" s="24">
        <f>ROUND(G395*L395,P4)</f>
        <v>0</v>
      </c>
      <c r="N395" s="25" t="s">
        <v>133</v>
      </c>
      <c r="O395" s="32">
        <f>M395*AA395</f>
        <v>0</v>
      </c>
      <c r="P395" s="1">
        <v>3</v>
      </c>
      <c r="AA395" s="1">
        <f>IF(P395=1,$O$3,IF(P395=2,$O$4,$O$5))</f>
        <v>0</v>
      </c>
    </row>
    <row r="396" ht="25.5">
      <c r="A396" s="1" t="s">
        <v>118</v>
      </c>
      <c r="E396" s="27" t="s">
        <v>1430</v>
      </c>
    </row>
    <row r="397" ht="204">
      <c r="A397" s="1" t="s">
        <v>119</v>
      </c>
      <c r="E397" s="33" t="s">
        <v>1431</v>
      </c>
    </row>
    <row r="398">
      <c r="A398" s="1" t="s">
        <v>121</v>
      </c>
      <c r="E398" s="27" t="s">
        <v>114</v>
      </c>
    </row>
    <row r="399">
      <c r="A399" s="1" t="s">
        <v>112</v>
      </c>
      <c r="B399" s="1">
        <v>95</v>
      </c>
      <c r="C399" s="26" t="s">
        <v>1432</v>
      </c>
      <c r="D399" t="s">
        <v>114</v>
      </c>
      <c r="E399" s="27" t="s">
        <v>1433</v>
      </c>
      <c r="F399" s="28" t="s">
        <v>416</v>
      </c>
      <c r="G399" s="29">
        <v>980.34100000000001</v>
      </c>
      <c r="H399" s="28">
        <v>0.00025999999999999998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133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118</v>
      </c>
      <c r="E400" s="27" t="s">
        <v>1433</v>
      </c>
    </row>
    <row r="401">
      <c r="A401" s="1" t="s">
        <v>119</v>
      </c>
    </row>
    <row r="402">
      <c r="A402" s="1" t="s">
        <v>121</v>
      </c>
      <c r="E402" s="27" t="s">
        <v>114</v>
      </c>
    </row>
    <row r="403" ht="25.5">
      <c r="A403" s="1" t="s">
        <v>112</v>
      </c>
      <c r="B403" s="1">
        <v>86</v>
      </c>
      <c r="C403" s="26" t="s">
        <v>1434</v>
      </c>
      <c r="D403" t="s">
        <v>114</v>
      </c>
      <c r="E403" s="27" t="s">
        <v>1435</v>
      </c>
      <c r="F403" s="28" t="s">
        <v>416</v>
      </c>
      <c r="G403" s="29">
        <v>71.668000000000006</v>
      </c>
      <c r="H403" s="28">
        <v>0.0043800000000000002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133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 ht="25.5">
      <c r="A404" s="1" t="s">
        <v>118</v>
      </c>
      <c r="E404" s="27" t="s">
        <v>1435</v>
      </c>
    </row>
    <row r="405" ht="331.5">
      <c r="A405" s="1" t="s">
        <v>119</v>
      </c>
      <c r="E405" s="33" t="s">
        <v>1436</v>
      </c>
    </row>
    <row r="406">
      <c r="A406" s="1" t="s">
        <v>121</v>
      </c>
      <c r="E406" s="27" t="s">
        <v>114</v>
      </c>
    </row>
    <row r="407">
      <c r="A407" s="1" t="s">
        <v>112</v>
      </c>
      <c r="B407" s="1">
        <v>100</v>
      </c>
      <c r="C407" s="26" t="s">
        <v>1437</v>
      </c>
      <c r="D407" t="s">
        <v>114</v>
      </c>
      <c r="E407" s="27" t="s">
        <v>1438</v>
      </c>
      <c r="F407" s="28" t="s">
        <v>416</v>
      </c>
      <c r="G407" s="29">
        <v>966.26400000000001</v>
      </c>
      <c r="H407" s="28">
        <v>0.00020000000000000001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133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118</v>
      </c>
      <c r="E408" s="27" t="s">
        <v>1438</v>
      </c>
    </row>
    <row r="409">
      <c r="A409" s="1" t="s">
        <v>119</v>
      </c>
    </row>
    <row r="410">
      <c r="A410" s="1" t="s">
        <v>121</v>
      </c>
      <c r="E410" s="27" t="s">
        <v>114</v>
      </c>
    </row>
    <row r="411" ht="25.5">
      <c r="A411" s="1" t="s">
        <v>112</v>
      </c>
      <c r="B411" s="1">
        <v>90</v>
      </c>
      <c r="C411" s="26" t="s">
        <v>1439</v>
      </c>
      <c r="D411" t="s">
        <v>114</v>
      </c>
      <c r="E411" s="27" t="s">
        <v>1440</v>
      </c>
      <c r="F411" s="28" t="s">
        <v>416</v>
      </c>
      <c r="G411" s="29">
        <v>53.270000000000003</v>
      </c>
      <c r="H411" s="28">
        <v>0.00018000000000000001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133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 ht="25.5">
      <c r="A412" s="1" t="s">
        <v>118</v>
      </c>
      <c r="E412" s="27" t="s">
        <v>1440</v>
      </c>
    </row>
    <row r="413" ht="409.5">
      <c r="A413" s="1" t="s">
        <v>119</v>
      </c>
      <c r="E413" s="33" t="s">
        <v>1441</v>
      </c>
    </row>
    <row r="414">
      <c r="A414" s="1" t="s">
        <v>121</v>
      </c>
      <c r="E414" s="27" t="s">
        <v>114</v>
      </c>
    </row>
    <row r="415" ht="25.5">
      <c r="A415" s="1" t="s">
        <v>112</v>
      </c>
      <c r="B415" s="1">
        <v>92</v>
      </c>
      <c r="C415" s="26" t="s">
        <v>1442</v>
      </c>
      <c r="D415" t="s">
        <v>114</v>
      </c>
      <c r="E415" s="27" t="s">
        <v>1443</v>
      </c>
      <c r="F415" s="28" t="s">
        <v>416</v>
      </c>
      <c r="G415" s="29">
        <v>48.279000000000003</v>
      </c>
      <c r="H415" s="28">
        <v>0.0083499999999999998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133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 ht="51">
      <c r="A416" s="1" t="s">
        <v>118</v>
      </c>
      <c r="E416" s="27" t="s">
        <v>1444</v>
      </c>
    </row>
    <row r="417" ht="204">
      <c r="A417" s="1" t="s">
        <v>119</v>
      </c>
      <c r="E417" s="33" t="s">
        <v>1445</v>
      </c>
    </row>
    <row r="418">
      <c r="A418" s="1" t="s">
        <v>121</v>
      </c>
      <c r="E418" s="27" t="s">
        <v>114</v>
      </c>
    </row>
    <row r="419" ht="25.5">
      <c r="A419" s="1" t="s">
        <v>112</v>
      </c>
      <c r="B419" s="1">
        <v>88</v>
      </c>
      <c r="C419" s="26" t="s">
        <v>1446</v>
      </c>
      <c r="D419" t="s">
        <v>114</v>
      </c>
      <c r="E419" s="27" t="s">
        <v>1443</v>
      </c>
      <c r="F419" s="28" t="s">
        <v>416</v>
      </c>
      <c r="G419" s="29">
        <v>81.495000000000005</v>
      </c>
      <c r="H419" s="28">
        <v>0.0085199999999999998</v>
      </c>
      <c r="I419" s="30">
        <f>ROUND(G419*H419,P4)</f>
        <v>0</v>
      </c>
      <c r="L419" s="31">
        <v>0</v>
      </c>
      <c r="M419" s="24">
        <f>ROUND(G419*L419,P4)</f>
        <v>0</v>
      </c>
      <c r="N419" s="25" t="s">
        <v>133</v>
      </c>
      <c r="O419" s="32">
        <f>M419*AA419</f>
        <v>0</v>
      </c>
      <c r="P419" s="1">
        <v>3</v>
      </c>
      <c r="AA419" s="1">
        <f>IF(P419=1,$O$3,IF(P419=2,$O$4,$O$5))</f>
        <v>0</v>
      </c>
    </row>
    <row r="420" ht="51">
      <c r="A420" s="1" t="s">
        <v>118</v>
      </c>
      <c r="E420" s="27" t="s">
        <v>1447</v>
      </c>
    </row>
    <row r="421">
      <c r="A421" s="1" t="s">
        <v>119</v>
      </c>
    </row>
    <row r="422">
      <c r="A422" s="1" t="s">
        <v>121</v>
      </c>
      <c r="E422" s="27" t="s">
        <v>114</v>
      </c>
    </row>
    <row r="423" ht="25.5">
      <c r="A423" s="1" t="s">
        <v>112</v>
      </c>
      <c r="B423" s="1">
        <v>104</v>
      </c>
      <c r="C423" s="26" t="s">
        <v>1448</v>
      </c>
      <c r="D423" t="s">
        <v>114</v>
      </c>
      <c r="E423" s="27" t="s">
        <v>1449</v>
      </c>
      <c r="F423" s="28" t="s">
        <v>416</v>
      </c>
      <c r="G423" s="29">
        <v>21.832000000000001</v>
      </c>
      <c r="H423" s="28">
        <v>0.00843</v>
      </c>
      <c r="I423" s="30">
        <f>ROUND(G423*H423,P4)</f>
        <v>0</v>
      </c>
      <c r="L423" s="31">
        <v>0</v>
      </c>
      <c r="M423" s="24">
        <f>ROUND(G423*L423,P4)</f>
        <v>0</v>
      </c>
      <c r="N423" s="25" t="s">
        <v>133</v>
      </c>
      <c r="O423" s="32">
        <f>M423*AA423</f>
        <v>0</v>
      </c>
      <c r="P423" s="1">
        <v>3</v>
      </c>
      <c r="AA423" s="1">
        <f>IF(P423=1,$O$3,IF(P423=2,$O$4,$O$5))</f>
        <v>0</v>
      </c>
    </row>
    <row r="424" ht="38.25">
      <c r="A424" s="1" t="s">
        <v>118</v>
      </c>
      <c r="E424" s="27" t="s">
        <v>1450</v>
      </c>
    </row>
    <row r="425" ht="114.75">
      <c r="A425" s="1" t="s">
        <v>119</v>
      </c>
      <c r="E425" s="33" t="s">
        <v>1451</v>
      </c>
    </row>
    <row r="426">
      <c r="A426" s="1" t="s">
        <v>121</v>
      </c>
      <c r="E426" s="27" t="s">
        <v>114</v>
      </c>
    </row>
    <row r="427" ht="25.5">
      <c r="A427" s="1" t="s">
        <v>112</v>
      </c>
      <c r="B427" s="1">
        <v>96</v>
      </c>
      <c r="C427" s="26" t="s">
        <v>1452</v>
      </c>
      <c r="D427" t="s">
        <v>114</v>
      </c>
      <c r="E427" s="27" t="s">
        <v>1443</v>
      </c>
      <c r="F427" s="28" t="s">
        <v>416</v>
      </c>
      <c r="G427" s="29">
        <v>778.899</v>
      </c>
      <c r="H427" s="28">
        <v>0.0086</v>
      </c>
      <c r="I427" s="30">
        <f>ROUND(G427*H427,P4)</f>
        <v>0</v>
      </c>
      <c r="L427" s="31">
        <v>0</v>
      </c>
      <c r="M427" s="24">
        <f>ROUND(G427*L427,P4)</f>
        <v>0</v>
      </c>
      <c r="N427" s="25" t="s">
        <v>133</v>
      </c>
      <c r="O427" s="32">
        <f>M427*AA427</f>
        <v>0</v>
      </c>
      <c r="P427" s="1">
        <v>3</v>
      </c>
      <c r="AA427" s="1">
        <f>IF(P427=1,$O$3,IF(P427=2,$O$4,$O$5))</f>
        <v>0</v>
      </c>
    </row>
    <row r="428" ht="51">
      <c r="A428" s="1" t="s">
        <v>118</v>
      </c>
      <c r="E428" s="27" t="s">
        <v>1453</v>
      </c>
    </row>
    <row r="429" ht="395.25">
      <c r="A429" s="1" t="s">
        <v>119</v>
      </c>
      <c r="E429" s="33" t="s">
        <v>1454</v>
      </c>
    </row>
    <row r="430">
      <c r="A430" s="1" t="s">
        <v>121</v>
      </c>
      <c r="E430" s="27" t="s">
        <v>114</v>
      </c>
    </row>
    <row r="431" ht="25.5">
      <c r="A431" s="1" t="s">
        <v>112</v>
      </c>
      <c r="B431" s="1">
        <v>87</v>
      </c>
      <c r="C431" s="26" t="s">
        <v>1455</v>
      </c>
      <c r="D431" t="s">
        <v>114</v>
      </c>
      <c r="E431" s="27" t="s">
        <v>1449</v>
      </c>
      <c r="F431" s="28" t="s">
        <v>416</v>
      </c>
      <c r="G431" s="29">
        <v>23.265999999999998</v>
      </c>
      <c r="H431" s="28">
        <v>0.0085100000000000002</v>
      </c>
      <c r="I431" s="30">
        <f>ROUND(G431*H431,P4)</f>
        <v>0</v>
      </c>
      <c r="L431" s="31">
        <v>0</v>
      </c>
      <c r="M431" s="24">
        <f>ROUND(G431*L431,P4)</f>
        <v>0</v>
      </c>
      <c r="N431" s="25" t="s">
        <v>133</v>
      </c>
      <c r="O431" s="32">
        <f>M431*AA431</f>
        <v>0</v>
      </c>
      <c r="P431" s="1">
        <v>3</v>
      </c>
      <c r="AA431" s="1">
        <f>IF(P431=1,$O$3,IF(P431=2,$O$4,$O$5))</f>
        <v>0</v>
      </c>
    </row>
    <row r="432" ht="38.25">
      <c r="A432" s="1" t="s">
        <v>118</v>
      </c>
      <c r="E432" s="27" t="s">
        <v>1456</v>
      </c>
    </row>
    <row r="433" ht="89.25">
      <c r="A433" s="1" t="s">
        <v>119</v>
      </c>
      <c r="E433" s="33" t="s">
        <v>1457</v>
      </c>
    </row>
    <row r="434">
      <c r="A434" s="1" t="s">
        <v>121</v>
      </c>
      <c r="E434" s="27" t="s">
        <v>114</v>
      </c>
    </row>
    <row r="435" ht="25.5">
      <c r="A435" s="1" t="s">
        <v>112</v>
      </c>
      <c r="B435" s="1">
        <v>106</v>
      </c>
      <c r="C435" s="26" t="s">
        <v>1458</v>
      </c>
      <c r="D435" t="s">
        <v>114</v>
      </c>
      <c r="E435" s="27" t="s">
        <v>1459</v>
      </c>
      <c r="F435" s="28" t="s">
        <v>136</v>
      </c>
      <c r="G435" s="29">
        <v>798.39499999999998</v>
      </c>
      <c r="H435" s="28">
        <v>0</v>
      </c>
      <c r="I435" s="30">
        <f>ROUND(G435*H435,P4)</f>
        <v>0</v>
      </c>
      <c r="L435" s="31">
        <v>0</v>
      </c>
      <c r="M435" s="24">
        <f>ROUND(G435*L435,P4)</f>
        <v>0</v>
      </c>
      <c r="N435" s="25" t="s">
        <v>133</v>
      </c>
      <c r="O435" s="32">
        <f>M435*AA435</f>
        <v>0</v>
      </c>
      <c r="P435" s="1">
        <v>3</v>
      </c>
      <c r="AA435" s="1">
        <f>IF(P435=1,$O$3,IF(P435=2,$O$4,$O$5))</f>
        <v>0</v>
      </c>
    </row>
    <row r="436" ht="25.5">
      <c r="A436" s="1" t="s">
        <v>118</v>
      </c>
      <c r="E436" s="27" t="s">
        <v>1459</v>
      </c>
    </row>
    <row r="437">
      <c r="A437" s="1" t="s">
        <v>119</v>
      </c>
    </row>
    <row r="438">
      <c r="A438" s="1" t="s">
        <v>121</v>
      </c>
      <c r="E438" s="27" t="s">
        <v>114</v>
      </c>
    </row>
    <row r="439" ht="25.5">
      <c r="A439" s="1" t="s">
        <v>112</v>
      </c>
      <c r="B439" s="1">
        <v>110</v>
      </c>
      <c r="C439" s="26" t="s">
        <v>1460</v>
      </c>
      <c r="D439" t="s">
        <v>114</v>
      </c>
      <c r="E439" s="27" t="s">
        <v>1461</v>
      </c>
      <c r="F439" s="28" t="s">
        <v>416</v>
      </c>
      <c r="G439" s="29">
        <v>980.34100000000001</v>
      </c>
      <c r="H439" s="28">
        <v>0.01899</v>
      </c>
      <c r="I439" s="30">
        <f>ROUND(G439*H439,P4)</f>
        <v>0</v>
      </c>
      <c r="L439" s="31">
        <v>0</v>
      </c>
      <c r="M439" s="24">
        <f>ROUND(G439*L439,P4)</f>
        <v>0</v>
      </c>
      <c r="N439" s="25" t="s">
        <v>133</v>
      </c>
      <c r="O439" s="32">
        <f>M439*AA439</f>
        <v>0</v>
      </c>
      <c r="P439" s="1">
        <v>3</v>
      </c>
      <c r="AA439" s="1">
        <f>IF(P439=1,$O$3,IF(P439=2,$O$4,$O$5))</f>
        <v>0</v>
      </c>
    </row>
    <row r="440" ht="25.5">
      <c r="A440" s="1" t="s">
        <v>118</v>
      </c>
      <c r="E440" s="27" t="s">
        <v>1461</v>
      </c>
    </row>
    <row r="441">
      <c r="A441" s="1" t="s">
        <v>119</v>
      </c>
    </row>
    <row r="442">
      <c r="A442" s="1" t="s">
        <v>121</v>
      </c>
      <c r="E442" s="27" t="s">
        <v>114</v>
      </c>
    </row>
    <row r="443" ht="25.5">
      <c r="A443" s="1" t="s">
        <v>112</v>
      </c>
      <c r="B443" s="1">
        <v>91</v>
      </c>
      <c r="C443" s="26" t="s">
        <v>1462</v>
      </c>
      <c r="D443" t="s">
        <v>114</v>
      </c>
      <c r="E443" s="27" t="s">
        <v>1463</v>
      </c>
      <c r="F443" s="28" t="s">
        <v>416</v>
      </c>
      <c r="G443" s="29">
        <v>53.270000000000003</v>
      </c>
      <c r="H443" s="28">
        <v>0.0057000000000000002</v>
      </c>
      <c r="I443" s="30">
        <f>ROUND(G443*H443,P4)</f>
        <v>0</v>
      </c>
      <c r="L443" s="31">
        <v>0</v>
      </c>
      <c r="M443" s="24">
        <f>ROUND(G443*L443,P4)</f>
        <v>0</v>
      </c>
      <c r="N443" s="25" t="s">
        <v>133</v>
      </c>
      <c r="O443" s="32">
        <f>M443*AA443</f>
        <v>0</v>
      </c>
      <c r="P443" s="1">
        <v>3</v>
      </c>
      <c r="AA443" s="1">
        <f>IF(P443=1,$O$3,IF(P443=2,$O$4,$O$5))</f>
        <v>0</v>
      </c>
    </row>
    <row r="444" ht="25.5">
      <c r="A444" s="1" t="s">
        <v>118</v>
      </c>
      <c r="E444" s="27" t="s">
        <v>1463</v>
      </c>
    </row>
    <row r="445" ht="409.5">
      <c r="A445" s="1" t="s">
        <v>119</v>
      </c>
      <c r="E445" s="33" t="s">
        <v>1464</v>
      </c>
    </row>
    <row r="446">
      <c r="A446" s="1" t="s">
        <v>121</v>
      </c>
      <c r="E446" s="27" t="s">
        <v>114</v>
      </c>
    </row>
    <row r="447" ht="25.5">
      <c r="A447" s="1" t="s">
        <v>112</v>
      </c>
      <c r="B447" s="1">
        <v>101</v>
      </c>
      <c r="C447" s="26" t="s">
        <v>1465</v>
      </c>
      <c r="D447" t="s">
        <v>114</v>
      </c>
      <c r="E447" s="27" t="s">
        <v>1466</v>
      </c>
      <c r="F447" s="28" t="s">
        <v>416</v>
      </c>
      <c r="G447" s="29">
        <v>966.26400000000001</v>
      </c>
      <c r="H447" s="28">
        <v>0.0033</v>
      </c>
      <c r="I447" s="30">
        <f>ROUND(G447*H447,P4)</f>
        <v>0</v>
      </c>
      <c r="L447" s="31">
        <v>0</v>
      </c>
      <c r="M447" s="24">
        <f>ROUND(G447*L447,P4)</f>
        <v>0</v>
      </c>
      <c r="N447" s="25" t="s">
        <v>133</v>
      </c>
      <c r="O447" s="32">
        <f>M447*AA447</f>
        <v>0</v>
      </c>
      <c r="P447" s="1">
        <v>3</v>
      </c>
      <c r="AA447" s="1">
        <f>IF(P447=1,$O$3,IF(P447=2,$O$4,$O$5))</f>
        <v>0</v>
      </c>
    </row>
    <row r="448" ht="25.5">
      <c r="A448" s="1" t="s">
        <v>118</v>
      </c>
      <c r="E448" s="27" t="s">
        <v>1466</v>
      </c>
    </row>
    <row r="449">
      <c r="A449" s="1" t="s">
        <v>119</v>
      </c>
    </row>
    <row r="450">
      <c r="A450" s="1" t="s">
        <v>121</v>
      </c>
      <c r="E450" s="27" t="s">
        <v>114</v>
      </c>
    </row>
    <row r="451" ht="25.5">
      <c r="A451" s="1" t="s">
        <v>112</v>
      </c>
      <c r="B451" s="1">
        <v>112</v>
      </c>
      <c r="C451" s="26" t="s">
        <v>1467</v>
      </c>
      <c r="D451" t="s">
        <v>114</v>
      </c>
      <c r="E451" s="27" t="s">
        <v>1468</v>
      </c>
      <c r="F451" s="28" t="s">
        <v>416</v>
      </c>
      <c r="G451" s="29">
        <v>110.621</v>
      </c>
      <c r="H451" s="28">
        <v>0</v>
      </c>
      <c r="I451" s="30">
        <f>ROUND(G451*H451,P4)</f>
        <v>0</v>
      </c>
      <c r="L451" s="31">
        <v>0</v>
      </c>
      <c r="M451" s="24">
        <f>ROUND(G451*L451,P4)</f>
        <v>0</v>
      </c>
      <c r="N451" s="25" t="s">
        <v>133</v>
      </c>
      <c r="O451" s="32">
        <f>M451*AA451</f>
        <v>0</v>
      </c>
      <c r="P451" s="1">
        <v>3</v>
      </c>
      <c r="AA451" s="1">
        <f>IF(P451=1,$O$3,IF(P451=2,$O$4,$O$5))</f>
        <v>0</v>
      </c>
    </row>
    <row r="452" ht="25.5">
      <c r="A452" s="1" t="s">
        <v>118</v>
      </c>
      <c r="E452" s="27" t="s">
        <v>1468</v>
      </c>
    </row>
    <row r="453" ht="280.5">
      <c r="A453" s="1" t="s">
        <v>119</v>
      </c>
      <c r="E453" s="33" t="s">
        <v>1469</v>
      </c>
    </row>
    <row r="454">
      <c r="A454" s="1" t="s">
        <v>121</v>
      </c>
      <c r="E454" s="27" t="s">
        <v>114</v>
      </c>
    </row>
    <row r="455">
      <c r="A455" s="1" t="s">
        <v>112</v>
      </c>
      <c r="B455" s="1">
        <v>111</v>
      </c>
      <c r="C455" s="26" t="s">
        <v>1470</v>
      </c>
      <c r="D455" t="s">
        <v>114</v>
      </c>
      <c r="E455" s="27" t="s">
        <v>1471</v>
      </c>
      <c r="F455" s="28" t="s">
        <v>416</v>
      </c>
      <c r="G455" s="29">
        <v>905.798</v>
      </c>
      <c r="H455" s="28">
        <v>0</v>
      </c>
      <c r="I455" s="30">
        <f>ROUND(G455*H455,P4)</f>
        <v>0</v>
      </c>
      <c r="L455" s="31">
        <v>0</v>
      </c>
      <c r="M455" s="24">
        <f>ROUND(G455*L455,P4)</f>
        <v>0</v>
      </c>
      <c r="N455" s="25" t="s">
        <v>133</v>
      </c>
      <c r="O455" s="32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118</v>
      </c>
      <c r="E456" s="27" t="s">
        <v>1471</v>
      </c>
    </row>
    <row r="457" ht="127.5">
      <c r="A457" s="1" t="s">
        <v>119</v>
      </c>
      <c r="E457" s="33" t="s">
        <v>1472</v>
      </c>
    </row>
    <row r="458">
      <c r="A458" s="1" t="s">
        <v>121</v>
      </c>
      <c r="E458" s="27" t="s">
        <v>114</v>
      </c>
    </row>
    <row r="459">
      <c r="A459" s="1" t="s">
        <v>112</v>
      </c>
      <c r="B459" s="1">
        <v>109</v>
      </c>
      <c r="C459" s="26" t="s">
        <v>1473</v>
      </c>
      <c r="D459" t="s">
        <v>114</v>
      </c>
      <c r="E459" s="27" t="s">
        <v>1474</v>
      </c>
      <c r="F459" s="28" t="s">
        <v>136</v>
      </c>
      <c r="G459" s="29">
        <v>370.14600000000002</v>
      </c>
      <c r="H459" s="28">
        <v>0.00012</v>
      </c>
      <c r="I459" s="30">
        <f>ROUND(G459*H459,P4)</f>
        <v>0</v>
      </c>
      <c r="L459" s="31">
        <v>0</v>
      </c>
      <c r="M459" s="24">
        <f>ROUND(G459*L459,P4)</f>
        <v>0</v>
      </c>
      <c r="N459" s="25" t="s">
        <v>133</v>
      </c>
      <c r="O459" s="32">
        <f>M459*AA459</f>
        <v>0</v>
      </c>
      <c r="P459" s="1">
        <v>3</v>
      </c>
      <c r="AA459" s="1">
        <f>IF(P459=1,$O$3,IF(P459=2,$O$4,$O$5))</f>
        <v>0</v>
      </c>
    </row>
    <row r="460">
      <c r="A460" s="1" t="s">
        <v>118</v>
      </c>
      <c r="E460" s="27" t="s">
        <v>1474</v>
      </c>
    </row>
    <row r="461" ht="369.75">
      <c r="A461" s="1" t="s">
        <v>119</v>
      </c>
      <c r="E461" s="33" t="s">
        <v>1475</v>
      </c>
    </row>
    <row r="462">
      <c r="A462" s="1" t="s">
        <v>121</v>
      </c>
      <c r="E462" s="27" t="s">
        <v>114</v>
      </c>
    </row>
    <row r="463">
      <c r="A463" s="1" t="s">
        <v>109</v>
      </c>
      <c r="C463" s="22" t="s">
        <v>1476</v>
      </c>
      <c r="E463" s="23" t="s">
        <v>1477</v>
      </c>
      <c r="L463" s="24">
        <f>SUMIFS(L464:L515,A464:A515,"P")</f>
        <v>0</v>
      </c>
      <c r="M463" s="24">
        <f>SUMIFS(M464:M515,A464:A515,"P")</f>
        <v>0</v>
      </c>
      <c r="N463" s="25"/>
    </row>
    <row r="464">
      <c r="A464" s="1" t="s">
        <v>112</v>
      </c>
      <c r="B464" s="1">
        <v>119</v>
      </c>
      <c r="C464" s="26" t="s">
        <v>1478</v>
      </c>
      <c r="D464" t="s">
        <v>114</v>
      </c>
      <c r="E464" s="27" t="s">
        <v>1479</v>
      </c>
      <c r="F464" s="28" t="s">
        <v>416</v>
      </c>
      <c r="G464" s="29">
        <v>166.13800000000001</v>
      </c>
      <c r="H464" s="28">
        <v>0.108</v>
      </c>
      <c r="I464" s="30">
        <f>ROUND(G464*H464,P4)</f>
        <v>0</v>
      </c>
      <c r="L464" s="31">
        <v>0</v>
      </c>
      <c r="M464" s="24">
        <f>ROUND(G464*L464,P4)</f>
        <v>0</v>
      </c>
      <c r="N464" s="25" t="s">
        <v>133</v>
      </c>
      <c r="O464" s="32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118</v>
      </c>
      <c r="E465" s="27" t="s">
        <v>1479</v>
      </c>
    </row>
    <row r="466">
      <c r="A466" s="1" t="s">
        <v>119</v>
      </c>
    </row>
    <row r="467">
      <c r="A467" s="1" t="s">
        <v>121</v>
      </c>
      <c r="E467" s="27" t="s">
        <v>114</v>
      </c>
    </row>
    <row r="468" ht="38.25">
      <c r="A468" s="1" t="s">
        <v>112</v>
      </c>
      <c r="B468" s="1">
        <v>118</v>
      </c>
      <c r="C468" s="26" t="s">
        <v>1480</v>
      </c>
      <c r="D468" t="s">
        <v>114</v>
      </c>
      <c r="E468" s="27" t="s">
        <v>1481</v>
      </c>
      <c r="F468" s="28" t="s">
        <v>416</v>
      </c>
      <c r="G468" s="29">
        <v>162.88</v>
      </c>
      <c r="H468" s="28">
        <v>0.10100000000000001</v>
      </c>
      <c r="I468" s="30">
        <f>ROUND(G468*H468,P4)</f>
        <v>0</v>
      </c>
      <c r="L468" s="31">
        <v>0</v>
      </c>
      <c r="M468" s="24">
        <f>ROUND(G468*L468,P4)</f>
        <v>0</v>
      </c>
      <c r="N468" s="25" t="s">
        <v>133</v>
      </c>
      <c r="O468" s="32">
        <f>M468*AA468</f>
        <v>0</v>
      </c>
      <c r="P468" s="1">
        <v>3</v>
      </c>
      <c r="AA468" s="1">
        <f>IF(P468=1,$O$3,IF(P468=2,$O$4,$O$5))</f>
        <v>0</v>
      </c>
    </row>
    <row r="469" ht="51">
      <c r="A469" s="1" t="s">
        <v>118</v>
      </c>
      <c r="E469" s="27" t="s">
        <v>1482</v>
      </c>
    </row>
    <row r="470" ht="178.5">
      <c r="A470" s="1" t="s">
        <v>119</v>
      </c>
      <c r="E470" s="33" t="s">
        <v>1483</v>
      </c>
    </row>
    <row r="471">
      <c r="A471" s="1" t="s">
        <v>121</v>
      </c>
      <c r="E471" s="27" t="s">
        <v>114</v>
      </c>
    </row>
    <row r="472" ht="25.5">
      <c r="A472" s="1" t="s">
        <v>112</v>
      </c>
      <c r="B472" s="1">
        <v>115</v>
      </c>
      <c r="C472" s="26" t="s">
        <v>1365</v>
      </c>
      <c r="D472" t="s">
        <v>191</v>
      </c>
      <c r="E472" s="27" t="s">
        <v>1366</v>
      </c>
      <c r="F472" s="28" t="s">
        <v>570</v>
      </c>
      <c r="G472" s="29">
        <v>2.6560000000000001</v>
      </c>
      <c r="H472" s="28">
        <v>2.5018699999999998</v>
      </c>
      <c r="I472" s="30">
        <f>ROUND(G472*H472,P4)</f>
        <v>0</v>
      </c>
      <c r="L472" s="31">
        <v>0</v>
      </c>
      <c r="M472" s="24">
        <f>ROUND(G472*L472,P4)</f>
        <v>0</v>
      </c>
      <c r="N472" s="25" t="s">
        <v>133</v>
      </c>
      <c r="O472" s="32">
        <f>M472*AA472</f>
        <v>0</v>
      </c>
      <c r="P472" s="1">
        <v>3</v>
      </c>
      <c r="AA472" s="1">
        <f>IF(P472=1,$O$3,IF(P472=2,$O$4,$O$5))</f>
        <v>0</v>
      </c>
    </row>
    <row r="473" ht="25.5">
      <c r="A473" s="1" t="s">
        <v>118</v>
      </c>
      <c r="E473" s="27" t="s">
        <v>1366</v>
      </c>
    </row>
    <row r="474" ht="191.25">
      <c r="A474" s="1" t="s">
        <v>119</v>
      </c>
      <c r="E474" s="33" t="s">
        <v>1484</v>
      </c>
    </row>
    <row r="475">
      <c r="A475" s="1" t="s">
        <v>121</v>
      </c>
      <c r="E475" s="27" t="s">
        <v>114</v>
      </c>
    </row>
    <row r="476" ht="25.5">
      <c r="A476" s="1" t="s">
        <v>112</v>
      </c>
      <c r="B476" s="1">
        <v>116</v>
      </c>
      <c r="C476" s="26" t="s">
        <v>1485</v>
      </c>
      <c r="D476" t="s">
        <v>114</v>
      </c>
      <c r="E476" s="27" t="s">
        <v>1486</v>
      </c>
      <c r="F476" s="28" t="s">
        <v>570</v>
      </c>
      <c r="G476" s="29">
        <v>4.5780000000000003</v>
      </c>
      <c r="H476" s="28">
        <v>2.5018699999999998</v>
      </c>
      <c r="I476" s="30">
        <f>ROUND(G476*H476,P4)</f>
        <v>0</v>
      </c>
      <c r="L476" s="31">
        <v>0</v>
      </c>
      <c r="M476" s="24">
        <f>ROUND(G476*L476,P4)</f>
        <v>0</v>
      </c>
      <c r="N476" s="25" t="s">
        <v>133</v>
      </c>
      <c r="O476" s="32">
        <f>M476*AA476</f>
        <v>0</v>
      </c>
      <c r="P476" s="1">
        <v>3</v>
      </c>
      <c r="AA476" s="1">
        <f>IF(P476=1,$O$3,IF(P476=2,$O$4,$O$5))</f>
        <v>0</v>
      </c>
    </row>
    <row r="477" ht="25.5">
      <c r="A477" s="1" t="s">
        <v>118</v>
      </c>
      <c r="E477" s="27" t="s">
        <v>1486</v>
      </c>
    </row>
    <row r="478" ht="114.75">
      <c r="A478" s="1" t="s">
        <v>119</v>
      </c>
      <c r="E478" s="33" t="s">
        <v>1487</v>
      </c>
    </row>
    <row r="479">
      <c r="A479" s="1" t="s">
        <v>121</v>
      </c>
      <c r="E479" s="27" t="s">
        <v>114</v>
      </c>
    </row>
    <row r="480" ht="25.5">
      <c r="A480" s="1" t="s">
        <v>112</v>
      </c>
      <c r="B480" s="1">
        <v>117</v>
      </c>
      <c r="C480" s="26" t="s">
        <v>1488</v>
      </c>
      <c r="D480" t="s">
        <v>114</v>
      </c>
      <c r="E480" s="27" t="s">
        <v>1489</v>
      </c>
      <c r="F480" s="28" t="s">
        <v>570</v>
      </c>
      <c r="G480" s="29">
        <v>1.21</v>
      </c>
      <c r="H480" s="28">
        <v>2.5018699999999998</v>
      </c>
      <c r="I480" s="30">
        <f>ROUND(G480*H480,P4)</f>
        <v>0</v>
      </c>
      <c r="L480" s="31">
        <v>0</v>
      </c>
      <c r="M480" s="24">
        <f>ROUND(G480*L480,P4)</f>
        <v>0</v>
      </c>
      <c r="N480" s="25" t="s">
        <v>133</v>
      </c>
      <c r="O480" s="32">
        <f>M480*AA480</f>
        <v>0</v>
      </c>
      <c r="P480" s="1">
        <v>3</v>
      </c>
      <c r="AA480" s="1">
        <f>IF(P480=1,$O$3,IF(P480=2,$O$4,$O$5))</f>
        <v>0</v>
      </c>
    </row>
    <row r="481" ht="25.5">
      <c r="A481" s="1" t="s">
        <v>118</v>
      </c>
      <c r="E481" s="27" t="s">
        <v>1489</v>
      </c>
    </row>
    <row r="482" ht="165.75">
      <c r="A482" s="1" t="s">
        <v>119</v>
      </c>
      <c r="E482" s="33" t="s">
        <v>1490</v>
      </c>
    </row>
    <row r="483">
      <c r="A483" s="1" t="s">
        <v>121</v>
      </c>
      <c r="E483" s="27" t="s">
        <v>114</v>
      </c>
    </row>
    <row r="484" ht="25.5">
      <c r="A484" s="1" t="s">
        <v>112</v>
      </c>
      <c r="B484" s="1">
        <v>113</v>
      </c>
      <c r="C484" s="26" t="s">
        <v>1491</v>
      </c>
      <c r="D484" t="s">
        <v>114</v>
      </c>
      <c r="E484" s="27" t="s">
        <v>1492</v>
      </c>
      <c r="F484" s="28" t="s">
        <v>570</v>
      </c>
      <c r="G484" s="29">
        <v>14.461</v>
      </c>
      <c r="H484" s="28">
        <v>0.51500000000000001</v>
      </c>
      <c r="I484" s="30">
        <f>ROUND(G484*H484,P4)</f>
        <v>0</v>
      </c>
      <c r="L484" s="31">
        <v>0</v>
      </c>
      <c r="M484" s="24">
        <f>ROUND(G484*L484,P4)</f>
        <v>0</v>
      </c>
      <c r="N484" s="25" t="s">
        <v>133</v>
      </c>
      <c r="O484" s="32">
        <f>M484*AA484</f>
        <v>0</v>
      </c>
      <c r="P484" s="1">
        <v>3</v>
      </c>
      <c r="AA484" s="1">
        <f>IF(P484=1,$O$3,IF(P484=2,$O$4,$O$5))</f>
        <v>0</v>
      </c>
    </row>
    <row r="485" ht="25.5">
      <c r="A485" s="1" t="s">
        <v>118</v>
      </c>
      <c r="E485" s="27" t="s">
        <v>1492</v>
      </c>
    </row>
    <row r="486" ht="165.75">
      <c r="A486" s="1" t="s">
        <v>119</v>
      </c>
      <c r="E486" s="33" t="s">
        <v>1493</v>
      </c>
    </row>
    <row r="487">
      <c r="A487" s="1" t="s">
        <v>121</v>
      </c>
      <c r="E487" s="27" t="s">
        <v>114</v>
      </c>
    </row>
    <row r="488">
      <c r="A488" s="1" t="s">
        <v>112</v>
      </c>
      <c r="B488" s="1">
        <v>121</v>
      </c>
      <c r="C488" s="26" t="s">
        <v>767</v>
      </c>
      <c r="D488" t="s">
        <v>114</v>
      </c>
      <c r="E488" s="27" t="s">
        <v>768</v>
      </c>
      <c r="F488" s="28" t="s">
        <v>478</v>
      </c>
      <c r="G488" s="29">
        <v>0.308</v>
      </c>
      <c r="H488" s="28">
        <v>1.06277</v>
      </c>
      <c r="I488" s="30">
        <f>ROUND(G488*H488,P4)</f>
        <v>0</v>
      </c>
      <c r="L488" s="31">
        <v>0</v>
      </c>
      <c r="M488" s="24">
        <f>ROUND(G488*L488,P4)</f>
        <v>0</v>
      </c>
      <c r="N488" s="25" t="s">
        <v>133</v>
      </c>
      <c r="O488" s="32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118</v>
      </c>
      <c r="E489" s="27" t="s">
        <v>768</v>
      </c>
    </row>
    <row r="490" ht="369.75">
      <c r="A490" s="1" t="s">
        <v>119</v>
      </c>
      <c r="E490" s="33" t="s">
        <v>1494</v>
      </c>
    </row>
    <row r="491">
      <c r="A491" s="1" t="s">
        <v>121</v>
      </c>
      <c r="E491" s="27" t="s">
        <v>114</v>
      </c>
    </row>
    <row r="492">
      <c r="A492" s="1" t="s">
        <v>112</v>
      </c>
      <c r="B492" s="1">
        <v>114</v>
      </c>
      <c r="C492" s="26" t="s">
        <v>1495</v>
      </c>
      <c r="D492" t="s">
        <v>114</v>
      </c>
      <c r="E492" s="27" t="s">
        <v>1496</v>
      </c>
      <c r="F492" s="28" t="s">
        <v>416</v>
      </c>
      <c r="G492" s="29">
        <v>43.170000000000002</v>
      </c>
      <c r="H492" s="28">
        <v>0.061199999999999997</v>
      </c>
      <c r="I492" s="30">
        <f>ROUND(G492*H492,P4)</f>
        <v>0</v>
      </c>
      <c r="L492" s="31">
        <v>0</v>
      </c>
      <c r="M492" s="24">
        <f>ROUND(G492*L492,P4)</f>
        <v>0</v>
      </c>
      <c r="N492" s="25" t="s">
        <v>133</v>
      </c>
      <c r="O492" s="32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118</v>
      </c>
      <c r="E493" s="27" t="s">
        <v>1496</v>
      </c>
    </row>
    <row r="494" ht="63.75">
      <c r="A494" s="1" t="s">
        <v>119</v>
      </c>
      <c r="E494" s="33" t="s">
        <v>1497</v>
      </c>
    </row>
    <row r="495">
      <c r="A495" s="1" t="s">
        <v>121</v>
      </c>
      <c r="E495" s="27" t="s">
        <v>114</v>
      </c>
    </row>
    <row r="496">
      <c r="A496" s="1" t="s">
        <v>112</v>
      </c>
      <c r="B496" s="1">
        <v>122</v>
      </c>
      <c r="C496" s="26" t="s">
        <v>689</v>
      </c>
      <c r="D496" t="s">
        <v>114</v>
      </c>
      <c r="E496" s="27" t="s">
        <v>690</v>
      </c>
      <c r="F496" s="28" t="s">
        <v>416</v>
      </c>
      <c r="G496" s="29">
        <v>44.198</v>
      </c>
      <c r="H496" s="28">
        <v>0.00033</v>
      </c>
      <c r="I496" s="30">
        <f>ROUND(G496*H496,P4)</f>
        <v>0</v>
      </c>
      <c r="L496" s="31">
        <v>0</v>
      </c>
      <c r="M496" s="24">
        <f>ROUND(G496*L496,P4)</f>
        <v>0</v>
      </c>
      <c r="N496" s="25" t="s">
        <v>133</v>
      </c>
      <c r="O496" s="32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118</v>
      </c>
      <c r="E497" s="27" t="s">
        <v>690</v>
      </c>
    </row>
    <row r="498" ht="242.25">
      <c r="A498" s="1" t="s">
        <v>119</v>
      </c>
      <c r="E498" s="33" t="s">
        <v>1498</v>
      </c>
    </row>
    <row r="499">
      <c r="A499" s="1" t="s">
        <v>121</v>
      </c>
      <c r="E499" s="27" t="s">
        <v>114</v>
      </c>
    </row>
    <row r="500" ht="25.5">
      <c r="A500" s="1" t="s">
        <v>112</v>
      </c>
      <c r="B500" s="1">
        <v>123</v>
      </c>
      <c r="C500" s="26" t="s">
        <v>1499</v>
      </c>
      <c r="D500" t="s">
        <v>114</v>
      </c>
      <c r="E500" s="27" t="s">
        <v>1500</v>
      </c>
      <c r="F500" s="28" t="s">
        <v>136</v>
      </c>
      <c r="G500" s="29">
        <v>10</v>
      </c>
      <c r="H500" s="28">
        <v>0.0011999999999999999</v>
      </c>
      <c r="I500" s="30">
        <f>ROUND(G500*H500,P4)</f>
        <v>0</v>
      </c>
      <c r="L500" s="31">
        <v>0</v>
      </c>
      <c r="M500" s="24">
        <f>ROUND(G500*L500,P4)</f>
        <v>0</v>
      </c>
      <c r="N500" s="25" t="s">
        <v>133</v>
      </c>
      <c r="O500" s="32">
        <f>M500*AA500</f>
        <v>0</v>
      </c>
      <c r="P500" s="1">
        <v>3</v>
      </c>
      <c r="AA500" s="1">
        <f>IF(P500=1,$O$3,IF(P500=2,$O$4,$O$5))</f>
        <v>0</v>
      </c>
    </row>
    <row r="501" ht="25.5">
      <c r="A501" s="1" t="s">
        <v>118</v>
      </c>
      <c r="E501" s="27" t="s">
        <v>1500</v>
      </c>
    </row>
    <row r="502" ht="38.25">
      <c r="A502" s="1" t="s">
        <v>119</v>
      </c>
      <c r="E502" s="33" t="s">
        <v>1501</v>
      </c>
    </row>
    <row r="503">
      <c r="A503" s="1" t="s">
        <v>121</v>
      </c>
      <c r="E503" s="27" t="s">
        <v>114</v>
      </c>
    </row>
    <row r="504" ht="25.5">
      <c r="A504" s="1" t="s">
        <v>112</v>
      </c>
      <c r="B504" s="1">
        <v>124</v>
      </c>
      <c r="C504" s="26" t="s">
        <v>1502</v>
      </c>
      <c r="D504" t="s">
        <v>114</v>
      </c>
      <c r="E504" s="27" t="s">
        <v>1503</v>
      </c>
      <c r="F504" s="28" t="s">
        <v>136</v>
      </c>
      <c r="G504" s="29">
        <v>10</v>
      </c>
      <c r="H504" s="28">
        <v>0.0010499999999999999</v>
      </c>
      <c r="I504" s="30">
        <f>ROUND(G504*H504,P4)</f>
        <v>0</v>
      </c>
      <c r="L504" s="31">
        <v>0</v>
      </c>
      <c r="M504" s="24">
        <f>ROUND(G504*L504,P4)</f>
        <v>0</v>
      </c>
      <c r="N504" s="25" t="s">
        <v>133</v>
      </c>
      <c r="O504" s="32">
        <f>M504*AA504</f>
        <v>0</v>
      </c>
      <c r="P504" s="1">
        <v>3</v>
      </c>
      <c r="AA504" s="1">
        <f>IF(P504=1,$O$3,IF(P504=2,$O$4,$O$5))</f>
        <v>0</v>
      </c>
    </row>
    <row r="505" ht="25.5">
      <c r="A505" s="1" t="s">
        <v>118</v>
      </c>
      <c r="E505" s="27" t="s">
        <v>1503</v>
      </c>
    </row>
    <row r="506" ht="25.5">
      <c r="A506" s="1" t="s">
        <v>119</v>
      </c>
      <c r="E506" s="33" t="s">
        <v>1504</v>
      </c>
    </row>
    <row r="507">
      <c r="A507" s="1" t="s">
        <v>121</v>
      </c>
      <c r="E507" s="27" t="s">
        <v>114</v>
      </c>
    </row>
    <row r="508" ht="25.5">
      <c r="A508" s="1" t="s">
        <v>112</v>
      </c>
      <c r="B508" s="1">
        <v>125</v>
      </c>
      <c r="C508" s="26" t="s">
        <v>1505</v>
      </c>
      <c r="D508" t="s">
        <v>114</v>
      </c>
      <c r="E508" s="27" t="s">
        <v>1506</v>
      </c>
      <c r="F508" s="28" t="s">
        <v>136</v>
      </c>
      <c r="G508" s="29">
        <v>10</v>
      </c>
      <c r="H508" s="28">
        <v>0.00089999999999999998</v>
      </c>
      <c r="I508" s="30">
        <f>ROUND(G508*H508,P4)</f>
        <v>0</v>
      </c>
      <c r="L508" s="31">
        <v>0</v>
      </c>
      <c r="M508" s="24">
        <f>ROUND(G508*L508,P4)</f>
        <v>0</v>
      </c>
      <c r="N508" s="25" t="s">
        <v>133</v>
      </c>
      <c r="O508" s="32">
        <f>M508*AA508</f>
        <v>0</v>
      </c>
      <c r="P508" s="1">
        <v>3</v>
      </c>
      <c r="AA508" s="1">
        <f>IF(P508=1,$O$3,IF(P508=2,$O$4,$O$5))</f>
        <v>0</v>
      </c>
    </row>
    <row r="509" ht="25.5">
      <c r="A509" s="1" t="s">
        <v>118</v>
      </c>
      <c r="E509" s="27" t="s">
        <v>1506</v>
      </c>
    </row>
    <row r="510" ht="25.5">
      <c r="A510" s="1" t="s">
        <v>119</v>
      </c>
      <c r="E510" s="33" t="s">
        <v>1504</v>
      </c>
    </row>
    <row r="511">
      <c r="A511" s="1" t="s">
        <v>121</v>
      </c>
      <c r="E511" s="27" t="s">
        <v>114</v>
      </c>
    </row>
    <row r="512">
      <c r="A512" s="1" t="s">
        <v>112</v>
      </c>
      <c r="B512" s="1">
        <v>120</v>
      </c>
      <c r="C512" s="26" t="s">
        <v>1507</v>
      </c>
      <c r="D512" t="s">
        <v>114</v>
      </c>
      <c r="E512" s="27" t="s">
        <v>1508</v>
      </c>
      <c r="F512" s="28" t="s">
        <v>416</v>
      </c>
      <c r="G512" s="29">
        <v>6.048</v>
      </c>
      <c r="H512" s="28">
        <v>0.001</v>
      </c>
      <c r="I512" s="30">
        <f>ROUND(G512*H512,P4)</f>
        <v>0</v>
      </c>
      <c r="L512" s="31">
        <v>0</v>
      </c>
      <c r="M512" s="24">
        <f>ROUND(G512*L512,P4)</f>
        <v>0</v>
      </c>
      <c r="N512" s="25" t="s">
        <v>257</v>
      </c>
      <c r="O512" s="32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118</v>
      </c>
      <c r="E513" s="27" t="s">
        <v>1508</v>
      </c>
    </row>
    <row r="514" ht="165.75">
      <c r="A514" s="1" t="s">
        <v>119</v>
      </c>
      <c r="E514" s="33" t="s">
        <v>1509</v>
      </c>
    </row>
    <row r="515">
      <c r="A515" s="1" t="s">
        <v>121</v>
      </c>
      <c r="E515" s="27" t="s">
        <v>114</v>
      </c>
    </row>
    <row r="516">
      <c r="A516" s="1" t="s">
        <v>109</v>
      </c>
      <c r="C516" s="22" t="s">
        <v>1510</v>
      </c>
      <c r="E516" s="23" t="s">
        <v>1511</v>
      </c>
      <c r="L516" s="24">
        <f>SUMIFS(L517:L536,A517:A536,"P")</f>
        <v>0</v>
      </c>
      <c r="M516" s="24">
        <f>SUMIFS(M517:M536,A517:A536,"P")</f>
        <v>0</v>
      </c>
      <c r="N516" s="25"/>
    </row>
    <row r="517">
      <c r="A517" s="1" t="s">
        <v>112</v>
      </c>
      <c r="B517" s="1">
        <v>127</v>
      </c>
      <c r="C517" s="26" t="s">
        <v>1512</v>
      </c>
      <c r="D517" t="s">
        <v>114</v>
      </c>
      <c r="E517" s="27" t="s">
        <v>1513</v>
      </c>
      <c r="F517" s="28" t="s">
        <v>132</v>
      </c>
      <c r="G517" s="29">
        <v>2</v>
      </c>
      <c r="H517" s="28">
        <v>0.012489999999999999</v>
      </c>
      <c r="I517" s="30">
        <f>ROUND(G517*H517,P4)</f>
        <v>0</v>
      </c>
      <c r="L517" s="31">
        <v>0</v>
      </c>
      <c r="M517" s="24">
        <f>ROUND(G517*L517,P4)</f>
        <v>0</v>
      </c>
      <c r="N517" s="25" t="s">
        <v>133</v>
      </c>
      <c r="O517" s="32">
        <f>M517*AA517</f>
        <v>0</v>
      </c>
      <c r="P517" s="1">
        <v>3</v>
      </c>
      <c r="AA517" s="1">
        <f>IF(P517=1,$O$3,IF(P517=2,$O$4,$O$5))</f>
        <v>0</v>
      </c>
    </row>
    <row r="518">
      <c r="A518" s="1" t="s">
        <v>118</v>
      </c>
      <c r="E518" s="27" t="s">
        <v>1513</v>
      </c>
    </row>
    <row r="519" ht="38.25">
      <c r="A519" s="1" t="s">
        <v>119</v>
      </c>
      <c r="E519" s="33" t="s">
        <v>1514</v>
      </c>
    </row>
    <row r="520">
      <c r="A520" s="1" t="s">
        <v>121</v>
      </c>
      <c r="E520" s="27" t="s">
        <v>114</v>
      </c>
    </row>
    <row r="521" ht="25.5">
      <c r="A521" s="1" t="s">
        <v>112</v>
      </c>
      <c r="B521" s="1">
        <v>130</v>
      </c>
      <c r="C521" s="26" t="s">
        <v>1512</v>
      </c>
      <c r="D521" t="s">
        <v>191</v>
      </c>
      <c r="E521" s="27" t="s">
        <v>1515</v>
      </c>
      <c r="F521" s="28" t="s">
        <v>132</v>
      </c>
      <c r="G521" s="29">
        <v>11</v>
      </c>
      <c r="H521" s="28">
        <v>0.012489999999999999</v>
      </c>
      <c r="I521" s="30">
        <f>ROUND(G521*H521,P4)</f>
        <v>0</v>
      </c>
      <c r="L521" s="31">
        <v>0</v>
      </c>
      <c r="M521" s="24">
        <f>ROUND(G521*L521,P4)</f>
        <v>0</v>
      </c>
      <c r="N521" s="25" t="s">
        <v>257</v>
      </c>
      <c r="O521" s="32">
        <f>M521*AA521</f>
        <v>0</v>
      </c>
      <c r="P521" s="1">
        <v>3</v>
      </c>
      <c r="AA521" s="1">
        <f>IF(P521=1,$O$3,IF(P521=2,$O$4,$O$5))</f>
        <v>0</v>
      </c>
    </row>
    <row r="522" ht="25.5">
      <c r="A522" s="1" t="s">
        <v>118</v>
      </c>
      <c r="E522" s="27" t="s">
        <v>1515</v>
      </c>
    </row>
    <row r="523" ht="165.75">
      <c r="A523" s="1" t="s">
        <v>119</v>
      </c>
      <c r="E523" s="33" t="s">
        <v>1516</v>
      </c>
    </row>
    <row r="524">
      <c r="A524" s="1" t="s">
        <v>121</v>
      </c>
      <c r="E524" s="27" t="s">
        <v>114</v>
      </c>
    </row>
    <row r="525">
      <c r="A525" s="1" t="s">
        <v>112</v>
      </c>
      <c r="B525" s="1">
        <v>128</v>
      </c>
      <c r="C525" s="26" t="s">
        <v>1517</v>
      </c>
      <c r="D525" t="s">
        <v>114</v>
      </c>
      <c r="E525" s="27" t="s">
        <v>1518</v>
      </c>
      <c r="F525" s="28" t="s">
        <v>132</v>
      </c>
      <c r="G525" s="29">
        <v>1</v>
      </c>
      <c r="H525" s="28">
        <v>0.01272</v>
      </c>
      <c r="I525" s="30">
        <f>ROUND(G525*H525,P4)</f>
        <v>0</v>
      </c>
      <c r="L525" s="31">
        <v>0</v>
      </c>
      <c r="M525" s="24">
        <f>ROUND(G525*L525,P4)</f>
        <v>0</v>
      </c>
      <c r="N525" s="25" t="s">
        <v>133</v>
      </c>
      <c r="O525" s="32">
        <f>M525*AA525</f>
        <v>0</v>
      </c>
      <c r="P525" s="1">
        <v>3</v>
      </c>
      <c r="AA525" s="1">
        <f>IF(P525=1,$O$3,IF(P525=2,$O$4,$O$5))</f>
        <v>0</v>
      </c>
    </row>
    <row r="526">
      <c r="A526" s="1" t="s">
        <v>118</v>
      </c>
      <c r="E526" s="27" t="s">
        <v>1518</v>
      </c>
    </row>
    <row r="527" ht="38.25">
      <c r="A527" s="1" t="s">
        <v>119</v>
      </c>
      <c r="E527" s="33" t="s">
        <v>1519</v>
      </c>
    </row>
    <row r="528">
      <c r="A528" s="1" t="s">
        <v>121</v>
      </c>
      <c r="E528" s="27" t="s">
        <v>114</v>
      </c>
    </row>
    <row r="529">
      <c r="A529" s="1" t="s">
        <v>112</v>
      </c>
      <c r="B529" s="1">
        <v>129</v>
      </c>
      <c r="C529" s="26" t="s">
        <v>1520</v>
      </c>
      <c r="D529" t="s">
        <v>114</v>
      </c>
      <c r="E529" s="27" t="s">
        <v>1521</v>
      </c>
      <c r="F529" s="28" t="s">
        <v>132</v>
      </c>
      <c r="G529" s="29">
        <v>1</v>
      </c>
      <c r="H529" s="28">
        <v>0.01521</v>
      </c>
      <c r="I529" s="30">
        <f>ROUND(G529*H529,P4)</f>
        <v>0</v>
      </c>
      <c r="L529" s="31">
        <v>0</v>
      </c>
      <c r="M529" s="24">
        <f>ROUND(G529*L529,P4)</f>
        <v>0</v>
      </c>
      <c r="N529" s="25" t="s">
        <v>133</v>
      </c>
      <c r="O529" s="32">
        <f>M529*AA529</f>
        <v>0</v>
      </c>
      <c r="P529" s="1">
        <v>3</v>
      </c>
      <c r="AA529" s="1">
        <f>IF(P529=1,$O$3,IF(P529=2,$O$4,$O$5))</f>
        <v>0</v>
      </c>
    </row>
    <row r="530">
      <c r="A530" s="1" t="s">
        <v>118</v>
      </c>
      <c r="E530" s="27" t="s">
        <v>1521</v>
      </c>
    </row>
    <row r="531" ht="38.25">
      <c r="A531" s="1" t="s">
        <v>119</v>
      </c>
      <c r="E531" s="33" t="s">
        <v>1522</v>
      </c>
    </row>
    <row r="532">
      <c r="A532" s="1" t="s">
        <v>121</v>
      </c>
      <c r="E532" s="27" t="s">
        <v>114</v>
      </c>
    </row>
    <row r="533" ht="25.5">
      <c r="A533" s="1" t="s">
        <v>112</v>
      </c>
      <c r="B533" s="1">
        <v>126</v>
      </c>
      <c r="C533" s="26" t="s">
        <v>1523</v>
      </c>
      <c r="D533" t="s">
        <v>114</v>
      </c>
      <c r="E533" s="27" t="s">
        <v>1524</v>
      </c>
      <c r="F533" s="28" t="s">
        <v>132</v>
      </c>
      <c r="G533" s="29">
        <v>15</v>
      </c>
      <c r="H533" s="28">
        <v>0.017770000000000001</v>
      </c>
      <c r="I533" s="30">
        <f>ROUND(G533*H533,P4)</f>
        <v>0</v>
      </c>
      <c r="L533" s="31">
        <v>0</v>
      </c>
      <c r="M533" s="24">
        <f>ROUND(G533*L533,P4)</f>
        <v>0</v>
      </c>
      <c r="N533" s="25" t="s">
        <v>133</v>
      </c>
      <c r="O533" s="32">
        <f>M533*AA533</f>
        <v>0</v>
      </c>
      <c r="P533" s="1">
        <v>3</v>
      </c>
      <c r="AA533" s="1">
        <f>IF(P533=1,$O$3,IF(P533=2,$O$4,$O$5))</f>
        <v>0</v>
      </c>
    </row>
    <row r="534" ht="25.5">
      <c r="A534" s="1" t="s">
        <v>118</v>
      </c>
      <c r="E534" s="27" t="s">
        <v>1524</v>
      </c>
    </row>
    <row r="535" ht="204">
      <c r="A535" s="1" t="s">
        <v>119</v>
      </c>
      <c r="E535" s="33" t="s">
        <v>1525</v>
      </c>
    </row>
    <row r="536">
      <c r="A536" s="1" t="s">
        <v>121</v>
      </c>
      <c r="E536" s="27" t="s">
        <v>114</v>
      </c>
    </row>
    <row r="537">
      <c r="A537" s="1" t="s">
        <v>109</v>
      </c>
      <c r="C537" s="22" t="s">
        <v>770</v>
      </c>
      <c r="E537" s="23" t="s">
        <v>771</v>
      </c>
      <c r="L537" s="24">
        <f>SUMIFS(L538:L593,A538:A593,"P")</f>
        <v>0</v>
      </c>
      <c r="M537" s="24">
        <f>SUMIFS(M538:M593,A538:A593,"P")</f>
        <v>0</v>
      </c>
      <c r="N537" s="25"/>
    </row>
    <row r="538">
      <c r="A538" s="1" t="s">
        <v>112</v>
      </c>
      <c r="B538" s="1">
        <v>146</v>
      </c>
      <c r="C538" s="26" t="s">
        <v>772</v>
      </c>
      <c r="D538" t="s">
        <v>114</v>
      </c>
      <c r="E538" s="27" t="s">
        <v>773</v>
      </c>
      <c r="F538" s="28" t="s">
        <v>478</v>
      </c>
      <c r="G538" s="29">
        <v>0.050999999999999997</v>
      </c>
      <c r="H538" s="28">
        <v>1</v>
      </c>
      <c r="I538" s="30">
        <f>ROUND(G538*H538,P4)</f>
        <v>0</v>
      </c>
      <c r="L538" s="31">
        <v>0</v>
      </c>
      <c r="M538" s="24">
        <f>ROUND(G538*L538,P4)</f>
        <v>0</v>
      </c>
      <c r="N538" s="25" t="s">
        <v>133</v>
      </c>
      <c r="O538" s="32">
        <f>M538*AA538</f>
        <v>0</v>
      </c>
      <c r="P538" s="1">
        <v>3</v>
      </c>
      <c r="AA538" s="1">
        <f>IF(P538=1,$O$3,IF(P538=2,$O$4,$O$5))</f>
        <v>0</v>
      </c>
    </row>
    <row r="539">
      <c r="A539" s="1" t="s">
        <v>118</v>
      </c>
      <c r="E539" s="27" t="s">
        <v>773</v>
      </c>
    </row>
    <row r="540" ht="153">
      <c r="A540" s="1" t="s">
        <v>119</v>
      </c>
      <c r="E540" s="33" t="s">
        <v>1526</v>
      </c>
    </row>
    <row r="541">
      <c r="A541" s="1" t="s">
        <v>121</v>
      </c>
      <c r="E541" s="27" t="s">
        <v>114</v>
      </c>
    </row>
    <row r="542">
      <c r="A542" s="1" t="s">
        <v>112</v>
      </c>
      <c r="B542" s="1">
        <v>153</v>
      </c>
      <c r="C542" s="26" t="s">
        <v>1527</v>
      </c>
      <c r="D542" t="s">
        <v>114</v>
      </c>
      <c r="E542" s="27" t="s">
        <v>1528</v>
      </c>
      <c r="F542" s="28" t="s">
        <v>589</v>
      </c>
      <c r="G542" s="29">
        <v>10.760999999999999</v>
      </c>
      <c r="H542" s="28">
        <v>0.001</v>
      </c>
      <c r="I542" s="30">
        <f>ROUND(G542*H542,P4)</f>
        <v>0</v>
      </c>
      <c r="L542" s="31">
        <v>0</v>
      </c>
      <c r="M542" s="24">
        <f>ROUND(G542*L542,P4)</f>
        <v>0</v>
      </c>
      <c r="N542" s="25" t="s">
        <v>133</v>
      </c>
      <c r="O542" s="32">
        <f>M542*AA542</f>
        <v>0</v>
      </c>
      <c r="P542" s="1">
        <v>3</v>
      </c>
      <c r="AA542" s="1">
        <f>IF(P542=1,$O$3,IF(P542=2,$O$4,$O$5))</f>
        <v>0</v>
      </c>
    </row>
    <row r="543">
      <c r="A543" s="1" t="s">
        <v>118</v>
      </c>
      <c r="E543" s="27" t="s">
        <v>1528</v>
      </c>
    </row>
    <row r="544">
      <c r="A544" s="1" t="s">
        <v>119</v>
      </c>
    </row>
    <row r="545">
      <c r="A545" s="1" t="s">
        <v>121</v>
      </c>
      <c r="E545" s="27" t="s">
        <v>114</v>
      </c>
    </row>
    <row r="546" ht="25.5">
      <c r="A546" s="1" t="s">
        <v>112</v>
      </c>
      <c r="B546" s="1">
        <v>156</v>
      </c>
      <c r="C546" s="26" t="s">
        <v>1529</v>
      </c>
      <c r="D546" t="s">
        <v>114</v>
      </c>
      <c r="E546" s="27" t="s">
        <v>1530</v>
      </c>
      <c r="F546" s="28" t="s">
        <v>416</v>
      </c>
      <c r="G546" s="29">
        <v>45.670000000000002</v>
      </c>
      <c r="H546" s="28">
        <v>0.00022000000000000001</v>
      </c>
      <c r="I546" s="30">
        <f>ROUND(G546*H546,P4)</f>
        <v>0</v>
      </c>
      <c r="L546" s="31">
        <v>0</v>
      </c>
      <c r="M546" s="24">
        <f>ROUND(G546*L546,P4)</f>
        <v>0</v>
      </c>
      <c r="N546" s="25" t="s">
        <v>133</v>
      </c>
      <c r="O546" s="32">
        <f>M546*AA546</f>
        <v>0</v>
      </c>
      <c r="P546" s="1">
        <v>3</v>
      </c>
      <c r="AA546" s="1">
        <f>IF(P546=1,$O$3,IF(P546=2,$O$4,$O$5))</f>
        <v>0</v>
      </c>
    </row>
    <row r="547" ht="25.5">
      <c r="A547" s="1" t="s">
        <v>118</v>
      </c>
      <c r="E547" s="27" t="s">
        <v>1530</v>
      </c>
    </row>
    <row r="548" ht="409.5">
      <c r="A548" s="1" t="s">
        <v>119</v>
      </c>
      <c r="E548" s="33" t="s">
        <v>1531</v>
      </c>
    </row>
    <row r="549">
      <c r="A549" s="1" t="s">
        <v>121</v>
      </c>
      <c r="E549" s="27" t="s">
        <v>114</v>
      </c>
    </row>
    <row r="550">
      <c r="A550" s="1" t="s">
        <v>112</v>
      </c>
      <c r="B550" s="1">
        <v>148</v>
      </c>
      <c r="C550" s="26" t="s">
        <v>1532</v>
      </c>
      <c r="D550" t="s">
        <v>114</v>
      </c>
      <c r="E550" s="27" t="s">
        <v>1533</v>
      </c>
      <c r="F550" s="28" t="s">
        <v>416</v>
      </c>
      <c r="G550" s="29">
        <v>179.50399999999999</v>
      </c>
      <c r="H550" s="28">
        <v>0.0016999999999999999</v>
      </c>
      <c r="I550" s="30">
        <f>ROUND(G550*H550,P4)</f>
        <v>0</v>
      </c>
      <c r="L550" s="31">
        <v>0</v>
      </c>
      <c r="M550" s="24">
        <f>ROUND(G550*L550,P4)</f>
        <v>0</v>
      </c>
      <c r="N550" s="25" t="s">
        <v>133</v>
      </c>
      <c r="O550" s="32">
        <f>M550*AA550</f>
        <v>0</v>
      </c>
      <c r="P550" s="1">
        <v>3</v>
      </c>
      <c r="AA550" s="1">
        <f>IF(P550=1,$O$3,IF(P550=2,$O$4,$O$5))</f>
        <v>0</v>
      </c>
    </row>
    <row r="551">
      <c r="A551" s="1" t="s">
        <v>118</v>
      </c>
      <c r="E551" s="27" t="s">
        <v>1533</v>
      </c>
    </row>
    <row r="552" ht="89.25">
      <c r="A552" s="1" t="s">
        <v>119</v>
      </c>
      <c r="E552" s="33" t="s">
        <v>1534</v>
      </c>
    </row>
    <row r="553">
      <c r="A553" s="1" t="s">
        <v>121</v>
      </c>
      <c r="E553" s="27" t="s">
        <v>114</v>
      </c>
    </row>
    <row r="554" ht="25.5">
      <c r="A554" s="1" t="s">
        <v>112</v>
      </c>
      <c r="B554" s="1">
        <v>150</v>
      </c>
      <c r="C554" s="26" t="s">
        <v>1535</v>
      </c>
      <c r="D554" t="s">
        <v>114</v>
      </c>
      <c r="E554" s="27" t="s">
        <v>1536</v>
      </c>
      <c r="F554" s="28" t="s">
        <v>416</v>
      </c>
      <c r="G554" s="29">
        <v>46.581000000000003</v>
      </c>
      <c r="H554" s="28">
        <v>0.0054000000000000003</v>
      </c>
      <c r="I554" s="30">
        <f>ROUND(G554*H554,P4)</f>
        <v>0</v>
      </c>
      <c r="L554" s="31">
        <v>0</v>
      </c>
      <c r="M554" s="24">
        <f>ROUND(G554*L554,P4)</f>
        <v>0</v>
      </c>
      <c r="N554" s="25" t="s">
        <v>133</v>
      </c>
      <c r="O554" s="32">
        <f>M554*AA554</f>
        <v>0</v>
      </c>
      <c r="P554" s="1">
        <v>3</v>
      </c>
      <c r="AA554" s="1">
        <f>IF(P554=1,$O$3,IF(P554=2,$O$4,$O$5))</f>
        <v>0</v>
      </c>
    </row>
    <row r="555" ht="25.5">
      <c r="A555" s="1" t="s">
        <v>118</v>
      </c>
      <c r="E555" s="27" t="s">
        <v>1536</v>
      </c>
    </row>
    <row r="556" ht="102">
      <c r="A556" s="1" t="s">
        <v>119</v>
      </c>
      <c r="E556" s="33" t="s">
        <v>1537</v>
      </c>
    </row>
    <row r="557">
      <c r="A557" s="1" t="s">
        <v>121</v>
      </c>
      <c r="E557" s="27" t="s">
        <v>114</v>
      </c>
    </row>
    <row r="558" ht="38.25">
      <c r="A558" s="1" t="s">
        <v>112</v>
      </c>
      <c r="B558" s="1">
        <v>151</v>
      </c>
      <c r="C558" s="26" t="s">
        <v>1538</v>
      </c>
      <c r="D558" t="s">
        <v>114</v>
      </c>
      <c r="E558" s="27" t="s">
        <v>1539</v>
      </c>
      <c r="F558" s="28" t="s">
        <v>416</v>
      </c>
      <c r="G558" s="29">
        <v>156.13800000000001</v>
      </c>
      <c r="H558" s="28">
        <v>0.0053</v>
      </c>
      <c r="I558" s="30">
        <f>ROUND(G558*H558,P4)</f>
        <v>0</v>
      </c>
      <c r="L558" s="31">
        <v>0</v>
      </c>
      <c r="M558" s="24">
        <f>ROUND(G558*L558,P4)</f>
        <v>0</v>
      </c>
      <c r="N558" s="25" t="s">
        <v>133</v>
      </c>
      <c r="O558" s="32">
        <f>M558*AA558</f>
        <v>0</v>
      </c>
      <c r="P558" s="1">
        <v>3</v>
      </c>
      <c r="AA558" s="1">
        <f>IF(P558=1,$O$3,IF(P558=2,$O$4,$O$5))</f>
        <v>0</v>
      </c>
    </row>
    <row r="559" ht="38.25">
      <c r="A559" s="1" t="s">
        <v>118</v>
      </c>
      <c r="E559" s="27" t="s">
        <v>1539</v>
      </c>
    </row>
    <row r="560" ht="153">
      <c r="A560" s="1" t="s">
        <v>119</v>
      </c>
      <c r="E560" s="33" t="s">
        <v>1540</v>
      </c>
    </row>
    <row r="561">
      <c r="A561" s="1" t="s">
        <v>121</v>
      </c>
      <c r="E561" s="27" t="s">
        <v>114</v>
      </c>
    </row>
    <row r="562" ht="25.5">
      <c r="A562" s="1" t="s">
        <v>112</v>
      </c>
      <c r="B562" s="1">
        <v>144</v>
      </c>
      <c r="C562" s="26" t="s">
        <v>778</v>
      </c>
      <c r="D562" t="s">
        <v>114</v>
      </c>
      <c r="E562" s="27" t="s">
        <v>779</v>
      </c>
      <c r="F562" s="28" t="s">
        <v>416</v>
      </c>
      <c r="G562" s="29">
        <v>38.149999999999999</v>
      </c>
      <c r="H562" s="28">
        <v>0</v>
      </c>
      <c r="I562" s="30">
        <f>ROUND(G562*H562,P4)</f>
        <v>0</v>
      </c>
      <c r="L562" s="31">
        <v>0</v>
      </c>
      <c r="M562" s="24">
        <f>ROUND(G562*L562,P4)</f>
        <v>0</v>
      </c>
      <c r="N562" s="25" t="s">
        <v>133</v>
      </c>
      <c r="O562" s="32">
        <f>M562*AA562</f>
        <v>0</v>
      </c>
      <c r="P562" s="1">
        <v>3</v>
      </c>
      <c r="AA562" s="1">
        <f>IF(P562=1,$O$3,IF(P562=2,$O$4,$O$5))</f>
        <v>0</v>
      </c>
    </row>
    <row r="563" ht="25.5">
      <c r="A563" s="1" t="s">
        <v>118</v>
      </c>
      <c r="E563" s="27" t="s">
        <v>779</v>
      </c>
    </row>
    <row r="564" ht="102">
      <c r="A564" s="1" t="s">
        <v>119</v>
      </c>
      <c r="E564" s="33" t="s">
        <v>1541</v>
      </c>
    </row>
    <row r="565">
      <c r="A565" s="1" t="s">
        <v>121</v>
      </c>
      <c r="E565" s="27" t="s">
        <v>114</v>
      </c>
    </row>
    <row r="566" ht="25.5">
      <c r="A566" s="1" t="s">
        <v>112</v>
      </c>
      <c r="B566" s="1">
        <v>145</v>
      </c>
      <c r="C566" s="26" t="s">
        <v>1542</v>
      </c>
      <c r="D566" t="s">
        <v>114</v>
      </c>
      <c r="E566" s="27" t="s">
        <v>1543</v>
      </c>
      <c r="F566" s="28" t="s">
        <v>416</v>
      </c>
      <c r="G566" s="29">
        <v>89.727000000000004</v>
      </c>
      <c r="H566" s="28">
        <v>0</v>
      </c>
      <c r="I566" s="30">
        <f>ROUND(G566*H566,P4)</f>
        <v>0</v>
      </c>
      <c r="L566" s="31">
        <v>0</v>
      </c>
      <c r="M566" s="24">
        <f>ROUND(G566*L566,P4)</f>
        <v>0</v>
      </c>
      <c r="N566" s="25" t="s">
        <v>133</v>
      </c>
      <c r="O566" s="32">
        <f>M566*AA566</f>
        <v>0</v>
      </c>
      <c r="P566" s="1">
        <v>3</v>
      </c>
      <c r="AA566" s="1">
        <f>IF(P566=1,$O$3,IF(P566=2,$O$4,$O$5))</f>
        <v>0</v>
      </c>
    </row>
    <row r="567" ht="25.5">
      <c r="A567" s="1" t="s">
        <v>118</v>
      </c>
      <c r="E567" s="27" t="s">
        <v>1543</v>
      </c>
    </row>
    <row r="568">
      <c r="A568" s="1" t="s">
        <v>119</v>
      </c>
    </row>
    <row r="569">
      <c r="A569" s="1" t="s">
        <v>121</v>
      </c>
      <c r="E569" s="27" t="s">
        <v>114</v>
      </c>
    </row>
    <row r="570">
      <c r="A570" s="1" t="s">
        <v>112</v>
      </c>
      <c r="B570" s="1">
        <v>147</v>
      </c>
      <c r="C570" s="26" t="s">
        <v>784</v>
      </c>
      <c r="D570" t="s">
        <v>114</v>
      </c>
      <c r="E570" s="27" t="s">
        <v>785</v>
      </c>
      <c r="F570" s="28" t="s">
        <v>416</v>
      </c>
      <c r="G570" s="29">
        <v>230.315</v>
      </c>
      <c r="H570" s="28">
        <v>0.00040000000000000002</v>
      </c>
      <c r="I570" s="30">
        <f>ROUND(G570*H570,P4)</f>
        <v>0</v>
      </c>
      <c r="L570" s="31">
        <v>0</v>
      </c>
      <c r="M570" s="24">
        <f>ROUND(G570*L570,P4)</f>
        <v>0</v>
      </c>
      <c r="N570" s="25" t="s">
        <v>133</v>
      </c>
      <c r="O570" s="32">
        <f>M570*AA570</f>
        <v>0</v>
      </c>
      <c r="P570" s="1">
        <v>3</v>
      </c>
      <c r="AA570" s="1">
        <f>IF(P570=1,$O$3,IF(P570=2,$O$4,$O$5))</f>
        <v>0</v>
      </c>
    </row>
    <row r="571">
      <c r="A571" s="1" t="s">
        <v>118</v>
      </c>
      <c r="E571" s="27" t="s">
        <v>785</v>
      </c>
    </row>
    <row r="572" ht="267.75">
      <c r="A572" s="1" t="s">
        <v>119</v>
      </c>
      <c r="E572" s="33" t="s">
        <v>1544</v>
      </c>
    </row>
    <row r="573">
      <c r="A573" s="1" t="s">
        <v>121</v>
      </c>
      <c r="E573" s="27" t="s">
        <v>114</v>
      </c>
    </row>
    <row r="574">
      <c r="A574" s="1" t="s">
        <v>112</v>
      </c>
      <c r="B574" s="1">
        <v>149</v>
      </c>
      <c r="C574" s="26" t="s">
        <v>1545</v>
      </c>
      <c r="D574" t="s">
        <v>114</v>
      </c>
      <c r="E574" s="27" t="s">
        <v>1546</v>
      </c>
      <c r="F574" s="28" t="s">
        <v>416</v>
      </c>
      <c r="G574" s="29">
        <v>89.727000000000004</v>
      </c>
      <c r="H574" s="28">
        <v>0.00040000000000000002</v>
      </c>
      <c r="I574" s="30">
        <f>ROUND(G574*H574,P4)</f>
        <v>0</v>
      </c>
      <c r="L574" s="31">
        <v>0</v>
      </c>
      <c r="M574" s="24">
        <f>ROUND(G574*L574,P4)</f>
        <v>0</v>
      </c>
      <c r="N574" s="25" t="s">
        <v>133</v>
      </c>
      <c r="O574" s="32">
        <f>M574*AA574</f>
        <v>0</v>
      </c>
      <c r="P574" s="1">
        <v>3</v>
      </c>
      <c r="AA574" s="1">
        <f>IF(P574=1,$O$3,IF(P574=2,$O$4,$O$5))</f>
        <v>0</v>
      </c>
    </row>
    <row r="575">
      <c r="A575" s="1" t="s">
        <v>118</v>
      </c>
      <c r="E575" s="27" t="s">
        <v>1546</v>
      </c>
    </row>
    <row r="576">
      <c r="A576" s="1" t="s">
        <v>119</v>
      </c>
    </row>
    <row r="577">
      <c r="A577" s="1" t="s">
        <v>121</v>
      </c>
      <c r="E577" s="27" t="s">
        <v>114</v>
      </c>
    </row>
    <row r="578" ht="25.5">
      <c r="A578" s="1" t="s">
        <v>112</v>
      </c>
      <c r="B578" s="1">
        <v>154</v>
      </c>
      <c r="C578" s="26" t="s">
        <v>1547</v>
      </c>
      <c r="D578" t="s">
        <v>114</v>
      </c>
      <c r="E578" s="27" t="s">
        <v>1548</v>
      </c>
      <c r="F578" s="28" t="s">
        <v>416</v>
      </c>
      <c r="G578" s="29">
        <v>45.670000000000002</v>
      </c>
      <c r="H578" s="28">
        <v>0.00080000000000000004</v>
      </c>
      <c r="I578" s="30">
        <f>ROUND(G578*H578,P4)</f>
        <v>0</v>
      </c>
      <c r="L578" s="31">
        <v>0</v>
      </c>
      <c r="M578" s="24">
        <f>ROUND(G578*L578,P4)</f>
        <v>0</v>
      </c>
      <c r="N578" s="25" t="s">
        <v>133</v>
      </c>
      <c r="O578" s="32">
        <f>M578*AA578</f>
        <v>0</v>
      </c>
      <c r="P578" s="1">
        <v>3</v>
      </c>
      <c r="AA578" s="1">
        <f>IF(P578=1,$O$3,IF(P578=2,$O$4,$O$5))</f>
        <v>0</v>
      </c>
    </row>
    <row r="579" ht="25.5">
      <c r="A579" s="1" t="s">
        <v>118</v>
      </c>
      <c r="E579" s="27" t="s">
        <v>1549</v>
      </c>
    </row>
    <row r="580" ht="409.5">
      <c r="A580" s="1" t="s">
        <v>119</v>
      </c>
      <c r="E580" s="33" t="s">
        <v>1531</v>
      </c>
    </row>
    <row r="581">
      <c r="A581" s="1" t="s">
        <v>121</v>
      </c>
      <c r="E581" s="27" t="s">
        <v>114</v>
      </c>
    </row>
    <row r="582" ht="25.5">
      <c r="A582" s="1" t="s">
        <v>112</v>
      </c>
      <c r="B582" s="1">
        <v>155</v>
      </c>
      <c r="C582" s="26" t="s">
        <v>1550</v>
      </c>
      <c r="D582" t="s">
        <v>114</v>
      </c>
      <c r="E582" s="27" t="s">
        <v>1551</v>
      </c>
      <c r="F582" s="28" t="s">
        <v>136</v>
      </c>
      <c r="G582" s="29">
        <v>94.5</v>
      </c>
      <c r="H582" s="28">
        <v>0.00016000000000000001</v>
      </c>
      <c r="I582" s="30">
        <f>ROUND(G582*H582,P4)</f>
        <v>0</v>
      </c>
      <c r="L582" s="31">
        <v>0</v>
      </c>
      <c r="M582" s="24">
        <f>ROUND(G582*L582,P4)</f>
        <v>0</v>
      </c>
      <c r="N582" s="25" t="s">
        <v>133</v>
      </c>
      <c r="O582" s="32">
        <f>M582*AA582</f>
        <v>0</v>
      </c>
      <c r="P582" s="1">
        <v>3</v>
      </c>
      <c r="AA582" s="1">
        <f>IF(P582=1,$O$3,IF(P582=2,$O$4,$O$5))</f>
        <v>0</v>
      </c>
    </row>
    <row r="583" ht="25.5">
      <c r="A583" s="1" t="s">
        <v>118</v>
      </c>
      <c r="E583" s="27" t="s">
        <v>1551</v>
      </c>
    </row>
    <row r="584" ht="318.75">
      <c r="A584" s="1" t="s">
        <v>119</v>
      </c>
      <c r="E584" s="33" t="s">
        <v>1552</v>
      </c>
    </row>
    <row r="585">
      <c r="A585" s="1" t="s">
        <v>121</v>
      </c>
      <c r="E585" s="27" t="s">
        <v>114</v>
      </c>
    </row>
    <row r="586">
      <c r="A586" s="1" t="s">
        <v>112</v>
      </c>
      <c r="B586" s="1">
        <v>152</v>
      </c>
      <c r="C586" s="26" t="s">
        <v>1553</v>
      </c>
      <c r="D586" t="s">
        <v>114</v>
      </c>
      <c r="E586" s="27" t="s">
        <v>1554</v>
      </c>
      <c r="F586" s="28" t="s">
        <v>416</v>
      </c>
      <c r="G586" s="29">
        <v>85.064999999999998</v>
      </c>
      <c r="H586" s="28">
        <v>0</v>
      </c>
      <c r="I586" s="30">
        <f>ROUND(G586*H586,P4)</f>
        <v>0</v>
      </c>
      <c r="L586" s="31">
        <v>0</v>
      </c>
      <c r="M586" s="24">
        <f>ROUND(G586*L586,P4)</f>
        <v>0</v>
      </c>
      <c r="N586" s="25" t="s">
        <v>133</v>
      </c>
      <c r="O586" s="32">
        <f>M586*AA586</f>
        <v>0</v>
      </c>
      <c r="P586" s="1">
        <v>3</v>
      </c>
      <c r="AA586" s="1">
        <f>IF(P586=1,$O$3,IF(P586=2,$O$4,$O$5))</f>
        <v>0</v>
      </c>
    </row>
    <row r="587">
      <c r="A587" s="1" t="s">
        <v>118</v>
      </c>
      <c r="E587" s="27" t="s">
        <v>1554</v>
      </c>
    </row>
    <row r="588" ht="318.75">
      <c r="A588" s="1" t="s">
        <v>119</v>
      </c>
      <c r="E588" s="33" t="s">
        <v>1555</v>
      </c>
    </row>
    <row r="589">
      <c r="A589" s="1" t="s">
        <v>121</v>
      </c>
      <c r="E589" s="27" t="s">
        <v>114</v>
      </c>
    </row>
    <row r="590" ht="25.5">
      <c r="A590" s="1" t="s">
        <v>112</v>
      </c>
      <c r="B590" s="1">
        <v>157</v>
      </c>
      <c r="C590" s="26" t="s">
        <v>1556</v>
      </c>
      <c r="D590" t="s">
        <v>114</v>
      </c>
      <c r="E590" s="27" t="s">
        <v>788</v>
      </c>
      <c r="F590" s="28" t="s">
        <v>478</v>
      </c>
      <c r="G590" s="29">
        <v>1.6359999999999999</v>
      </c>
      <c r="H590" s="28">
        <v>0</v>
      </c>
      <c r="I590" s="30">
        <f>ROUND(G590*H590,P4)</f>
        <v>0</v>
      </c>
      <c r="L590" s="31">
        <v>0</v>
      </c>
      <c r="M590" s="24">
        <f>ROUND(G590*L590,P4)</f>
        <v>0</v>
      </c>
      <c r="N590" s="25" t="s">
        <v>133</v>
      </c>
      <c r="O590" s="32">
        <f>M590*AA590</f>
        <v>0</v>
      </c>
      <c r="P590" s="1">
        <v>3</v>
      </c>
      <c r="AA590" s="1">
        <f>IF(P590=1,$O$3,IF(P590=2,$O$4,$O$5))</f>
        <v>0</v>
      </c>
    </row>
    <row r="591" ht="38.25">
      <c r="A591" s="1" t="s">
        <v>118</v>
      </c>
      <c r="E591" s="27" t="s">
        <v>1557</v>
      </c>
    </row>
    <row r="592">
      <c r="A592" s="1" t="s">
        <v>119</v>
      </c>
    </row>
    <row r="593">
      <c r="A593" s="1" t="s">
        <v>121</v>
      </c>
      <c r="E593" s="27" t="s">
        <v>114</v>
      </c>
    </row>
    <row r="594">
      <c r="A594" s="1" t="s">
        <v>109</v>
      </c>
      <c r="C594" s="22" t="s">
        <v>1034</v>
      </c>
      <c r="E594" s="23" t="s">
        <v>1035</v>
      </c>
      <c r="L594" s="24">
        <f>SUMIFS(L595:L614,A595:A614,"P")</f>
        <v>0</v>
      </c>
      <c r="M594" s="24">
        <f>SUMIFS(M595:M614,A595:A614,"P")</f>
        <v>0</v>
      </c>
      <c r="N594" s="25"/>
    </row>
    <row r="595">
      <c r="A595" s="1" t="s">
        <v>112</v>
      </c>
      <c r="B595" s="1">
        <v>159</v>
      </c>
      <c r="C595" s="26" t="s">
        <v>1558</v>
      </c>
      <c r="D595" t="s">
        <v>114</v>
      </c>
      <c r="E595" s="27" t="s">
        <v>1559</v>
      </c>
      <c r="F595" s="28" t="s">
        <v>416</v>
      </c>
      <c r="G595" s="29">
        <v>4.5099999999999998</v>
      </c>
      <c r="H595" s="28">
        <v>0.0019</v>
      </c>
      <c r="I595" s="30">
        <f>ROUND(G595*H595,P4)</f>
        <v>0</v>
      </c>
      <c r="L595" s="31">
        <v>0</v>
      </c>
      <c r="M595" s="24">
        <f>ROUND(G595*L595,P4)</f>
        <v>0</v>
      </c>
      <c r="N595" s="25" t="s">
        <v>133</v>
      </c>
      <c r="O595" s="32">
        <f>M595*AA595</f>
        <v>0</v>
      </c>
      <c r="P595" s="1">
        <v>3</v>
      </c>
      <c r="AA595" s="1">
        <f>IF(P595=1,$O$3,IF(P595=2,$O$4,$O$5))</f>
        <v>0</v>
      </c>
    </row>
    <row r="596">
      <c r="A596" s="1" t="s">
        <v>118</v>
      </c>
      <c r="E596" s="27" t="s">
        <v>1559</v>
      </c>
    </row>
    <row r="597">
      <c r="A597" s="1" t="s">
        <v>119</v>
      </c>
    </row>
    <row r="598">
      <c r="A598" s="1" t="s">
        <v>121</v>
      </c>
      <c r="E598" s="27" t="s">
        <v>114</v>
      </c>
    </row>
    <row r="599">
      <c r="A599" s="1" t="s">
        <v>112</v>
      </c>
      <c r="B599" s="1">
        <v>161</v>
      </c>
      <c r="C599" s="26" t="s">
        <v>1560</v>
      </c>
      <c r="D599" t="s">
        <v>114</v>
      </c>
      <c r="E599" s="27" t="s">
        <v>1561</v>
      </c>
      <c r="F599" s="28" t="s">
        <v>416</v>
      </c>
      <c r="G599" s="29">
        <v>4.4699999999999998</v>
      </c>
      <c r="H599" s="28">
        <v>0.00029999999999999997</v>
      </c>
      <c r="I599" s="30">
        <f>ROUND(G599*H599,P4)</f>
        <v>0</v>
      </c>
      <c r="L599" s="31">
        <v>0</v>
      </c>
      <c r="M599" s="24">
        <f>ROUND(G599*L599,P4)</f>
        <v>0</v>
      </c>
      <c r="N599" s="25" t="s">
        <v>133</v>
      </c>
      <c r="O599" s="32">
        <f>M599*AA599</f>
        <v>0</v>
      </c>
      <c r="P599" s="1">
        <v>3</v>
      </c>
      <c r="AA599" s="1">
        <f>IF(P599=1,$O$3,IF(P599=2,$O$4,$O$5))</f>
        <v>0</v>
      </c>
    </row>
    <row r="600">
      <c r="A600" s="1" t="s">
        <v>118</v>
      </c>
      <c r="E600" s="27" t="s">
        <v>1561</v>
      </c>
    </row>
    <row r="601">
      <c r="A601" s="1" t="s">
        <v>119</v>
      </c>
    </row>
    <row r="602">
      <c r="A602" s="1" t="s">
        <v>121</v>
      </c>
      <c r="E602" s="27" t="s">
        <v>114</v>
      </c>
    </row>
    <row r="603" ht="25.5">
      <c r="A603" s="1" t="s">
        <v>112</v>
      </c>
      <c r="B603" s="1">
        <v>158</v>
      </c>
      <c r="C603" s="26" t="s">
        <v>1562</v>
      </c>
      <c r="D603" t="s">
        <v>114</v>
      </c>
      <c r="E603" s="27" t="s">
        <v>1563</v>
      </c>
      <c r="F603" s="28" t="s">
        <v>416</v>
      </c>
      <c r="G603" s="29">
        <v>3.8700000000000001</v>
      </c>
      <c r="H603" s="28">
        <v>0.00023000000000000001</v>
      </c>
      <c r="I603" s="30">
        <f>ROUND(G603*H603,P4)</f>
        <v>0</v>
      </c>
      <c r="L603" s="31">
        <v>0</v>
      </c>
      <c r="M603" s="24">
        <f>ROUND(G603*L603,P4)</f>
        <v>0</v>
      </c>
      <c r="N603" s="25" t="s">
        <v>133</v>
      </c>
      <c r="O603" s="32">
        <f>M603*AA603</f>
        <v>0</v>
      </c>
      <c r="P603" s="1">
        <v>3</v>
      </c>
      <c r="AA603" s="1">
        <f>IF(P603=1,$O$3,IF(P603=2,$O$4,$O$5))</f>
        <v>0</v>
      </c>
    </row>
    <row r="604" ht="51">
      <c r="A604" s="1" t="s">
        <v>118</v>
      </c>
      <c r="E604" s="27" t="s">
        <v>1564</v>
      </c>
    </row>
    <row r="605" ht="76.5">
      <c r="A605" s="1" t="s">
        <v>119</v>
      </c>
      <c r="E605" s="33" t="s">
        <v>1565</v>
      </c>
    </row>
    <row r="606">
      <c r="A606" s="1" t="s">
        <v>121</v>
      </c>
      <c r="E606" s="27" t="s">
        <v>114</v>
      </c>
    </row>
    <row r="607" ht="25.5">
      <c r="A607" s="1" t="s">
        <v>112</v>
      </c>
      <c r="B607" s="1">
        <v>160</v>
      </c>
      <c r="C607" s="26" t="s">
        <v>1566</v>
      </c>
      <c r="D607" t="s">
        <v>114</v>
      </c>
      <c r="E607" s="27" t="s">
        <v>1567</v>
      </c>
      <c r="F607" s="28" t="s">
        <v>416</v>
      </c>
      <c r="G607" s="29">
        <v>3.8700000000000001</v>
      </c>
      <c r="H607" s="28">
        <v>0</v>
      </c>
      <c r="I607" s="30">
        <f>ROUND(G607*H607,P4)</f>
        <v>0</v>
      </c>
      <c r="L607" s="31">
        <v>0</v>
      </c>
      <c r="M607" s="24">
        <f>ROUND(G607*L607,P4)</f>
        <v>0</v>
      </c>
      <c r="N607" s="25" t="s">
        <v>133</v>
      </c>
      <c r="O607" s="32">
        <f>M607*AA607</f>
        <v>0</v>
      </c>
      <c r="P607" s="1">
        <v>3</v>
      </c>
      <c r="AA607" s="1">
        <f>IF(P607=1,$O$3,IF(P607=2,$O$4,$O$5))</f>
        <v>0</v>
      </c>
    </row>
    <row r="608" ht="25.5">
      <c r="A608" s="1" t="s">
        <v>118</v>
      </c>
      <c r="E608" s="27" t="s">
        <v>1567</v>
      </c>
    </row>
    <row r="609" ht="76.5">
      <c r="A609" s="1" t="s">
        <v>119</v>
      </c>
      <c r="E609" s="33" t="s">
        <v>1565</v>
      </c>
    </row>
    <row r="610">
      <c r="A610" s="1" t="s">
        <v>121</v>
      </c>
      <c r="E610" s="27" t="s">
        <v>114</v>
      </c>
    </row>
    <row r="611" ht="25.5">
      <c r="A611" s="1" t="s">
        <v>112</v>
      </c>
      <c r="B611" s="1">
        <v>162</v>
      </c>
      <c r="C611" s="26" t="s">
        <v>1568</v>
      </c>
      <c r="D611" t="s">
        <v>114</v>
      </c>
      <c r="E611" s="27" t="s">
        <v>1569</v>
      </c>
      <c r="F611" s="28" t="s">
        <v>478</v>
      </c>
      <c r="G611" s="29">
        <v>0.010999999999999999</v>
      </c>
      <c r="H611" s="28">
        <v>0</v>
      </c>
      <c r="I611" s="30">
        <f>ROUND(G611*H611,P4)</f>
        <v>0</v>
      </c>
      <c r="L611" s="31">
        <v>0</v>
      </c>
      <c r="M611" s="24">
        <f>ROUND(G611*L611,P4)</f>
        <v>0</v>
      </c>
      <c r="N611" s="25" t="s">
        <v>133</v>
      </c>
      <c r="O611" s="32">
        <f>M611*AA611</f>
        <v>0</v>
      </c>
      <c r="P611" s="1">
        <v>3</v>
      </c>
      <c r="AA611" s="1">
        <f>IF(P611=1,$O$3,IF(P611=2,$O$4,$O$5))</f>
        <v>0</v>
      </c>
    </row>
    <row r="612" ht="25.5">
      <c r="A612" s="1" t="s">
        <v>118</v>
      </c>
      <c r="E612" s="27" t="s">
        <v>1569</v>
      </c>
    </row>
    <row r="613">
      <c r="A613" s="1" t="s">
        <v>119</v>
      </c>
    </row>
    <row r="614">
      <c r="A614" s="1" t="s">
        <v>121</v>
      </c>
      <c r="E614" s="27" t="s">
        <v>114</v>
      </c>
    </row>
    <row r="615">
      <c r="A615" s="1" t="s">
        <v>109</v>
      </c>
      <c r="C615" s="22" t="s">
        <v>1570</v>
      </c>
      <c r="E615" s="23" t="s">
        <v>1571</v>
      </c>
      <c r="L615" s="24">
        <f>SUMIFS(L616:L711,A616:A711,"P")</f>
        <v>0</v>
      </c>
      <c r="M615" s="24">
        <f>SUMIFS(M616:M711,A616:A711,"P")</f>
        <v>0</v>
      </c>
      <c r="N615" s="25"/>
    </row>
    <row r="616">
      <c r="A616" s="1" t="s">
        <v>112</v>
      </c>
      <c r="B616" s="1">
        <v>184</v>
      </c>
      <c r="C616" s="26" t="s">
        <v>1572</v>
      </c>
      <c r="D616" t="s">
        <v>114</v>
      </c>
      <c r="E616" s="27" t="s">
        <v>1573</v>
      </c>
      <c r="F616" s="28" t="s">
        <v>416</v>
      </c>
      <c r="G616" s="29">
        <v>355.27600000000001</v>
      </c>
      <c r="H616" s="28">
        <v>0.00017000000000000001</v>
      </c>
      <c r="I616" s="30">
        <f>ROUND(G616*H616,P4)</f>
        <v>0</v>
      </c>
      <c r="L616" s="31">
        <v>0</v>
      </c>
      <c r="M616" s="24">
        <f>ROUND(G616*L616,P4)</f>
        <v>0</v>
      </c>
      <c r="N616" s="25" t="s">
        <v>133</v>
      </c>
      <c r="O616" s="32">
        <f>M616*AA616</f>
        <v>0</v>
      </c>
      <c r="P616" s="1">
        <v>3</v>
      </c>
      <c r="AA616" s="1">
        <f>IF(P616=1,$O$3,IF(P616=2,$O$4,$O$5))</f>
        <v>0</v>
      </c>
    </row>
    <row r="617">
      <c r="A617" s="1" t="s">
        <v>118</v>
      </c>
      <c r="E617" s="27" t="s">
        <v>1573</v>
      </c>
    </row>
    <row r="618" ht="191.25">
      <c r="A618" s="1" t="s">
        <v>119</v>
      </c>
      <c r="E618" s="33" t="s">
        <v>1574</v>
      </c>
    </row>
    <row r="619">
      <c r="A619" s="1" t="s">
        <v>121</v>
      </c>
      <c r="E619" s="27" t="s">
        <v>114</v>
      </c>
    </row>
    <row r="620">
      <c r="A620" s="1" t="s">
        <v>112</v>
      </c>
      <c r="B620" s="1">
        <v>185</v>
      </c>
      <c r="C620" s="26" t="s">
        <v>1575</v>
      </c>
      <c r="D620" t="s">
        <v>114</v>
      </c>
      <c r="E620" s="27" t="s">
        <v>1576</v>
      </c>
      <c r="F620" s="28" t="s">
        <v>136</v>
      </c>
      <c r="G620" s="29">
        <v>2000</v>
      </c>
      <c r="H620" s="28">
        <v>1.0000000000000001E-05</v>
      </c>
      <c r="I620" s="30">
        <f>ROUND(G620*H620,P4)</f>
        <v>0</v>
      </c>
      <c r="L620" s="31">
        <v>0</v>
      </c>
      <c r="M620" s="24">
        <f>ROUND(G620*L620,P4)</f>
        <v>0</v>
      </c>
      <c r="N620" s="25" t="s">
        <v>133</v>
      </c>
      <c r="O620" s="32">
        <f>M620*AA620</f>
        <v>0</v>
      </c>
      <c r="P620" s="1">
        <v>3</v>
      </c>
      <c r="AA620" s="1">
        <f>IF(P620=1,$O$3,IF(P620=2,$O$4,$O$5))</f>
        <v>0</v>
      </c>
    </row>
    <row r="621">
      <c r="A621" s="1" t="s">
        <v>118</v>
      </c>
      <c r="E621" s="27" t="s">
        <v>1576</v>
      </c>
    </row>
    <row r="622">
      <c r="A622" s="1" t="s">
        <v>119</v>
      </c>
    </row>
    <row r="623">
      <c r="A623" s="1" t="s">
        <v>121</v>
      </c>
      <c r="E623" s="27" t="s">
        <v>114</v>
      </c>
    </row>
    <row r="624">
      <c r="A624" s="1" t="s">
        <v>112</v>
      </c>
      <c r="B624" s="1">
        <v>169</v>
      </c>
      <c r="C624" s="26" t="s">
        <v>1577</v>
      </c>
      <c r="D624" t="s">
        <v>114</v>
      </c>
      <c r="E624" s="27" t="s">
        <v>1578</v>
      </c>
      <c r="F624" s="28" t="s">
        <v>416</v>
      </c>
      <c r="G624" s="29">
        <v>42.225999999999999</v>
      </c>
      <c r="H624" s="28">
        <v>0.0052500000000000003</v>
      </c>
      <c r="I624" s="30">
        <f>ROUND(G624*H624,P4)</f>
        <v>0</v>
      </c>
      <c r="L624" s="31">
        <v>0</v>
      </c>
      <c r="M624" s="24">
        <f>ROUND(G624*L624,P4)</f>
        <v>0</v>
      </c>
      <c r="N624" s="25" t="s">
        <v>133</v>
      </c>
      <c r="O624" s="32">
        <f>M624*AA624</f>
        <v>0</v>
      </c>
      <c r="P624" s="1">
        <v>3</v>
      </c>
      <c r="AA624" s="1">
        <f>IF(P624=1,$O$3,IF(P624=2,$O$4,$O$5))</f>
        <v>0</v>
      </c>
    </row>
    <row r="625">
      <c r="A625" s="1" t="s">
        <v>118</v>
      </c>
      <c r="E625" s="27" t="s">
        <v>1578</v>
      </c>
    </row>
    <row r="626" ht="89.25">
      <c r="A626" s="1" t="s">
        <v>119</v>
      </c>
      <c r="E626" s="33" t="s">
        <v>1579</v>
      </c>
    </row>
    <row r="627">
      <c r="A627" s="1" t="s">
        <v>121</v>
      </c>
      <c r="E627" s="27" t="s">
        <v>114</v>
      </c>
    </row>
    <row r="628">
      <c r="A628" s="1" t="s">
        <v>112</v>
      </c>
      <c r="B628" s="1">
        <v>168</v>
      </c>
      <c r="C628" s="26" t="s">
        <v>1580</v>
      </c>
      <c r="D628" t="s">
        <v>114</v>
      </c>
      <c r="E628" s="27" t="s">
        <v>1581</v>
      </c>
      <c r="F628" s="28" t="s">
        <v>416</v>
      </c>
      <c r="G628" s="29">
        <v>46.490000000000002</v>
      </c>
      <c r="H628" s="28">
        <v>0.0028999999999999998</v>
      </c>
      <c r="I628" s="30">
        <f>ROUND(G628*H628,P4)</f>
        <v>0</v>
      </c>
      <c r="L628" s="31">
        <v>0</v>
      </c>
      <c r="M628" s="24">
        <f>ROUND(G628*L628,P4)</f>
        <v>0</v>
      </c>
      <c r="N628" s="25" t="s">
        <v>133</v>
      </c>
      <c r="O628" s="32">
        <f>M628*AA628</f>
        <v>0</v>
      </c>
      <c r="P628" s="1">
        <v>3</v>
      </c>
      <c r="AA628" s="1">
        <f>IF(P628=1,$O$3,IF(P628=2,$O$4,$O$5))</f>
        <v>0</v>
      </c>
    </row>
    <row r="629">
      <c r="A629" s="1" t="s">
        <v>118</v>
      </c>
      <c r="E629" s="27" t="s">
        <v>1581</v>
      </c>
    </row>
    <row r="630" ht="76.5">
      <c r="A630" s="1" t="s">
        <v>119</v>
      </c>
      <c r="E630" s="33" t="s">
        <v>1582</v>
      </c>
    </row>
    <row r="631">
      <c r="A631" s="1" t="s">
        <v>121</v>
      </c>
      <c r="E631" s="27" t="s">
        <v>114</v>
      </c>
    </row>
    <row r="632">
      <c r="A632" s="1" t="s">
        <v>112</v>
      </c>
      <c r="B632" s="1">
        <v>170</v>
      </c>
      <c r="C632" s="26" t="s">
        <v>1583</v>
      </c>
      <c r="D632" t="s">
        <v>114</v>
      </c>
      <c r="E632" s="27" t="s">
        <v>1584</v>
      </c>
      <c r="F632" s="28" t="s">
        <v>416</v>
      </c>
      <c r="G632" s="29">
        <v>194.53100000000001</v>
      </c>
      <c r="H632" s="28">
        <v>0.0023</v>
      </c>
      <c r="I632" s="30">
        <f>ROUND(G632*H632,P4)</f>
        <v>0</v>
      </c>
      <c r="L632" s="31">
        <v>0</v>
      </c>
      <c r="M632" s="24">
        <f>ROUND(G632*L632,P4)</f>
        <v>0</v>
      </c>
      <c r="N632" s="25" t="s">
        <v>133</v>
      </c>
      <c r="O632" s="32">
        <f>M632*AA632</f>
        <v>0</v>
      </c>
      <c r="P632" s="1">
        <v>3</v>
      </c>
      <c r="AA632" s="1">
        <f>IF(P632=1,$O$3,IF(P632=2,$O$4,$O$5))</f>
        <v>0</v>
      </c>
    </row>
    <row r="633">
      <c r="A633" s="1" t="s">
        <v>118</v>
      </c>
      <c r="E633" s="27" t="s">
        <v>1584</v>
      </c>
    </row>
    <row r="634" ht="76.5">
      <c r="A634" s="1" t="s">
        <v>119</v>
      </c>
      <c r="E634" s="33" t="s">
        <v>1585</v>
      </c>
    </row>
    <row r="635">
      <c r="A635" s="1" t="s">
        <v>121</v>
      </c>
      <c r="E635" s="27" t="s">
        <v>114</v>
      </c>
    </row>
    <row r="636">
      <c r="A636" s="1" t="s">
        <v>112</v>
      </c>
      <c r="B636" s="1">
        <v>172</v>
      </c>
      <c r="C636" s="26" t="s">
        <v>1586</v>
      </c>
      <c r="D636" t="s">
        <v>114</v>
      </c>
      <c r="E636" s="27" t="s">
        <v>1587</v>
      </c>
      <c r="F636" s="28" t="s">
        <v>416</v>
      </c>
      <c r="G636" s="29">
        <v>40.936999999999998</v>
      </c>
      <c r="H636" s="28">
        <v>0.0057999999999999996</v>
      </c>
      <c r="I636" s="30">
        <f>ROUND(G636*H636,P4)</f>
        <v>0</v>
      </c>
      <c r="L636" s="31">
        <v>0</v>
      </c>
      <c r="M636" s="24">
        <f>ROUND(G636*L636,P4)</f>
        <v>0</v>
      </c>
      <c r="N636" s="25" t="s">
        <v>133</v>
      </c>
      <c r="O636" s="32">
        <f>M636*AA636</f>
        <v>0</v>
      </c>
      <c r="P636" s="1">
        <v>3</v>
      </c>
      <c r="AA636" s="1">
        <f>IF(P636=1,$O$3,IF(P636=2,$O$4,$O$5))</f>
        <v>0</v>
      </c>
    </row>
    <row r="637">
      <c r="A637" s="1" t="s">
        <v>118</v>
      </c>
      <c r="E637" s="27" t="s">
        <v>1587</v>
      </c>
    </row>
    <row r="638">
      <c r="A638" s="1" t="s">
        <v>119</v>
      </c>
    </row>
    <row r="639">
      <c r="A639" s="1" t="s">
        <v>121</v>
      </c>
      <c r="E639" s="27" t="s">
        <v>114</v>
      </c>
    </row>
    <row r="640">
      <c r="A640" s="1" t="s">
        <v>112</v>
      </c>
      <c r="B640" s="1">
        <v>174</v>
      </c>
      <c r="C640" s="26" t="s">
        <v>1588</v>
      </c>
      <c r="D640" t="s">
        <v>114</v>
      </c>
      <c r="E640" s="27" t="s">
        <v>1589</v>
      </c>
      <c r="F640" s="28" t="s">
        <v>416</v>
      </c>
      <c r="G640" s="29">
        <v>40.936999999999998</v>
      </c>
      <c r="H640" s="28">
        <v>0.0035000000000000001</v>
      </c>
      <c r="I640" s="30">
        <f>ROUND(G640*H640,P4)</f>
        <v>0</v>
      </c>
      <c r="L640" s="31">
        <v>0</v>
      </c>
      <c r="M640" s="24">
        <f>ROUND(G640*L640,P4)</f>
        <v>0</v>
      </c>
      <c r="N640" s="25" t="s">
        <v>133</v>
      </c>
      <c r="O640" s="32">
        <f>M640*AA640</f>
        <v>0</v>
      </c>
      <c r="P640" s="1">
        <v>3</v>
      </c>
      <c r="AA640" s="1">
        <f>IF(P640=1,$O$3,IF(P640=2,$O$4,$O$5))</f>
        <v>0</v>
      </c>
    </row>
    <row r="641">
      <c r="A641" s="1" t="s">
        <v>118</v>
      </c>
      <c r="E641" s="27" t="s">
        <v>1589</v>
      </c>
    </row>
    <row r="642">
      <c r="A642" s="1" t="s">
        <v>119</v>
      </c>
    </row>
    <row r="643">
      <c r="A643" s="1" t="s">
        <v>121</v>
      </c>
      <c r="E643" s="27" t="s">
        <v>114</v>
      </c>
    </row>
    <row r="644">
      <c r="A644" s="1" t="s">
        <v>112</v>
      </c>
      <c r="B644" s="1">
        <v>180</v>
      </c>
      <c r="C644" s="26" t="s">
        <v>1590</v>
      </c>
      <c r="D644" t="s">
        <v>114</v>
      </c>
      <c r="E644" s="27" t="s">
        <v>1591</v>
      </c>
      <c r="F644" s="28" t="s">
        <v>416</v>
      </c>
      <c r="G644" s="29">
        <v>60.851999999999997</v>
      </c>
      <c r="H644" s="28">
        <v>0.0016800000000000001</v>
      </c>
      <c r="I644" s="30">
        <f>ROUND(G644*H644,P4)</f>
        <v>0</v>
      </c>
      <c r="L644" s="31">
        <v>0</v>
      </c>
      <c r="M644" s="24">
        <f>ROUND(G644*L644,P4)</f>
        <v>0</v>
      </c>
      <c r="N644" s="25" t="s">
        <v>133</v>
      </c>
      <c r="O644" s="32">
        <f>M644*AA644</f>
        <v>0</v>
      </c>
      <c r="P644" s="1">
        <v>3</v>
      </c>
      <c r="AA644" s="1">
        <f>IF(P644=1,$O$3,IF(P644=2,$O$4,$O$5))</f>
        <v>0</v>
      </c>
    </row>
    <row r="645">
      <c r="A645" s="1" t="s">
        <v>118</v>
      </c>
      <c r="E645" s="27" t="s">
        <v>1591</v>
      </c>
    </row>
    <row r="646" ht="63.75">
      <c r="A646" s="1" t="s">
        <v>119</v>
      </c>
      <c r="E646" s="33" t="s">
        <v>1592</v>
      </c>
    </row>
    <row r="647">
      <c r="A647" s="1" t="s">
        <v>121</v>
      </c>
      <c r="E647" s="27" t="s">
        <v>114</v>
      </c>
    </row>
    <row r="648">
      <c r="A648" s="1" t="s">
        <v>112</v>
      </c>
      <c r="B648" s="1">
        <v>179</v>
      </c>
      <c r="C648" s="26" t="s">
        <v>1593</v>
      </c>
      <c r="D648" t="s">
        <v>114</v>
      </c>
      <c r="E648" s="27" t="s">
        <v>1594</v>
      </c>
      <c r="F648" s="28" t="s">
        <v>416</v>
      </c>
      <c r="G648" s="29">
        <v>179.47200000000001</v>
      </c>
      <c r="H648" s="28">
        <v>0.0028</v>
      </c>
      <c r="I648" s="30">
        <f>ROUND(G648*H648,P4)</f>
        <v>0</v>
      </c>
      <c r="L648" s="31">
        <v>0</v>
      </c>
      <c r="M648" s="24">
        <f>ROUND(G648*L648,P4)</f>
        <v>0</v>
      </c>
      <c r="N648" s="25" t="s">
        <v>133</v>
      </c>
      <c r="O648" s="32">
        <f>M648*AA648</f>
        <v>0</v>
      </c>
      <c r="P648" s="1">
        <v>3</v>
      </c>
      <c r="AA648" s="1">
        <f>IF(P648=1,$O$3,IF(P648=2,$O$4,$O$5))</f>
        <v>0</v>
      </c>
    </row>
    <row r="649">
      <c r="A649" s="1" t="s">
        <v>118</v>
      </c>
      <c r="E649" s="27" t="s">
        <v>1594</v>
      </c>
    </row>
    <row r="650" ht="63.75">
      <c r="A650" s="1" t="s">
        <v>119</v>
      </c>
      <c r="E650" s="33" t="s">
        <v>1595</v>
      </c>
    </row>
    <row r="651">
      <c r="A651" s="1" t="s">
        <v>121</v>
      </c>
      <c r="E651" s="27" t="s">
        <v>114</v>
      </c>
    </row>
    <row r="652">
      <c r="A652" s="1" t="s">
        <v>112</v>
      </c>
      <c r="B652" s="1">
        <v>176</v>
      </c>
      <c r="C652" s="26" t="s">
        <v>1596</v>
      </c>
      <c r="D652" t="s">
        <v>114</v>
      </c>
      <c r="E652" s="27" t="s">
        <v>1597</v>
      </c>
      <c r="F652" s="28" t="s">
        <v>416</v>
      </c>
      <c r="G652" s="29">
        <v>174.345</v>
      </c>
      <c r="H652" s="28">
        <v>0.0054000000000000003</v>
      </c>
      <c r="I652" s="30">
        <f>ROUND(G652*H652,P4)</f>
        <v>0</v>
      </c>
      <c r="L652" s="31">
        <v>0</v>
      </c>
      <c r="M652" s="24">
        <f>ROUND(G652*L652,P4)</f>
        <v>0</v>
      </c>
      <c r="N652" s="25" t="s">
        <v>133</v>
      </c>
      <c r="O652" s="32">
        <f>M652*AA652</f>
        <v>0</v>
      </c>
      <c r="P652" s="1">
        <v>3</v>
      </c>
      <c r="AA652" s="1">
        <f>IF(P652=1,$O$3,IF(P652=2,$O$4,$O$5))</f>
        <v>0</v>
      </c>
    </row>
    <row r="653">
      <c r="A653" s="1" t="s">
        <v>118</v>
      </c>
      <c r="E653" s="27" t="s">
        <v>1597</v>
      </c>
    </row>
    <row r="654" ht="63.75">
      <c r="A654" s="1" t="s">
        <v>119</v>
      </c>
      <c r="E654" s="33" t="s">
        <v>1598</v>
      </c>
    </row>
    <row r="655">
      <c r="A655" s="1" t="s">
        <v>121</v>
      </c>
      <c r="E655" s="27" t="s">
        <v>114</v>
      </c>
    </row>
    <row r="656">
      <c r="A656" s="1" t="s">
        <v>112</v>
      </c>
      <c r="B656" s="1">
        <v>177</v>
      </c>
      <c r="C656" s="26" t="s">
        <v>1599</v>
      </c>
      <c r="D656" t="s">
        <v>114</v>
      </c>
      <c r="E656" s="27" t="s">
        <v>1600</v>
      </c>
      <c r="F656" s="28" t="s">
        <v>416</v>
      </c>
      <c r="G656" s="29">
        <v>59.113</v>
      </c>
      <c r="H656" s="28">
        <v>0.0066</v>
      </c>
      <c r="I656" s="30">
        <f>ROUND(G656*H656,P4)</f>
        <v>0</v>
      </c>
      <c r="L656" s="31">
        <v>0</v>
      </c>
      <c r="M656" s="24">
        <f>ROUND(G656*L656,P4)</f>
        <v>0</v>
      </c>
      <c r="N656" s="25" t="s">
        <v>133</v>
      </c>
      <c r="O656" s="32">
        <f>M656*AA656</f>
        <v>0</v>
      </c>
      <c r="P656" s="1">
        <v>3</v>
      </c>
      <c r="AA656" s="1">
        <f>IF(P656=1,$O$3,IF(P656=2,$O$4,$O$5))</f>
        <v>0</v>
      </c>
    </row>
    <row r="657">
      <c r="A657" s="1" t="s">
        <v>118</v>
      </c>
      <c r="E657" s="27" t="s">
        <v>1600</v>
      </c>
    </row>
    <row r="658" ht="63.75">
      <c r="A658" s="1" t="s">
        <v>119</v>
      </c>
      <c r="E658" s="33" t="s">
        <v>1601</v>
      </c>
    </row>
    <row r="659">
      <c r="A659" s="1" t="s">
        <v>121</v>
      </c>
      <c r="E659" s="27" t="s">
        <v>114</v>
      </c>
    </row>
    <row r="660">
      <c r="A660" s="1" t="s">
        <v>112</v>
      </c>
      <c r="B660" s="1">
        <v>166</v>
      </c>
      <c r="C660" s="26" t="s">
        <v>1602</v>
      </c>
      <c r="D660" t="s">
        <v>114</v>
      </c>
      <c r="E660" s="27" t="s">
        <v>1603</v>
      </c>
      <c r="F660" s="28" t="s">
        <v>416</v>
      </c>
      <c r="G660" s="29">
        <v>114.952</v>
      </c>
      <c r="H660" s="28">
        <v>0.0028</v>
      </c>
      <c r="I660" s="30">
        <f>ROUND(G660*H660,P4)</f>
        <v>0</v>
      </c>
      <c r="L660" s="31">
        <v>0</v>
      </c>
      <c r="M660" s="24">
        <f>ROUND(G660*L660,P4)</f>
        <v>0</v>
      </c>
      <c r="N660" s="25" t="s">
        <v>133</v>
      </c>
      <c r="O660" s="32">
        <f>M660*AA660</f>
        <v>0</v>
      </c>
      <c r="P660" s="1">
        <v>3</v>
      </c>
      <c r="AA660" s="1">
        <f>IF(P660=1,$O$3,IF(P660=2,$O$4,$O$5))</f>
        <v>0</v>
      </c>
    </row>
    <row r="661">
      <c r="A661" s="1" t="s">
        <v>118</v>
      </c>
      <c r="E661" s="27" t="s">
        <v>1603</v>
      </c>
    </row>
    <row r="662" ht="76.5">
      <c r="A662" s="1" t="s">
        <v>119</v>
      </c>
      <c r="E662" s="33" t="s">
        <v>1604</v>
      </c>
    </row>
    <row r="663">
      <c r="A663" s="1" t="s">
        <v>121</v>
      </c>
      <c r="E663" s="27" t="s">
        <v>114</v>
      </c>
    </row>
    <row r="664">
      <c r="A664" s="1" t="s">
        <v>112</v>
      </c>
      <c r="B664" s="1">
        <v>165</v>
      </c>
      <c r="C664" s="26" t="s">
        <v>1605</v>
      </c>
      <c r="D664" t="s">
        <v>114</v>
      </c>
      <c r="E664" s="27" t="s">
        <v>1606</v>
      </c>
      <c r="F664" s="28" t="s">
        <v>416</v>
      </c>
      <c r="G664" s="29">
        <v>114.952</v>
      </c>
      <c r="H664" s="28">
        <v>0.0054000000000000003</v>
      </c>
      <c r="I664" s="30">
        <f>ROUND(G664*H664,P4)</f>
        <v>0</v>
      </c>
      <c r="L664" s="31">
        <v>0</v>
      </c>
      <c r="M664" s="24">
        <f>ROUND(G664*L664,P4)</f>
        <v>0</v>
      </c>
      <c r="N664" s="25" t="s">
        <v>133</v>
      </c>
      <c r="O664" s="32">
        <f>M664*AA664</f>
        <v>0</v>
      </c>
      <c r="P664" s="1">
        <v>3</v>
      </c>
      <c r="AA664" s="1">
        <f>IF(P664=1,$O$3,IF(P664=2,$O$4,$O$5))</f>
        <v>0</v>
      </c>
    </row>
    <row r="665">
      <c r="A665" s="1" t="s">
        <v>118</v>
      </c>
      <c r="E665" s="27" t="s">
        <v>1606</v>
      </c>
    </row>
    <row r="666" ht="76.5">
      <c r="A666" s="1" t="s">
        <v>119</v>
      </c>
      <c r="E666" s="33" t="s">
        <v>1604</v>
      </c>
    </row>
    <row r="667">
      <c r="A667" s="1" t="s">
        <v>121</v>
      </c>
      <c r="E667" s="27" t="s">
        <v>114</v>
      </c>
    </row>
    <row r="668" ht="25.5">
      <c r="A668" s="1" t="s">
        <v>112</v>
      </c>
      <c r="B668" s="1">
        <v>163</v>
      </c>
      <c r="C668" s="26" t="s">
        <v>1607</v>
      </c>
      <c r="D668" t="s">
        <v>114</v>
      </c>
      <c r="E668" s="27" t="s">
        <v>1608</v>
      </c>
      <c r="F668" s="28" t="s">
        <v>416</v>
      </c>
      <c r="G668" s="29">
        <v>193.364</v>
      </c>
      <c r="H668" s="28">
        <v>0</v>
      </c>
      <c r="I668" s="30">
        <f>ROUND(G668*H668,P4)</f>
        <v>0</v>
      </c>
      <c r="L668" s="31">
        <v>0</v>
      </c>
      <c r="M668" s="24">
        <f>ROUND(G668*L668,P4)</f>
        <v>0</v>
      </c>
      <c r="N668" s="25" t="s">
        <v>133</v>
      </c>
      <c r="O668" s="32">
        <f>M668*AA668</f>
        <v>0</v>
      </c>
      <c r="P668" s="1">
        <v>3</v>
      </c>
      <c r="AA668" s="1">
        <f>IF(P668=1,$O$3,IF(P668=2,$O$4,$O$5))</f>
        <v>0</v>
      </c>
    </row>
    <row r="669" ht="25.5">
      <c r="A669" s="1" t="s">
        <v>118</v>
      </c>
      <c r="E669" s="27" t="s">
        <v>1608</v>
      </c>
    </row>
    <row r="670" ht="280.5">
      <c r="A670" s="1" t="s">
        <v>119</v>
      </c>
      <c r="E670" s="33" t="s">
        <v>1609</v>
      </c>
    </row>
    <row r="671">
      <c r="A671" s="1" t="s">
        <v>121</v>
      </c>
      <c r="E671" s="27" t="s">
        <v>114</v>
      </c>
    </row>
    <row r="672" ht="25.5">
      <c r="A672" s="1" t="s">
        <v>112</v>
      </c>
      <c r="B672" s="1">
        <v>164</v>
      </c>
      <c r="C672" s="26" t="s">
        <v>1610</v>
      </c>
      <c r="D672" t="s">
        <v>114</v>
      </c>
      <c r="E672" s="27" t="s">
        <v>1611</v>
      </c>
      <c r="F672" s="28" t="s">
        <v>416</v>
      </c>
      <c r="G672" s="29">
        <v>25.591999999999999</v>
      </c>
      <c r="H672" s="28">
        <v>0.00029999999999999997</v>
      </c>
      <c r="I672" s="30">
        <f>ROUND(G672*H672,P4)</f>
        <v>0</v>
      </c>
      <c r="L672" s="31">
        <v>0</v>
      </c>
      <c r="M672" s="24">
        <f>ROUND(G672*L672,P4)</f>
        <v>0</v>
      </c>
      <c r="N672" s="25" t="s">
        <v>133</v>
      </c>
      <c r="O672" s="32">
        <f>M672*AA672</f>
        <v>0</v>
      </c>
      <c r="P672" s="1">
        <v>3</v>
      </c>
      <c r="AA672" s="1">
        <f>IF(P672=1,$O$3,IF(P672=2,$O$4,$O$5))</f>
        <v>0</v>
      </c>
    </row>
    <row r="673" ht="25.5">
      <c r="A673" s="1" t="s">
        <v>118</v>
      </c>
      <c r="E673" s="27" t="s">
        <v>1611</v>
      </c>
    </row>
    <row r="674" ht="114.75">
      <c r="A674" s="1" t="s">
        <v>119</v>
      </c>
      <c r="E674" s="33" t="s">
        <v>1612</v>
      </c>
    </row>
    <row r="675">
      <c r="A675" s="1" t="s">
        <v>121</v>
      </c>
      <c r="E675" s="27" t="s">
        <v>114</v>
      </c>
    </row>
    <row r="676" ht="25.5">
      <c r="A676" s="1" t="s">
        <v>112</v>
      </c>
      <c r="B676" s="1">
        <v>167</v>
      </c>
      <c r="C676" s="26" t="s">
        <v>1613</v>
      </c>
      <c r="D676" t="s">
        <v>114</v>
      </c>
      <c r="E676" s="27" t="s">
        <v>1614</v>
      </c>
      <c r="F676" s="28" t="s">
        <v>416</v>
      </c>
      <c r="G676" s="29">
        <v>269.75900000000001</v>
      </c>
      <c r="H676" s="28">
        <v>0</v>
      </c>
      <c r="I676" s="30">
        <f>ROUND(G676*H676,P4)</f>
        <v>0</v>
      </c>
      <c r="L676" s="31">
        <v>0</v>
      </c>
      <c r="M676" s="24">
        <f>ROUND(G676*L676,P4)</f>
        <v>0</v>
      </c>
      <c r="N676" s="25" t="s">
        <v>133</v>
      </c>
      <c r="O676" s="32">
        <f>M676*AA676</f>
        <v>0</v>
      </c>
      <c r="P676" s="1">
        <v>3</v>
      </c>
      <c r="AA676" s="1">
        <f>IF(P676=1,$O$3,IF(P676=2,$O$4,$O$5))</f>
        <v>0</v>
      </c>
    </row>
    <row r="677" ht="25.5">
      <c r="A677" s="1" t="s">
        <v>118</v>
      </c>
      <c r="E677" s="27" t="s">
        <v>1614</v>
      </c>
    </row>
    <row r="678" ht="409.5">
      <c r="A678" s="1" t="s">
        <v>119</v>
      </c>
      <c r="E678" s="33" t="s">
        <v>1615</v>
      </c>
    </row>
    <row r="679">
      <c r="A679" s="1" t="s">
        <v>121</v>
      </c>
      <c r="E679" s="27" t="s">
        <v>114</v>
      </c>
    </row>
    <row r="680">
      <c r="A680" s="1" t="s">
        <v>112</v>
      </c>
      <c r="B680" s="1">
        <v>171</v>
      </c>
      <c r="C680" s="26" t="s">
        <v>1616</v>
      </c>
      <c r="D680" t="s">
        <v>114</v>
      </c>
      <c r="E680" s="27" t="s">
        <v>1617</v>
      </c>
      <c r="F680" s="28" t="s">
        <v>416</v>
      </c>
      <c r="G680" s="29">
        <v>38.988</v>
      </c>
      <c r="H680" s="28">
        <v>0.00024000000000000001</v>
      </c>
      <c r="I680" s="30">
        <f>ROUND(G680*H680,P4)</f>
        <v>0</v>
      </c>
      <c r="L680" s="31">
        <v>0</v>
      </c>
      <c r="M680" s="24">
        <f>ROUND(G680*L680,P4)</f>
        <v>0</v>
      </c>
      <c r="N680" s="25" t="s">
        <v>133</v>
      </c>
      <c r="O680" s="32">
        <f>M680*AA680</f>
        <v>0</v>
      </c>
      <c r="P680" s="1">
        <v>3</v>
      </c>
      <c r="AA680" s="1">
        <f>IF(P680=1,$O$3,IF(P680=2,$O$4,$O$5))</f>
        <v>0</v>
      </c>
    </row>
    <row r="681">
      <c r="A681" s="1" t="s">
        <v>118</v>
      </c>
      <c r="E681" s="27" t="s">
        <v>1617</v>
      </c>
    </row>
    <row r="682" ht="38.25">
      <c r="A682" s="1" t="s">
        <v>119</v>
      </c>
      <c r="E682" s="33" t="s">
        <v>1618</v>
      </c>
    </row>
    <row r="683">
      <c r="A683" s="1" t="s">
        <v>121</v>
      </c>
      <c r="E683" s="27" t="s">
        <v>114</v>
      </c>
    </row>
    <row r="684">
      <c r="A684" s="1" t="s">
        <v>112</v>
      </c>
      <c r="B684" s="1">
        <v>173</v>
      </c>
      <c r="C684" s="26" t="s">
        <v>1619</v>
      </c>
      <c r="D684" t="s">
        <v>114</v>
      </c>
      <c r="E684" s="27" t="s">
        <v>1620</v>
      </c>
      <c r="F684" s="28" t="s">
        <v>416</v>
      </c>
      <c r="G684" s="29">
        <v>38.988</v>
      </c>
      <c r="H684" s="28">
        <v>0.00024000000000000001</v>
      </c>
      <c r="I684" s="30">
        <f>ROUND(G684*H684,P4)</f>
        <v>0</v>
      </c>
      <c r="L684" s="31">
        <v>0</v>
      </c>
      <c r="M684" s="24">
        <f>ROUND(G684*L684,P4)</f>
        <v>0</v>
      </c>
      <c r="N684" s="25" t="s">
        <v>133</v>
      </c>
      <c r="O684" s="32">
        <f>M684*AA684</f>
        <v>0</v>
      </c>
      <c r="P684" s="1">
        <v>3</v>
      </c>
      <c r="AA684" s="1">
        <f>IF(P684=1,$O$3,IF(P684=2,$O$4,$O$5))</f>
        <v>0</v>
      </c>
    </row>
    <row r="685">
      <c r="A685" s="1" t="s">
        <v>118</v>
      </c>
      <c r="E685" s="27" t="s">
        <v>1620</v>
      </c>
    </row>
    <row r="686" ht="38.25">
      <c r="A686" s="1" t="s">
        <v>119</v>
      </c>
      <c r="E686" s="33" t="s">
        <v>1618</v>
      </c>
    </row>
    <row r="687">
      <c r="A687" s="1" t="s">
        <v>121</v>
      </c>
      <c r="E687" s="27" t="s">
        <v>114</v>
      </c>
    </row>
    <row r="688" ht="25.5">
      <c r="A688" s="1" t="s">
        <v>112</v>
      </c>
      <c r="B688" s="1">
        <v>175</v>
      </c>
      <c r="C688" s="26" t="s">
        <v>1621</v>
      </c>
      <c r="D688" t="s">
        <v>114</v>
      </c>
      <c r="E688" s="27" t="s">
        <v>1622</v>
      </c>
      <c r="F688" s="28" t="s">
        <v>416</v>
      </c>
      <c r="G688" s="29">
        <v>228.88</v>
      </c>
      <c r="H688" s="28">
        <v>0</v>
      </c>
      <c r="I688" s="30">
        <f>ROUND(G688*H688,P4)</f>
        <v>0</v>
      </c>
      <c r="L688" s="31">
        <v>0</v>
      </c>
      <c r="M688" s="24">
        <f>ROUND(G688*L688,P4)</f>
        <v>0</v>
      </c>
      <c r="N688" s="25" t="s">
        <v>133</v>
      </c>
      <c r="O688" s="32">
        <f>M688*AA688</f>
        <v>0</v>
      </c>
      <c r="P688" s="1">
        <v>3</v>
      </c>
      <c r="AA688" s="1">
        <f>IF(P688=1,$O$3,IF(P688=2,$O$4,$O$5))</f>
        <v>0</v>
      </c>
    </row>
    <row r="689" ht="25.5">
      <c r="A689" s="1" t="s">
        <v>118</v>
      </c>
      <c r="E689" s="27" t="s">
        <v>1622</v>
      </c>
    </row>
    <row r="690" ht="102">
      <c r="A690" s="1" t="s">
        <v>119</v>
      </c>
      <c r="E690" s="33" t="s">
        <v>1623</v>
      </c>
    </row>
    <row r="691">
      <c r="A691" s="1" t="s">
        <v>121</v>
      </c>
      <c r="E691" s="27" t="s">
        <v>114</v>
      </c>
    </row>
    <row r="692" ht="25.5">
      <c r="A692" s="1" t="s">
        <v>112</v>
      </c>
      <c r="B692" s="1">
        <v>178</v>
      </c>
      <c r="C692" s="26" t="s">
        <v>1624</v>
      </c>
      <c r="D692" t="s">
        <v>114</v>
      </c>
      <c r="E692" s="27" t="s">
        <v>1625</v>
      </c>
      <c r="F692" s="28" t="s">
        <v>416</v>
      </c>
      <c r="G692" s="29">
        <v>228.88</v>
      </c>
      <c r="H692" s="28">
        <v>0</v>
      </c>
      <c r="I692" s="30">
        <f>ROUND(G692*H692,P4)</f>
        <v>0</v>
      </c>
      <c r="L692" s="31">
        <v>0</v>
      </c>
      <c r="M692" s="24">
        <f>ROUND(G692*L692,P4)</f>
        <v>0</v>
      </c>
      <c r="N692" s="25" t="s">
        <v>133</v>
      </c>
      <c r="O692" s="32">
        <f>M692*AA692</f>
        <v>0</v>
      </c>
      <c r="P692" s="1">
        <v>3</v>
      </c>
      <c r="AA692" s="1">
        <f>IF(P692=1,$O$3,IF(P692=2,$O$4,$O$5))</f>
        <v>0</v>
      </c>
    </row>
    <row r="693" ht="25.5">
      <c r="A693" s="1" t="s">
        <v>118</v>
      </c>
      <c r="E693" s="27" t="s">
        <v>1625</v>
      </c>
    </row>
    <row r="694" ht="127.5">
      <c r="A694" s="1" t="s">
        <v>119</v>
      </c>
      <c r="E694" s="33" t="s">
        <v>1626</v>
      </c>
    </row>
    <row r="695">
      <c r="A695" s="1" t="s">
        <v>121</v>
      </c>
      <c r="E695" s="27" t="s">
        <v>114</v>
      </c>
    </row>
    <row r="696" ht="25.5">
      <c r="A696" s="1" t="s">
        <v>112</v>
      </c>
      <c r="B696" s="1">
        <v>181</v>
      </c>
      <c r="C696" s="26" t="s">
        <v>1627</v>
      </c>
      <c r="D696" t="s">
        <v>114</v>
      </c>
      <c r="E696" s="27" t="s">
        <v>1628</v>
      </c>
      <c r="F696" s="28" t="s">
        <v>416</v>
      </c>
      <c r="G696" s="29">
        <v>228.88</v>
      </c>
      <c r="H696" s="28">
        <v>1.0000000000000001E-05</v>
      </c>
      <c r="I696" s="30">
        <f>ROUND(G696*H696,P4)</f>
        <v>0</v>
      </c>
      <c r="L696" s="31">
        <v>0</v>
      </c>
      <c r="M696" s="24">
        <f>ROUND(G696*L696,P4)</f>
        <v>0</v>
      </c>
      <c r="N696" s="25" t="s">
        <v>133</v>
      </c>
      <c r="O696" s="32">
        <f>M696*AA696</f>
        <v>0</v>
      </c>
      <c r="P696" s="1">
        <v>3</v>
      </c>
      <c r="AA696" s="1">
        <f>IF(P696=1,$O$3,IF(P696=2,$O$4,$O$5))</f>
        <v>0</v>
      </c>
    </row>
    <row r="697" ht="38.25">
      <c r="A697" s="1" t="s">
        <v>118</v>
      </c>
      <c r="E697" s="27" t="s">
        <v>1629</v>
      </c>
    </row>
    <row r="698" ht="127.5">
      <c r="A698" s="1" t="s">
        <v>119</v>
      </c>
      <c r="E698" s="33" t="s">
        <v>1630</v>
      </c>
    </row>
    <row r="699">
      <c r="A699" s="1" t="s">
        <v>121</v>
      </c>
      <c r="E699" s="27" t="s">
        <v>114</v>
      </c>
    </row>
    <row r="700" ht="25.5">
      <c r="A700" s="1" t="s">
        <v>112</v>
      </c>
      <c r="B700" s="1">
        <v>182</v>
      </c>
      <c r="C700" s="26" t="s">
        <v>1631</v>
      </c>
      <c r="D700" t="s">
        <v>114</v>
      </c>
      <c r="E700" s="27" t="s">
        <v>1632</v>
      </c>
      <c r="F700" s="28" t="s">
        <v>416</v>
      </c>
      <c r="G700" s="29">
        <v>338.358</v>
      </c>
      <c r="H700" s="28">
        <v>4.0000000000000003E-05</v>
      </c>
      <c r="I700" s="30">
        <f>ROUND(G700*H700,P4)</f>
        <v>0</v>
      </c>
      <c r="L700" s="31">
        <v>0</v>
      </c>
      <c r="M700" s="24">
        <f>ROUND(G700*L700,P4)</f>
        <v>0</v>
      </c>
      <c r="N700" s="25" t="s">
        <v>133</v>
      </c>
      <c r="O700" s="32">
        <f>M700*AA700</f>
        <v>0</v>
      </c>
      <c r="P700" s="1">
        <v>3</v>
      </c>
      <c r="AA700" s="1">
        <f>IF(P700=1,$O$3,IF(P700=2,$O$4,$O$5))</f>
        <v>0</v>
      </c>
    </row>
    <row r="701" ht="25.5">
      <c r="A701" s="1" t="s">
        <v>118</v>
      </c>
      <c r="E701" s="27" t="s">
        <v>1632</v>
      </c>
    </row>
    <row r="702" ht="369.75">
      <c r="A702" s="1" t="s">
        <v>119</v>
      </c>
      <c r="E702" s="33" t="s">
        <v>1633</v>
      </c>
    </row>
    <row r="703">
      <c r="A703" s="1" t="s">
        <v>121</v>
      </c>
      <c r="E703" s="27" t="s">
        <v>114</v>
      </c>
    </row>
    <row r="704" ht="25.5">
      <c r="A704" s="1" t="s">
        <v>112</v>
      </c>
      <c r="B704" s="1">
        <v>183</v>
      </c>
      <c r="C704" s="26" t="s">
        <v>1634</v>
      </c>
      <c r="D704" t="s">
        <v>114</v>
      </c>
      <c r="E704" s="27" t="s">
        <v>1635</v>
      </c>
      <c r="F704" s="28" t="s">
        <v>416</v>
      </c>
      <c r="G704" s="29">
        <v>338.358</v>
      </c>
      <c r="H704" s="28">
        <v>0</v>
      </c>
      <c r="I704" s="30">
        <f>ROUND(G704*H704,P4)</f>
        <v>0</v>
      </c>
      <c r="L704" s="31">
        <v>0</v>
      </c>
      <c r="M704" s="24">
        <f>ROUND(G704*L704,P4)</f>
        <v>0</v>
      </c>
      <c r="N704" s="25" t="s">
        <v>133</v>
      </c>
      <c r="O704" s="32">
        <f>M704*AA704</f>
        <v>0</v>
      </c>
      <c r="P704" s="1">
        <v>3</v>
      </c>
      <c r="AA704" s="1">
        <f>IF(P704=1,$O$3,IF(P704=2,$O$4,$O$5))</f>
        <v>0</v>
      </c>
    </row>
    <row r="705" ht="25.5">
      <c r="A705" s="1" t="s">
        <v>118</v>
      </c>
      <c r="E705" s="27" t="s">
        <v>1635</v>
      </c>
    </row>
    <row r="706" ht="369.75">
      <c r="A706" s="1" t="s">
        <v>119</v>
      </c>
      <c r="E706" s="33" t="s">
        <v>1633</v>
      </c>
    </row>
    <row r="707">
      <c r="A707" s="1" t="s">
        <v>121</v>
      </c>
      <c r="E707" s="27" t="s">
        <v>114</v>
      </c>
    </row>
    <row r="708" ht="25.5">
      <c r="A708" s="1" t="s">
        <v>112</v>
      </c>
      <c r="B708" s="1">
        <v>186</v>
      </c>
      <c r="C708" s="26" t="s">
        <v>1636</v>
      </c>
      <c r="D708" t="s">
        <v>114</v>
      </c>
      <c r="E708" s="27" t="s">
        <v>1637</v>
      </c>
      <c r="F708" s="28" t="s">
        <v>478</v>
      </c>
      <c r="G708" s="29">
        <v>4.1859999999999999</v>
      </c>
      <c r="H708" s="28">
        <v>0</v>
      </c>
      <c r="I708" s="30">
        <f>ROUND(G708*H708,P4)</f>
        <v>0</v>
      </c>
      <c r="L708" s="31">
        <v>0</v>
      </c>
      <c r="M708" s="24">
        <f>ROUND(G708*L708,P4)</f>
        <v>0</v>
      </c>
      <c r="N708" s="25" t="s">
        <v>133</v>
      </c>
      <c r="O708" s="32">
        <f>M708*AA708</f>
        <v>0</v>
      </c>
      <c r="P708" s="1">
        <v>3</v>
      </c>
      <c r="AA708" s="1">
        <f>IF(P708=1,$O$3,IF(P708=2,$O$4,$O$5))</f>
        <v>0</v>
      </c>
    </row>
    <row r="709" ht="38.25">
      <c r="A709" s="1" t="s">
        <v>118</v>
      </c>
      <c r="E709" s="27" t="s">
        <v>1638</v>
      </c>
    </row>
    <row r="710">
      <c r="A710" s="1" t="s">
        <v>119</v>
      </c>
    </row>
    <row r="711">
      <c r="A711" s="1" t="s">
        <v>121</v>
      </c>
      <c r="E711" s="27" t="s">
        <v>114</v>
      </c>
    </row>
    <row r="712">
      <c r="A712" s="1" t="s">
        <v>109</v>
      </c>
      <c r="C712" s="22" t="s">
        <v>790</v>
      </c>
      <c r="E712" s="23" t="s">
        <v>791</v>
      </c>
      <c r="L712" s="24">
        <f>SUMIFS(L713:L724,A713:A724,"P")</f>
        <v>0</v>
      </c>
      <c r="M712" s="24">
        <f>SUMIFS(M713:M724,A713:A724,"P")</f>
        <v>0</v>
      </c>
      <c r="N712" s="25"/>
    </row>
    <row r="713">
      <c r="A713" s="1" t="s">
        <v>112</v>
      </c>
      <c r="B713" s="1">
        <v>187</v>
      </c>
      <c r="C713" s="26" t="s">
        <v>1639</v>
      </c>
      <c r="D713" t="s">
        <v>114</v>
      </c>
      <c r="E713" s="27" t="s">
        <v>1640</v>
      </c>
      <c r="F713" s="28" t="s">
        <v>136</v>
      </c>
      <c r="G713" s="29">
        <v>30.399999999999999</v>
      </c>
      <c r="H713" s="28">
        <v>0.0016800000000000001</v>
      </c>
      <c r="I713" s="30">
        <f>ROUND(G713*H713,P4)</f>
        <v>0</v>
      </c>
      <c r="L713" s="31">
        <v>0</v>
      </c>
      <c r="M713" s="24">
        <f>ROUND(G713*L713,P4)</f>
        <v>0</v>
      </c>
      <c r="N713" s="25" t="s">
        <v>133</v>
      </c>
      <c r="O713" s="32">
        <f>M713*AA713</f>
        <v>0</v>
      </c>
      <c r="P713" s="1">
        <v>3</v>
      </c>
      <c r="AA713" s="1">
        <f>IF(P713=1,$O$3,IF(P713=2,$O$4,$O$5))</f>
        <v>0</v>
      </c>
    </row>
    <row r="714">
      <c r="A714" s="1" t="s">
        <v>118</v>
      </c>
      <c r="E714" s="27" t="s">
        <v>1640</v>
      </c>
    </row>
    <row r="715" ht="38.25">
      <c r="A715" s="1" t="s">
        <v>119</v>
      </c>
      <c r="E715" s="33" t="s">
        <v>1641</v>
      </c>
    </row>
    <row r="716">
      <c r="A716" s="1" t="s">
        <v>121</v>
      </c>
      <c r="E716" s="27" t="s">
        <v>114</v>
      </c>
    </row>
    <row r="717">
      <c r="A717" s="1" t="s">
        <v>112</v>
      </c>
      <c r="B717" s="1">
        <v>188</v>
      </c>
      <c r="C717" s="26" t="s">
        <v>1642</v>
      </c>
      <c r="D717" t="s">
        <v>114</v>
      </c>
      <c r="E717" s="27" t="s">
        <v>1643</v>
      </c>
      <c r="F717" s="28" t="s">
        <v>132</v>
      </c>
      <c r="G717" s="29">
        <v>2</v>
      </c>
      <c r="H717" s="28">
        <v>0.00029</v>
      </c>
      <c r="I717" s="30">
        <f>ROUND(G717*H717,P4)</f>
        <v>0</v>
      </c>
      <c r="L717" s="31">
        <v>0</v>
      </c>
      <c r="M717" s="24">
        <f>ROUND(G717*L717,P4)</f>
        <v>0</v>
      </c>
      <c r="N717" s="25" t="s">
        <v>133</v>
      </c>
      <c r="O717" s="32">
        <f>M717*AA717</f>
        <v>0</v>
      </c>
      <c r="P717" s="1">
        <v>3</v>
      </c>
      <c r="AA717" s="1">
        <f>IF(P717=1,$O$3,IF(P717=2,$O$4,$O$5))</f>
        <v>0</v>
      </c>
    </row>
    <row r="718">
      <c r="A718" s="1" t="s">
        <v>118</v>
      </c>
      <c r="E718" s="27" t="s">
        <v>1643</v>
      </c>
    </row>
    <row r="719" ht="38.25">
      <c r="A719" s="1" t="s">
        <v>119</v>
      </c>
      <c r="E719" s="33" t="s">
        <v>1644</v>
      </c>
    </row>
    <row r="720">
      <c r="A720" s="1" t="s">
        <v>121</v>
      </c>
      <c r="E720" s="27" t="s">
        <v>114</v>
      </c>
    </row>
    <row r="721" ht="25.5">
      <c r="A721" s="1" t="s">
        <v>112</v>
      </c>
      <c r="B721" s="1">
        <v>189</v>
      </c>
      <c r="C721" s="26" t="s">
        <v>1645</v>
      </c>
      <c r="D721" t="s">
        <v>114</v>
      </c>
      <c r="E721" s="27" t="s">
        <v>1646</v>
      </c>
      <c r="F721" s="28" t="s">
        <v>478</v>
      </c>
      <c r="G721" s="29">
        <v>0.051999999999999998</v>
      </c>
      <c r="H721" s="28">
        <v>0</v>
      </c>
      <c r="I721" s="30">
        <f>ROUND(G721*H721,P4)</f>
        <v>0</v>
      </c>
      <c r="L721" s="31">
        <v>0</v>
      </c>
      <c r="M721" s="24">
        <f>ROUND(G721*L721,P4)</f>
        <v>0</v>
      </c>
      <c r="N721" s="25" t="s">
        <v>133</v>
      </c>
      <c r="O721" s="32">
        <f>M721*AA721</f>
        <v>0</v>
      </c>
      <c r="P721" s="1">
        <v>3</v>
      </c>
      <c r="AA721" s="1">
        <f>IF(P721=1,$O$3,IF(P721=2,$O$4,$O$5))</f>
        <v>0</v>
      </c>
    </row>
    <row r="722" ht="25.5">
      <c r="A722" s="1" t="s">
        <v>118</v>
      </c>
      <c r="E722" s="27" t="s">
        <v>1646</v>
      </c>
    </row>
    <row r="723">
      <c r="A723" s="1" t="s">
        <v>119</v>
      </c>
    </row>
    <row r="724">
      <c r="A724" s="1" t="s">
        <v>121</v>
      </c>
      <c r="E724" s="27" t="s">
        <v>114</v>
      </c>
    </row>
    <row r="725">
      <c r="A725" s="1" t="s">
        <v>109</v>
      </c>
      <c r="C725" s="22" t="s">
        <v>1647</v>
      </c>
      <c r="E725" s="23" t="s">
        <v>1648</v>
      </c>
      <c r="L725" s="24">
        <f>SUMIFS(L726:L741,A726:A741,"P")</f>
        <v>0</v>
      </c>
      <c r="M725" s="24">
        <f>SUMIFS(M726:M741,A726:A741,"P")</f>
        <v>0</v>
      </c>
      <c r="N725" s="25"/>
    </row>
    <row r="726" ht="25.5">
      <c r="A726" s="1" t="s">
        <v>112</v>
      </c>
      <c r="B726" s="1">
        <v>190</v>
      </c>
      <c r="C726" s="26" t="s">
        <v>1649</v>
      </c>
      <c r="D726" t="s">
        <v>114</v>
      </c>
      <c r="E726" s="27" t="s">
        <v>1650</v>
      </c>
      <c r="F726" s="28" t="s">
        <v>132</v>
      </c>
      <c r="G726" s="29">
        <v>5</v>
      </c>
      <c r="H726" s="28">
        <v>0.0001</v>
      </c>
      <c r="I726" s="30">
        <f>ROUND(G726*H726,P4)</f>
        <v>0</v>
      </c>
      <c r="L726" s="31">
        <v>0</v>
      </c>
      <c r="M726" s="24">
        <f>ROUND(G726*L726,P4)</f>
        <v>0</v>
      </c>
      <c r="N726" s="25" t="s">
        <v>133</v>
      </c>
      <c r="O726" s="32">
        <f>M726*AA726</f>
        <v>0</v>
      </c>
      <c r="P726" s="1">
        <v>3</v>
      </c>
      <c r="AA726" s="1">
        <f>IF(P726=1,$O$3,IF(P726=2,$O$4,$O$5))</f>
        <v>0</v>
      </c>
    </row>
    <row r="727" ht="25.5">
      <c r="A727" s="1" t="s">
        <v>118</v>
      </c>
      <c r="E727" s="27" t="s">
        <v>1650</v>
      </c>
    </row>
    <row r="728" ht="25.5">
      <c r="A728" s="1" t="s">
        <v>119</v>
      </c>
      <c r="E728" s="33" t="s">
        <v>1651</v>
      </c>
    </row>
    <row r="729">
      <c r="A729" s="1" t="s">
        <v>121</v>
      </c>
      <c r="E729" s="27" t="s">
        <v>114</v>
      </c>
    </row>
    <row r="730" ht="25.5">
      <c r="A730" s="1" t="s">
        <v>112</v>
      </c>
      <c r="B730" s="1">
        <v>191</v>
      </c>
      <c r="C730" s="26" t="s">
        <v>1652</v>
      </c>
      <c r="D730" t="s">
        <v>114</v>
      </c>
      <c r="E730" s="27" t="s">
        <v>1653</v>
      </c>
      <c r="F730" s="28" t="s">
        <v>132</v>
      </c>
      <c r="G730" s="29">
        <v>10</v>
      </c>
      <c r="H730" s="28">
        <v>5.0000000000000002E-05</v>
      </c>
      <c r="I730" s="30">
        <f>ROUND(G730*H730,P4)</f>
        <v>0</v>
      </c>
      <c r="L730" s="31">
        <v>0</v>
      </c>
      <c r="M730" s="24">
        <f>ROUND(G730*L730,P4)</f>
        <v>0</v>
      </c>
      <c r="N730" s="25" t="s">
        <v>133</v>
      </c>
      <c r="O730" s="32">
        <f>M730*AA730</f>
        <v>0</v>
      </c>
      <c r="P730" s="1">
        <v>3</v>
      </c>
      <c r="AA730" s="1">
        <f>IF(P730=1,$O$3,IF(P730=2,$O$4,$O$5))</f>
        <v>0</v>
      </c>
    </row>
    <row r="731" ht="25.5">
      <c r="A731" s="1" t="s">
        <v>118</v>
      </c>
      <c r="E731" s="27" t="s">
        <v>1653</v>
      </c>
    </row>
    <row r="732" ht="25.5">
      <c r="A732" s="1" t="s">
        <v>119</v>
      </c>
      <c r="E732" s="33" t="s">
        <v>1654</v>
      </c>
    </row>
    <row r="733">
      <c r="A733" s="1" t="s">
        <v>121</v>
      </c>
      <c r="E733" s="27" t="s">
        <v>114</v>
      </c>
    </row>
    <row r="734" ht="25.5">
      <c r="A734" s="1" t="s">
        <v>112</v>
      </c>
      <c r="B734" s="1">
        <v>192</v>
      </c>
      <c r="C734" s="26" t="s">
        <v>1655</v>
      </c>
      <c r="D734" t="s">
        <v>114</v>
      </c>
      <c r="E734" s="27" t="s">
        <v>1656</v>
      </c>
      <c r="F734" s="28" t="s">
        <v>132</v>
      </c>
      <c r="G734" s="29">
        <v>1</v>
      </c>
      <c r="H734" s="28">
        <v>0.00050000000000000001</v>
      </c>
      <c r="I734" s="30">
        <f>ROUND(G734*H734,P4)</f>
        <v>0</v>
      </c>
      <c r="L734" s="31">
        <v>0</v>
      </c>
      <c r="M734" s="24">
        <f>ROUND(G734*L734,P4)</f>
        <v>0</v>
      </c>
      <c r="N734" s="25" t="s">
        <v>133</v>
      </c>
      <c r="O734" s="32">
        <f>M734*AA734</f>
        <v>0</v>
      </c>
      <c r="P734" s="1">
        <v>3</v>
      </c>
      <c r="AA734" s="1">
        <f>IF(P734=1,$O$3,IF(P734=2,$O$4,$O$5))</f>
        <v>0</v>
      </c>
    </row>
    <row r="735" ht="25.5">
      <c r="A735" s="1" t="s">
        <v>118</v>
      </c>
      <c r="E735" s="27" t="s">
        <v>1656</v>
      </c>
    </row>
    <row r="736">
      <c r="A736" s="1" t="s">
        <v>119</v>
      </c>
    </row>
    <row r="737">
      <c r="A737" s="1" t="s">
        <v>121</v>
      </c>
      <c r="E737" s="27" t="s">
        <v>114</v>
      </c>
    </row>
    <row r="738">
      <c r="A738" s="1" t="s">
        <v>112</v>
      </c>
      <c r="B738" s="1">
        <v>193</v>
      </c>
      <c r="C738" s="26" t="s">
        <v>1657</v>
      </c>
      <c r="D738" t="s">
        <v>114</v>
      </c>
      <c r="E738" s="27" t="s">
        <v>1658</v>
      </c>
      <c r="F738" s="28" t="s">
        <v>132</v>
      </c>
      <c r="G738" s="29">
        <v>1</v>
      </c>
      <c r="H738" s="28">
        <v>0</v>
      </c>
      <c r="I738" s="30">
        <f>ROUND(G738*H738,P4)</f>
        <v>0</v>
      </c>
      <c r="L738" s="31">
        <v>0</v>
      </c>
      <c r="M738" s="24">
        <f>ROUND(G738*L738,P4)</f>
        <v>0</v>
      </c>
      <c r="N738" s="25" t="s">
        <v>257</v>
      </c>
      <c r="O738" s="32">
        <f>M738*AA738</f>
        <v>0</v>
      </c>
      <c r="P738" s="1">
        <v>3</v>
      </c>
      <c r="AA738" s="1">
        <f>IF(P738=1,$O$3,IF(P738=2,$O$4,$O$5))</f>
        <v>0</v>
      </c>
    </row>
    <row r="739">
      <c r="A739" s="1" t="s">
        <v>118</v>
      </c>
      <c r="E739" s="27" t="s">
        <v>1658</v>
      </c>
    </row>
    <row r="740">
      <c r="A740" s="1" t="s">
        <v>119</v>
      </c>
    </row>
    <row r="741">
      <c r="A741" s="1" t="s">
        <v>121</v>
      </c>
      <c r="E741" s="27" t="s">
        <v>114</v>
      </c>
    </row>
    <row r="742">
      <c r="A742" s="1" t="s">
        <v>109</v>
      </c>
      <c r="C742" s="22" t="s">
        <v>1659</v>
      </c>
      <c r="E742" s="23" t="s">
        <v>1660</v>
      </c>
      <c r="L742" s="24">
        <f>SUMIFS(L743:L762,A743:A762,"P")</f>
        <v>0</v>
      </c>
      <c r="M742" s="24">
        <f>SUMIFS(M743:M762,A743:A762,"P")</f>
        <v>0</v>
      </c>
      <c r="N742" s="25"/>
    </row>
    <row r="743">
      <c r="A743" s="1" t="s">
        <v>112</v>
      </c>
      <c r="B743" s="1">
        <v>197</v>
      </c>
      <c r="C743" s="26" t="s">
        <v>1661</v>
      </c>
      <c r="D743" t="s">
        <v>114</v>
      </c>
      <c r="E743" s="27" t="s">
        <v>1662</v>
      </c>
      <c r="F743" s="28" t="s">
        <v>132</v>
      </c>
      <c r="G743" s="29">
        <v>3</v>
      </c>
      <c r="H743" s="28">
        <v>0</v>
      </c>
      <c r="I743" s="30">
        <f>ROUND(G743*H743,P4)</f>
        <v>0</v>
      </c>
      <c r="L743" s="31">
        <v>0</v>
      </c>
      <c r="M743" s="24">
        <f>ROUND(G743*L743,P4)</f>
        <v>0</v>
      </c>
      <c r="N743" s="25" t="s">
        <v>133</v>
      </c>
      <c r="O743" s="32">
        <f>M743*AA743</f>
        <v>0</v>
      </c>
      <c r="P743" s="1">
        <v>3</v>
      </c>
      <c r="AA743" s="1">
        <f>IF(P743=1,$O$3,IF(P743=2,$O$4,$O$5))</f>
        <v>0</v>
      </c>
    </row>
    <row r="744">
      <c r="A744" s="1" t="s">
        <v>118</v>
      </c>
      <c r="E744" s="27" t="s">
        <v>1662</v>
      </c>
    </row>
    <row r="745">
      <c r="A745" s="1" t="s">
        <v>119</v>
      </c>
    </row>
    <row r="746">
      <c r="A746" s="1" t="s">
        <v>121</v>
      </c>
      <c r="E746" s="27" t="s">
        <v>114</v>
      </c>
    </row>
    <row r="747" ht="25.5">
      <c r="A747" s="1" t="s">
        <v>112</v>
      </c>
      <c r="B747" s="1">
        <v>195</v>
      </c>
      <c r="C747" s="26" t="s">
        <v>1663</v>
      </c>
      <c r="D747" t="s">
        <v>114</v>
      </c>
      <c r="E747" s="27" t="s">
        <v>1664</v>
      </c>
      <c r="F747" s="28" t="s">
        <v>132</v>
      </c>
      <c r="G747" s="29">
        <v>3</v>
      </c>
      <c r="H747" s="28">
        <v>0.033430000000000001</v>
      </c>
      <c r="I747" s="30">
        <f>ROUND(G747*H747,P4)</f>
        <v>0</v>
      </c>
      <c r="L747" s="31">
        <v>0</v>
      </c>
      <c r="M747" s="24">
        <f>ROUND(G747*L747,P4)</f>
        <v>0</v>
      </c>
      <c r="N747" s="25" t="s">
        <v>133</v>
      </c>
      <c r="O747" s="32">
        <f>M747*AA747</f>
        <v>0</v>
      </c>
      <c r="P747" s="1">
        <v>3</v>
      </c>
      <c r="AA747" s="1">
        <f>IF(P747=1,$O$3,IF(P747=2,$O$4,$O$5))</f>
        <v>0</v>
      </c>
    </row>
    <row r="748" ht="25.5">
      <c r="A748" s="1" t="s">
        <v>118</v>
      </c>
      <c r="E748" s="27" t="s">
        <v>1664</v>
      </c>
    </row>
    <row r="749">
      <c r="A749" s="1" t="s">
        <v>119</v>
      </c>
    </row>
    <row r="750">
      <c r="A750" s="1" t="s">
        <v>121</v>
      </c>
      <c r="E750" s="27" t="s">
        <v>114</v>
      </c>
    </row>
    <row r="751" ht="25.5">
      <c r="A751" s="1" t="s">
        <v>112</v>
      </c>
      <c r="B751" s="1">
        <v>194</v>
      </c>
      <c r="C751" s="26" t="s">
        <v>1665</v>
      </c>
      <c r="D751" t="s">
        <v>114</v>
      </c>
      <c r="E751" s="27" t="s">
        <v>1666</v>
      </c>
      <c r="F751" s="28" t="s">
        <v>132</v>
      </c>
      <c r="G751" s="29">
        <v>3</v>
      </c>
      <c r="H751" s="28">
        <v>4.0000000000000003E-05</v>
      </c>
      <c r="I751" s="30">
        <f>ROUND(G751*H751,P4)</f>
        <v>0</v>
      </c>
      <c r="L751" s="31">
        <v>0</v>
      </c>
      <c r="M751" s="24">
        <f>ROUND(G751*L751,P4)</f>
        <v>0</v>
      </c>
      <c r="N751" s="25" t="s">
        <v>133</v>
      </c>
      <c r="O751" s="32">
        <f>M751*AA751</f>
        <v>0</v>
      </c>
      <c r="P751" s="1">
        <v>3</v>
      </c>
      <c r="AA751" s="1">
        <f>IF(P751=1,$O$3,IF(P751=2,$O$4,$O$5))</f>
        <v>0</v>
      </c>
    </row>
    <row r="752" ht="38.25">
      <c r="A752" s="1" t="s">
        <v>118</v>
      </c>
      <c r="E752" s="27" t="s">
        <v>1667</v>
      </c>
    </row>
    <row r="753" ht="25.5">
      <c r="A753" s="1" t="s">
        <v>119</v>
      </c>
      <c r="E753" s="33" t="s">
        <v>1668</v>
      </c>
    </row>
    <row r="754">
      <c r="A754" s="1" t="s">
        <v>121</v>
      </c>
      <c r="E754" s="27" t="s">
        <v>114</v>
      </c>
    </row>
    <row r="755">
      <c r="A755" s="1" t="s">
        <v>112</v>
      </c>
      <c r="B755" s="1">
        <v>196</v>
      </c>
      <c r="C755" s="26" t="s">
        <v>1669</v>
      </c>
      <c r="D755" t="s">
        <v>114</v>
      </c>
      <c r="E755" s="27" t="s">
        <v>1670</v>
      </c>
      <c r="F755" s="28" t="s">
        <v>132</v>
      </c>
      <c r="G755" s="29">
        <v>3</v>
      </c>
      <c r="H755" s="28">
        <v>0</v>
      </c>
      <c r="I755" s="30">
        <f>ROUND(G755*H755,P4)</f>
        <v>0</v>
      </c>
      <c r="L755" s="31">
        <v>0</v>
      </c>
      <c r="M755" s="24">
        <f>ROUND(G755*L755,P4)</f>
        <v>0</v>
      </c>
      <c r="N755" s="25" t="s">
        <v>133</v>
      </c>
      <c r="O755" s="32">
        <f>M755*AA755</f>
        <v>0</v>
      </c>
      <c r="P755" s="1">
        <v>3</v>
      </c>
      <c r="AA755" s="1">
        <f>IF(P755=1,$O$3,IF(P755=2,$O$4,$O$5))</f>
        <v>0</v>
      </c>
    </row>
    <row r="756">
      <c r="A756" s="1" t="s">
        <v>118</v>
      </c>
      <c r="E756" s="27" t="s">
        <v>1670</v>
      </c>
    </row>
    <row r="757" ht="25.5">
      <c r="A757" s="1" t="s">
        <v>119</v>
      </c>
      <c r="E757" s="33" t="s">
        <v>1668</v>
      </c>
    </row>
    <row r="758">
      <c r="A758" s="1" t="s">
        <v>121</v>
      </c>
      <c r="E758" s="27" t="s">
        <v>114</v>
      </c>
    </row>
    <row r="759" ht="25.5">
      <c r="A759" s="1" t="s">
        <v>112</v>
      </c>
      <c r="B759" s="1">
        <v>198</v>
      </c>
      <c r="C759" s="26" t="s">
        <v>1671</v>
      </c>
      <c r="D759" t="s">
        <v>114</v>
      </c>
      <c r="E759" s="27" t="s">
        <v>1672</v>
      </c>
      <c r="F759" s="28" t="s">
        <v>478</v>
      </c>
      <c r="G759" s="29">
        <v>0.10000000000000001</v>
      </c>
      <c r="H759" s="28">
        <v>0</v>
      </c>
      <c r="I759" s="30">
        <f>ROUND(G759*H759,P4)</f>
        <v>0</v>
      </c>
      <c r="L759" s="31">
        <v>0</v>
      </c>
      <c r="M759" s="24">
        <f>ROUND(G759*L759,P4)</f>
        <v>0</v>
      </c>
      <c r="N759" s="25" t="s">
        <v>133</v>
      </c>
      <c r="O759" s="32">
        <f>M759*AA759</f>
        <v>0</v>
      </c>
      <c r="P759" s="1">
        <v>3</v>
      </c>
      <c r="AA759" s="1">
        <f>IF(P759=1,$O$3,IF(P759=2,$O$4,$O$5))</f>
        <v>0</v>
      </c>
    </row>
    <row r="760" ht="38.25">
      <c r="A760" s="1" t="s">
        <v>118</v>
      </c>
      <c r="E760" s="27" t="s">
        <v>1673</v>
      </c>
    </row>
    <row r="761">
      <c r="A761" s="1" t="s">
        <v>119</v>
      </c>
    </row>
    <row r="762">
      <c r="A762" s="1" t="s">
        <v>121</v>
      </c>
      <c r="E762" s="27" t="s">
        <v>114</v>
      </c>
    </row>
    <row r="763">
      <c r="A763" s="1" t="s">
        <v>109</v>
      </c>
      <c r="C763" s="22" t="s">
        <v>1044</v>
      </c>
      <c r="E763" s="23" t="s">
        <v>1045</v>
      </c>
      <c r="L763" s="24">
        <f>SUMIFS(L764:L911,A764:A911,"P")</f>
        <v>0</v>
      </c>
      <c r="M763" s="24">
        <f>SUMIFS(M764:M911,A764:A911,"P")</f>
        <v>0</v>
      </c>
      <c r="N763" s="25"/>
    </row>
    <row r="764">
      <c r="A764" s="1" t="s">
        <v>112</v>
      </c>
      <c r="B764" s="1">
        <v>210</v>
      </c>
      <c r="C764" s="26" t="s">
        <v>1674</v>
      </c>
      <c r="D764" t="s">
        <v>114</v>
      </c>
      <c r="E764" s="27" t="s">
        <v>1675</v>
      </c>
      <c r="F764" s="28" t="s">
        <v>570</v>
      </c>
      <c r="G764" s="29">
        <v>11.978999999999999</v>
      </c>
      <c r="H764" s="28">
        <v>0.55000000000000004</v>
      </c>
      <c r="I764" s="30">
        <f>ROUND(G764*H764,P4)</f>
        <v>0</v>
      </c>
      <c r="L764" s="31">
        <v>0</v>
      </c>
      <c r="M764" s="24">
        <f>ROUND(G764*L764,P4)</f>
        <v>0</v>
      </c>
      <c r="N764" s="25" t="s">
        <v>133</v>
      </c>
      <c r="O764" s="32">
        <f>M764*AA764</f>
        <v>0</v>
      </c>
      <c r="P764" s="1">
        <v>3</v>
      </c>
      <c r="AA764" s="1">
        <f>IF(P764=1,$O$3,IF(P764=2,$O$4,$O$5))</f>
        <v>0</v>
      </c>
    </row>
    <row r="765">
      <c r="A765" s="1" t="s">
        <v>118</v>
      </c>
      <c r="E765" s="27" t="s">
        <v>1675</v>
      </c>
    </row>
    <row r="766" ht="229.5">
      <c r="A766" s="1" t="s">
        <v>119</v>
      </c>
      <c r="E766" s="33" t="s">
        <v>1676</v>
      </c>
    </row>
    <row r="767">
      <c r="A767" s="1" t="s">
        <v>121</v>
      </c>
      <c r="E767" s="27" t="s">
        <v>114</v>
      </c>
    </row>
    <row r="768">
      <c r="A768" s="1" t="s">
        <v>112</v>
      </c>
      <c r="B768" s="1">
        <v>221</v>
      </c>
      <c r="C768" s="26" t="s">
        <v>1677</v>
      </c>
      <c r="D768" t="s">
        <v>114</v>
      </c>
      <c r="E768" s="27" t="s">
        <v>1678</v>
      </c>
      <c r="F768" s="28" t="s">
        <v>570</v>
      </c>
      <c r="G768" s="29">
        <v>0.754</v>
      </c>
      <c r="H768" s="28">
        <v>0.55000000000000004</v>
      </c>
      <c r="I768" s="30">
        <f>ROUND(G768*H768,P4)</f>
        <v>0</v>
      </c>
      <c r="L768" s="31">
        <v>0</v>
      </c>
      <c r="M768" s="24">
        <f>ROUND(G768*L768,P4)</f>
        <v>0</v>
      </c>
      <c r="N768" s="25" t="s">
        <v>133</v>
      </c>
      <c r="O768" s="32">
        <f>M768*AA768</f>
        <v>0</v>
      </c>
      <c r="P768" s="1">
        <v>3</v>
      </c>
      <c r="AA768" s="1">
        <f>IF(P768=1,$O$3,IF(P768=2,$O$4,$O$5))</f>
        <v>0</v>
      </c>
    </row>
    <row r="769">
      <c r="A769" s="1" t="s">
        <v>118</v>
      </c>
      <c r="E769" s="27" t="s">
        <v>1678</v>
      </c>
    </row>
    <row r="770" ht="102">
      <c r="A770" s="1" t="s">
        <v>119</v>
      </c>
      <c r="E770" s="33" t="s">
        <v>1679</v>
      </c>
    </row>
    <row r="771">
      <c r="A771" s="1" t="s">
        <v>121</v>
      </c>
      <c r="E771" s="27" t="s">
        <v>114</v>
      </c>
    </row>
    <row r="772">
      <c r="A772" s="1" t="s">
        <v>112</v>
      </c>
      <c r="B772" s="1">
        <v>216</v>
      </c>
      <c r="C772" s="26" t="s">
        <v>1680</v>
      </c>
      <c r="D772" t="s">
        <v>114</v>
      </c>
      <c r="E772" s="27" t="s">
        <v>1681</v>
      </c>
      <c r="F772" s="28" t="s">
        <v>570</v>
      </c>
      <c r="G772" s="29">
        <v>1.196</v>
      </c>
      <c r="H772" s="28">
        <v>0.55000000000000004</v>
      </c>
      <c r="I772" s="30">
        <f>ROUND(G772*H772,P4)</f>
        <v>0</v>
      </c>
      <c r="L772" s="31">
        <v>0</v>
      </c>
      <c r="M772" s="24">
        <f>ROUND(G772*L772,P4)</f>
        <v>0</v>
      </c>
      <c r="N772" s="25" t="s">
        <v>133</v>
      </c>
      <c r="O772" s="32">
        <f>M772*AA772</f>
        <v>0</v>
      </c>
      <c r="P772" s="1">
        <v>3</v>
      </c>
      <c r="AA772" s="1">
        <f>IF(P772=1,$O$3,IF(P772=2,$O$4,$O$5))</f>
        <v>0</v>
      </c>
    </row>
    <row r="773">
      <c r="A773" s="1" t="s">
        <v>118</v>
      </c>
      <c r="E773" s="27" t="s">
        <v>1681</v>
      </c>
    </row>
    <row r="774" ht="38.25">
      <c r="A774" s="1" t="s">
        <v>119</v>
      </c>
      <c r="E774" s="33" t="s">
        <v>1682</v>
      </c>
    </row>
    <row r="775">
      <c r="A775" s="1" t="s">
        <v>121</v>
      </c>
      <c r="E775" s="27" t="s">
        <v>114</v>
      </c>
    </row>
    <row r="776">
      <c r="A776" s="1" t="s">
        <v>112</v>
      </c>
      <c r="B776" s="1">
        <v>202</v>
      </c>
      <c r="C776" s="26" t="s">
        <v>1683</v>
      </c>
      <c r="D776" t="s">
        <v>114</v>
      </c>
      <c r="E776" s="27" t="s">
        <v>1684</v>
      </c>
      <c r="F776" s="28" t="s">
        <v>570</v>
      </c>
      <c r="G776" s="29">
        <v>1.7789999999999999</v>
      </c>
      <c r="H776" s="28">
        <v>0.55000000000000004</v>
      </c>
      <c r="I776" s="30">
        <f>ROUND(G776*H776,P4)</f>
        <v>0</v>
      </c>
      <c r="L776" s="31">
        <v>0</v>
      </c>
      <c r="M776" s="24">
        <f>ROUND(G776*L776,P4)</f>
        <v>0</v>
      </c>
      <c r="N776" s="25" t="s">
        <v>133</v>
      </c>
      <c r="O776" s="32">
        <f>M776*AA776</f>
        <v>0</v>
      </c>
      <c r="P776" s="1">
        <v>3</v>
      </c>
      <c r="AA776" s="1">
        <f>IF(P776=1,$O$3,IF(P776=2,$O$4,$O$5))</f>
        <v>0</v>
      </c>
    </row>
    <row r="777">
      <c r="A777" s="1" t="s">
        <v>118</v>
      </c>
      <c r="E777" s="27" t="s">
        <v>1684</v>
      </c>
    </row>
    <row r="778" ht="306">
      <c r="A778" s="1" t="s">
        <v>119</v>
      </c>
      <c r="E778" s="33" t="s">
        <v>1685</v>
      </c>
    </row>
    <row r="779">
      <c r="A779" s="1" t="s">
        <v>121</v>
      </c>
      <c r="E779" s="27" t="s">
        <v>114</v>
      </c>
    </row>
    <row r="780">
      <c r="A780" s="1" t="s">
        <v>112</v>
      </c>
      <c r="B780" s="1">
        <v>227</v>
      </c>
      <c r="C780" s="26" t="s">
        <v>1683</v>
      </c>
      <c r="D780" t="s">
        <v>191</v>
      </c>
      <c r="E780" s="27" t="s">
        <v>1684</v>
      </c>
      <c r="F780" s="28" t="s">
        <v>570</v>
      </c>
      <c r="G780" s="29">
        <v>0.20799999999999999</v>
      </c>
      <c r="H780" s="28">
        <v>0.55000000000000004</v>
      </c>
      <c r="I780" s="30">
        <f>ROUND(G780*H780,P4)</f>
        <v>0</v>
      </c>
      <c r="L780" s="31">
        <v>0</v>
      </c>
      <c r="M780" s="24">
        <f>ROUND(G780*L780,P4)</f>
        <v>0</v>
      </c>
      <c r="N780" s="25" t="s">
        <v>133</v>
      </c>
      <c r="O780" s="32">
        <f>M780*AA780</f>
        <v>0</v>
      </c>
      <c r="P780" s="1">
        <v>3</v>
      </c>
      <c r="AA780" s="1">
        <f>IF(P780=1,$O$3,IF(P780=2,$O$4,$O$5))</f>
        <v>0</v>
      </c>
    </row>
    <row r="781">
      <c r="A781" s="1" t="s">
        <v>118</v>
      </c>
      <c r="E781" s="27" t="s">
        <v>1684</v>
      </c>
    </row>
    <row r="782" ht="76.5">
      <c r="A782" s="1" t="s">
        <v>119</v>
      </c>
      <c r="E782" s="33" t="s">
        <v>1686</v>
      </c>
    </row>
    <row r="783">
      <c r="A783" s="1" t="s">
        <v>121</v>
      </c>
      <c r="E783" s="27" t="s">
        <v>114</v>
      </c>
    </row>
    <row r="784">
      <c r="A784" s="1" t="s">
        <v>112</v>
      </c>
      <c r="B784" s="1">
        <v>207</v>
      </c>
      <c r="C784" s="26" t="s">
        <v>1687</v>
      </c>
      <c r="D784" t="s">
        <v>114</v>
      </c>
      <c r="E784" s="27" t="s">
        <v>1688</v>
      </c>
      <c r="F784" s="28" t="s">
        <v>570</v>
      </c>
      <c r="G784" s="29">
        <v>4.0949999999999998</v>
      </c>
      <c r="H784" s="28">
        <v>0.55000000000000004</v>
      </c>
      <c r="I784" s="30">
        <f>ROUND(G784*H784,P4)</f>
        <v>0</v>
      </c>
      <c r="L784" s="31">
        <v>0</v>
      </c>
      <c r="M784" s="24">
        <f>ROUND(G784*L784,P4)</f>
        <v>0</v>
      </c>
      <c r="N784" s="25" t="s">
        <v>133</v>
      </c>
      <c r="O784" s="32">
        <f>M784*AA784</f>
        <v>0</v>
      </c>
      <c r="P784" s="1">
        <v>3</v>
      </c>
      <c r="AA784" s="1">
        <f>IF(P784=1,$O$3,IF(P784=2,$O$4,$O$5))</f>
        <v>0</v>
      </c>
    </row>
    <row r="785">
      <c r="A785" s="1" t="s">
        <v>118</v>
      </c>
      <c r="E785" s="27" t="s">
        <v>1688</v>
      </c>
    </row>
    <row r="786" ht="102">
      <c r="A786" s="1" t="s">
        <v>119</v>
      </c>
      <c r="E786" s="33" t="s">
        <v>1689</v>
      </c>
    </row>
    <row r="787">
      <c r="A787" s="1" t="s">
        <v>121</v>
      </c>
      <c r="E787" s="27" t="s">
        <v>114</v>
      </c>
    </row>
    <row r="788">
      <c r="A788" s="1" t="s">
        <v>112</v>
      </c>
      <c r="B788" s="1">
        <v>232</v>
      </c>
      <c r="C788" s="26" t="s">
        <v>1687</v>
      </c>
      <c r="D788" t="s">
        <v>191</v>
      </c>
      <c r="E788" s="27" t="s">
        <v>1688</v>
      </c>
      <c r="F788" s="28" t="s">
        <v>570</v>
      </c>
      <c r="G788" s="29">
        <v>0.070000000000000007</v>
      </c>
      <c r="H788" s="28">
        <v>0.55000000000000004</v>
      </c>
      <c r="I788" s="30">
        <f>ROUND(G788*H788,P4)</f>
        <v>0</v>
      </c>
      <c r="L788" s="31">
        <v>0</v>
      </c>
      <c r="M788" s="24">
        <f>ROUND(G788*L788,P4)</f>
        <v>0</v>
      </c>
      <c r="N788" s="25" t="s">
        <v>133</v>
      </c>
      <c r="O788" s="32">
        <f>M788*AA788</f>
        <v>0</v>
      </c>
      <c r="P788" s="1">
        <v>3</v>
      </c>
      <c r="AA788" s="1">
        <f>IF(P788=1,$O$3,IF(P788=2,$O$4,$O$5))</f>
        <v>0</v>
      </c>
    </row>
    <row r="789">
      <c r="A789" s="1" t="s">
        <v>118</v>
      </c>
      <c r="E789" s="27" t="s">
        <v>1688</v>
      </c>
    </row>
    <row r="790">
      <c r="A790" s="1" t="s">
        <v>119</v>
      </c>
      <c r="E790" s="33" t="s">
        <v>1690</v>
      </c>
    </row>
    <row r="791">
      <c r="A791" s="1" t="s">
        <v>121</v>
      </c>
      <c r="E791" s="27" t="s">
        <v>114</v>
      </c>
    </row>
    <row r="792">
      <c r="A792" s="1" t="s">
        <v>112</v>
      </c>
      <c r="B792" s="1">
        <v>234</v>
      </c>
      <c r="C792" s="26" t="s">
        <v>1691</v>
      </c>
      <c r="D792" t="s">
        <v>114</v>
      </c>
      <c r="E792" s="27" t="s">
        <v>1692</v>
      </c>
      <c r="F792" s="28" t="s">
        <v>570</v>
      </c>
      <c r="G792" s="29">
        <v>1.248</v>
      </c>
      <c r="H792" s="28">
        <v>0.55000000000000004</v>
      </c>
      <c r="I792" s="30">
        <f>ROUND(G792*H792,P4)</f>
        <v>0</v>
      </c>
      <c r="L792" s="31">
        <v>0</v>
      </c>
      <c r="M792" s="24">
        <f>ROUND(G792*L792,P4)</f>
        <v>0</v>
      </c>
      <c r="N792" s="25" t="s">
        <v>133</v>
      </c>
      <c r="O792" s="32">
        <f>M792*AA792</f>
        <v>0</v>
      </c>
      <c r="P792" s="1">
        <v>3</v>
      </c>
      <c r="AA792" s="1">
        <f>IF(P792=1,$O$3,IF(P792=2,$O$4,$O$5))</f>
        <v>0</v>
      </c>
    </row>
    <row r="793">
      <c r="A793" s="1" t="s">
        <v>118</v>
      </c>
      <c r="E793" s="27" t="s">
        <v>1692</v>
      </c>
    </row>
    <row r="794">
      <c r="A794" s="1" t="s">
        <v>119</v>
      </c>
      <c r="E794" s="33" t="s">
        <v>1693</v>
      </c>
    </row>
    <row r="795">
      <c r="A795" s="1" t="s">
        <v>121</v>
      </c>
      <c r="E795" s="27" t="s">
        <v>114</v>
      </c>
    </row>
    <row r="796">
      <c r="A796" s="1" t="s">
        <v>112</v>
      </c>
      <c r="B796" s="1">
        <v>212</v>
      </c>
      <c r="C796" s="26" t="s">
        <v>1694</v>
      </c>
      <c r="D796" t="s">
        <v>114</v>
      </c>
      <c r="E796" s="27" t="s">
        <v>1695</v>
      </c>
      <c r="F796" s="28" t="s">
        <v>570</v>
      </c>
      <c r="G796" s="29">
        <v>1.444</v>
      </c>
      <c r="H796" s="28">
        <v>0.55000000000000004</v>
      </c>
      <c r="I796" s="30">
        <f>ROUND(G796*H796,P4)</f>
        <v>0</v>
      </c>
      <c r="L796" s="31">
        <v>0</v>
      </c>
      <c r="M796" s="24">
        <f>ROUND(G796*L796,P4)</f>
        <v>0</v>
      </c>
      <c r="N796" s="25" t="s">
        <v>133</v>
      </c>
      <c r="O796" s="32">
        <f>M796*AA796</f>
        <v>0</v>
      </c>
      <c r="P796" s="1">
        <v>3</v>
      </c>
      <c r="AA796" s="1">
        <f>IF(P796=1,$O$3,IF(P796=2,$O$4,$O$5))</f>
        <v>0</v>
      </c>
    </row>
    <row r="797">
      <c r="A797" s="1" t="s">
        <v>118</v>
      </c>
      <c r="E797" s="27" t="s">
        <v>1695</v>
      </c>
    </row>
    <row r="798" ht="25.5">
      <c r="A798" s="1" t="s">
        <v>119</v>
      </c>
      <c r="E798" s="33" t="s">
        <v>1696</v>
      </c>
    </row>
    <row r="799">
      <c r="A799" s="1" t="s">
        <v>121</v>
      </c>
      <c r="E799" s="27" t="s">
        <v>114</v>
      </c>
    </row>
    <row r="800">
      <c r="A800" s="1" t="s">
        <v>112</v>
      </c>
      <c r="B800" s="1">
        <v>219</v>
      </c>
      <c r="C800" s="26" t="s">
        <v>1697</v>
      </c>
      <c r="D800" t="s">
        <v>114</v>
      </c>
      <c r="E800" s="27" t="s">
        <v>1698</v>
      </c>
      <c r="F800" s="28" t="s">
        <v>570</v>
      </c>
      <c r="G800" s="29">
        <v>2.3100000000000001</v>
      </c>
      <c r="H800" s="28">
        <v>0.55000000000000004</v>
      </c>
      <c r="I800" s="30">
        <f>ROUND(G800*H800,P4)</f>
        <v>0</v>
      </c>
      <c r="L800" s="31">
        <v>0</v>
      </c>
      <c r="M800" s="24">
        <f>ROUND(G800*L800,P4)</f>
        <v>0</v>
      </c>
      <c r="N800" s="25" t="s">
        <v>133</v>
      </c>
      <c r="O800" s="32">
        <f>M800*AA800</f>
        <v>0</v>
      </c>
      <c r="P800" s="1">
        <v>3</v>
      </c>
      <c r="AA800" s="1">
        <f>IF(P800=1,$O$3,IF(P800=2,$O$4,$O$5))</f>
        <v>0</v>
      </c>
    </row>
    <row r="801">
      <c r="A801" s="1" t="s">
        <v>118</v>
      </c>
      <c r="E801" s="27" t="s">
        <v>1698</v>
      </c>
    </row>
    <row r="802">
      <c r="A802" s="1" t="s">
        <v>119</v>
      </c>
    </row>
    <row r="803">
      <c r="A803" s="1" t="s">
        <v>121</v>
      </c>
      <c r="E803" s="27" t="s">
        <v>114</v>
      </c>
    </row>
    <row r="804" ht="25.5">
      <c r="A804" s="1" t="s">
        <v>112</v>
      </c>
      <c r="B804" s="1">
        <v>199</v>
      </c>
      <c r="C804" s="26" t="s">
        <v>1699</v>
      </c>
      <c r="D804" t="s">
        <v>114</v>
      </c>
      <c r="E804" s="27" t="s">
        <v>1700</v>
      </c>
      <c r="F804" s="28" t="s">
        <v>570</v>
      </c>
      <c r="G804" s="29">
        <v>44.070999999999998</v>
      </c>
      <c r="H804" s="28">
        <v>0.00189</v>
      </c>
      <c r="I804" s="30">
        <f>ROUND(G804*H804,P4)</f>
        <v>0</v>
      </c>
      <c r="L804" s="31">
        <v>0</v>
      </c>
      <c r="M804" s="24">
        <f>ROUND(G804*L804,P4)</f>
        <v>0</v>
      </c>
      <c r="N804" s="25" t="s">
        <v>133</v>
      </c>
      <c r="O804" s="32">
        <f>M804*AA804</f>
        <v>0</v>
      </c>
      <c r="P804" s="1">
        <v>3</v>
      </c>
      <c r="AA804" s="1">
        <f>IF(P804=1,$O$3,IF(P804=2,$O$4,$O$5))</f>
        <v>0</v>
      </c>
    </row>
    <row r="805" ht="25.5">
      <c r="A805" s="1" t="s">
        <v>118</v>
      </c>
      <c r="E805" s="27" t="s">
        <v>1700</v>
      </c>
    </row>
    <row r="806" ht="204">
      <c r="A806" s="1" t="s">
        <v>119</v>
      </c>
      <c r="E806" s="33" t="s">
        <v>1701</v>
      </c>
    </row>
    <row r="807">
      <c r="A807" s="1" t="s">
        <v>121</v>
      </c>
      <c r="E807" s="27" t="s">
        <v>114</v>
      </c>
    </row>
    <row r="808" ht="25.5">
      <c r="A808" s="1" t="s">
        <v>112</v>
      </c>
      <c r="B808" s="1">
        <v>200</v>
      </c>
      <c r="C808" s="26" t="s">
        <v>1702</v>
      </c>
      <c r="D808" t="s">
        <v>114</v>
      </c>
      <c r="E808" s="27" t="s">
        <v>1703</v>
      </c>
      <c r="F808" s="28" t="s">
        <v>136</v>
      </c>
      <c r="G808" s="29">
        <v>472.38999999999999</v>
      </c>
      <c r="H808" s="28">
        <v>0.0048300000000000001</v>
      </c>
      <c r="I808" s="30">
        <f>ROUND(G808*H808,P4)</f>
        <v>0</v>
      </c>
      <c r="L808" s="31">
        <v>0</v>
      </c>
      <c r="M808" s="24">
        <f>ROUND(G808*L808,P4)</f>
        <v>0</v>
      </c>
      <c r="N808" s="25" t="s">
        <v>133</v>
      </c>
      <c r="O808" s="32">
        <f>M808*AA808</f>
        <v>0</v>
      </c>
      <c r="P808" s="1">
        <v>3</v>
      </c>
      <c r="AA808" s="1">
        <f>IF(P808=1,$O$3,IF(P808=2,$O$4,$O$5))</f>
        <v>0</v>
      </c>
    </row>
    <row r="809" ht="25.5">
      <c r="A809" s="1" t="s">
        <v>118</v>
      </c>
      <c r="E809" s="27" t="s">
        <v>1703</v>
      </c>
    </row>
    <row r="810" ht="382.5">
      <c r="A810" s="1" t="s">
        <v>119</v>
      </c>
      <c r="E810" s="33" t="s">
        <v>1704</v>
      </c>
    </row>
    <row r="811">
      <c r="A811" s="1" t="s">
        <v>121</v>
      </c>
      <c r="E811" s="27" t="s">
        <v>114</v>
      </c>
    </row>
    <row r="812" ht="25.5">
      <c r="A812" s="1" t="s">
        <v>112</v>
      </c>
      <c r="B812" s="1">
        <v>201</v>
      </c>
      <c r="C812" s="26" t="s">
        <v>1705</v>
      </c>
      <c r="D812" t="s">
        <v>114</v>
      </c>
      <c r="E812" s="27" t="s">
        <v>1706</v>
      </c>
      <c r="F812" s="28" t="s">
        <v>136</v>
      </c>
      <c r="G812" s="29">
        <v>334.91000000000003</v>
      </c>
      <c r="H812" s="28">
        <v>0</v>
      </c>
      <c r="I812" s="30">
        <f>ROUND(G812*H812,P4)</f>
        <v>0</v>
      </c>
      <c r="L812" s="31">
        <v>0</v>
      </c>
      <c r="M812" s="24">
        <f>ROUND(G812*L812,P4)</f>
        <v>0</v>
      </c>
      <c r="N812" s="25" t="s">
        <v>133</v>
      </c>
      <c r="O812" s="32">
        <f>M812*AA812</f>
        <v>0</v>
      </c>
      <c r="P812" s="1">
        <v>3</v>
      </c>
      <c r="AA812" s="1">
        <f>IF(P812=1,$O$3,IF(P812=2,$O$4,$O$5))</f>
        <v>0</v>
      </c>
    </row>
    <row r="813" ht="38.25">
      <c r="A813" s="1" t="s">
        <v>118</v>
      </c>
      <c r="E813" s="27" t="s">
        <v>1707</v>
      </c>
    </row>
    <row r="814" ht="318.75">
      <c r="A814" s="1" t="s">
        <v>119</v>
      </c>
      <c r="E814" s="33" t="s">
        <v>1708</v>
      </c>
    </row>
    <row r="815">
      <c r="A815" s="1" t="s">
        <v>121</v>
      </c>
      <c r="E815" s="27" t="s">
        <v>114</v>
      </c>
    </row>
    <row r="816" ht="25.5">
      <c r="A816" s="1" t="s">
        <v>112</v>
      </c>
      <c r="B816" s="1">
        <v>204</v>
      </c>
      <c r="C816" s="26" t="s">
        <v>1709</v>
      </c>
      <c r="D816" t="s">
        <v>114</v>
      </c>
      <c r="E816" s="27" t="s">
        <v>1706</v>
      </c>
      <c r="F816" s="28" t="s">
        <v>136</v>
      </c>
      <c r="G816" s="29">
        <v>36.045000000000002</v>
      </c>
      <c r="H816" s="28">
        <v>0</v>
      </c>
      <c r="I816" s="30">
        <f>ROUND(G816*H816,P4)</f>
        <v>0</v>
      </c>
      <c r="L816" s="31">
        <v>0</v>
      </c>
      <c r="M816" s="24">
        <f>ROUND(G816*L816,P4)</f>
        <v>0</v>
      </c>
      <c r="N816" s="25" t="s">
        <v>133</v>
      </c>
      <c r="O816" s="32">
        <f>M816*AA816</f>
        <v>0</v>
      </c>
      <c r="P816" s="1">
        <v>3</v>
      </c>
      <c r="AA816" s="1">
        <f>IF(P816=1,$O$3,IF(P816=2,$O$4,$O$5))</f>
        <v>0</v>
      </c>
    </row>
    <row r="817" ht="38.25">
      <c r="A817" s="1" t="s">
        <v>118</v>
      </c>
      <c r="E817" s="27" t="s">
        <v>1710</v>
      </c>
    </row>
    <row r="818" ht="216.75">
      <c r="A818" s="1" t="s">
        <v>119</v>
      </c>
      <c r="E818" s="33" t="s">
        <v>1711</v>
      </c>
    </row>
    <row r="819">
      <c r="A819" s="1" t="s">
        <v>121</v>
      </c>
      <c r="E819" s="27" t="s">
        <v>114</v>
      </c>
    </row>
    <row r="820" ht="25.5">
      <c r="A820" s="1" t="s">
        <v>112</v>
      </c>
      <c r="B820" s="1">
        <v>205</v>
      </c>
      <c r="C820" s="26" t="s">
        <v>1712</v>
      </c>
      <c r="D820" t="s">
        <v>114</v>
      </c>
      <c r="E820" s="27" t="s">
        <v>1706</v>
      </c>
      <c r="F820" s="28" t="s">
        <v>136</v>
      </c>
      <c r="G820" s="29">
        <v>366.69999999999999</v>
      </c>
      <c r="H820" s="28">
        <v>0</v>
      </c>
      <c r="I820" s="30">
        <f>ROUND(G820*H820,P4)</f>
        <v>0</v>
      </c>
      <c r="L820" s="31">
        <v>0</v>
      </c>
      <c r="M820" s="24">
        <f>ROUND(G820*L820,P4)</f>
        <v>0</v>
      </c>
      <c r="N820" s="25" t="s">
        <v>133</v>
      </c>
      <c r="O820" s="32">
        <f>M820*AA820</f>
        <v>0</v>
      </c>
      <c r="P820" s="1">
        <v>3</v>
      </c>
      <c r="AA820" s="1">
        <f>IF(P820=1,$O$3,IF(P820=2,$O$4,$O$5))</f>
        <v>0</v>
      </c>
    </row>
    <row r="821" ht="38.25">
      <c r="A821" s="1" t="s">
        <v>118</v>
      </c>
      <c r="E821" s="27" t="s">
        <v>1713</v>
      </c>
    </row>
    <row r="822" ht="267.75">
      <c r="A822" s="1" t="s">
        <v>119</v>
      </c>
      <c r="E822" s="33" t="s">
        <v>1714</v>
      </c>
    </row>
    <row r="823">
      <c r="A823" s="1" t="s">
        <v>121</v>
      </c>
      <c r="E823" s="27" t="s">
        <v>114</v>
      </c>
    </row>
    <row r="824" ht="25.5">
      <c r="A824" s="1" t="s">
        <v>112</v>
      </c>
      <c r="B824" s="1">
        <v>206</v>
      </c>
      <c r="C824" s="26" t="s">
        <v>1715</v>
      </c>
      <c r="D824" t="s">
        <v>114</v>
      </c>
      <c r="E824" s="27" t="s">
        <v>1706</v>
      </c>
      <c r="F824" s="28" t="s">
        <v>136</v>
      </c>
      <c r="G824" s="29">
        <v>118.8</v>
      </c>
      <c r="H824" s="28">
        <v>0</v>
      </c>
      <c r="I824" s="30">
        <f>ROUND(G824*H824,P4)</f>
        <v>0</v>
      </c>
      <c r="L824" s="31">
        <v>0</v>
      </c>
      <c r="M824" s="24">
        <f>ROUND(G824*L824,P4)</f>
        <v>0</v>
      </c>
      <c r="N824" s="25" t="s">
        <v>133</v>
      </c>
      <c r="O824" s="32">
        <f>M824*AA824</f>
        <v>0</v>
      </c>
      <c r="P824" s="1">
        <v>3</v>
      </c>
      <c r="AA824" s="1">
        <f>IF(P824=1,$O$3,IF(P824=2,$O$4,$O$5))</f>
        <v>0</v>
      </c>
    </row>
    <row r="825" ht="38.25">
      <c r="A825" s="1" t="s">
        <v>118</v>
      </c>
      <c r="E825" s="27" t="s">
        <v>1716</v>
      </c>
    </row>
    <row r="826" ht="127.5">
      <c r="A826" s="1" t="s">
        <v>119</v>
      </c>
      <c r="E826" s="33" t="s">
        <v>1717</v>
      </c>
    </row>
    <row r="827">
      <c r="A827" s="1" t="s">
        <v>121</v>
      </c>
      <c r="E827" s="27" t="s">
        <v>114</v>
      </c>
    </row>
    <row r="828" ht="25.5">
      <c r="A828" s="1" t="s">
        <v>112</v>
      </c>
      <c r="B828" s="1">
        <v>208</v>
      </c>
      <c r="C828" s="26" t="s">
        <v>1718</v>
      </c>
      <c r="D828" t="s">
        <v>114</v>
      </c>
      <c r="E828" s="27" t="s">
        <v>1719</v>
      </c>
      <c r="F828" s="28" t="s">
        <v>416</v>
      </c>
      <c r="G828" s="29">
        <v>3.8700000000000001</v>
      </c>
      <c r="H828" s="28">
        <v>0.016209999999999999</v>
      </c>
      <c r="I828" s="30">
        <f>ROUND(G828*H828,P4)</f>
        <v>0</v>
      </c>
      <c r="L828" s="31">
        <v>0</v>
      </c>
      <c r="M828" s="24">
        <f>ROUND(G828*L828,P4)</f>
        <v>0</v>
      </c>
      <c r="N828" s="25" t="s">
        <v>133</v>
      </c>
      <c r="O828" s="32">
        <f>M828*AA828</f>
        <v>0</v>
      </c>
      <c r="P828" s="1">
        <v>3</v>
      </c>
      <c r="AA828" s="1">
        <f>IF(P828=1,$O$3,IF(P828=2,$O$4,$O$5))</f>
        <v>0</v>
      </c>
    </row>
    <row r="829" ht="25.5">
      <c r="A829" s="1" t="s">
        <v>118</v>
      </c>
      <c r="E829" s="27" t="s">
        <v>1719</v>
      </c>
    </row>
    <row r="830" ht="89.25">
      <c r="A830" s="1" t="s">
        <v>119</v>
      </c>
      <c r="E830" s="33" t="s">
        <v>1720</v>
      </c>
    </row>
    <row r="831">
      <c r="A831" s="1" t="s">
        <v>121</v>
      </c>
      <c r="E831" s="27" t="s">
        <v>114</v>
      </c>
    </row>
    <row r="832" ht="25.5">
      <c r="A832" s="1" t="s">
        <v>112</v>
      </c>
      <c r="B832" s="1">
        <v>209</v>
      </c>
      <c r="C832" s="26" t="s">
        <v>1060</v>
      </c>
      <c r="D832" t="s">
        <v>114</v>
      </c>
      <c r="E832" s="27" t="s">
        <v>1061</v>
      </c>
      <c r="F832" s="28" t="s">
        <v>416</v>
      </c>
      <c r="G832" s="29">
        <v>434.01499999999999</v>
      </c>
      <c r="H832" s="28">
        <v>0</v>
      </c>
      <c r="I832" s="30">
        <f>ROUND(G832*H832,P4)</f>
        <v>0</v>
      </c>
      <c r="L832" s="31">
        <v>0</v>
      </c>
      <c r="M832" s="24">
        <f>ROUND(G832*L832,P4)</f>
        <v>0</v>
      </c>
      <c r="N832" s="25" t="s">
        <v>133</v>
      </c>
      <c r="O832" s="32">
        <f>M832*AA832</f>
        <v>0</v>
      </c>
      <c r="P832" s="1">
        <v>3</v>
      </c>
      <c r="AA832" s="1">
        <f>IF(P832=1,$O$3,IF(P832=2,$O$4,$O$5))</f>
        <v>0</v>
      </c>
    </row>
    <row r="833" ht="25.5">
      <c r="A833" s="1" t="s">
        <v>118</v>
      </c>
      <c r="E833" s="27" t="s">
        <v>1061</v>
      </c>
    </row>
    <row r="834" ht="216.75">
      <c r="A834" s="1" t="s">
        <v>119</v>
      </c>
      <c r="E834" s="33" t="s">
        <v>1721</v>
      </c>
    </row>
    <row r="835">
      <c r="A835" s="1" t="s">
        <v>121</v>
      </c>
      <c r="E835" s="27" t="s">
        <v>114</v>
      </c>
    </row>
    <row r="836">
      <c r="A836" s="1" t="s">
        <v>112</v>
      </c>
      <c r="B836" s="1">
        <v>211</v>
      </c>
      <c r="C836" s="26" t="s">
        <v>1722</v>
      </c>
      <c r="D836" t="s">
        <v>114</v>
      </c>
      <c r="E836" s="27" t="s">
        <v>1723</v>
      </c>
      <c r="F836" s="28" t="s">
        <v>136</v>
      </c>
      <c r="G836" s="29">
        <v>547.10000000000002</v>
      </c>
      <c r="H836" s="28">
        <v>2.0000000000000002E-05</v>
      </c>
      <c r="I836" s="30">
        <f>ROUND(G836*H836,P4)</f>
        <v>0</v>
      </c>
      <c r="L836" s="31">
        <v>0</v>
      </c>
      <c r="M836" s="24">
        <f>ROUND(G836*L836,P4)</f>
        <v>0</v>
      </c>
      <c r="N836" s="25" t="s">
        <v>133</v>
      </c>
      <c r="O836" s="32">
        <f>M836*AA836</f>
        <v>0</v>
      </c>
      <c r="P836" s="1">
        <v>3</v>
      </c>
      <c r="AA836" s="1">
        <f>IF(P836=1,$O$3,IF(P836=2,$O$4,$O$5))</f>
        <v>0</v>
      </c>
    </row>
    <row r="837">
      <c r="A837" s="1" t="s">
        <v>118</v>
      </c>
      <c r="E837" s="27" t="s">
        <v>1723</v>
      </c>
    </row>
    <row r="838" ht="140.25">
      <c r="A838" s="1" t="s">
        <v>119</v>
      </c>
      <c r="E838" s="33" t="s">
        <v>1724</v>
      </c>
    </row>
    <row r="839">
      <c r="A839" s="1" t="s">
        <v>121</v>
      </c>
      <c r="E839" s="27" t="s">
        <v>114</v>
      </c>
    </row>
    <row r="840" ht="25.5">
      <c r="A840" s="1" t="s">
        <v>112</v>
      </c>
      <c r="B840" s="1">
        <v>213</v>
      </c>
      <c r="C840" s="26" t="s">
        <v>1725</v>
      </c>
      <c r="D840" t="s">
        <v>114</v>
      </c>
      <c r="E840" s="27" t="s">
        <v>1726</v>
      </c>
      <c r="F840" s="28" t="s">
        <v>570</v>
      </c>
      <c r="G840" s="29">
        <v>37.631999999999998</v>
      </c>
      <c r="H840" s="28">
        <v>0.023300000000000001</v>
      </c>
      <c r="I840" s="30">
        <f>ROUND(G840*H840,P4)</f>
        <v>0</v>
      </c>
      <c r="L840" s="31">
        <v>0</v>
      </c>
      <c r="M840" s="24">
        <f>ROUND(G840*L840,P4)</f>
        <v>0</v>
      </c>
      <c r="N840" s="25" t="s">
        <v>133</v>
      </c>
      <c r="O840" s="32">
        <f>M840*AA840</f>
        <v>0</v>
      </c>
      <c r="P840" s="1">
        <v>3</v>
      </c>
      <c r="AA840" s="1">
        <f>IF(P840=1,$O$3,IF(P840=2,$O$4,$O$5))</f>
        <v>0</v>
      </c>
    </row>
    <row r="841" ht="25.5">
      <c r="A841" s="1" t="s">
        <v>118</v>
      </c>
      <c r="E841" s="27" t="s">
        <v>1726</v>
      </c>
    </row>
    <row r="842">
      <c r="A842" s="1" t="s">
        <v>119</v>
      </c>
      <c r="E842" s="33" t="s">
        <v>1727</v>
      </c>
    </row>
    <row r="843">
      <c r="A843" s="1" t="s">
        <v>121</v>
      </c>
      <c r="E843" s="27" t="s">
        <v>114</v>
      </c>
    </row>
    <row r="844" ht="25.5">
      <c r="A844" s="1" t="s">
        <v>112</v>
      </c>
      <c r="B844" s="1">
        <v>214</v>
      </c>
      <c r="C844" s="26" t="s">
        <v>1728</v>
      </c>
      <c r="D844" t="s">
        <v>114</v>
      </c>
      <c r="E844" s="27" t="s">
        <v>1729</v>
      </c>
      <c r="F844" s="28" t="s">
        <v>416</v>
      </c>
      <c r="G844" s="29">
        <v>52.212000000000003</v>
      </c>
      <c r="H844" s="28">
        <v>0.025059999999999999</v>
      </c>
      <c r="I844" s="30">
        <f>ROUND(G844*H844,P4)</f>
        <v>0</v>
      </c>
      <c r="L844" s="31">
        <v>0</v>
      </c>
      <c r="M844" s="24">
        <f>ROUND(G844*L844,P4)</f>
        <v>0</v>
      </c>
      <c r="N844" s="25" t="s">
        <v>133</v>
      </c>
      <c r="O844" s="32">
        <f>M844*AA844</f>
        <v>0</v>
      </c>
      <c r="P844" s="1">
        <v>3</v>
      </c>
      <c r="AA844" s="1">
        <f>IF(P844=1,$O$3,IF(P844=2,$O$4,$O$5))</f>
        <v>0</v>
      </c>
    </row>
    <row r="845" ht="25.5">
      <c r="A845" s="1" t="s">
        <v>118</v>
      </c>
      <c r="E845" s="27" t="s">
        <v>1729</v>
      </c>
    </row>
    <row r="846" ht="178.5">
      <c r="A846" s="1" t="s">
        <v>119</v>
      </c>
      <c r="E846" s="33" t="s">
        <v>1730</v>
      </c>
    </row>
    <row r="847">
      <c r="A847" s="1" t="s">
        <v>121</v>
      </c>
      <c r="E847" s="27" t="s">
        <v>114</v>
      </c>
    </row>
    <row r="848">
      <c r="A848" s="1" t="s">
        <v>112</v>
      </c>
      <c r="B848" s="1">
        <v>215</v>
      </c>
      <c r="C848" s="26" t="s">
        <v>1731</v>
      </c>
      <c r="D848" t="s">
        <v>114</v>
      </c>
      <c r="E848" s="27" t="s">
        <v>1732</v>
      </c>
      <c r="F848" s="28" t="s">
        <v>136</v>
      </c>
      <c r="G848" s="29">
        <v>129.96000000000001</v>
      </c>
      <c r="H848" s="28">
        <v>1.0000000000000001E-05</v>
      </c>
      <c r="I848" s="30">
        <f>ROUND(G848*H848,P4)</f>
        <v>0</v>
      </c>
      <c r="L848" s="31">
        <v>0</v>
      </c>
      <c r="M848" s="24">
        <f>ROUND(G848*L848,P4)</f>
        <v>0</v>
      </c>
      <c r="N848" s="25" t="s">
        <v>133</v>
      </c>
      <c r="O848" s="32">
        <f>M848*AA848</f>
        <v>0</v>
      </c>
      <c r="P848" s="1">
        <v>3</v>
      </c>
      <c r="AA848" s="1">
        <f>IF(P848=1,$O$3,IF(P848=2,$O$4,$O$5))</f>
        <v>0</v>
      </c>
    </row>
    <row r="849">
      <c r="A849" s="1" t="s">
        <v>118</v>
      </c>
      <c r="E849" s="27" t="s">
        <v>1732</v>
      </c>
    </row>
    <row r="850" ht="38.25">
      <c r="A850" s="1" t="s">
        <v>119</v>
      </c>
      <c r="E850" s="33" t="s">
        <v>1733</v>
      </c>
    </row>
    <row r="851">
      <c r="A851" s="1" t="s">
        <v>121</v>
      </c>
      <c r="E851" s="27" t="s">
        <v>114</v>
      </c>
    </row>
    <row r="852" ht="25.5">
      <c r="A852" s="1" t="s">
        <v>112</v>
      </c>
      <c r="B852" s="1">
        <v>223</v>
      </c>
      <c r="C852" s="26" t="s">
        <v>1734</v>
      </c>
      <c r="D852" t="s">
        <v>114</v>
      </c>
      <c r="E852" s="27" t="s">
        <v>1735</v>
      </c>
      <c r="F852" s="28" t="s">
        <v>416</v>
      </c>
      <c r="G852" s="29">
        <v>225.483</v>
      </c>
      <c r="H852" s="28">
        <v>0.015740000000000001</v>
      </c>
      <c r="I852" s="30">
        <f>ROUND(G852*H852,P4)</f>
        <v>0</v>
      </c>
      <c r="L852" s="31">
        <v>0</v>
      </c>
      <c r="M852" s="24">
        <f>ROUND(G852*L852,P4)</f>
        <v>0</v>
      </c>
      <c r="N852" s="25" t="s">
        <v>133</v>
      </c>
      <c r="O852" s="32">
        <f>M852*AA852</f>
        <v>0</v>
      </c>
      <c r="P852" s="1">
        <v>3</v>
      </c>
      <c r="AA852" s="1">
        <f>IF(P852=1,$O$3,IF(P852=2,$O$4,$O$5))</f>
        <v>0</v>
      </c>
    </row>
    <row r="853" ht="25.5">
      <c r="A853" s="1" t="s">
        <v>118</v>
      </c>
      <c r="E853" s="27" t="s">
        <v>1735</v>
      </c>
    </row>
    <row r="854" ht="331.5">
      <c r="A854" s="1" t="s">
        <v>119</v>
      </c>
      <c r="E854" s="33" t="s">
        <v>1736</v>
      </c>
    </row>
    <row r="855">
      <c r="A855" s="1" t="s">
        <v>121</v>
      </c>
      <c r="E855" s="27" t="s">
        <v>114</v>
      </c>
    </row>
    <row r="856" ht="25.5">
      <c r="A856" s="1" t="s">
        <v>112</v>
      </c>
      <c r="B856" s="1">
        <v>224</v>
      </c>
      <c r="C856" s="26" t="s">
        <v>1737</v>
      </c>
      <c r="D856" t="s">
        <v>114</v>
      </c>
      <c r="E856" s="27" t="s">
        <v>1738</v>
      </c>
      <c r="F856" s="28" t="s">
        <v>416</v>
      </c>
      <c r="G856" s="29">
        <v>30.483000000000001</v>
      </c>
      <c r="H856" s="28">
        <v>0.015709999999999998</v>
      </c>
      <c r="I856" s="30">
        <f>ROUND(G856*H856,P4)</f>
        <v>0</v>
      </c>
      <c r="L856" s="31">
        <v>0</v>
      </c>
      <c r="M856" s="24">
        <f>ROUND(G856*L856,P4)</f>
        <v>0</v>
      </c>
      <c r="N856" s="25" t="s">
        <v>133</v>
      </c>
      <c r="O856" s="32">
        <f>M856*AA856</f>
        <v>0</v>
      </c>
      <c r="P856" s="1">
        <v>3</v>
      </c>
      <c r="AA856" s="1">
        <f>IF(P856=1,$O$3,IF(P856=2,$O$4,$O$5))</f>
        <v>0</v>
      </c>
    </row>
    <row r="857" ht="25.5">
      <c r="A857" s="1" t="s">
        <v>118</v>
      </c>
      <c r="E857" s="27" t="s">
        <v>1738</v>
      </c>
    </row>
    <row r="858" ht="382.5">
      <c r="A858" s="1" t="s">
        <v>119</v>
      </c>
      <c r="E858" s="33" t="s">
        <v>1739</v>
      </c>
    </row>
    <row r="859">
      <c r="A859" s="1" t="s">
        <v>121</v>
      </c>
      <c r="E859" s="27" t="s">
        <v>114</v>
      </c>
    </row>
    <row r="860" ht="25.5">
      <c r="A860" s="1" t="s">
        <v>112</v>
      </c>
      <c r="B860" s="1">
        <v>225</v>
      </c>
      <c r="C860" s="26" t="s">
        <v>1740</v>
      </c>
      <c r="D860" t="s">
        <v>114</v>
      </c>
      <c r="E860" s="27" t="s">
        <v>1741</v>
      </c>
      <c r="F860" s="28" t="s">
        <v>416</v>
      </c>
      <c r="G860" s="29">
        <v>3.8700000000000001</v>
      </c>
      <c r="H860" s="28">
        <v>0.011310000000000001</v>
      </c>
      <c r="I860" s="30">
        <f>ROUND(G860*H860,P4)</f>
        <v>0</v>
      </c>
      <c r="L860" s="31">
        <v>0</v>
      </c>
      <c r="M860" s="24">
        <f>ROUND(G860*L860,P4)</f>
        <v>0</v>
      </c>
      <c r="N860" s="25" t="s">
        <v>133</v>
      </c>
      <c r="O860" s="32">
        <f>M860*AA860</f>
        <v>0</v>
      </c>
      <c r="P860" s="1">
        <v>3</v>
      </c>
      <c r="AA860" s="1">
        <f>IF(P860=1,$O$3,IF(P860=2,$O$4,$O$5))</f>
        <v>0</v>
      </c>
    </row>
    <row r="861" ht="25.5">
      <c r="A861" s="1" t="s">
        <v>118</v>
      </c>
      <c r="E861" s="27" t="s">
        <v>1741</v>
      </c>
    </row>
    <row r="862" ht="89.25">
      <c r="A862" s="1" t="s">
        <v>119</v>
      </c>
      <c r="E862" s="33" t="s">
        <v>1742</v>
      </c>
    </row>
    <row r="863">
      <c r="A863" s="1" t="s">
        <v>121</v>
      </c>
      <c r="E863" s="27" t="s">
        <v>114</v>
      </c>
    </row>
    <row r="864" ht="25.5">
      <c r="A864" s="1" t="s">
        <v>112</v>
      </c>
      <c r="B864" s="1">
        <v>217</v>
      </c>
      <c r="C864" s="26" t="s">
        <v>1743</v>
      </c>
      <c r="D864" t="s">
        <v>114</v>
      </c>
      <c r="E864" s="27" t="s">
        <v>1744</v>
      </c>
      <c r="F864" s="28" t="s">
        <v>416</v>
      </c>
      <c r="G864" s="29">
        <v>154.01499999999999</v>
      </c>
      <c r="H864" s="28">
        <v>0.015650000000000001</v>
      </c>
      <c r="I864" s="30">
        <f>ROUND(G864*H864,P4)</f>
        <v>0</v>
      </c>
      <c r="L864" s="31">
        <v>0</v>
      </c>
      <c r="M864" s="24">
        <f>ROUND(G864*L864,P4)</f>
        <v>0</v>
      </c>
      <c r="N864" s="25" t="s">
        <v>133</v>
      </c>
      <c r="O864" s="32">
        <f>M864*AA864</f>
        <v>0</v>
      </c>
      <c r="P864" s="1">
        <v>3</v>
      </c>
      <c r="AA864" s="1">
        <f>IF(P864=1,$O$3,IF(P864=2,$O$4,$O$5))</f>
        <v>0</v>
      </c>
    </row>
    <row r="865" ht="25.5">
      <c r="A865" s="1" t="s">
        <v>118</v>
      </c>
      <c r="E865" s="27" t="s">
        <v>1744</v>
      </c>
    </row>
    <row r="866" ht="165.75">
      <c r="A866" s="1" t="s">
        <v>119</v>
      </c>
      <c r="E866" s="33" t="s">
        <v>1745</v>
      </c>
    </row>
    <row r="867">
      <c r="A867" s="1" t="s">
        <v>121</v>
      </c>
      <c r="E867" s="27" t="s">
        <v>114</v>
      </c>
    </row>
    <row r="868">
      <c r="A868" s="1" t="s">
        <v>112</v>
      </c>
      <c r="B868" s="1">
        <v>226</v>
      </c>
      <c r="C868" s="26" t="s">
        <v>1746</v>
      </c>
      <c r="D868" t="s">
        <v>114</v>
      </c>
      <c r="E868" s="27" t="s">
        <v>1747</v>
      </c>
      <c r="F868" s="28" t="s">
        <v>136</v>
      </c>
      <c r="G868" s="29">
        <v>54.832999999999998</v>
      </c>
      <c r="H868" s="28">
        <v>1.0000000000000001E-05</v>
      </c>
      <c r="I868" s="30">
        <f>ROUND(G868*H868,P4)</f>
        <v>0</v>
      </c>
      <c r="L868" s="31">
        <v>0</v>
      </c>
      <c r="M868" s="24">
        <f>ROUND(G868*L868,P4)</f>
        <v>0</v>
      </c>
      <c r="N868" s="25" t="s">
        <v>133</v>
      </c>
      <c r="O868" s="32">
        <f>M868*AA868</f>
        <v>0</v>
      </c>
      <c r="P868" s="1">
        <v>3</v>
      </c>
      <c r="AA868" s="1">
        <f>IF(P868=1,$O$3,IF(P868=2,$O$4,$O$5))</f>
        <v>0</v>
      </c>
    </row>
    <row r="869">
      <c r="A869" s="1" t="s">
        <v>118</v>
      </c>
      <c r="E869" s="27" t="s">
        <v>1747</v>
      </c>
    </row>
    <row r="870" ht="191.25">
      <c r="A870" s="1" t="s">
        <v>119</v>
      </c>
      <c r="E870" s="33" t="s">
        <v>1748</v>
      </c>
    </row>
    <row r="871">
      <c r="A871" s="1" t="s">
        <v>121</v>
      </c>
      <c r="E871" s="27" t="s">
        <v>114</v>
      </c>
    </row>
    <row r="872">
      <c r="A872" s="1" t="s">
        <v>112</v>
      </c>
      <c r="B872" s="1">
        <v>228</v>
      </c>
      <c r="C872" s="26" t="s">
        <v>1749</v>
      </c>
      <c r="D872" t="s">
        <v>114</v>
      </c>
      <c r="E872" s="27" t="s">
        <v>1750</v>
      </c>
      <c r="F872" s="28" t="s">
        <v>416</v>
      </c>
      <c r="G872" s="29">
        <v>225.483</v>
      </c>
      <c r="H872" s="28">
        <v>0.00018000000000000001</v>
      </c>
      <c r="I872" s="30">
        <f>ROUND(G872*H872,P4)</f>
        <v>0</v>
      </c>
      <c r="L872" s="31">
        <v>0</v>
      </c>
      <c r="M872" s="24">
        <f>ROUND(G872*L872,P4)</f>
        <v>0</v>
      </c>
      <c r="N872" s="25" t="s">
        <v>133</v>
      </c>
      <c r="O872" s="32">
        <f>M872*AA872</f>
        <v>0</v>
      </c>
      <c r="P872" s="1">
        <v>3</v>
      </c>
      <c r="AA872" s="1">
        <f>IF(P872=1,$O$3,IF(P872=2,$O$4,$O$5))</f>
        <v>0</v>
      </c>
    </row>
    <row r="873">
      <c r="A873" s="1" t="s">
        <v>118</v>
      </c>
      <c r="E873" s="27" t="s">
        <v>1750</v>
      </c>
    </row>
    <row r="874" ht="114.75">
      <c r="A874" s="1" t="s">
        <v>119</v>
      </c>
      <c r="E874" s="33" t="s">
        <v>1751</v>
      </c>
    </row>
    <row r="875">
      <c r="A875" s="1" t="s">
        <v>121</v>
      </c>
      <c r="E875" s="27" t="s">
        <v>114</v>
      </c>
    </row>
    <row r="876" ht="25.5">
      <c r="A876" s="1" t="s">
        <v>112</v>
      </c>
      <c r="B876" s="1">
        <v>218</v>
      </c>
      <c r="C876" s="26" t="s">
        <v>1752</v>
      </c>
      <c r="D876" t="s">
        <v>114</v>
      </c>
      <c r="E876" s="27" t="s">
        <v>1753</v>
      </c>
      <c r="F876" s="28" t="s">
        <v>416</v>
      </c>
      <c r="G876" s="29">
        <v>77.007999999999996</v>
      </c>
      <c r="H876" s="28">
        <v>0</v>
      </c>
      <c r="I876" s="30">
        <f>ROUND(G876*H876,P4)</f>
        <v>0</v>
      </c>
      <c r="L876" s="31">
        <v>0</v>
      </c>
      <c r="M876" s="24">
        <f>ROUND(G876*L876,P4)</f>
        <v>0</v>
      </c>
      <c r="N876" s="25" t="s">
        <v>133</v>
      </c>
      <c r="O876" s="32">
        <f>M876*AA876</f>
        <v>0</v>
      </c>
      <c r="P876" s="1">
        <v>3</v>
      </c>
      <c r="AA876" s="1">
        <f>IF(P876=1,$O$3,IF(P876=2,$O$4,$O$5))</f>
        <v>0</v>
      </c>
    </row>
    <row r="877" ht="25.5">
      <c r="A877" s="1" t="s">
        <v>118</v>
      </c>
      <c r="E877" s="27" t="s">
        <v>1753</v>
      </c>
    </row>
    <row r="878" ht="191.25">
      <c r="A878" s="1" t="s">
        <v>119</v>
      </c>
      <c r="E878" s="33" t="s">
        <v>1754</v>
      </c>
    </row>
    <row r="879">
      <c r="A879" s="1" t="s">
        <v>121</v>
      </c>
      <c r="E879" s="27" t="s">
        <v>114</v>
      </c>
    </row>
    <row r="880" ht="25.5">
      <c r="A880" s="1" t="s">
        <v>112</v>
      </c>
      <c r="B880" s="1">
        <v>220</v>
      </c>
      <c r="C880" s="26" t="s">
        <v>1755</v>
      </c>
      <c r="D880" t="s">
        <v>114</v>
      </c>
      <c r="E880" s="27" t="s">
        <v>1756</v>
      </c>
      <c r="F880" s="28" t="s">
        <v>136</v>
      </c>
      <c r="G880" s="29">
        <v>211.00999999999999</v>
      </c>
      <c r="H880" s="28">
        <v>0</v>
      </c>
      <c r="I880" s="30">
        <f>ROUND(G880*H880,P4)</f>
        <v>0</v>
      </c>
      <c r="L880" s="31">
        <v>0</v>
      </c>
      <c r="M880" s="24">
        <f>ROUND(G880*L880,P4)</f>
        <v>0</v>
      </c>
      <c r="N880" s="25" t="s">
        <v>133</v>
      </c>
      <c r="O880" s="32">
        <f>M880*AA880</f>
        <v>0</v>
      </c>
      <c r="P880" s="1">
        <v>3</v>
      </c>
      <c r="AA880" s="1">
        <f>IF(P880=1,$O$3,IF(P880=2,$O$4,$O$5))</f>
        <v>0</v>
      </c>
    </row>
    <row r="881" ht="25.5">
      <c r="A881" s="1" t="s">
        <v>118</v>
      </c>
      <c r="E881" s="27" t="s">
        <v>1756</v>
      </c>
    </row>
    <row r="882" ht="102">
      <c r="A882" s="1" t="s">
        <v>119</v>
      </c>
      <c r="E882" s="33" t="s">
        <v>1757</v>
      </c>
    </row>
    <row r="883">
      <c r="A883" s="1" t="s">
        <v>121</v>
      </c>
      <c r="E883" s="27" t="s">
        <v>114</v>
      </c>
    </row>
    <row r="884" ht="25.5">
      <c r="A884" s="1" t="s">
        <v>112</v>
      </c>
      <c r="B884" s="1">
        <v>229</v>
      </c>
      <c r="C884" s="26" t="s">
        <v>1758</v>
      </c>
      <c r="D884" t="s">
        <v>114</v>
      </c>
      <c r="E884" s="27" t="s">
        <v>1759</v>
      </c>
      <c r="F884" s="28" t="s">
        <v>136</v>
      </c>
      <c r="G884" s="29">
        <v>4.9199999999999999</v>
      </c>
      <c r="H884" s="28">
        <v>8.0000000000000007E-05</v>
      </c>
      <c r="I884" s="30">
        <f>ROUND(G884*H884,P4)</f>
        <v>0</v>
      </c>
      <c r="L884" s="31">
        <v>0</v>
      </c>
      <c r="M884" s="24">
        <f>ROUND(G884*L884,P4)</f>
        <v>0</v>
      </c>
      <c r="N884" s="25" t="s">
        <v>133</v>
      </c>
      <c r="O884" s="32">
        <f>M884*AA884</f>
        <v>0</v>
      </c>
      <c r="P884" s="1">
        <v>3</v>
      </c>
      <c r="AA884" s="1">
        <f>IF(P884=1,$O$3,IF(P884=2,$O$4,$O$5))</f>
        <v>0</v>
      </c>
    </row>
    <row r="885" ht="25.5">
      <c r="A885" s="1" t="s">
        <v>118</v>
      </c>
      <c r="E885" s="27" t="s">
        <v>1759</v>
      </c>
    </row>
    <row r="886" ht="63.75">
      <c r="A886" s="1" t="s">
        <v>119</v>
      </c>
      <c r="E886" s="33" t="s">
        <v>1760</v>
      </c>
    </row>
    <row r="887">
      <c r="A887" s="1" t="s">
        <v>121</v>
      </c>
      <c r="E887" s="27" t="s">
        <v>114</v>
      </c>
    </row>
    <row r="888" ht="25.5">
      <c r="A888" s="1" t="s">
        <v>112</v>
      </c>
      <c r="B888" s="1">
        <v>230</v>
      </c>
      <c r="C888" s="26" t="s">
        <v>1761</v>
      </c>
      <c r="D888" t="s">
        <v>114</v>
      </c>
      <c r="E888" s="27" t="s">
        <v>1762</v>
      </c>
      <c r="F888" s="28" t="s">
        <v>136</v>
      </c>
      <c r="G888" s="29">
        <v>20.879999999999999</v>
      </c>
      <c r="H888" s="28">
        <v>9.0000000000000006E-05</v>
      </c>
      <c r="I888" s="30">
        <f>ROUND(G888*H888,P4)</f>
        <v>0</v>
      </c>
      <c r="L888" s="31">
        <v>0</v>
      </c>
      <c r="M888" s="24">
        <f>ROUND(G888*L888,P4)</f>
        <v>0</v>
      </c>
      <c r="N888" s="25" t="s">
        <v>133</v>
      </c>
      <c r="O888" s="32">
        <f>M888*AA888</f>
        <v>0</v>
      </c>
      <c r="P888" s="1">
        <v>3</v>
      </c>
      <c r="AA888" s="1">
        <f>IF(P888=1,$O$3,IF(P888=2,$O$4,$O$5))</f>
        <v>0</v>
      </c>
    </row>
    <row r="889" ht="25.5">
      <c r="A889" s="1" t="s">
        <v>118</v>
      </c>
      <c r="E889" s="27" t="s">
        <v>1762</v>
      </c>
    </row>
    <row r="890" ht="63.75">
      <c r="A890" s="1" t="s">
        <v>119</v>
      </c>
      <c r="E890" s="33" t="s">
        <v>1763</v>
      </c>
    </row>
    <row r="891">
      <c r="A891" s="1" t="s">
        <v>121</v>
      </c>
      <c r="E891" s="27" t="s">
        <v>114</v>
      </c>
    </row>
    <row r="892" ht="25.5">
      <c r="A892" s="1" t="s">
        <v>112</v>
      </c>
      <c r="B892" s="1">
        <v>231</v>
      </c>
      <c r="C892" s="26" t="s">
        <v>1764</v>
      </c>
      <c r="D892" t="s">
        <v>114</v>
      </c>
      <c r="E892" s="27" t="s">
        <v>1765</v>
      </c>
      <c r="F892" s="28" t="s">
        <v>136</v>
      </c>
      <c r="G892" s="29">
        <v>1.78</v>
      </c>
      <c r="H892" s="28">
        <v>0.0001</v>
      </c>
      <c r="I892" s="30">
        <f>ROUND(G892*H892,P4)</f>
        <v>0</v>
      </c>
      <c r="L892" s="31">
        <v>0</v>
      </c>
      <c r="M892" s="24">
        <f>ROUND(G892*L892,P4)</f>
        <v>0</v>
      </c>
      <c r="N892" s="25" t="s">
        <v>133</v>
      </c>
      <c r="O892" s="32">
        <f>M892*AA892</f>
        <v>0</v>
      </c>
      <c r="P892" s="1">
        <v>3</v>
      </c>
      <c r="AA892" s="1">
        <f>IF(P892=1,$O$3,IF(P892=2,$O$4,$O$5))</f>
        <v>0</v>
      </c>
    </row>
    <row r="893" ht="25.5">
      <c r="A893" s="1" t="s">
        <v>118</v>
      </c>
      <c r="E893" s="27" t="s">
        <v>1765</v>
      </c>
    </row>
    <row r="894" ht="63.75">
      <c r="A894" s="1" t="s">
        <v>119</v>
      </c>
      <c r="E894" s="33" t="s">
        <v>1766</v>
      </c>
    </row>
    <row r="895">
      <c r="A895" s="1" t="s">
        <v>121</v>
      </c>
      <c r="E895" s="27" t="s">
        <v>114</v>
      </c>
    </row>
    <row r="896" ht="25.5">
      <c r="A896" s="1" t="s">
        <v>112</v>
      </c>
      <c r="B896" s="1">
        <v>233</v>
      </c>
      <c r="C896" s="26" t="s">
        <v>1767</v>
      </c>
      <c r="D896" t="s">
        <v>114</v>
      </c>
      <c r="E896" s="27" t="s">
        <v>1768</v>
      </c>
      <c r="F896" s="28" t="s">
        <v>136</v>
      </c>
      <c r="G896" s="29">
        <v>22.289999999999999</v>
      </c>
      <c r="H896" s="28">
        <v>0.0001</v>
      </c>
      <c r="I896" s="30">
        <f>ROUND(G896*H896,P4)</f>
        <v>0</v>
      </c>
      <c r="L896" s="31">
        <v>0</v>
      </c>
      <c r="M896" s="24">
        <f>ROUND(G896*L896,P4)</f>
        <v>0</v>
      </c>
      <c r="N896" s="25" t="s">
        <v>133</v>
      </c>
      <c r="O896" s="32">
        <f>M896*AA896</f>
        <v>0</v>
      </c>
      <c r="P896" s="1">
        <v>3</v>
      </c>
      <c r="AA896" s="1">
        <f>IF(P896=1,$O$3,IF(P896=2,$O$4,$O$5))</f>
        <v>0</v>
      </c>
    </row>
    <row r="897" ht="25.5">
      <c r="A897" s="1" t="s">
        <v>118</v>
      </c>
      <c r="E897" s="27" t="s">
        <v>1768</v>
      </c>
    </row>
    <row r="898" ht="204">
      <c r="A898" s="1" t="s">
        <v>119</v>
      </c>
      <c r="E898" s="33" t="s">
        <v>1769</v>
      </c>
    </row>
    <row r="899">
      <c r="A899" s="1" t="s">
        <v>121</v>
      </c>
      <c r="E899" s="27" t="s">
        <v>114</v>
      </c>
    </row>
    <row r="900" ht="25.5">
      <c r="A900" s="1" t="s">
        <v>112</v>
      </c>
      <c r="B900" s="1">
        <v>235</v>
      </c>
      <c r="C900" s="26" t="s">
        <v>1770</v>
      </c>
      <c r="D900" t="s">
        <v>114</v>
      </c>
      <c r="E900" s="27" t="s">
        <v>1771</v>
      </c>
      <c r="F900" s="28" t="s">
        <v>478</v>
      </c>
      <c r="G900" s="29">
        <v>25.263999999999999</v>
      </c>
      <c r="H900" s="28">
        <v>0</v>
      </c>
      <c r="I900" s="30">
        <f>ROUND(G900*H900,P4)</f>
        <v>0</v>
      </c>
      <c r="L900" s="31">
        <v>0</v>
      </c>
      <c r="M900" s="24">
        <f>ROUND(G900*L900,P4)</f>
        <v>0</v>
      </c>
      <c r="N900" s="25" t="s">
        <v>133</v>
      </c>
      <c r="O900" s="32">
        <f>M900*AA900</f>
        <v>0</v>
      </c>
      <c r="P900" s="1">
        <v>3</v>
      </c>
      <c r="AA900" s="1">
        <f>IF(P900=1,$O$3,IF(P900=2,$O$4,$O$5))</f>
        <v>0</v>
      </c>
    </row>
    <row r="901" ht="25.5">
      <c r="A901" s="1" t="s">
        <v>118</v>
      </c>
      <c r="E901" s="27" t="s">
        <v>1772</v>
      </c>
    </row>
    <row r="902">
      <c r="A902" s="1" t="s">
        <v>119</v>
      </c>
    </row>
    <row r="903">
      <c r="A903" s="1" t="s">
        <v>121</v>
      </c>
      <c r="E903" s="27" t="s">
        <v>114</v>
      </c>
    </row>
    <row r="904">
      <c r="A904" s="1" t="s">
        <v>112</v>
      </c>
      <c r="B904" s="1">
        <v>203</v>
      </c>
      <c r="C904" s="26" t="s">
        <v>1773</v>
      </c>
      <c r="D904" t="s">
        <v>114</v>
      </c>
      <c r="E904" s="27" t="s">
        <v>1774</v>
      </c>
      <c r="F904" s="28" t="s">
        <v>136</v>
      </c>
      <c r="G904" s="29">
        <v>10.199999999999999</v>
      </c>
      <c r="H904" s="28">
        <v>0.00029</v>
      </c>
      <c r="I904" s="30">
        <f>ROUND(G904*H904,P4)</f>
        <v>0</v>
      </c>
      <c r="L904" s="31">
        <v>0</v>
      </c>
      <c r="M904" s="24">
        <f>ROUND(G904*L904,P4)</f>
        <v>0</v>
      </c>
      <c r="N904" s="25" t="s">
        <v>257</v>
      </c>
      <c r="O904" s="32">
        <f>M904*AA904</f>
        <v>0</v>
      </c>
      <c r="P904" s="1">
        <v>3</v>
      </c>
      <c r="AA904" s="1">
        <f>IF(P904=1,$O$3,IF(P904=2,$O$4,$O$5))</f>
        <v>0</v>
      </c>
    </row>
    <row r="905">
      <c r="A905" s="1" t="s">
        <v>118</v>
      </c>
      <c r="E905" s="27" t="s">
        <v>1774</v>
      </c>
    </row>
    <row r="906" ht="25.5">
      <c r="A906" s="1" t="s">
        <v>119</v>
      </c>
      <c r="E906" s="33" t="s">
        <v>1775</v>
      </c>
    </row>
    <row r="907">
      <c r="A907" s="1" t="s">
        <v>121</v>
      </c>
      <c r="E907" s="27" t="s">
        <v>114</v>
      </c>
    </row>
    <row r="908" ht="25.5">
      <c r="A908" s="1" t="s">
        <v>112</v>
      </c>
      <c r="B908" s="1">
        <v>222</v>
      </c>
      <c r="C908" s="26" t="s">
        <v>1776</v>
      </c>
      <c r="D908" t="s">
        <v>114</v>
      </c>
      <c r="E908" s="27" t="s">
        <v>1777</v>
      </c>
      <c r="F908" s="28" t="s">
        <v>416</v>
      </c>
      <c r="G908" s="29">
        <v>23.265999999999998</v>
      </c>
      <c r="H908" s="28">
        <v>0.013429999999999999</v>
      </c>
      <c r="I908" s="30">
        <f>ROUND(G908*H908,P4)</f>
        <v>0</v>
      </c>
      <c r="L908" s="31">
        <v>0</v>
      </c>
      <c r="M908" s="24">
        <f>ROUND(G908*L908,P4)</f>
        <v>0</v>
      </c>
      <c r="N908" s="25" t="s">
        <v>257</v>
      </c>
      <c r="O908" s="32">
        <f>M908*AA908</f>
        <v>0</v>
      </c>
      <c r="P908" s="1">
        <v>3</v>
      </c>
      <c r="AA908" s="1">
        <f>IF(P908=1,$O$3,IF(P908=2,$O$4,$O$5))</f>
        <v>0</v>
      </c>
    </row>
    <row r="909" ht="25.5">
      <c r="A909" s="1" t="s">
        <v>118</v>
      </c>
      <c r="E909" s="27" t="s">
        <v>1777</v>
      </c>
    </row>
    <row r="910" ht="89.25">
      <c r="A910" s="1" t="s">
        <v>119</v>
      </c>
      <c r="E910" s="33" t="s">
        <v>1778</v>
      </c>
    </row>
    <row r="911">
      <c r="A911" s="1" t="s">
        <v>121</v>
      </c>
      <c r="E911" s="27" t="s">
        <v>114</v>
      </c>
    </row>
    <row r="912">
      <c r="A912" s="1" t="s">
        <v>109</v>
      </c>
      <c r="C912" s="22" t="s">
        <v>1779</v>
      </c>
      <c r="E912" s="23" t="s">
        <v>1780</v>
      </c>
      <c r="L912" s="24">
        <f>SUMIFS(L913:L1116,A913:A1116,"P")</f>
        <v>0</v>
      </c>
      <c r="M912" s="24">
        <f>SUMIFS(M913:M1116,A913:A1116,"P")</f>
        <v>0</v>
      </c>
      <c r="N912" s="25"/>
    </row>
    <row r="913" ht="25.5">
      <c r="A913" s="1" t="s">
        <v>112</v>
      </c>
      <c r="B913" s="1">
        <v>280</v>
      </c>
      <c r="C913" s="26" t="s">
        <v>1781</v>
      </c>
      <c r="D913" t="s">
        <v>114</v>
      </c>
      <c r="E913" s="27" t="s">
        <v>1782</v>
      </c>
      <c r="F913" s="28" t="s">
        <v>132</v>
      </c>
      <c r="G913" s="29">
        <v>15</v>
      </c>
      <c r="H913" s="28">
        <v>0.01225</v>
      </c>
      <c r="I913" s="30">
        <f>ROUND(G913*H913,P4)</f>
        <v>0</v>
      </c>
      <c r="L913" s="31">
        <v>0</v>
      </c>
      <c r="M913" s="24">
        <f>ROUND(G913*L913,P4)</f>
        <v>0</v>
      </c>
      <c r="N913" s="25" t="s">
        <v>133</v>
      </c>
      <c r="O913" s="32">
        <f>M913*AA913</f>
        <v>0</v>
      </c>
      <c r="P913" s="1">
        <v>3</v>
      </c>
      <c r="AA913" s="1">
        <f>IF(P913=1,$O$3,IF(P913=2,$O$4,$O$5))</f>
        <v>0</v>
      </c>
    </row>
    <row r="914" ht="25.5">
      <c r="A914" s="1" t="s">
        <v>118</v>
      </c>
      <c r="E914" s="27" t="s">
        <v>1782</v>
      </c>
    </row>
    <row r="915" ht="76.5">
      <c r="A915" s="1" t="s">
        <v>119</v>
      </c>
      <c r="E915" s="33" t="s">
        <v>1783</v>
      </c>
    </row>
    <row r="916">
      <c r="A916" s="1" t="s">
        <v>121</v>
      </c>
      <c r="E916" s="27" t="s">
        <v>114</v>
      </c>
    </row>
    <row r="917" ht="25.5">
      <c r="A917" s="1" t="s">
        <v>112</v>
      </c>
      <c r="B917" s="1">
        <v>282</v>
      </c>
      <c r="C917" s="26" t="s">
        <v>1784</v>
      </c>
      <c r="D917" t="s">
        <v>114</v>
      </c>
      <c r="E917" s="27" t="s">
        <v>1785</v>
      </c>
      <c r="F917" s="28" t="s">
        <v>132</v>
      </c>
      <c r="G917" s="29">
        <v>4</v>
      </c>
      <c r="H917" s="28">
        <v>0.012489999999999999</v>
      </c>
      <c r="I917" s="30">
        <f>ROUND(G917*H917,P4)</f>
        <v>0</v>
      </c>
      <c r="L917" s="31">
        <v>0</v>
      </c>
      <c r="M917" s="24">
        <f>ROUND(G917*L917,P4)</f>
        <v>0</v>
      </c>
      <c r="N917" s="25" t="s">
        <v>133</v>
      </c>
      <c r="O917" s="32">
        <f>M917*AA917</f>
        <v>0</v>
      </c>
      <c r="P917" s="1">
        <v>3</v>
      </c>
      <c r="AA917" s="1">
        <f>IF(P917=1,$O$3,IF(P917=2,$O$4,$O$5))</f>
        <v>0</v>
      </c>
    </row>
    <row r="918" ht="25.5">
      <c r="A918" s="1" t="s">
        <v>118</v>
      </c>
      <c r="E918" s="27" t="s">
        <v>1785</v>
      </c>
    </row>
    <row r="919" ht="51">
      <c r="A919" s="1" t="s">
        <v>119</v>
      </c>
      <c r="E919" s="33" t="s">
        <v>1786</v>
      </c>
    </row>
    <row r="920">
      <c r="A920" s="1" t="s">
        <v>121</v>
      </c>
      <c r="E920" s="27" t="s">
        <v>114</v>
      </c>
    </row>
    <row r="921" ht="25.5">
      <c r="A921" s="1" t="s">
        <v>112</v>
      </c>
      <c r="B921" s="1">
        <v>281</v>
      </c>
      <c r="C921" s="26" t="s">
        <v>1787</v>
      </c>
      <c r="D921" t="s">
        <v>114</v>
      </c>
      <c r="E921" s="27" t="s">
        <v>1788</v>
      </c>
      <c r="F921" s="28" t="s">
        <v>132</v>
      </c>
      <c r="G921" s="29">
        <v>1</v>
      </c>
      <c r="H921" s="28">
        <v>0.01489</v>
      </c>
      <c r="I921" s="30">
        <f>ROUND(G921*H921,P4)</f>
        <v>0</v>
      </c>
      <c r="L921" s="31">
        <v>0</v>
      </c>
      <c r="M921" s="24">
        <f>ROUND(G921*L921,P4)</f>
        <v>0</v>
      </c>
      <c r="N921" s="25" t="s">
        <v>133</v>
      </c>
      <c r="O921" s="32">
        <f>M921*AA921</f>
        <v>0</v>
      </c>
      <c r="P921" s="1">
        <v>3</v>
      </c>
      <c r="AA921" s="1">
        <f>IF(P921=1,$O$3,IF(P921=2,$O$4,$O$5))</f>
        <v>0</v>
      </c>
    </row>
    <row r="922" ht="25.5">
      <c r="A922" s="1" t="s">
        <v>118</v>
      </c>
      <c r="E922" s="27" t="s">
        <v>1788</v>
      </c>
    </row>
    <row r="923">
      <c r="A923" s="1" t="s">
        <v>119</v>
      </c>
      <c r="E923" s="33" t="s">
        <v>1789</v>
      </c>
    </row>
    <row r="924">
      <c r="A924" s="1" t="s">
        <v>121</v>
      </c>
      <c r="E924" s="27" t="s">
        <v>114</v>
      </c>
    </row>
    <row r="925" ht="25.5">
      <c r="A925" s="1" t="s">
        <v>112</v>
      </c>
      <c r="B925" s="1">
        <v>283</v>
      </c>
      <c r="C925" s="26" t="s">
        <v>1790</v>
      </c>
      <c r="D925" t="s">
        <v>114</v>
      </c>
      <c r="E925" s="27" t="s">
        <v>1791</v>
      </c>
      <c r="F925" s="28" t="s">
        <v>132</v>
      </c>
      <c r="G925" s="29">
        <v>4</v>
      </c>
      <c r="H925" s="28">
        <v>0.01521</v>
      </c>
      <c r="I925" s="30">
        <f>ROUND(G925*H925,P4)</f>
        <v>0</v>
      </c>
      <c r="L925" s="31">
        <v>0</v>
      </c>
      <c r="M925" s="24">
        <f>ROUND(G925*L925,P4)</f>
        <v>0</v>
      </c>
      <c r="N925" s="25" t="s">
        <v>133</v>
      </c>
      <c r="O925" s="32">
        <f>M925*AA925</f>
        <v>0</v>
      </c>
      <c r="P925" s="1">
        <v>3</v>
      </c>
      <c r="AA925" s="1">
        <f>IF(P925=1,$O$3,IF(P925=2,$O$4,$O$5))</f>
        <v>0</v>
      </c>
    </row>
    <row r="926" ht="25.5">
      <c r="A926" s="1" t="s">
        <v>118</v>
      </c>
      <c r="E926" s="27" t="s">
        <v>1791</v>
      </c>
    </row>
    <row r="927" ht="51">
      <c r="A927" s="1" t="s">
        <v>119</v>
      </c>
      <c r="E927" s="33" t="s">
        <v>1792</v>
      </c>
    </row>
    <row r="928">
      <c r="A928" s="1" t="s">
        <v>121</v>
      </c>
      <c r="E928" s="27" t="s">
        <v>114</v>
      </c>
    </row>
    <row r="929" ht="25.5">
      <c r="A929" s="1" t="s">
        <v>112</v>
      </c>
      <c r="B929" s="1">
        <v>284</v>
      </c>
      <c r="C929" s="26" t="s">
        <v>1793</v>
      </c>
      <c r="D929" t="s">
        <v>114</v>
      </c>
      <c r="E929" s="27" t="s">
        <v>1794</v>
      </c>
      <c r="F929" s="28" t="s">
        <v>132</v>
      </c>
      <c r="G929" s="29">
        <v>15</v>
      </c>
      <c r="H929" s="28">
        <v>0.01553</v>
      </c>
      <c r="I929" s="30">
        <f>ROUND(G929*H929,P4)</f>
        <v>0</v>
      </c>
      <c r="L929" s="31">
        <v>0</v>
      </c>
      <c r="M929" s="24">
        <f>ROUND(G929*L929,P4)</f>
        <v>0</v>
      </c>
      <c r="N929" s="25" t="s">
        <v>257</v>
      </c>
      <c r="O929" s="32">
        <f>M929*AA929</f>
        <v>0</v>
      </c>
      <c r="P929" s="1">
        <v>3</v>
      </c>
      <c r="AA929" s="1">
        <f>IF(P929=1,$O$3,IF(P929=2,$O$4,$O$5))</f>
        <v>0</v>
      </c>
    </row>
    <row r="930" ht="25.5">
      <c r="A930" s="1" t="s">
        <v>118</v>
      </c>
      <c r="E930" s="27" t="s">
        <v>1794</v>
      </c>
    </row>
    <row r="931" ht="114.75">
      <c r="A931" s="1" t="s">
        <v>119</v>
      </c>
      <c r="E931" s="33" t="s">
        <v>1795</v>
      </c>
    </row>
    <row r="932">
      <c r="A932" s="1" t="s">
        <v>121</v>
      </c>
      <c r="E932" s="27" t="s">
        <v>114</v>
      </c>
    </row>
    <row r="933">
      <c r="A933" s="1" t="s">
        <v>112</v>
      </c>
      <c r="B933" s="1">
        <v>270</v>
      </c>
      <c r="C933" s="26" t="s">
        <v>1796</v>
      </c>
      <c r="D933" t="s">
        <v>114</v>
      </c>
      <c r="E933" s="27" t="s">
        <v>1797</v>
      </c>
      <c r="F933" s="28" t="s">
        <v>132</v>
      </c>
      <c r="G933" s="29">
        <v>4</v>
      </c>
      <c r="H933" s="28">
        <v>0.0014</v>
      </c>
      <c r="I933" s="30">
        <f>ROUND(G933*H933,P4)</f>
        <v>0</v>
      </c>
      <c r="L933" s="31">
        <v>0</v>
      </c>
      <c r="M933" s="24">
        <f>ROUND(G933*L933,P4)</f>
        <v>0</v>
      </c>
      <c r="N933" s="25" t="s">
        <v>133</v>
      </c>
      <c r="O933" s="32">
        <f>M933*AA933</f>
        <v>0</v>
      </c>
      <c r="P933" s="1">
        <v>3</v>
      </c>
      <c r="AA933" s="1">
        <f>IF(P933=1,$O$3,IF(P933=2,$O$4,$O$5))</f>
        <v>0</v>
      </c>
    </row>
    <row r="934">
      <c r="A934" s="1" t="s">
        <v>118</v>
      </c>
      <c r="E934" s="27" t="s">
        <v>1797</v>
      </c>
    </row>
    <row r="935">
      <c r="A935" s="1" t="s">
        <v>119</v>
      </c>
      <c r="E935" s="33" t="s">
        <v>1798</v>
      </c>
    </row>
    <row r="936">
      <c r="A936" s="1" t="s">
        <v>121</v>
      </c>
      <c r="E936" s="27" t="s">
        <v>114</v>
      </c>
    </row>
    <row r="937">
      <c r="A937" s="1" t="s">
        <v>112</v>
      </c>
      <c r="B937" s="1">
        <v>274</v>
      </c>
      <c r="C937" s="26" t="s">
        <v>1799</v>
      </c>
      <c r="D937" t="s">
        <v>114</v>
      </c>
      <c r="E937" s="27" t="s">
        <v>1800</v>
      </c>
      <c r="F937" s="28" t="s">
        <v>132</v>
      </c>
      <c r="G937" s="29">
        <v>21</v>
      </c>
      <c r="H937" s="28">
        <v>0.0022000000000000001</v>
      </c>
      <c r="I937" s="30">
        <f>ROUND(G937*H937,P4)</f>
        <v>0</v>
      </c>
      <c r="L937" s="31">
        <v>0</v>
      </c>
      <c r="M937" s="24">
        <f>ROUND(G937*L937,P4)</f>
        <v>0</v>
      </c>
      <c r="N937" s="25" t="s">
        <v>133</v>
      </c>
      <c r="O937" s="32">
        <f>M937*AA937</f>
        <v>0</v>
      </c>
      <c r="P937" s="1">
        <v>3</v>
      </c>
      <c r="AA937" s="1">
        <f>IF(P937=1,$O$3,IF(P937=2,$O$4,$O$5))</f>
        <v>0</v>
      </c>
    </row>
    <row r="938">
      <c r="A938" s="1" t="s">
        <v>118</v>
      </c>
      <c r="E938" s="27" t="s">
        <v>1800</v>
      </c>
    </row>
    <row r="939">
      <c r="A939" s="1" t="s">
        <v>119</v>
      </c>
      <c r="E939" s="33" t="s">
        <v>1801</v>
      </c>
    </row>
    <row r="940">
      <c r="A940" s="1" t="s">
        <v>121</v>
      </c>
      <c r="E940" s="27" t="s">
        <v>114</v>
      </c>
    </row>
    <row r="941">
      <c r="A941" s="1" t="s">
        <v>112</v>
      </c>
      <c r="B941" s="1">
        <v>277</v>
      </c>
      <c r="C941" s="26" t="s">
        <v>1802</v>
      </c>
      <c r="D941" t="s">
        <v>114</v>
      </c>
      <c r="E941" s="27" t="s">
        <v>1803</v>
      </c>
      <c r="F941" s="28" t="s">
        <v>132</v>
      </c>
      <c r="G941" s="29">
        <v>1</v>
      </c>
      <c r="H941" s="28">
        <v>0.0041999999999999997</v>
      </c>
      <c r="I941" s="30">
        <f>ROUND(G941*H941,P4)</f>
        <v>0</v>
      </c>
      <c r="L941" s="31">
        <v>0</v>
      </c>
      <c r="M941" s="24">
        <f>ROUND(G941*L941,P4)</f>
        <v>0</v>
      </c>
      <c r="N941" s="25" t="s">
        <v>133</v>
      </c>
      <c r="O941" s="32">
        <f>M941*AA941</f>
        <v>0</v>
      </c>
      <c r="P941" s="1">
        <v>3</v>
      </c>
      <c r="AA941" s="1">
        <f>IF(P941=1,$O$3,IF(P941=2,$O$4,$O$5))</f>
        <v>0</v>
      </c>
    </row>
    <row r="942">
      <c r="A942" s="1" t="s">
        <v>118</v>
      </c>
      <c r="E942" s="27" t="s">
        <v>1803</v>
      </c>
    </row>
    <row r="943">
      <c r="A943" s="1" t="s">
        <v>119</v>
      </c>
      <c r="E943" s="33" t="s">
        <v>1804</v>
      </c>
    </row>
    <row r="944">
      <c r="A944" s="1" t="s">
        <v>121</v>
      </c>
      <c r="E944" s="27" t="s">
        <v>114</v>
      </c>
    </row>
    <row r="945">
      <c r="A945" s="1" t="s">
        <v>112</v>
      </c>
      <c r="B945" s="1">
        <v>241</v>
      </c>
      <c r="C945" s="26" t="s">
        <v>1805</v>
      </c>
      <c r="D945" t="s">
        <v>114</v>
      </c>
      <c r="E945" s="27" t="s">
        <v>1806</v>
      </c>
      <c r="F945" s="28" t="s">
        <v>132</v>
      </c>
      <c r="G945" s="29">
        <v>9</v>
      </c>
      <c r="H945" s="28">
        <v>0.0047000000000000002</v>
      </c>
      <c r="I945" s="30">
        <f>ROUND(G945*H945,P4)</f>
        <v>0</v>
      </c>
      <c r="L945" s="31">
        <v>0</v>
      </c>
      <c r="M945" s="24">
        <f>ROUND(G945*L945,P4)</f>
        <v>0</v>
      </c>
      <c r="N945" s="25" t="s">
        <v>133</v>
      </c>
      <c r="O945" s="32">
        <f>M945*AA945</f>
        <v>0</v>
      </c>
      <c r="P945" s="1">
        <v>3</v>
      </c>
      <c r="AA945" s="1">
        <f>IF(P945=1,$O$3,IF(P945=2,$O$4,$O$5))</f>
        <v>0</v>
      </c>
    </row>
    <row r="946">
      <c r="A946" s="1" t="s">
        <v>118</v>
      </c>
      <c r="E946" s="27" t="s">
        <v>1806</v>
      </c>
    </row>
    <row r="947">
      <c r="A947" s="1" t="s">
        <v>119</v>
      </c>
    </row>
    <row r="948">
      <c r="A948" s="1" t="s">
        <v>121</v>
      </c>
      <c r="E948" s="27" t="s">
        <v>114</v>
      </c>
    </row>
    <row r="949">
      <c r="A949" s="1" t="s">
        <v>112</v>
      </c>
      <c r="B949" s="1">
        <v>264</v>
      </c>
      <c r="C949" s="26" t="s">
        <v>1807</v>
      </c>
      <c r="D949" t="s">
        <v>114</v>
      </c>
      <c r="E949" s="27" t="s">
        <v>1808</v>
      </c>
      <c r="F949" s="28" t="s">
        <v>416</v>
      </c>
      <c r="G949" s="29">
        <v>47.170999999999999</v>
      </c>
      <c r="H949" s="28">
        <v>0.0040000000000000001</v>
      </c>
      <c r="I949" s="30">
        <f>ROUND(G949*H949,P4)</f>
        <v>0</v>
      </c>
      <c r="L949" s="31">
        <v>0</v>
      </c>
      <c r="M949" s="24">
        <f>ROUND(G949*L949,P4)</f>
        <v>0</v>
      </c>
      <c r="N949" s="25" t="s">
        <v>133</v>
      </c>
      <c r="O949" s="32">
        <f>M949*AA949</f>
        <v>0</v>
      </c>
      <c r="P949" s="1">
        <v>3</v>
      </c>
      <c r="AA949" s="1">
        <f>IF(P949=1,$O$3,IF(P949=2,$O$4,$O$5))</f>
        <v>0</v>
      </c>
    </row>
    <row r="950">
      <c r="A950" s="1" t="s">
        <v>118</v>
      </c>
      <c r="E950" s="27" t="s">
        <v>1808</v>
      </c>
    </row>
    <row r="951">
      <c r="A951" s="1" t="s">
        <v>119</v>
      </c>
    </row>
    <row r="952">
      <c r="A952" s="1" t="s">
        <v>121</v>
      </c>
      <c r="E952" s="27" t="s">
        <v>114</v>
      </c>
    </row>
    <row r="953">
      <c r="A953" s="1" t="s">
        <v>112</v>
      </c>
      <c r="B953" s="1">
        <v>243</v>
      </c>
      <c r="C953" s="26" t="s">
        <v>1809</v>
      </c>
      <c r="D953" t="s">
        <v>114</v>
      </c>
      <c r="E953" s="27" t="s">
        <v>1810</v>
      </c>
      <c r="F953" s="28" t="s">
        <v>136</v>
      </c>
      <c r="G953" s="29">
        <v>172.755</v>
      </c>
      <c r="H953" s="28">
        <v>0.012</v>
      </c>
      <c r="I953" s="30">
        <f>ROUND(G953*H953,P4)</f>
        <v>0</v>
      </c>
      <c r="L953" s="31">
        <v>0</v>
      </c>
      <c r="M953" s="24">
        <f>ROUND(G953*L953,P4)</f>
        <v>0</v>
      </c>
      <c r="N953" s="25" t="s">
        <v>133</v>
      </c>
      <c r="O953" s="32">
        <f>M953*AA953</f>
        <v>0</v>
      </c>
      <c r="P953" s="1">
        <v>3</v>
      </c>
      <c r="AA953" s="1">
        <f>IF(P953=1,$O$3,IF(P953=2,$O$4,$O$5))</f>
        <v>0</v>
      </c>
    </row>
    <row r="954">
      <c r="A954" s="1" t="s">
        <v>118</v>
      </c>
      <c r="E954" s="27" t="s">
        <v>1810</v>
      </c>
    </row>
    <row r="955">
      <c r="A955" s="1" t="s">
        <v>119</v>
      </c>
    </row>
    <row r="956">
      <c r="A956" s="1" t="s">
        <v>121</v>
      </c>
      <c r="E956" s="27" t="s">
        <v>114</v>
      </c>
    </row>
    <row r="957" ht="25.5">
      <c r="A957" s="1" t="s">
        <v>112</v>
      </c>
      <c r="B957" s="1">
        <v>236</v>
      </c>
      <c r="C957" s="26" t="s">
        <v>1811</v>
      </c>
      <c r="D957" t="s">
        <v>114</v>
      </c>
      <c r="E957" s="27" t="s">
        <v>1812</v>
      </c>
      <c r="F957" s="28" t="s">
        <v>416</v>
      </c>
      <c r="G957" s="29">
        <v>4.8979999999999997</v>
      </c>
      <c r="H957" s="28">
        <v>0.04428</v>
      </c>
      <c r="I957" s="30">
        <f>ROUND(G957*H957,P4)</f>
        <v>0</v>
      </c>
      <c r="L957" s="31">
        <v>0</v>
      </c>
      <c r="M957" s="24">
        <f>ROUND(G957*L957,P4)</f>
        <v>0</v>
      </c>
      <c r="N957" s="25" t="s">
        <v>133</v>
      </c>
      <c r="O957" s="32">
        <f>M957*AA957</f>
        <v>0</v>
      </c>
      <c r="P957" s="1">
        <v>3</v>
      </c>
      <c r="AA957" s="1">
        <f>IF(P957=1,$O$3,IF(P957=2,$O$4,$O$5))</f>
        <v>0</v>
      </c>
    </row>
    <row r="958" ht="38.25">
      <c r="A958" s="1" t="s">
        <v>118</v>
      </c>
      <c r="E958" s="27" t="s">
        <v>1813</v>
      </c>
    </row>
    <row r="959" ht="25.5">
      <c r="A959" s="1" t="s">
        <v>119</v>
      </c>
      <c r="E959" s="33" t="s">
        <v>1814</v>
      </c>
    </row>
    <row r="960">
      <c r="A960" s="1" t="s">
        <v>121</v>
      </c>
      <c r="E960" s="27" t="s">
        <v>114</v>
      </c>
    </row>
    <row r="961" ht="25.5">
      <c r="A961" s="1" t="s">
        <v>112</v>
      </c>
      <c r="B961" s="1">
        <v>237</v>
      </c>
      <c r="C961" s="26" t="s">
        <v>1815</v>
      </c>
      <c r="D961" t="s">
        <v>114</v>
      </c>
      <c r="E961" s="27" t="s">
        <v>1812</v>
      </c>
      <c r="F961" s="28" t="s">
        <v>416</v>
      </c>
      <c r="G961" s="29">
        <v>32.161999999999999</v>
      </c>
      <c r="H961" s="28">
        <v>0.045030000000000001</v>
      </c>
      <c r="I961" s="30">
        <f>ROUND(G961*H961,P4)</f>
        <v>0</v>
      </c>
      <c r="L961" s="31">
        <v>0</v>
      </c>
      <c r="M961" s="24">
        <f>ROUND(G961*L961,P4)</f>
        <v>0</v>
      </c>
      <c r="N961" s="25" t="s">
        <v>133</v>
      </c>
      <c r="O961" s="32">
        <f>M961*AA961</f>
        <v>0</v>
      </c>
      <c r="P961" s="1">
        <v>3</v>
      </c>
      <c r="AA961" s="1">
        <f>IF(P961=1,$O$3,IF(P961=2,$O$4,$O$5))</f>
        <v>0</v>
      </c>
    </row>
    <row r="962" ht="38.25">
      <c r="A962" s="1" t="s">
        <v>118</v>
      </c>
      <c r="E962" s="27" t="s">
        <v>1816</v>
      </c>
    </row>
    <row r="963" ht="102">
      <c r="A963" s="1" t="s">
        <v>119</v>
      </c>
      <c r="E963" s="33" t="s">
        <v>1817</v>
      </c>
    </row>
    <row r="964">
      <c r="A964" s="1" t="s">
        <v>121</v>
      </c>
      <c r="E964" s="27" t="s">
        <v>114</v>
      </c>
    </row>
    <row r="965" ht="25.5">
      <c r="A965" s="1" t="s">
        <v>112</v>
      </c>
      <c r="B965" s="1">
        <v>246</v>
      </c>
      <c r="C965" s="26" t="s">
        <v>1818</v>
      </c>
      <c r="D965" t="s">
        <v>114</v>
      </c>
      <c r="E965" s="27" t="s">
        <v>1819</v>
      </c>
      <c r="F965" s="28" t="s">
        <v>416</v>
      </c>
      <c r="G965" s="29">
        <v>6.6420000000000003</v>
      </c>
      <c r="H965" s="28">
        <v>0.050259999999999999</v>
      </c>
      <c r="I965" s="30">
        <f>ROUND(G965*H965,P4)</f>
        <v>0</v>
      </c>
      <c r="L965" s="31">
        <v>0</v>
      </c>
      <c r="M965" s="24">
        <f>ROUND(G965*L965,P4)</f>
        <v>0</v>
      </c>
      <c r="N965" s="25" t="s">
        <v>133</v>
      </c>
      <c r="O965" s="32">
        <f>M965*AA965</f>
        <v>0</v>
      </c>
      <c r="P965" s="1">
        <v>3</v>
      </c>
      <c r="AA965" s="1">
        <f>IF(P965=1,$O$3,IF(P965=2,$O$4,$O$5))</f>
        <v>0</v>
      </c>
    </row>
    <row r="966" ht="38.25">
      <c r="A966" s="1" t="s">
        <v>118</v>
      </c>
      <c r="E966" s="27" t="s">
        <v>1820</v>
      </c>
    </row>
    <row r="967" ht="25.5">
      <c r="A967" s="1" t="s">
        <v>119</v>
      </c>
      <c r="E967" s="33" t="s">
        <v>1821</v>
      </c>
    </row>
    <row r="968">
      <c r="A968" s="1" t="s">
        <v>121</v>
      </c>
      <c r="E968" s="27" t="s">
        <v>114</v>
      </c>
    </row>
    <row r="969" ht="25.5">
      <c r="A969" s="1" t="s">
        <v>112</v>
      </c>
      <c r="B969" s="1">
        <v>247</v>
      </c>
      <c r="C969" s="26" t="s">
        <v>1822</v>
      </c>
      <c r="D969" t="s">
        <v>114</v>
      </c>
      <c r="E969" s="27" t="s">
        <v>1819</v>
      </c>
      <c r="F969" s="28" t="s">
        <v>416</v>
      </c>
      <c r="G969" s="29">
        <v>143.46700000000001</v>
      </c>
      <c r="H969" s="28">
        <v>0.051330000000000001</v>
      </c>
      <c r="I969" s="30">
        <f>ROUND(G969*H969,P4)</f>
        <v>0</v>
      </c>
      <c r="L969" s="31">
        <v>0</v>
      </c>
      <c r="M969" s="24">
        <f>ROUND(G969*L969,P4)</f>
        <v>0</v>
      </c>
      <c r="N969" s="25" t="s">
        <v>133</v>
      </c>
      <c r="O969" s="32">
        <f>M969*AA969</f>
        <v>0</v>
      </c>
      <c r="P969" s="1">
        <v>3</v>
      </c>
      <c r="AA969" s="1">
        <f>IF(P969=1,$O$3,IF(P969=2,$O$4,$O$5))</f>
        <v>0</v>
      </c>
    </row>
    <row r="970" ht="38.25">
      <c r="A970" s="1" t="s">
        <v>118</v>
      </c>
      <c r="E970" s="27" t="s">
        <v>1823</v>
      </c>
    </row>
    <row r="971" ht="267.75">
      <c r="A971" s="1" t="s">
        <v>119</v>
      </c>
      <c r="E971" s="33" t="s">
        <v>1824</v>
      </c>
    </row>
    <row r="972">
      <c r="A972" s="1" t="s">
        <v>121</v>
      </c>
      <c r="E972" s="27" t="s">
        <v>114</v>
      </c>
    </row>
    <row r="973" ht="25.5">
      <c r="A973" s="1" t="s">
        <v>112</v>
      </c>
      <c r="B973" s="1">
        <v>238</v>
      </c>
      <c r="C973" s="26" t="s">
        <v>1825</v>
      </c>
      <c r="D973" t="s">
        <v>114</v>
      </c>
      <c r="E973" s="27" t="s">
        <v>1826</v>
      </c>
      <c r="F973" s="28" t="s">
        <v>416</v>
      </c>
      <c r="G973" s="29">
        <v>78.444000000000003</v>
      </c>
      <c r="H973" s="28">
        <v>0.045539999999999997</v>
      </c>
      <c r="I973" s="30">
        <f>ROUND(G973*H973,P4)</f>
        <v>0</v>
      </c>
      <c r="L973" s="31">
        <v>0</v>
      </c>
      <c r="M973" s="24">
        <f>ROUND(G973*L973,P4)</f>
        <v>0</v>
      </c>
      <c r="N973" s="25" t="s">
        <v>133</v>
      </c>
      <c r="O973" s="32">
        <f>M973*AA973</f>
        <v>0</v>
      </c>
      <c r="P973" s="1">
        <v>3</v>
      </c>
      <c r="AA973" s="1">
        <f>IF(P973=1,$O$3,IF(P973=2,$O$4,$O$5))</f>
        <v>0</v>
      </c>
    </row>
    <row r="974" ht="38.25">
      <c r="A974" s="1" t="s">
        <v>118</v>
      </c>
      <c r="E974" s="27" t="s">
        <v>1827</v>
      </c>
    </row>
    <row r="975" ht="293.25">
      <c r="A975" s="1" t="s">
        <v>119</v>
      </c>
      <c r="E975" s="33" t="s">
        <v>1828</v>
      </c>
    </row>
    <row r="976">
      <c r="A976" s="1" t="s">
        <v>121</v>
      </c>
      <c r="E976" s="27" t="s">
        <v>114</v>
      </c>
    </row>
    <row r="977" ht="25.5">
      <c r="A977" s="1" t="s">
        <v>112</v>
      </c>
      <c r="B977" s="1">
        <v>245</v>
      </c>
      <c r="C977" s="26" t="s">
        <v>1829</v>
      </c>
      <c r="D977" t="s">
        <v>114</v>
      </c>
      <c r="E977" s="27" t="s">
        <v>1826</v>
      </c>
      <c r="F977" s="28" t="s">
        <v>416</v>
      </c>
      <c r="G977" s="29">
        <v>52.259</v>
      </c>
      <c r="H977" s="28">
        <v>0.046960000000000002</v>
      </c>
      <c r="I977" s="30">
        <f>ROUND(G977*H977,P4)</f>
        <v>0</v>
      </c>
      <c r="L977" s="31">
        <v>0</v>
      </c>
      <c r="M977" s="24">
        <f>ROUND(G977*L977,P4)</f>
        <v>0</v>
      </c>
      <c r="N977" s="25" t="s">
        <v>133</v>
      </c>
      <c r="O977" s="32">
        <f>M977*AA977</f>
        <v>0</v>
      </c>
      <c r="P977" s="1">
        <v>3</v>
      </c>
      <c r="AA977" s="1">
        <f>IF(P977=1,$O$3,IF(P977=2,$O$4,$O$5))</f>
        <v>0</v>
      </c>
    </row>
    <row r="978" ht="38.25">
      <c r="A978" s="1" t="s">
        <v>118</v>
      </c>
      <c r="E978" s="27" t="s">
        <v>1830</v>
      </c>
    </row>
    <row r="979" ht="165.75">
      <c r="A979" s="1" t="s">
        <v>119</v>
      </c>
      <c r="E979" s="33" t="s">
        <v>1831</v>
      </c>
    </row>
    <row r="980">
      <c r="A980" s="1" t="s">
        <v>121</v>
      </c>
      <c r="E980" s="27" t="s">
        <v>114</v>
      </c>
    </row>
    <row r="981" ht="25.5">
      <c r="A981" s="1" t="s">
        <v>112</v>
      </c>
      <c r="B981" s="1">
        <v>239</v>
      </c>
      <c r="C981" s="26" t="s">
        <v>1832</v>
      </c>
      <c r="D981" t="s">
        <v>114</v>
      </c>
      <c r="E981" s="27" t="s">
        <v>1833</v>
      </c>
      <c r="F981" s="28" t="s">
        <v>416</v>
      </c>
      <c r="G981" s="29">
        <v>11.141999999999999</v>
      </c>
      <c r="H981" s="28">
        <v>0.050259999999999999</v>
      </c>
      <c r="I981" s="30">
        <f>ROUND(G981*H981,P4)</f>
        <v>0</v>
      </c>
      <c r="L981" s="31">
        <v>0</v>
      </c>
      <c r="M981" s="24">
        <f>ROUND(G981*L981,P4)</f>
        <v>0</v>
      </c>
      <c r="N981" s="25" t="s">
        <v>133</v>
      </c>
      <c r="O981" s="32">
        <f>M981*AA981</f>
        <v>0</v>
      </c>
      <c r="P981" s="1">
        <v>3</v>
      </c>
      <c r="AA981" s="1">
        <f>IF(P981=1,$O$3,IF(P981=2,$O$4,$O$5))</f>
        <v>0</v>
      </c>
    </row>
    <row r="982" ht="38.25">
      <c r="A982" s="1" t="s">
        <v>118</v>
      </c>
      <c r="E982" s="27" t="s">
        <v>1834</v>
      </c>
    </row>
    <row r="983" ht="25.5">
      <c r="A983" s="1" t="s">
        <v>119</v>
      </c>
      <c r="E983" s="33" t="s">
        <v>1835</v>
      </c>
    </row>
    <row r="984">
      <c r="A984" s="1" t="s">
        <v>121</v>
      </c>
      <c r="E984" s="27" t="s">
        <v>114</v>
      </c>
    </row>
    <row r="985" ht="25.5">
      <c r="A985" s="1" t="s">
        <v>112</v>
      </c>
      <c r="B985" s="1">
        <v>248</v>
      </c>
      <c r="C985" s="26" t="s">
        <v>1836</v>
      </c>
      <c r="D985" t="s">
        <v>114</v>
      </c>
      <c r="E985" s="27" t="s">
        <v>1837</v>
      </c>
      <c r="F985" s="28" t="s">
        <v>416</v>
      </c>
      <c r="G985" s="29">
        <v>40.960999999999999</v>
      </c>
      <c r="H985" s="28">
        <v>0.072440000000000004</v>
      </c>
      <c r="I985" s="30">
        <f>ROUND(G985*H985,P4)</f>
        <v>0</v>
      </c>
      <c r="L985" s="31">
        <v>0</v>
      </c>
      <c r="M985" s="24">
        <f>ROUND(G985*L985,P4)</f>
        <v>0</v>
      </c>
      <c r="N985" s="25" t="s">
        <v>133</v>
      </c>
      <c r="O985" s="32">
        <f>M985*AA985</f>
        <v>0</v>
      </c>
      <c r="P985" s="1">
        <v>3</v>
      </c>
      <c r="AA985" s="1">
        <f>IF(P985=1,$O$3,IF(P985=2,$O$4,$O$5))</f>
        <v>0</v>
      </c>
    </row>
    <row r="986" ht="38.25">
      <c r="A986" s="1" t="s">
        <v>118</v>
      </c>
      <c r="E986" s="27" t="s">
        <v>1838</v>
      </c>
    </row>
    <row r="987" ht="76.5">
      <c r="A987" s="1" t="s">
        <v>119</v>
      </c>
      <c r="E987" s="33" t="s">
        <v>1839</v>
      </c>
    </row>
    <row r="988">
      <c r="A988" s="1" t="s">
        <v>121</v>
      </c>
      <c r="E988" s="27" t="s">
        <v>114</v>
      </c>
    </row>
    <row r="989" ht="25.5">
      <c r="A989" s="1" t="s">
        <v>112</v>
      </c>
      <c r="B989" s="1">
        <v>249</v>
      </c>
      <c r="C989" s="26" t="s">
        <v>1840</v>
      </c>
      <c r="D989" t="s">
        <v>114</v>
      </c>
      <c r="E989" s="27" t="s">
        <v>1841</v>
      </c>
      <c r="F989" s="28" t="s">
        <v>416</v>
      </c>
      <c r="G989" s="29">
        <v>9.0899999999999999</v>
      </c>
      <c r="H989" s="28">
        <v>0.059069999999999998</v>
      </c>
      <c r="I989" s="30">
        <f>ROUND(G989*H989,P4)</f>
        <v>0</v>
      </c>
      <c r="L989" s="31">
        <v>0</v>
      </c>
      <c r="M989" s="24">
        <f>ROUND(G989*L989,P4)</f>
        <v>0</v>
      </c>
      <c r="N989" s="25" t="s">
        <v>133</v>
      </c>
      <c r="O989" s="32">
        <f>M989*AA989</f>
        <v>0</v>
      </c>
      <c r="P989" s="1">
        <v>3</v>
      </c>
      <c r="AA989" s="1">
        <f>IF(P989=1,$O$3,IF(P989=2,$O$4,$O$5))</f>
        <v>0</v>
      </c>
    </row>
    <row r="990" ht="51">
      <c r="A990" s="1" t="s">
        <v>118</v>
      </c>
      <c r="E990" s="27" t="s">
        <v>1842</v>
      </c>
    </row>
    <row r="991" ht="25.5">
      <c r="A991" s="1" t="s">
        <v>119</v>
      </c>
      <c r="E991" s="33" t="s">
        <v>1843</v>
      </c>
    </row>
    <row r="992">
      <c r="A992" s="1" t="s">
        <v>121</v>
      </c>
      <c r="E992" s="27" t="s">
        <v>114</v>
      </c>
    </row>
    <row r="993" ht="25.5">
      <c r="A993" s="1" t="s">
        <v>112</v>
      </c>
      <c r="B993" s="1">
        <v>251</v>
      </c>
      <c r="C993" s="26" t="s">
        <v>1844</v>
      </c>
      <c r="D993" t="s">
        <v>114</v>
      </c>
      <c r="E993" s="27" t="s">
        <v>1845</v>
      </c>
      <c r="F993" s="28" t="s">
        <v>416</v>
      </c>
      <c r="G993" s="29">
        <v>27.792000000000002</v>
      </c>
      <c r="H993" s="28">
        <v>0.031710000000000002</v>
      </c>
      <c r="I993" s="30">
        <f>ROUND(G993*H993,P4)</f>
        <v>0</v>
      </c>
      <c r="L993" s="31">
        <v>0</v>
      </c>
      <c r="M993" s="24">
        <f>ROUND(G993*L993,P4)</f>
        <v>0</v>
      </c>
      <c r="N993" s="25" t="s">
        <v>133</v>
      </c>
      <c r="O993" s="32">
        <f>M993*AA993</f>
        <v>0</v>
      </c>
      <c r="P993" s="1">
        <v>3</v>
      </c>
      <c r="AA993" s="1">
        <f>IF(P993=1,$O$3,IF(P993=2,$O$4,$O$5))</f>
        <v>0</v>
      </c>
    </row>
    <row r="994" ht="38.25">
      <c r="A994" s="1" t="s">
        <v>118</v>
      </c>
      <c r="E994" s="27" t="s">
        <v>1846</v>
      </c>
    </row>
    <row r="995" ht="140.25">
      <c r="A995" s="1" t="s">
        <v>119</v>
      </c>
      <c r="E995" s="33" t="s">
        <v>1847</v>
      </c>
    </row>
    <row r="996">
      <c r="A996" s="1" t="s">
        <v>121</v>
      </c>
      <c r="E996" s="27" t="s">
        <v>114</v>
      </c>
    </row>
    <row r="997" ht="38.25">
      <c r="A997" s="1" t="s">
        <v>112</v>
      </c>
      <c r="B997" s="1">
        <v>257</v>
      </c>
      <c r="C997" s="26" t="s">
        <v>1848</v>
      </c>
      <c r="D997" t="s">
        <v>114</v>
      </c>
      <c r="E997" s="27" t="s">
        <v>1849</v>
      </c>
      <c r="F997" s="28" t="s">
        <v>416</v>
      </c>
      <c r="G997" s="29">
        <v>29.515999999999998</v>
      </c>
      <c r="H997" s="28">
        <v>0.024889999999999999</v>
      </c>
      <c r="I997" s="30">
        <f>ROUND(G997*H997,P4)</f>
        <v>0</v>
      </c>
      <c r="L997" s="31">
        <v>0</v>
      </c>
      <c r="M997" s="24">
        <f>ROUND(G997*L997,P4)</f>
        <v>0</v>
      </c>
      <c r="N997" s="25" t="s">
        <v>133</v>
      </c>
      <c r="O997" s="32">
        <f>M997*AA997</f>
        <v>0</v>
      </c>
      <c r="P997" s="1">
        <v>3</v>
      </c>
      <c r="AA997" s="1">
        <f>IF(P997=1,$O$3,IF(P997=2,$O$4,$O$5))</f>
        <v>0</v>
      </c>
    </row>
    <row r="998" ht="38.25">
      <c r="A998" s="1" t="s">
        <v>118</v>
      </c>
      <c r="E998" s="27" t="s">
        <v>1850</v>
      </c>
    </row>
    <row r="999" ht="140.25">
      <c r="A999" s="1" t="s">
        <v>119</v>
      </c>
      <c r="E999" s="33" t="s">
        <v>1851</v>
      </c>
    </row>
    <row r="1000">
      <c r="A1000" s="1" t="s">
        <v>121</v>
      </c>
      <c r="E1000" s="27" t="s">
        <v>114</v>
      </c>
    </row>
    <row r="1001" ht="25.5">
      <c r="A1001" s="1" t="s">
        <v>112</v>
      </c>
      <c r="B1001" s="1">
        <v>252</v>
      </c>
      <c r="C1001" s="26" t="s">
        <v>1852</v>
      </c>
      <c r="D1001" t="s">
        <v>114</v>
      </c>
      <c r="E1001" s="27" t="s">
        <v>1853</v>
      </c>
      <c r="F1001" s="28" t="s">
        <v>416</v>
      </c>
      <c r="G1001" s="29">
        <v>142.63800000000001</v>
      </c>
      <c r="H1001" s="28">
        <v>0.015820000000000001</v>
      </c>
      <c r="I1001" s="30">
        <f>ROUND(G1001*H1001,P4)</f>
        <v>0</v>
      </c>
      <c r="L1001" s="31">
        <v>0</v>
      </c>
      <c r="M1001" s="24">
        <f>ROUND(G1001*L1001,P4)</f>
        <v>0</v>
      </c>
      <c r="N1001" s="25" t="s">
        <v>133</v>
      </c>
      <c r="O1001" s="32">
        <f>M1001*AA1001</f>
        <v>0</v>
      </c>
      <c r="P1001" s="1">
        <v>3</v>
      </c>
      <c r="AA1001" s="1">
        <f>IF(P1001=1,$O$3,IF(P1001=2,$O$4,$O$5))</f>
        <v>0</v>
      </c>
    </row>
    <row r="1002" ht="38.25">
      <c r="A1002" s="1" t="s">
        <v>118</v>
      </c>
      <c r="E1002" s="27" t="s">
        <v>1854</v>
      </c>
    </row>
    <row r="1003" ht="242.25">
      <c r="A1003" s="1" t="s">
        <v>119</v>
      </c>
      <c r="E1003" s="33" t="s">
        <v>1855</v>
      </c>
    </row>
    <row r="1004">
      <c r="A1004" s="1" t="s">
        <v>121</v>
      </c>
      <c r="E1004" s="27" t="s">
        <v>114</v>
      </c>
    </row>
    <row r="1005" ht="25.5">
      <c r="A1005" s="1" t="s">
        <v>112</v>
      </c>
      <c r="B1005" s="1">
        <v>255</v>
      </c>
      <c r="C1005" s="26" t="s">
        <v>1856</v>
      </c>
      <c r="D1005" t="s">
        <v>114</v>
      </c>
      <c r="E1005" s="27" t="s">
        <v>1857</v>
      </c>
      <c r="F1005" s="28" t="s">
        <v>416</v>
      </c>
      <c r="G1005" s="29">
        <v>181.971</v>
      </c>
      <c r="H1005" s="28">
        <v>0.025049999999999999</v>
      </c>
      <c r="I1005" s="30">
        <f>ROUND(G1005*H1005,P4)</f>
        <v>0</v>
      </c>
      <c r="L1005" s="31">
        <v>0</v>
      </c>
      <c r="M1005" s="24">
        <f>ROUND(G1005*L1005,P4)</f>
        <v>0</v>
      </c>
      <c r="N1005" s="25" t="s">
        <v>133</v>
      </c>
      <c r="O1005" s="32">
        <f>M1005*AA1005</f>
        <v>0</v>
      </c>
      <c r="P1005" s="1">
        <v>3</v>
      </c>
      <c r="AA1005" s="1">
        <f>IF(P1005=1,$O$3,IF(P1005=2,$O$4,$O$5))</f>
        <v>0</v>
      </c>
    </row>
    <row r="1006" ht="38.25">
      <c r="A1006" s="1" t="s">
        <v>118</v>
      </c>
      <c r="E1006" s="27" t="s">
        <v>1858</v>
      </c>
    </row>
    <row r="1007" ht="344.25">
      <c r="A1007" s="1" t="s">
        <v>119</v>
      </c>
      <c r="E1007" s="33" t="s">
        <v>1859</v>
      </c>
    </row>
    <row r="1008">
      <c r="A1008" s="1" t="s">
        <v>121</v>
      </c>
      <c r="E1008" s="27" t="s">
        <v>114</v>
      </c>
    </row>
    <row r="1009" ht="38.25">
      <c r="A1009" s="1" t="s">
        <v>112</v>
      </c>
      <c r="B1009" s="1">
        <v>253</v>
      </c>
      <c r="C1009" s="26" t="s">
        <v>1860</v>
      </c>
      <c r="D1009" t="s">
        <v>114</v>
      </c>
      <c r="E1009" s="27" t="s">
        <v>1861</v>
      </c>
      <c r="F1009" s="28" t="s">
        <v>416</v>
      </c>
      <c r="G1009" s="29">
        <v>25.306000000000001</v>
      </c>
      <c r="H1009" s="28">
        <v>0.0118</v>
      </c>
      <c r="I1009" s="30">
        <f>ROUND(G1009*H1009,P4)</f>
        <v>0</v>
      </c>
      <c r="L1009" s="31">
        <v>0</v>
      </c>
      <c r="M1009" s="24">
        <f>ROUND(G1009*L1009,P4)</f>
        <v>0</v>
      </c>
      <c r="N1009" s="25" t="s">
        <v>133</v>
      </c>
      <c r="O1009" s="32">
        <f>M1009*AA1009</f>
        <v>0</v>
      </c>
      <c r="P1009" s="1">
        <v>3</v>
      </c>
      <c r="AA1009" s="1">
        <f>IF(P1009=1,$O$3,IF(P1009=2,$O$4,$O$5))</f>
        <v>0</v>
      </c>
    </row>
    <row r="1010" ht="38.25">
      <c r="A1010" s="1" t="s">
        <v>118</v>
      </c>
      <c r="E1010" s="27" t="s">
        <v>1862</v>
      </c>
    </row>
    <row r="1011" ht="178.5">
      <c r="A1011" s="1" t="s">
        <v>119</v>
      </c>
      <c r="E1011" s="33" t="s">
        <v>1863</v>
      </c>
    </row>
    <row r="1012">
      <c r="A1012" s="1" t="s">
        <v>121</v>
      </c>
      <c r="E1012" s="27" t="s">
        <v>114</v>
      </c>
    </row>
    <row r="1013" ht="38.25">
      <c r="A1013" s="1" t="s">
        <v>112</v>
      </c>
      <c r="B1013" s="1">
        <v>254</v>
      </c>
      <c r="C1013" s="26" t="s">
        <v>1864</v>
      </c>
      <c r="D1013" t="s">
        <v>114</v>
      </c>
      <c r="E1013" s="27" t="s">
        <v>1865</v>
      </c>
      <c r="F1013" s="28" t="s">
        <v>416</v>
      </c>
      <c r="G1013" s="29">
        <v>9.8019999999999996</v>
      </c>
      <c r="H1013" s="28">
        <v>0.016140000000000002</v>
      </c>
      <c r="I1013" s="30">
        <f>ROUND(G1013*H1013,P4)</f>
        <v>0</v>
      </c>
      <c r="L1013" s="31">
        <v>0</v>
      </c>
      <c r="M1013" s="24">
        <f>ROUND(G1013*L1013,P4)</f>
        <v>0</v>
      </c>
      <c r="N1013" s="25" t="s">
        <v>133</v>
      </c>
      <c r="O1013" s="32">
        <f>M1013*AA1013</f>
        <v>0</v>
      </c>
      <c r="P1013" s="1">
        <v>3</v>
      </c>
      <c r="AA1013" s="1">
        <f>IF(P1013=1,$O$3,IF(P1013=2,$O$4,$O$5))</f>
        <v>0</v>
      </c>
    </row>
    <row r="1014" ht="38.25">
      <c r="A1014" s="1" t="s">
        <v>118</v>
      </c>
      <c r="E1014" s="27" t="s">
        <v>1866</v>
      </c>
    </row>
    <row r="1015" ht="63.75">
      <c r="A1015" s="1" t="s">
        <v>119</v>
      </c>
      <c r="E1015" s="33" t="s">
        <v>1867</v>
      </c>
    </row>
    <row r="1016">
      <c r="A1016" s="1" t="s">
        <v>121</v>
      </c>
      <c r="E1016" s="27" t="s">
        <v>114</v>
      </c>
    </row>
    <row r="1017" ht="25.5">
      <c r="A1017" s="1" t="s">
        <v>112</v>
      </c>
      <c r="B1017" s="1">
        <v>256</v>
      </c>
      <c r="C1017" s="26" t="s">
        <v>1868</v>
      </c>
      <c r="D1017" t="s">
        <v>114</v>
      </c>
      <c r="E1017" s="27" t="s">
        <v>1869</v>
      </c>
      <c r="F1017" s="28" t="s">
        <v>416</v>
      </c>
      <c r="G1017" s="29">
        <v>21.863</v>
      </c>
      <c r="H1017" s="28">
        <v>0.01525</v>
      </c>
      <c r="I1017" s="30">
        <f>ROUND(G1017*H1017,P4)</f>
        <v>0</v>
      </c>
      <c r="L1017" s="31">
        <v>0</v>
      </c>
      <c r="M1017" s="24">
        <f>ROUND(G1017*L1017,P4)</f>
        <v>0</v>
      </c>
      <c r="N1017" s="25" t="s">
        <v>133</v>
      </c>
      <c r="O1017" s="32">
        <f>M1017*AA1017</f>
        <v>0</v>
      </c>
      <c r="P1017" s="1">
        <v>3</v>
      </c>
      <c r="AA1017" s="1">
        <f>IF(P1017=1,$O$3,IF(P1017=2,$O$4,$O$5))</f>
        <v>0</v>
      </c>
    </row>
    <row r="1018" ht="38.25">
      <c r="A1018" s="1" t="s">
        <v>118</v>
      </c>
      <c r="E1018" s="27" t="s">
        <v>1870</v>
      </c>
    </row>
    <row r="1019" ht="63.75">
      <c r="A1019" s="1" t="s">
        <v>119</v>
      </c>
      <c r="E1019" s="33" t="s">
        <v>1871</v>
      </c>
    </row>
    <row r="1020">
      <c r="A1020" s="1" t="s">
        <v>121</v>
      </c>
      <c r="E1020" s="27" t="s">
        <v>114</v>
      </c>
    </row>
    <row r="1021">
      <c r="A1021" s="1" t="s">
        <v>112</v>
      </c>
      <c r="B1021" s="1">
        <v>258</v>
      </c>
      <c r="C1021" s="26" t="s">
        <v>1872</v>
      </c>
      <c r="D1021" t="s">
        <v>114</v>
      </c>
      <c r="E1021" s="27" t="s">
        <v>1873</v>
      </c>
      <c r="F1021" s="28" t="s">
        <v>416</v>
      </c>
      <c r="G1021" s="29">
        <v>22.616</v>
      </c>
      <c r="H1021" s="28">
        <v>0</v>
      </c>
      <c r="I1021" s="30">
        <f>ROUND(G1021*H1021,P4)</f>
        <v>0</v>
      </c>
      <c r="L1021" s="31">
        <v>0</v>
      </c>
      <c r="M1021" s="24">
        <f>ROUND(G1021*L1021,P4)</f>
        <v>0</v>
      </c>
      <c r="N1021" s="25" t="s">
        <v>133</v>
      </c>
      <c r="O1021" s="32">
        <f>M1021*AA1021</f>
        <v>0</v>
      </c>
      <c r="P1021" s="1">
        <v>3</v>
      </c>
      <c r="AA1021" s="1">
        <f>IF(P1021=1,$O$3,IF(P1021=2,$O$4,$O$5))</f>
        <v>0</v>
      </c>
    </row>
    <row r="1022">
      <c r="A1022" s="1" t="s">
        <v>118</v>
      </c>
      <c r="E1022" s="27" t="s">
        <v>1873</v>
      </c>
    </row>
    <row r="1023" ht="204">
      <c r="A1023" s="1" t="s">
        <v>119</v>
      </c>
      <c r="E1023" s="33" t="s">
        <v>1874</v>
      </c>
    </row>
    <row r="1024">
      <c r="A1024" s="1" t="s">
        <v>121</v>
      </c>
      <c r="E1024" s="27" t="s">
        <v>114</v>
      </c>
    </row>
    <row r="1025" ht="25.5">
      <c r="A1025" s="1" t="s">
        <v>112</v>
      </c>
      <c r="B1025" s="1">
        <v>259</v>
      </c>
      <c r="C1025" s="26" t="s">
        <v>1875</v>
      </c>
      <c r="D1025" t="s">
        <v>114</v>
      </c>
      <c r="E1025" s="27" t="s">
        <v>1876</v>
      </c>
      <c r="F1025" s="28" t="s">
        <v>416</v>
      </c>
      <c r="G1025" s="29">
        <v>411.096</v>
      </c>
      <c r="H1025" s="28">
        <v>0.00069999999999999999</v>
      </c>
      <c r="I1025" s="30">
        <f>ROUND(G1025*H1025,P4)</f>
        <v>0</v>
      </c>
      <c r="L1025" s="31">
        <v>0</v>
      </c>
      <c r="M1025" s="24">
        <f>ROUND(G1025*L1025,P4)</f>
        <v>0</v>
      </c>
      <c r="N1025" s="25" t="s">
        <v>133</v>
      </c>
      <c r="O1025" s="32">
        <f>M1025*AA1025</f>
        <v>0</v>
      </c>
      <c r="P1025" s="1">
        <v>3</v>
      </c>
      <c r="AA1025" s="1">
        <f>IF(P1025=1,$O$3,IF(P1025=2,$O$4,$O$5))</f>
        <v>0</v>
      </c>
    </row>
    <row r="1026" ht="25.5">
      <c r="A1026" s="1" t="s">
        <v>118</v>
      </c>
      <c r="E1026" s="27" t="s">
        <v>1876</v>
      </c>
    </row>
    <row r="1027" ht="165.75">
      <c r="A1027" s="1" t="s">
        <v>119</v>
      </c>
      <c r="E1027" s="33" t="s">
        <v>1877</v>
      </c>
    </row>
    <row r="1028">
      <c r="A1028" s="1" t="s">
        <v>121</v>
      </c>
      <c r="E1028" s="27" t="s">
        <v>114</v>
      </c>
    </row>
    <row r="1029" ht="25.5">
      <c r="A1029" s="1" t="s">
        <v>112</v>
      </c>
      <c r="B1029" s="1">
        <v>260</v>
      </c>
      <c r="C1029" s="26" t="s">
        <v>1878</v>
      </c>
      <c r="D1029" t="s">
        <v>114</v>
      </c>
      <c r="E1029" s="27" t="s">
        <v>1879</v>
      </c>
      <c r="F1029" s="28" t="s">
        <v>416</v>
      </c>
      <c r="G1029" s="29">
        <v>41.993000000000002</v>
      </c>
      <c r="H1029" s="28">
        <v>0.0016000000000000001</v>
      </c>
      <c r="I1029" s="30">
        <f>ROUND(G1029*H1029,P4)</f>
        <v>0</v>
      </c>
      <c r="L1029" s="31">
        <v>0</v>
      </c>
      <c r="M1029" s="24">
        <f>ROUND(G1029*L1029,P4)</f>
        <v>0</v>
      </c>
      <c r="N1029" s="25" t="s">
        <v>133</v>
      </c>
      <c r="O1029" s="32">
        <f>M1029*AA1029</f>
        <v>0</v>
      </c>
      <c r="P1029" s="1">
        <v>3</v>
      </c>
      <c r="AA1029" s="1">
        <f>IF(P1029=1,$O$3,IF(P1029=2,$O$4,$O$5))</f>
        <v>0</v>
      </c>
    </row>
    <row r="1030" ht="25.5">
      <c r="A1030" s="1" t="s">
        <v>118</v>
      </c>
      <c r="E1030" s="27" t="s">
        <v>1879</v>
      </c>
    </row>
    <row r="1031" ht="51">
      <c r="A1031" s="1" t="s">
        <v>119</v>
      </c>
      <c r="E1031" s="33" t="s">
        <v>1880</v>
      </c>
    </row>
    <row r="1032">
      <c r="A1032" s="1" t="s">
        <v>121</v>
      </c>
      <c r="E1032" s="27" t="s">
        <v>114</v>
      </c>
    </row>
    <row r="1033" ht="25.5">
      <c r="A1033" s="1" t="s">
        <v>112</v>
      </c>
      <c r="B1033" s="1">
        <v>261</v>
      </c>
      <c r="C1033" s="26" t="s">
        <v>1881</v>
      </c>
      <c r="D1033" t="s">
        <v>114</v>
      </c>
      <c r="E1033" s="27" t="s">
        <v>1882</v>
      </c>
      <c r="F1033" s="28" t="s">
        <v>416</v>
      </c>
      <c r="G1033" s="29">
        <v>14.146000000000001</v>
      </c>
      <c r="H1033" s="28">
        <v>0.027060000000000001</v>
      </c>
      <c r="I1033" s="30">
        <f>ROUND(G1033*H1033,P4)</f>
        <v>0</v>
      </c>
      <c r="L1033" s="31">
        <v>0</v>
      </c>
      <c r="M1033" s="24">
        <f>ROUND(G1033*L1033,P4)</f>
        <v>0</v>
      </c>
      <c r="N1033" s="25" t="s">
        <v>133</v>
      </c>
      <c r="O1033" s="32">
        <f>M1033*AA1033</f>
        <v>0</v>
      </c>
      <c r="P1033" s="1">
        <v>3</v>
      </c>
      <c r="AA1033" s="1">
        <f>IF(P1033=1,$O$3,IF(P1033=2,$O$4,$O$5))</f>
        <v>0</v>
      </c>
    </row>
    <row r="1034" ht="51">
      <c r="A1034" s="1" t="s">
        <v>118</v>
      </c>
      <c r="E1034" s="27" t="s">
        <v>1883</v>
      </c>
    </row>
    <row r="1035" ht="76.5">
      <c r="A1035" s="1" t="s">
        <v>119</v>
      </c>
      <c r="E1035" s="33" t="s">
        <v>1884</v>
      </c>
    </row>
    <row r="1036">
      <c r="A1036" s="1" t="s">
        <v>121</v>
      </c>
      <c r="E1036" s="27" t="s">
        <v>114</v>
      </c>
    </row>
    <row r="1037" ht="25.5">
      <c r="A1037" s="1" t="s">
        <v>112</v>
      </c>
      <c r="B1037" s="1">
        <v>269</v>
      </c>
      <c r="C1037" s="26" t="s">
        <v>1885</v>
      </c>
      <c r="D1037" t="s">
        <v>114</v>
      </c>
      <c r="E1037" s="27" t="s">
        <v>1886</v>
      </c>
      <c r="F1037" s="28" t="s">
        <v>132</v>
      </c>
      <c r="G1037" s="29">
        <v>12</v>
      </c>
      <c r="H1037" s="28">
        <v>3.0000000000000001E-05</v>
      </c>
      <c r="I1037" s="30">
        <f>ROUND(G1037*H1037,P4)</f>
        <v>0</v>
      </c>
      <c r="L1037" s="31">
        <v>0</v>
      </c>
      <c r="M1037" s="24">
        <f>ROUND(G1037*L1037,P4)</f>
        <v>0</v>
      </c>
      <c r="N1037" s="25" t="s">
        <v>133</v>
      </c>
      <c r="O1037" s="32">
        <f>M1037*AA1037</f>
        <v>0</v>
      </c>
      <c r="P1037" s="1">
        <v>3</v>
      </c>
      <c r="AA1037" s="1">
        <f>IF(P1037=1,$O$3,IF(P1037=2,$O$4,$O$5))</f>
        <v>0</v>
      </c>
    </row>
    <row r="1038" ht="25.5">
      <c r="A1038" s="1" t="s">
        <v>118</v>
      </c>
      <c r="E1038" s="27" t="s">
        <v>1886</v>
      </c>
    </row>
    <row r="1039" ht="63.75">
      <c r="A1039" s="1" t="s">
        <v>119</v>
      </c>
      <c r="E1039" s="33" t="s">
        <v>1887</v>
      </c>
    </row>
    <row r="1040">
      <c r="A1040" s="1" t="s">
        <v>121</v>
      </c>
      <c r="E1040" s="27" t="s">
        <v>114</v>
      </c>
    </row>
    <row r="1041" ht="25.5">
      <c r="A1041" s="1" t="s">
        <v>112</v>
      </c>
      <c r="B1041" s="1">
        <v>273</v>
      </c>
      <c r="C1041" s="26" t="s">
        <v>1888</v>
      </c>
      <c r="D1041" t="s">
        <v>114</v>
      </c>
      <c r="E1041" s="27" t="s">
        <v>1889</v>
      </c>
      <c r="F1041" s="28" t="s">
        <v>132</v>
      </c>
      <c r="G1041" s="29">
        <v>22</v>
      </c>
      <c r="H1041" s="28">
        <v>3.0000000000000001E-05</v>
      </c>
      <c r="I1041" s="30">
        <f>ROUND(G1041*H1041,P4)</f>
        <v>0</v>
      </c>
      <c r="L1041" s="31">
        <v>0</v>
      </c>
      <c r="M1041" s="24">
        <f>ROUND(G1041*L1041,P4)</f>
        <v>0</v>
      </c>
      <c r="N1041" s="25" t="s">
        <v>133</v>
      </c>
      <c r="O1041" s="32">
        <f>M1041*AA1041</f>
        <v>0</v>
      </c>
      <c r="P1041" s="1">
        <v>3</v>
      </c>
      <c r="AA1041" s="1">
        <f>IF(P1041=1,$O$3,IF(P1041=2,$O$4,$O$5))</f>
        <v>0</v>
      </c>
    </row>
    <row r="1042" ht="25.5">
      <c r="A1042" s="1" t="s">
        <v>118</v>
      </c>
      <c r="E1042" s="27" t="s">
        <v>1889</v>
      </c>
    </row>
    <row r="1043" ht="51">
      <c r="A1043" s="1" t="s">
        <v>119</v>
      </c>
      <c r="E1043" s="33" t="s">
        <v>1890</v>
      </c>
    </row>
    <row r="1044">
      <c r="A1044" s="1" t="s">
        <v>121</v>
      </c>
      <c r="E1044" s="27" t="s">
        <v>114</v>
      </c>
    </row>
    <row r="1045" ht="25.5">
      <c r="A1045" s="1" t="s">
        <v>112</v>
      </c>
      <c r="B1045" s="1">
        <v>276</v>
      </c>
      <c r="C1045" s="26" t="s">
        <v>1891</v>
      </c>
      <c r="D1045" t="s">
        <v>114</v>
      </c>
      <c r="E1045" s="27" t="s">
        <v>1892</v>
      </c>
      <c r="F1045" s="28" t="s">
        <v>132</v>
      </c>
      <c r="G1045" s="29">
        <v>2</v>
      </c>
      <c r="H1045" s="28">
        <v>3.0000000000000001E-05</v>
      </c>
      <c r="I1045" s="30">
        <f>ROUND(G1045*H1045,P4)</f>
        <v>0</v>
      </c>
      <c r="L1045" s="31">
        <v>0</v>
      </c>
      <c r="M1045" s="24">
        <f>ROUND(G1045*L1045,P4)</f>
        <v>0</v>
      </c>
      <c r="N1045" s="25" t="s">
        <v>133</v>
      </c>
      <c r="O1045" s="32">
        <f>M1045*AA1045</f>
        <v>0</v>
      </c>
      <c r="P1045" s="1">
        <v>3</v>
      </c>
      <c r="AA1045" s="1">
        <f>IF(P1045=1,$O$3,IF(P1045=2,$O$4,$O$5))</f>
        <v>0</v>
      </c>
    </row>
    <row r="1046" ht="25.5">
      <c r="A1046" s="1" t="s">
        <v>118</v>
      </c>
      <c r="E1046" s="27" t="s">
        <v>1892</v>
      </c>
    </row>
    <row r="1047" ht="51">
      <c r="A1047" s="1" t="s">
        <v>119</v>
      </c>
      <c r="E1047" s="33" t="s">
        <v>1893</v>
      </c>
    </row>
    <row r="1048">
      <c r="A1048" s="1" t="s">
        <v>121</v>
      </c>
      <c r="E1048" s="27" t="s">
        <v>114</v>
      </c>
    </row>
    <row r="1049" ht="25.5">
      <c r="A1049" s="1" t="s">
        <v>112</v>
      </c>
      <c r="B1049" s="1">
        <v>240</v>
      </c>
      <c r="C1049" s="26" t="s">
        <v>1894</v>
      </c>
      <c r="D1049" t="s">
        <v>114</v>
      </c>
      <c r="E1049" s="27" t="s">
        <v>1895</v>
      </c>
      <c r="F1049" s="28" t="s">
        <v>132</v>
      </c>
      <c r="G1049" s="29">
        <v>9</v>
      </c>
      <c r="H1049" s="28">
        <v>0.00027</v>
      </c>
      <c r="I1049" s="30">
        <f>ROUND(G1049*H1049,P4)</f>
        <v>0</v>
      </c>
      <c r="L1049" s="31">
        <v>0</v>
      </c>
      <c r="M1049" s="24">
        <f>ROUND(G1049*L1049,P4)</f>
        <v>0</v>
      </c>
      <c r="N1049" s="25" t="s">
        <v>133</v>
      </c>
      <c r="O1049" s="32">
        <f>M1049*AA1049</f>
        <v>0</v>
      </c>
      <c r="P1049" s="1">
        <v>3</v>
      </c>
      <c r="AA1049" s="1">
        <f>IF(P1049=1,$O$3,IF(P1049=2,$O$4,$O$5))</f>
        <v>0</v>
      </c>
    </row>
    <row r="1050" ht="25.5">
      <c r="A1050" s="1" t="s">
        <v>118</v>
      </c>
      <c r="E1050" s="27" t="s">
        <v>1895</v>
      </c>
    </row>
    <row r="1051" ht="25.5">
      <c r="A1051" s="1" t="s">
        <v>119</v>
      </c>
      <c r="E1051" s="33" t="s">
        <v>1896</v>
      </c>
    </row>
    <row r="1052">
      <c r="A1052" s="1" t="s">
        <v>121</v>
      </c>
      <c r="E1052" s="27" t="s">
        <v>114</v>
      </c>
    </row>
    <row r="1053" ht="25.5">
      <c r="A1053" s="1" t="s">
        <v>112</v>
      </c>
      <c r="B1053" s="1">
        <v>279</v>
      </c>
      <c r="C1053" s="26" t="s">
        <v>1897</v>
      </c>
      <c r="D1053" t="s">
        <v>114</v>
      </c>
      <c r="E1053" s="27" t="s">
        <v>1898</v>
      </c>
      <c r="F1053" s="28" t="s">
        <v>132</v>
      </c>
      <c r="G1053" s="29">
        <v>38</v>
      </c>
      <c r="H1053" s="28">
        <v>0.00022000000000000001</v>
      </c>
      <c r="I1053" s="30">
        <f>ROUND(G1053*H1053,P4)</f>
        <v>0</v>
      </c>
      <c r="L1053" s="31">
        <v>0</v>
      </c>
      <c r="M1053" s="24">
        <f>ROUND(G1053*L1053,P4)</f>
        <v>0</v>
      </c>
      <c r="N1053" s="25" t="s">
        <v>133</v>
      </c>
      <c r="O1053" s="32">
        <f>M1053*AA1053</f>
        <v>0</v>
      </c>
      <c r="P1053" s="1">
        <v>3</v>
      </c>
      <c r="AA1053" s="1">
        <f>IF(P1053=1,$O$3,IF(P1053=2,$O$4,$O$5))</f>
        <v>0</v>
      </c>
    </row>
    <row r="1054" ht="25.5">
      <c r="A1054" s="1" t="s">
        <v>118</v>
      </c>
      <c r="E1054" s="27" t="s">
        <v>1898</v>
      </c>
    </row>
    <row r="1055" ht="280.5">
      <c r="A1055" s="1" t="s">
        <v>119</v>
      </c>
      <c r="E1055" s="33" t="s">
        <v>1899</v>
      </c>
    </row>
    <row r="1056">
      <c r="A1056" s="1" t="s">
        <v>121</v>
      </c>
      <c r="E1056" s="27" t="s">
        <v>114</v>
      </c>
    </row>
    <row r="1057" ht="25.5">
      <c r="A1057" s="1" t="s">
        <v>112</v>
      </c>
      <c r="B1057" s="1">
        <v>285</v>
      </c>
      <c r="C1057" s="26" t="s">
        <v>1900</v>
      </c>
      <c r="D1057" t="s">
        <v>114</v>
      </c>
      <c r="E1057" s="27" t="s">
        <v>1901</v>
      </c>
      <c r="F1057" s="28" t="s">
        <v>416</v>
      </c>
      <c r="G1057" s="29">
        <v>225.483</v>
      </c>
      <c r="H1057" s="28">
        <v>0.032710000000000003</v>
      </c>
      <c r="I1057" s="30">
        <f>ROUND(G1057*H1057,P4)</f>
        <v>0</v>
      </c>
      <c r="L1057" s="31">
        <v>0</v>
      </c>
      <c r="M1057" s="24">
        <f>ROUND(G1057*L1057,P4)</f>
        <v>0</v>
      </c>
      <c r="N1057" s="25" t="s">
        <v>133</v>
      </c>
      <c r="O1057" s="32">
        <f>M1057*AA1057</f>
        <v>0</v>
      </c>
      <c r="P1057" s="1">
        <v>3</v>
      </c>
      <c r="AA1057" s="1">
        <f>IF(P1057=1,$O$3,IF(P1057=2,$O$4,$O$5))</f>
        <v>0</v>
      </c>
    </row>
    <row r="1058" ht="25.5">
      <c r="A1058" s="1" t="s">
        <v>118</v>
      </c>
      <c r="E1058" s="27" t="s">
        <v>1901</v>
      </c>
    </row>
    <row r="1059" ht="331.5">
      <c r="A1059" s="1" t="s">
        <v>119</v>
      </c>
      <c r="E1059" s="33" t="s">
        <v>1902</v>
      </c>
    </row>
    <row r="1060">
      <c r="A1060" s="1" t="s">
        <v>121</v>
      </c>
      <c r="E1060" s="27" t="s">
        <v>114</v>
      </c>
    </row>
    <row r="1061" ht="25.5">
      <c r="A1061" s="1" t="s">
        <v>112</v>
      </c>
      <c r="B1061" s="1">
        <v>263</v>
      </c>
      <c r="C1061" s="26" t="s">
        <v>1903</v>
      </c>
      <c r="D1061" t="s">
        <v>114</v>
      </c>
      <c r="E1061" s="27" t="s">
        <v>1904</v>
      </c>
      <c r="F1061" s="28" t="s">
        <v>416</v>
      </c>
      <c r="G1061" s="29">
        <v>44.924999999999997</v>
      </c>
      <c r="H1061" s="28">
        <v>0.00117</v>
      </c>
      <c r="I1061" s="30">
        <f>ROUND(G1061*H1061,P4)</f>
        <v>0</v>
      </c>
      <c r="L1061" s="31">
        <v>0</v>
      </c>
      <c r="M1061" s="24">
        <f>ROUND(G1061*L1061,P4)</f>
        <v>0</v>
      </c>
      <c r="N1061" s="25" t="s">
        <v>133</v>
      </c>
      <c r="O1061" s="32">
        <f>M1061*AA1061</f>
        <v>0</v>
      </c>
      <c r="P1061" s="1">
        <v>3</v>
      </c>
      <c r="AA1061" s="1">
        <f>IF(P1061=1,$O$3,IF(P1061=2,$O$4,$O$5))</f>
        <v>0</v>
      </c>
    </row>
    <row r="1062" ht="25.5">
      <c r="A1062" s="1" t="s">
        <v>118</v>
      </c>
      <c r="E1062" s="27" t="s">
        <v>1904</v>
      </c>
    </row>
    <row r="1063" ht="140.25">
      <c r="A1063" s="1" t="s">
        <v>119</v>
      </c>
      <c r="E1063" s="33" t="s">
        <v>1905</v>
      </c>
    </row>
    <row r="1064">
      <c r="A1064" s="1" t="s">
        <v>121</v>
      </c>
      <c r="E1064" s="27" t="s">
        <v>114</v>
      </c>
    </row>
    <row r="1065">
      <c r="A1065" s="1" t="s">
        <v>112</v>
      </c>
      <c r="B1065" s="1">
        <v>265</v>
      </c>
      <c r="C1065" s="26" t="s">
        <v>1906</v>
      </c>
      <c r="D1065" t="s">
        <v>114</v>
      </c>
      <c r="E1065" s="27" t="s">
        <v>1907</v>
      </c>
      <c r="F1065" s="28" t="s">
        <v>136</v>
      </c>
      <c r="G1065" s="29">
        <v>80.269999999999996</v>
      </c>
      <c r="H1065" s="28">
        <v>0.00020000000000000001</v>
      </c>
      <c r="I1065" s="30">
        <f>ROUND(G1065*H1065,P4)</f>
        <v>0</v>
      </c>
      <c r="L1065" s="31">
        <v>0</v>
      </c>
      <c r="M1065" s="24">
        <f>ROUND(G1065*L1065,P4)</f>
        <v>0</v>
      </c>
      <c r="N1065" s="25" t="s">
        <v>133</v>
      </c>
      <c r="O1065" s="32">
        <f>M1065*AA1065</f>
        <v>0</v>
      </c>
      <c r="P1065" s="1">
        <v>3</v>
      </c>
      <c r="AA1065" s="1">
        <f>IF(P1065=1,$O$3,IF(P1065=2,$O$4,$O$5))</f>
        <v>0</v>
      </c>
    </row>
    <row r="1066">
      <c r="A1066" s="1" t="s">
        <v>118</v>
      </c>
      <c r="E1066" s="27" t="s">
        <v>1907</v>
      </c>
    </row>
    <row r="1067" ht="140.25">
      <c r="A1067" s="1" t="s">
        <v>119</v>
      </c>
      <c r="E1067" s="33" t="s">
        <v>1908</v>
      </c>
    </row>
    <row r="1068">
      <c r="A1068" s="1" t="s">
        <v>121</v>
      </c>
      <c r="E1068" s="27" t="s">
        <v>114</v>
      </c>
    </row>
    <row r="1069" ht="25.5">
      <c r="A1069" s="1" t="s">
        <v>112</v>
      </c>
      <c r="B1069" s="1">
        <v>242</v>
      </c>
      <c r="C1069" s="26" t="s">
        <v>1909</v>
      </c>
      <c r="D1069" t="s">
        <v>114</v>
      </c>
      <c r="E1069" s="27" t="s">
        <v>1910</v>
      </c>
      <c r="F1069" s="28" t="s">
        <v>136</v>
      </c>
      <c r="G1069" s="29">
        <v>172.755</v>
      </c>
      <c r="H1069" s="28">
        <v>0</v>
      </c>
      <c r="I1069" s="30">
        <f>ROUND(G1069*H1069,P4)</f>
        <v>0</v>
      </c>
      <c r="L1069" s="31">
        <v>0</v>
      </c>
      <c r="M1069" s="24">
        <f>ROUND(G1069*L1069,P4)</f>
        <v>0</v>
      </c>
      <c r="N1069" s="25" t="s">
        <v>133</v>
      </c>
      <c r="O1069" s="32">
        <f>M1069*AA1069</f>
        <v>0</v>
      </c>
      <c r="P1069" s="1">
        <v>3</v>
      </c>
      <c r="AA1069" s="1">
        <f>IF(P1069=1,$O$3,IF(P1069=2,$O$4,$O$5))</f>
        <v>0</v>
      </c>
    </row>
    <row r="1070" ht="25.5">
      <c r="A1070" s="1" t="s">
        <v>118</v>
      </c>
      <c r="E1070" s="27" t="s">
        <v>1910</v>
      </c>
    </row>
    <row r="1071">
      <c r="A1071" s="1" t="s">
        <v>119</v>
      </c>
      <c r="E1071" s="33" t="s">
        <v>1911</v>
      </c>
    </row>
    <row r="1072">
      <c r="A1072" s="1" t="s">
        <v>121</v>
      </c>
      <c r="E1072" s="27" t="s">
        <v>114</v>
      </c>
    </row>
    <row r="1073" ht="25.5">
      <c r="A1073" s="1" t="s">
        <v>112</v>
      </c>
      <c r="B1073" s="1">
        <v>286</v>
      </c>
      <c r="C1073" s="26" t="s">
        <v>1912</v>
      </c>
      <c r="D1073" t="s">
        <v>114</v>
      </c>
      <c r="E1073" s="27" t="s">
        <v>1913</v>
      </c>
      <c r="F1073" s="28" t="s">
        <v>478</v>
      </c>
      <c r="G1073" s="29">
        <v>42.478000000000002</v>
      </c>
      <c r="H1073" s="28">
        <v>0</v>
      </c>
      <c r="I1073" s="30">
        <f>ROUND(G1073*H1073,P4)</f>
        <v>0</v>
      </c>
      <c r="L1073" s="31">
        <v>0</v>
      </c>
      <c r="M1073" s="24">
        <f>ROUND(G1073*L1073,P4)</f>
        <v>0</v>
      </c>
      <c r="N1073" s="25" t="s">
        <v>133</v>
      </c>
      <c r="O1073" s="32">
        <f>M1073*AA1073</f>
        <v>0</v>
      </c>
      <c r="P1073" s="1">
        <v>3</v>
      </c>
      <c r="AA1073" s="1">
        <f>IF(P1073=1,$O$3,IF(P1073=2,$O$4,$O$5))</f>
        <v>0</v>
      </c>
    </row>
    <row r="1074" ht="38.25">
      <c r="A1074" s="1" t="s">
        <v>118</v>
      </c>
      <c r="E1074" s="27" t="s">
        <v>1914</v>
      </c>
    </row>
    <row r="1075">
      <c r="A1075" s="1" t="s">
        <v>119</v>
      </c>
    </row>
    <row r="1076">
      <c r="A1076" s="1" t="s">
        <v>121</v>
      </c>
      <c r="E1076" s="27" t="s">
        <v>114</v>
      </c>
    </row>
    <row r="1077" ht="25.5">
      <c r="A1077" s="1" t="s">
        <v>112</v>
      </c>
      <c r="B1077" s="1">
        <v>278</v>
      </c>
      <c r="C1077" s="26" t="s">
        <v>1915</v>
      </c>
      <c r="D1077" t="s">
        <v>114</v>
      </c>
      <c r="E1077" s="27" t="s">
        <v>1916</v>
      </c>
      <c r="F1077" s="28" t="s">
        <v>132</v>
      </c>
      <c r="G1077" s="29">
        <v>1</v>
      </c>
      <c r="H1077" s="28">
        <v>0</v>
      </c>
      <c r="I1077" s="30">
        <f>ROUND(G1077*H1077,P4)</f>
        <v>0</v>
      </c>
      <c r="L1077" s="31">
        <v>0</v>
      </c>
      <c r="M1077" s="24">
        <f>ROUND(G1077*L1077,P4)</f>
        <v>0</v>
      </c>
      <c r="N1077" s="25" t="s">
        <v>257</v>
      </c>
      <c r="O1077" s="32">
        <f>M1077*AA1077</f>
        <v>0</v>
      </c>
      <c r="P1077" s="1">
        <v>3</v>
      </c>
      <c r="AA1077" s="1">
        <f>IF(P1077=1,$O$3,IF(P1077=2,$O$4,$O$5))</f>
        <v>0</v>
      </c>
    </row>
    <row r="1078" ht="25.5">
      <c r="A1078" s="1" t="s">
        <v>118</v>
      </c>
      <c r="E1078" s="27" t="s">
        <v>1916</v>
      </c>
    </row>
    <row r="1079">
      <c r="A1079" s="1" t="s">
        <v>119</v>
      </c>
      <c r="E1079" s="33" t="s">
        <v>1917</v>
      </c>
    </row>
    <row r="1080">
      <c r="A1080" s="1" t="s">
        <v>121</v>
      </c>
      <c r="E1080" s="27" t="s">
        <v>114</v>
      </c>
    </row>
    <row r="1081" ht="25.5">
      <c r="A1081" s="1" t="s">
        <v>112</v>
      </c>
      <c r="B1081" s="1">
        <v>275</v>
      </c>
      <c r="C1081" s="26" t="s">
        <v>1918</v>
      </c>
      <c r="D1081" t="s">
        <v>114</v>
      </c>
      <c r="E1081" s="27" t="s">
        <v>1919</v>
      </c>
      <c r="F1081" s="28" t="s">
        <v>132</v>
      </c>
      <c r="G1081" s="29">
        <v>1</v>
      </c>
      <c r="H1081" s="28">
        <v>0.0022000000000000001</v>
      </c>
      <c r="I1081" s="30">
        <f>ROUND(G1081*H1081,P4)</f>
        <v>0</v>
      </c>
      <c r="L1081" s="31">
        <v>0</v>
      </c>
      <c r="M1081" s="24">
        <f>ROUND(G1081*L1081,P4)</f>
        <v>0</v>
      </c>
      <c r="N1081" s="25" t="s">
        <v>257</v>
      </c>
      <c r="O1081" s="32">
        <f>M1081*AA1081</f>
        <v>0</v>
      </c>
      <c r="P1081" s="1">
        <v>3</v>
      </c>
      <c r="AA1081" s="1">
        <f>IF(P1081=1,$O$3,IF(P1081=2,$O$4,$O$5))</f>
        <v>0</v>
      </c>
    </row>
    <row r="1082" ht="25.5">
      <c r="A1082" s="1" t="s">
        <v>118</v>
      </c>
      <c r="E1082" s="27" t="s">
        <v>1919</v>
      </c>
    </row>
    <row r="1083">
      <c r="A1083" s="1" t="s">
        <v>119</v>
      </c>
      <c r="E1083" s="33" t="s">
        <v>1920</v>
      </c>
    </row>
    <row r="1084">
      <c r="A1084" s="1" t="s">
        <v>121</v>
      </c>
      <c r="E1084" s="27" t="s">
        <v>114</v>
      </c>
    </row>
    <row r="1085" ht="25.5">
      <c r="A1085" s="1" t="s">
        <v>112</v>
      </c>
      <c r="B1085" s="1">
        <v>271</v>
      </c>
      <c r="C1085" s="26" t="s">
        <v>1921</v>
      </c>
      <c r="D1085" t="s">
        <v>114</v>
      </c>
      <c r="E1085" s="27" t="s">
        <v>1922</v>
      </c>
      <c r="F1085" s="28" t="s">
        <v>132</v>
      </c>
      <c r="G1085" s="29">
        <v>7</v>
      </c>
      <c r="H1085" s="28">
        <v>0.0014</v>
      </c>
      <c r="I1085" s="30">
        <f>ROUND(G1085*H1085,P4)</f>
        <v>0</v>
      </c>
      <c r="L1085" s="31">
        <v>0</v>
      </c>
      <c r="M1085" s="24">
        <f>ROUND(G1085*L1085,P4)</f>
        <v>0</v>
      </c>
      <c r="N1085" s="25" t="s">
        <v>257</v>
      </c>
      <c r="O1085" s="32">
        <f>M1085*AA1085</f>
        <v>0</v>
      </c>
      <c r="P1085" s="1">
        <v>3</v>
      </c>
      <c r="AA1085" s="1">
        <f>IF(P1085=1,$O$3,IF(P1085=2,$O$4,$O$5))</f>
        <v>0</v>
      </c>
    </row>
    <row r="1086" ht="25.5">
      <c r="A1086" s="1" t="s">
        <v>118</v>
      </c>
      <c r="E1086" s="27" t="s">
        <v>1922</v>
      </c>
    </row>
    <row r="1087">
      <c r="A1087" s="1" t="s">
        <v>119</v>
      </c>
      <c r="E1087" s="33" t="s">
        <v>1923</v>
      </c>
    </row>
    <row r="1088">
      <c r="A1088" s="1" t="s">
        <v>121</v>
      </c>
      <c r="E1088" s="27" t="s">
        <v>114</v>
      </c>
    </row>
    <row r="1089" ht="25.5">
      <c r="A1089" s="1" t="s">
        <v>112</v>
      </c>
      <c r="B1089" s="1">
        <v>272</v>
      </c>
      <c r="C1089" s="26" t="s">
        <v>1924</v>
      </c>
      <c r="D1089" t="s">
        <v>114</v>
      </c>
      <c r="E1089" s="27" t="s">
        <v>1925</v>
      </c>
      <c r="F1089" s="28" t="s">
        <v>132</v>
      </c>
      <c r="G1089" s="29">
        <v>1</v>
      </c>
      <c r="H1089" s="28">
        <v>0.0014</v>
      </c>
      <c r="I1089" s="30">
        <f>ROUND(G1089*H1089,P4)</f>
        <v>0</v>
      </c>
      <c r="L1089" s="31">
        <v>0</v>
      </c>
      <c r="M1089" s="24">
        <f>ROUND(G1089*L1089,P4)</f>
        <v>0</v>
      </c>
      <c r="N1089" s="25" t="s">
        <v>257</v>
      </c>
      <c r="O1089" s="32">
        <f>M1089*AA1089</f>
        <v>0</v>
      </c>
      <c r="P1089" s="1">
        <v>3</v>
      </c>
      <c r="AA1089" s="1">
        <f>IF(P1089=1,$O$3,IF(P1089=2,$O$4,$O$5))</f>
        <v>0</v>
      </c>
    </row>
    <row r="1090" ht="25.5">
      <c r="A1090" s="1" t="s">
        <v>118</v>
      </c>
      <c r="E1090" s="27" t="s">
        <v>1925</v>
      </c>
    </row>
    <row r="1091">
      <c r="A1091" s="1" t="s">
        <v>119</v>
      </c>
      <c r="E1091" s="33" t="s">
        <v>1926</v>
      </c>
    </row>
    <row r="1092">
      <c r="A1092" s="1" t="s">
        <v>121</v>
      </c>
      <c r="E1092" s="27" t="s">
        <v>114</v>
      </c>
    </row>
    <row r="1093" ht="25.5">
      <c r="A1093" s="1" t="s">
        <v>112</v>
      </c>
      <c r="B1093" s="1">
        <v>267</v>
      </c>
      <c r="C1093" s="26" t="s">
        <v>1927</v>
      </c>
      <c r="D1093" t="s">
        <v>114</v>
      </c>
      <c r="E1093" s="27" t="s">
        <v>1928</v>
      </c>
      <c r="F1093" s="28" t="s">
        <v>416</v>
      </c>
      <c r="G1093" s="29">
        <v>4.641</v>
      </c>
      <c r="H1093" s="28">
        <v>0.015599999999999999</v>
      </c>
      <c r="I1093" s="30">
        <f>ROUND(G1093*H1093,P4)</f>
        <v>0</v>
      </c>
      <c r="L1093" s="31">
        <v>0</v>
      </c>
      <c r="M1093" s="24">
        <f>ROUND(G1093*L1093,P4)</f>
        <v>0</v>
      </c>
      <c r="N1093" s="25" t="s">
        <v>257</v>
      </c>
      <c r="O1093" s="32">
        <f>M1093*AA1093</f>
        <v>0</v>
      </c>
      <c r="P1093" s="1">
        <v>3</v>
      </c>
      <c r="AA1093" s="1">
        <f>IF(P1093=1,$O$3,IF(P1093=2,$O$4,$O$5))</f>
        <v>0</v>
      </c>
    </row>
    <row r="1094" ht="25.5">
      <c r="A1094" s="1" t="s">
        <v>118</v>
      </c>
      <c r="E1094" s="27" t="s">
        <v>1928</v>
      </c>
    </row>
    <row r="1095">
      <c r="A1095" s="1" t="s">
        <v>119</v>
      </c>
    </row>
    <row r="1096">
      <c r="A1096" s="1" t="s">
        <v>121</v>
      </c>
      <c r="E1096" s="27" t="s">
        <v>114</v>
      </c>
    </row>
    <row r="1097" ht="25.5">
      <c r="A1097" s="1" t="s">
        <v>112</v>
      </c>
      <c r="B1097" s="1">
        <v>244</v>
      </c>
      <c r="C1097" s="26" t="s">
        <v>1929</v>
      </c>
      <c r="D1097" t="s">
        <v>114</v>
      </c>
      <c r="E1097" s="27" t="s">
        <v>1930</v>
      </c>
      <c r="F1097" s="28" t="s">
        <v>416</v>
      </c>
      <c r="G1097" s="29">
        <v>30.869</v>
      </c>
      <c r="H1097" s="28">
        <v>0.043229999999999998</v>
      </c>
      <c r="I1097" s="30">
        <f>ROUND(G1097*H1097,P4)</f>
        <v>0</v>
      </c>
      <c r="L1097" s="31">
        <v>0</v>
      </c>
      <c r="M1097" s="24">
        <f>ROUND(G1097*L1097,P4)</f>
        <v>0</v>
      </c>
      <c r="N1097" s="25" t="s">
        <v>257</v>
      </c>
      <c r="O1097" s="32">
        <f>M1097*AA1097</f>
        <v>0</v>
      </c>
      <c r="P1097" s="1">
        <v>3</v>
      </c>
      <c r="AA1097" s="1">
        <f>IF(P1097=1,$O$3,IF(P1097=2,$O$4,$O$5))</f>
        <v>0</v>
      </c>
    </row>
    <row r="1098" ht="38.25">
      <c r="A1098" s="1" t="s">
        <v>118</v>
      </c>
      <c r="E1098" s="27" t="s">
        <v>1931</v>
      </c>
    </row>
    <row r="1099" ht="102">
      <c r="A1099" s="1" t="s">
        <v>119</v>
      </c>
      <c r="E1099" s="33" t="s">
        <v>1932</v>
      </c>
    </row>
    <row r="1100">
      <c r="A1100" s="1" t="s">
        <v>121</v>
      </c>
      <c r="E1100" s="27" t="s">
        <v>114</v>
      </c>
    </row>
    <row r="1101" ht="25.5">
      <c r="A1101" s="1" t="s">
        <v>112</v>
      </c>
      <c r="B1101" s="1">
        <v>250</v>
      </c>
      <c r="C1101" s="26" t="s">
        <v>1933</v>
      </c>
      <c r="D1101" t="s">
        <v>114</v>
      </c>
      <c r="E1101" s="27" t="s">
        <v>1934</v>
      </c>
      <c r="F1101" s="28" t="s">
        <v>416</v>
      </c>
      <c r="G1101" s="29">
        <v>40.255000000000003</v>
      </c>
      <c r="H1101" s="28">
        <v>0.01213</v>
      </c>
      <c r="I1101" s="30">
        <f>ROUND(G1101*H1101,P4)</f>
        <v>0</v>
      </c>
      <c r="L1101" s="31">
        <v>0</v>
      </c>
      <c r="M1101" s="24">
        <f>ROUND(G1101*L1101,P4)</f>
        <v>0</v>
      </c>
      <c r="N1101" s="25" t="s">
        <v>257</v>
      </c>
      <c r="O1101" s="32">
        <f>M1101*AA1101</f>
        <v>0</v>
      </c>
      <c r="P1101" s="1">
        <v>3</v>
      </c>
      <c r="AA1101" s="1">
        <f>IF(P1101=1,$O$3,IF(P1101=2,$O$4,$O$5))</f>
        <v>0</v>
      </c>
    </row>
    <row r="1102" ht="38.25">
      <c r="A1102" s="1" t="s">
        <v>118</v>
      </c>
      <c r="E1102" s="27" t="s">
        <v>1935</v>
      </c>
    </row>
    <row r="1103" ht="293.25">
      <c r="A1103" s="1" t="s">
        <v>119</v>
      </c>
      <c r="E1103" s="33" t="s">
        <v>1936</v>
      </c>
    </row>
    <row r="1104">
      <c r="A1104" s="1" t="s">
        <v>121</v>
      </c>
      <c r="E1104" s="27" t="s">
        <v>114</v>
      </c>
    </row>
    <row r="1105" ht="38.25">
      <c r="A1105" s="1" t="s">
        <v>112</v>
      </c>
      <c r="B1105" s="1">
        <v>262</v>
      </c>
      <c r="C1105" s="26" t="s">
        <v>1937</v>
      </c>
      <c r="D1105" t="s">
        <v>114</v>
      </c>
      <c r="E1105" s="27" t="s">
        <v>1938</v>
      </c>
      <c r="F1105" s="28" t="s">
        <v>416</v>
      </c>
      <c r="G1105" s="29">
        <v>41.993000000000002</v>
      </c>
      <c r="H1105" s="28">
        <v>0.01525</v>
      </c>
      <c r="I1105" s="30">
        <f>ROUND(G1105*H1105,P4)</f>
        <v>0</v>
      </c>
      <c r="L1105" s="31">
        <v>0</v>
      </c>
      <c r="M1105" s="24">
        <f>ROUND(G1105*L1105,P4)</f>
        <v>0</v>
      </c>
      <c r="N1105" s="25" t="s">
        <v>257</v>
      </c>
      <c r="O1105" s="32">
        <f>M1105*AA1105</f>
        <v>0</v>
      </c>
      <c r="P1105" s="1">
        <v>3</v>
      </c>
      <c r="AA1105" s="1">
        <f>IF(P1105=1,$O$3,IF(P1105=2,$O$4,$O$5))</f>
        <v>0</v>
      </c>
    </row>
    <row r="1106" ht="38.25">
      <c r="A1106" s="1" t="s">
        <v>118</v>
      </c>
      <c r="E1106" s="27" t="s">
        <v>1939</v>
      </c>
    </row>
    <row r="1107" ht="51">
      <c r="A1107" s="1" t="s">
        <v>119</v>
      </c>
      <c r="E1107" s="33" t="s">
        <v>1880</v>
      </c>
    </row>
    <row r="1108">
      <c r="A1108" s="1" t="s">
        <v>121</v>
      </c>
      <c r="E1108" s="27" t="s">
        <v>114</v>
      </c>
    </row>
    <row r="1109" ht="25.5">
      <c r="A1109" s="1" t="s">
        <v>112</v>
      </c>
      <c r="B1109" s="1">
        <v>266</v>
      </c>
      <c r="C1109" s="26" t="s">
        <v>1940</v>
      </c>
      <c r="D1109" t="s">
        <v>114</v>
      </c>
      <c r="E1109" s="27" t="s">
        <v>1941</v>
      </c>
      <c r="F1109" s="28" t="s">
        <v>416</v>
      </c>
      <c r="G1109" s="29">
        <v>4.641</v>
      </c>
      <c r="H1109" s="28">
        <v>0.00040999999999999999</v>
      </c>
      <c r="I1109" s="30">
        <f>ROUND(G1109*H1109,P4)</f>
        <v>0</v>
      </c>
      <c r="L1109" s="31">
        <v>0</v>
      </c>
      <c r="M1109" s="24">
        <f>ROUND(G1109*L1109,P4)</f>
        <v>0</v>
      </c>
      <c r="N1109" s="25" t="s">
        <v>257</v>
      </c>
      <c r="O1109" s="32">
        <f>M1109*AA1109</f>
        <v>0</v>
      </c>
      <c r="P1109" s="1">
        <v>3</v>
      </c>
      <c r="AA1109" s="1">
        <f>IF(P1109=1,$O$3,IF(P1109=2,$O$4,$O$5))</f>
        <v>0</v>
      </c>
    </row>
    <row r="1110" ht="25.5">
      <c r="A1110" s="1" t="s">
        <v>118</v>
      </c>
      <c r="E1110" s="27" t="s">
        <v>1941</v>
      </c>
    </row>
    <row r="1111" ht="51">
      <c r="A1111" s="1" t="s">
        <v>119</v>
      </c>
      <c r="E1111" s="33" t="s">
        <v>1942</v>
      </c>
    </row>
    <row r="1112">
      <c r="A1112" s="1" t="s">
        <v>121</v>
      </c>
      <c r="E1112" s="27" t="s">
        <v>114</v>
      </c>
    </row>
    <row r="1113" ht="25.5">
      <c r="A1113" s="1" t="s">
        <v>112</v>
      </c>
      <c r="B1113" s="1">
        <v>268</v>
      </c>
      <c r="C1113" s="26" t="s">
        <v>1943</v>
      </c>
      <c r="D1113" t="s">
        <v>114</v>
      </c>
      <c r="E1113" s="27" t="s">
        <v>1944</v>
      </c>
      <c r="F1113" s="28" t="s">
        <v>416</v>
      </c>
      <c r="G1113" s="29">
        <v>9.5869999999999997</v>
      </c>
      <c r="H1113" s="28">
        <v>0.01627</v>
      </c>
      <c r="I1113" s="30">
        <f>ROUND(G1113*H1113,P4)</f>
        <v>0</v>
      </c>
      <c r="L1113" s="31">
        <v>0</v>
      </c>
      <c r="M1113" s="24">
        <f>ROUND(G1113*L1113,P4)</f>
        <v>0</v>
      </c>
      <c r="N1113" s="25" t="s">
        <v>257</v>
      </c>
      <c r="O1113" s="32">
        <f>M1113*AA1113</f>
        <v>0</v>
      </c>
      <c r="P1113" s="1">
        <v>3</v>
      </c>
      <c r="AA1113" s="1">
        <f>IF(P1113=1,$O$3,IF(P1113=2,$O$4,$O$5))</f>
        <v>0</v>
      </c>
    </row>
    <row r="1114" ht="25.5">
      <c r="A1114" s="1" t="s">
        <v>118</v>
      </c>
      <c r="E1114" s="27" t="s">
        <v>1944</v>
      </c>
    </row>
    <row r="1115" ht="51">
      <c r="A1115" s="1" t="s">
        <v>119</v>
      </c>
      <c r="E1115" s="33" t="s">
        <v>1945</v>
      </c>
    </row>
    <row r="1116">
      <c r="A1116" s="1" t="s">
        <v>121</v>
      </c>
      <c r="E1116" s="27" t="s">
        <v>114</v>
      </c>
    </row>
    <row r="1117">
      <c r="A1117" s="1" t="s">
        <v>109</v>
      </c>
      <c r="C1117" s="22" t="s">
        <v>1946</v>
      </c>
      <c r="E1117" s="23" t="s">
        <v>1947</v>
      </c>
      <c r="L1117" s="24">
        <f>SUMIFS(L1118:L1221,A1118:A1221,"P")</f>
        <v>0</v>
      </c>
      <c r="M1117" s="24">
        <f>SUMIFS(M1118:M1221,A1118:A1221,"P")</f>
        <v>0</v>
      </c>
      <c r="N1117" s="25"/>
    </row>
    <row r="1118">
      <c r="A1118" s="1" t="s">
        <v>112</v>
      </c>
      <c r="B1118" s="1">
        <v>307</v>
      </c>
      <c r="C1118" s="26" t="s">
        <v>1948</v>
      </c>
      <c r="D1118" t="s">
        <v>114</v>
      </c>
      <c r="E1118" s="27" t="s">
        <v>1949</v>
      </c>
      <c r="F1118" s="28" t="s">
        <v>136</v>
      </c>
      <c r="G1118" s="29">
        <v>3.5</v>
      </c>
      <c r="H1118" s="28">
        <v>0.00055999999999999995</v>
      </c>
      <c r="I1118" s="30">
        <f>ROUND(G1118*H1118,P4)</f>
        <v>0</v>
      </c>
      <c r="L1118" s="31">
        <v>0</v>
      </c>
      <c r="M1118" s="24">
        <f>ROUND(G1118*L1118,P4)</f>
        <v>0</v>
      </c>
      <c r="N1118" s="25" t="s">
        <v>133</v>
      </c>
      <c r="O1118" s="32">
        <f>M1118*AA1118</f>
        <v>0</v>
      </c>
      <c r="P1118" s="1">
        <v>3</v>
      </c>
      <c r="AA1118" s="1">
        <f>IF(P1118=1,$O$3,IF(P1118=2,$O$4,$O$5))</f>
        <v>0</v>
      </c>
    </row>
    <row r="1119">
      <c r="A1119" s="1" t="s">
        <v>118</v>
      </c>
      <c r="E1119" s="27" t="s">
        <v>1949</v>
      </c>
    </row>
    <row r="1120" ht="25.5">
      <c r="A1120" s="1" t="s">
        <v>119</v>
      </c>
      <c r="E1120" s="33" t="s">
        <v>1950</v>
      </c>
    </row>
    <row r="1121">
      <c r="A1121" s="1" t="s">
        <v>121</v>
      </c>
      <c r="E1121" s="27" t="s">
        <v>114</v>
      </c>
    </row>
    <row r="1122" ht="25.5">
      <c r="A1122" s="1" t="s">
        <v>112</v>
      </c>
      <c r="B1122" s="1">
        <v>300</v>
      </c>
      <c r="C1122" s="26" t="s">
        <v>1951</v>
      </c>
      <c r="D1122" t="s">
        <v>114</v>
      </c>
      <c r="E1122" s="27" t="s">
        <v>1952</v>
      </c>
      <c r="F1122" s="28" t="s">
        <v>132</v>
      </c>
      <c r="G1122" s="29">
        <v>1</v>
      </c>
      <c r="H1122" s="28">
        <v>0.00189</v>
      </c>
      <c r="I1122" s="30">
        <f>ROUND(G1122*H1122,P4)</f>
        <v>0</v>
      </c>
      <c r="L1122" s="31">
        <v>0</v>
      </c>
      <c r="M1122" s="24">
        <f>ROUND(G1122*L1122,P4)</f>
        <v>0</v>
      </c>
      <c r="N1122" s="25" t="s">
        <v>133</v>
      </c>
      <c r="O1122" s="32">
        <f>M1122*AA1122</f>
        <v>0</v>
      </c>
      <c r="P1122" s="1">
        <v>3</v>
      </c>
      <c r="AA1122" s="1">
        <f>IF(P1122=1,$O$3,IF(P1122=2,$O$4,$O$5))</f>
        <v>0</v>
      </c>
    </row>
    <row r="1123" ht="25.5">
      <c r="A1123" s="1" t="s">
        <v>118</v>
      </c>
      <c r="E1123" s="27" t="s">
        <v>1952</v>
      </c>
    </row>
    <row r="1124" ht="25.5">
      <c r="A1124" s="1" t="s">
        <v>119</v>
      </c>
      <c r="E1124" s="33" t="s">
        <v>1953</v>
      </c>
    </row>
    <row r="1125">
      <c r="A1125" s="1" t="s">
        <v>121</v>
      </c>
      <c r="E1125" s="27" t="s">
        <v>114</v>
      </c>
    </row>
    <row r="1126" ht="25.5">
      <c r="A1126" s="1" t="s">
        <v>112</v>
      </c>
      <c r="B1126" s="1">
        <v>287</v>
      </c>
      <c r="C1126" s="26" t="s">
        <v>1954</v>
      </c>
      <c r="D1126" t="s">
        <v>114</v>
      </c>
      <c r="E1126" s="27" t="s">
        <v>1955</v>
      </c>
      <c r="F1126" s="28" t="s">
        <v>416</v>
      </c>
      <c r="G1126" s="29">
        <v>434.01499999999999</v>
      </c>
      <c r="H1126" s="28">
        <v>0.0066100000000000004</v>
      </c>
      <c r="I1126" s="30">
        <f>ROUND(G1126*H1126,P4)</f>
        <v>0</v>
      </c>
      <c r="L1126" s="31">
        <v>0</v>
      </c>
      <c r="M1126" s="24">
        <f>ROUND(G1126*L1126,P4)</f>
        <v>0</v>
      </c>
      <c r="N1126" s="25" t="s">
        <v>133</v>
      </c>
      <c r="O1126" s="32">
        <f>M1126*AA1126</f>
        <v>0</v>
      </c>
      <c r="P1126" s="1">
        <v>3</v>
      </c>
      <c r="AA1126" s="1">
        <f>IF(P1126=1,$O$3,IF(P1126=2,$O$4,$O$5))</f>
        <v>0</v>
      </c>
    </row>
    <row r="1127" ht="38.25">
      <c r="A1127" s="1" t="s">
        <v>118</v>
      </c>
      <c r="E1127" s="27" t="s">
        <v>1956</v>
      </c>
    </row>
    <row r="1128" ht="216.75">
      <c r="A1128" s="1" t="s">
        <v>119</v>
      </c>
      <c r="E1128" s="33" t="s">
        <v>1957</v>
      </c>
    </row>
    <row r="1129">
      <c r="A1129" s="1" t="s">
        <v>121</v>
      </c>
      <c r="E1129" s="27" t="s">
        <v>114</v>
      </c>
    </row>
    <row r="1130" ht="25.5">
      <c r="A1130" s="1" t="s">
        <v>112</v>
      </c>
      <c r="B1130" s="1">
        <v>290</v>
      </c>
      <c r="C1130" s="26" t="s">
        <v>1958</v>
      </c>
      <c r="D1130" t="s">
        <v>114</v>
      </c>
      <c r="E1130" s="27" t="s">
        <v>1959</v>
      </c>
      <c r="F1130" s="28" t="s">
        <v>136</v>
      </c>
      <c r="G1130" s="29">
        <v>26.66</v>
      </c>
      <c r="H1130" s="28">
        <v>0.0043400000000000001</v>
      </c>
      <c r="I1130" s="30">
        <f>ROUND(G1130*H1130,P4)</f>
        <v>0</v>
      </c>
      <c r="L1130" s="31">
        <v>0</v>
      </c>
      <c r="M1130" s="24">
        <f>ROUND(G1130*L1130,P4)</f>
        <v>0</v>
      </c>
      <c r="N1130" s="25" t="s">
        <v>133</v>
      </c>
      <c r="O1130" s="32">
        <f>M1130*AA1130</f>
        <v>0</v>
      </c>
      <c r="P1130" s="1">
        <v>3</v>
      </c>
      <c r="AA1130" s="1">
        <f>IF(P1130=1,$O$3,IF(P1130=2,$O$4,$O$5))</f>
        <v>0</v>
      </c>
    </row>
    <row r="1131" ht="25.5">
      <c r="A1131" s="1" t="s">
        <v>118</v>
      </c>
      <c r="E1131" s="27" t="s">
        <v>1959</v>
      </c>
    </row>
    <row r="1132" ht="38.25">
      <c r="A1132" s="1" t="s">
        <v>119</v>
      </c>
      <c r="E1132" s="33" t="s">
        <v>1960</v>
      </c>
    </row>
    <row r="1133">
      <c r="A1133" s="1" t="s">
        <v>121</v>
      </c>
      <c r="E1133" s="27" t="s">
        <v>114</v>
      </c>
    </row>
    <row r="1134" ht="25.5">
      <c r="A1134" s="1" t="s">
        <v>112</v>
      </c>
      <c r="B1134" s="1">
        <v>291</v>
      </c>
      <c r="C1134" s="26" t="s">
        <v>1961</v>
      </c>
      <c r="D1134" t="s">
        <v>114</v>
      </c>
      <c r="E1134" s="27" t="s">
        <v>1962</v>
      </c>
      <c r="F1134" s="28" t="s">
        <v>136</v>
      </c>
      <c r="G1134" s="29">
        <v>34.079999999999998</v>
      </c>
      <c r="H1134" s="28">
        <v>0.0028700000000000002</v>
      </c>
      <c r="I1134" s="30">
        <f>ROUND(G1134*H1134,P4)</f>
        <v>0</v>
      </c>
      <c r="L1134" s="31">
        <v>0</v>
      </c>
      <c r="M1134" s="24">
        <f>ROUND(G1134*L1134,P4)</f>
        <v>0</v>
      </c>
      <c r="N1134" s="25" t="s">
        <v>133</v>
      </c>
      <c r="O1134" s="32">
        <f>M1134*AA1134</f>
        <v>0</v>
      </c>
      <c r="P1134" s="1">
        <v>3</v>
      </c>
      <c r="AA1134" s="1">
        <f>IF(P1134=1,$O$3,IF(P1134=2,$O$4,$O$5))</f>
        <v>0</v>
      </c>
    </row>
    <row r="1135" ht="25.5">
      <c r="A1135" s="1" t="s">
        <v>118</v>
      </c>
      <c r="E1135" s="27" t="s">
        <v>1962</v>
      </c>
    </row>
    <row r="1136" ht="25.5">
      <c r="A1136" s="1" t="s">
        <v>119</v>
      </c>
      <c r="E1136" s="33" t="s">
        <v>1963</v>
      </c>
    </row>
    <row r="1137">
      <c r="A1137" s="1" t="s">
        <v>121</v>
      </c>
      <c r="E1137" s="27" t="s">
        <v>114</v>
      </c>
    </row>
    <row r="1138" ht="25.5">
      <c r="A1138" s="1" t="s">
        <v>112</v>
      </c>
      <c r="B1138" s="1">
        <v>292</v>
      </c>
      <c r="C1138" s="26" t="s">
        <v>1964</v>
      </c>
      <c r="D1138" t="s">
        <v>114</v>
      </c>
      <c r="E1138" s="27" t="s">
        <v>1965</v>
      </c>
      <c r="F1138" s="28" t="s">
        <v>136</v>
      </c>
      <c r="G1138" s="29">
        <v>67.015000000000001</v>
      </c>
      <c r="H1138" s="28">
        <v>0.0018500000000000001</v>
      </c>
      <c r="I1138" s="30">
        <f>ROUND(G1138*H1138,P4)</f>
        <v>0</v>
      </c>
      <c r="L1138" s="31">
        <v>0</v>
      </c>
      <c r="M1138" s="24">
        <f>ROUND(G1138*L1138,P4)</f>
        <v>0</v>
      </c>
      <c r="N1138" s="25" t="s">
        <v>133</v>
      </c>
      <c r="O1138" s="32">
        <f>M1138*AA1138</f>
        <v>0</v>
      </c>
      <c r="P1138" s="1">
        <v>3</v>
      </c>
      <c r="AA1138" s="1">
        <f>IF(P1138=1,$O$3,IF(P1138=2,$O$4,$O$5))</f>
        <v>0</v>
      </c>
    </row>
    <row r="1139" ht="25.5">
      <c r="A1139" s="1" t="s">
        <v>118</v>
      </c>
      <c r="E1139" s="27" t="s">
        <v>1965</v>
      </c>
    </row>
    <row r="1140" ht="25.5">
      <c r="A1140" s="1" t="s">
        <v>119</v>
      </c>
      <c r="E1140" s="33" t="s">
        <v>1966</v>
      </c>
    </row>
    <row r="1141">
      <c r="A1141" s="1" t="s">
        <v>121</v>
      </c>
      <c r="E1141" s="27" t="s">
        <v>114</v>
      </c>
    </row>
    <row r="1142" ht="25.5">
      <c r="A1142" s="1" t="s">
        <v>112</v>
      </c>
      <c r="B1142" s="1">
        <v>288</v>
      </c>
      <c r="C1142" s="26" t="s">
        <v>1967</v>
      </c>
      <c r="D1142" t="s">
        <v>114</v>
      </c>
      <c r="E1142" s="27" t="s">
        <v>1968</v>
      </c>
      <c r="F1142" s="28" t="s">
        <v>136</v>
      </c>
      <c r="G1142" s="29">
        <v>90</v>
      </c>
      <c r="H1142" s="28">
        <v>0.0028300000000000001</v>
      </c>
      <c r="I1142" s="30">
        <f>ROUND(G1142*H1142,P4)</f>
        <v>0</v>
      </c>
      <c r="L1142" s="31">
        <v>0</v>
      </c>
      <c r="M1142" s="24">
        <f>ROUND(G1142*L1142,P4)</f>
        <v>0</v>
      </c>
      <c r="N1142" s="25" t="s">
        <v>133</v>
      </c>
      <c r="O1142" s="32">
        <f>M1142*AA1142</f>
        <v>0</v>
      </c>
      <c r="P1142" s="1">
        <v>3</v>
      </c>
      <c r="AA1142" s="1">
        <f>IF(P1142=1,$O$3,IF(P1142=2,$O$4,$O$5))</f>
        <v>0</v>
      </c>
    </row>
    <row r="1143" ht="25.5">
      <c r="A1143" s="1" t="s">
        <v>118</v>
      </c>
      <c r="E1143" s="27" t="s">
        <v>1968</v>
      </c>
    </row>
    <row r="1144">
      <c r="A1144" s="1" t="s">
        <v>119</v>
      </c>
    </row>
    <row r="1145">
      <c r="A1145" s="1" t="s">
        <v>121</v>
      </c>
      <c r="E1145" s="27" t="s">
        <v>114</v>
      </c>
    </row>
    <row r="1146" ht="25.5">
      <c r="A1146" s="1" t="s">
        <v>112</v>
      </c>
      <c r="B1146" s="1">
        <v>293</v>
      </c>
      <c r="C1146" s="26" t="s">
        <v>1969</v>
      </c>
      <c r="D1146" t="s">
        <v>114</v>
      </c>
      <c r="E1146" s="27" t="s">
        <v>1970</v>
      </c>
      <c r="F1146" s="28" t="s">
        <v>136</v>
      </c>
      <c r="G1146" s="29">
        <v>4.1500000000000004</v>
      </c>
      <c r="H1146" s="28">
        <v>0.0029099999999999998</v>
      </c>
      <c r="I1146" s="30">
        <f>ROUND(G1146*H1146,P4)</f>
        <v>0</v>
      </c>
      <c r="L1146" s="31">
        <v>0</v>
      </c>
      <c r="M1146" s="24">
        <f>ROUND(G1146*L1146,P4)</f>
        <v>0</v>
      </c>
      <c r="N1146" s="25" t="s">
        <v>133</v>
      </c>
      <c r="O1146" s="32">
        <f>M1146*AA1146</f>
        <v>0</v>
      </c>
      <c r="P1146" s="1">
        <v>3</v>
      </c>
      <c r="AA1146" s="1">
        <f>IF(P1146=1,$O$3,IF(P1146=2,$O$4,$O$5))</f>
        <v>0</v>
      </c>
    </row>
    <row r="1147" ht="25.5">
      <c r="A1147" s="1" t="s">
        <v>118</v>
      </c>
      <c r="E1147" s="27" t="s">
        <v>1970</v>
      </c>
    </row>
    <row r="1148" ht="25.5">
      <c r="A1148" s="1" t="s">
        <v>119</v>
      </c>
      <c r="E1148" s="33" t="s">
        <v>1971</v>
      </c>
    </row>
    <row r="1149">
      <c r="A1149" s="1" t="s">
        <v>121</v>
      </c>
      <c r="E1149" s="27" t="s">
        <v>114</v>
      </c>
    </row>
    <row r="1150" ht="25.5">
      <c r="A1150" s="1" t="s">
        <v>112</v>
      </c>
      <c r="B1150" s="1">
        <v>294</v>
      </c>
      <c r="C1150" s="26" t="s">
        <v>1972</v>
      </c>
      <c r="D1150" t="s">
        <v>114</v>
      </c>
      <c r="E1150" s="27" t="s">
        <v>1973</v>
      </c>
      <c r="F1150" s="28" t="s">
        <v>136</v>
      </c>
      <c r="G1150" s="29">
        <v>3.5800000000000001</v>
      </c>
      <c r="H1150" s="28">
        <v>0.0065300000000000002</v>
      </c>
      <c r="I1150" s="30">
        <f>ROUND(G1150*H1150,P4)</f>
        <v>0</v>
      </c>
      <c r="L1150" s="31">
        <v>0</v>
      </c>
      <c r="M1150" s="24">
        <f>ROUND(G1150*L1150,P4)</f>
        <v>0</v>
      </c>
      <c r="N1150" s="25" t="s">
        <v>133</v>
      </c>
      <c r="O1150" s="32">
        <f>M1150*AA1150</f>
        <v>0</v>
      </c>
      <c r="P1150" s="1">
        <v>3</v>
      </c>
      <c r="AA1150" s="1">
        <f>IF(P1150=1,$O$3,IF(P1150=2,$O$4,$O$5))</f>
        <v>0</v>
      </c>
    </row>
    <row r="1151" ht="25.5">
      <c r="A1151" s="1" t="s">
        <v>118</v>
      </c>
      <c r="E1151" s="27" t="s">
        <v>1973</v>
      </c>
    </row>
    <row r="1152" ht="25.5">
      <c r="A1152" s="1" t="s">
        <v>119</v>
      </c>
      <c r="E1152" s="33" t="s">
        <v>1974</v>
      </c>
    </row>
    <row r="1153">
      <c r="A1153" s="1" t="s">
        <v>121</v>
      </c>
      <c r="E1153" s="27" t="s">
        <v>114</v>
      </c>
    </row>
    <row r="1154" ht="25.5">
      <c r="A1154" s="1" t="s">
        <v>112</v>
      </c>
      <c r="B1154" s="1">
        <v>295</v>
      </c>
      <c r="C1154" s="26" t="s">
        <v>1975</v>
      </c>
      <c r="D1154" t="s">
        <v>114</v>
      </c>
      <c r="E1154" s="27" t="s">
        <v>1976</v>
      </c>
      <c r="F1154" s="28" t="s">
        <v>136</v>
      </c>
      <c r="G1154" s="29">
        <v>26.850000000000001</v>
      </c>
      <c r="H1154" s="28">
        <v>0.0028900000000000002</v>
      </c>
      <c r="I1154" s="30">
        <f>ROUND(G1154*H1154,P4)</f>
        <v>0</v>
      </c>
      <c r="L1154" s="31">
        <v>0</v>
      </c>
      <c r="M1154" s="24">
        <f>ROUND(G1154*L1154,P4)</f>
        <v>0</v>
      </c>
      <c r="N1154" s="25" t="s">
        <v>133</v>
      </c>
      <c r="O1154" s="32">
        <f>M1154*AA1154</f>
        <v>0</v>
      </c>
      <c r="P1154" s="1">
        <v>3</v>
      </c>
      <c r="AA1154" s="1">
        <f>IF(P1154=1,$O$3,IF(P1154=2,$O$4,$O$5))</f>
        <v>0</v>
      </c>
    </row>
    <row r="1155" ht="25.5">
      <c r="A1155" s="1" t="s">
        <v>118</v>
      </c>
      <c r="E1155" s="27" t="s">
        <v>1976</v>
      </c>
    </row>
    <row r="1156" ht="25.5">
      <c r="A1156" s="1" t="s">
        <v>119</v>
      </c>
      <c r="E1156" s="33" t="s">
        <v>1977</v>
      </c>
    </row>
    <row r="1157">
      <c r="A1157" s="1" t="s">
        <v>121</v>
      </c>
      <c r="E1157" s="27" t="s">
        <v>114</v>
      </c>
    </row>
    <row r="1158" ht="25.5">
      <c r="A1158" s="1" t="s">
        <v>112</v>
      </c>
      <c r="B1158" s="1">
        <v>301</v>
      </c>
      <c r="C1158" s="26" t="s">
        <v>1978</v>
      </c>
      <c r="D1158" t="s">
        <v>114</v>
      </c>
      <c r="E1158" s="27" t="s">
        <v>1979</v>
      </c>
      <c r="F1158" s="28" t="s">
        <v>136</v>
      </c>
      <c r="G1158" s="29">
        <v>41.119999999999997</v>
      </c>
      <c r="H1158" s="28">
        <v>0.0016900000000000001</v>
      </c>
      <c r="I1158" s="30">
        <f>ROUND(G1158*H1158,P4)</f>
        <v>0</v>
      </c>
      <c r="L1158" s="31">
        <v>0</v>
      </c>
      <c r="M1158" s="24">
        <f>ROUND(G1158*L1158,P4)</f>
        <v>0</v>
      </c>
      <c r="N1158" s="25" t="s">
        <v>133</v>
      </c>
      <c r="O1158" s="32">
        <f>M1158*AA1158</f>
        <v>0</v>
      </c>
      <c r="P1158" s="1">
        <v>3</v>
      </c>
      <c r="AA1158" s="1">
        <f>IF(P1158=1,$O$3,IF(P1158=2,$O$4,$O$5))</f>
        <v>0</v>
      </c>
    </row>
    <row r="1159" ht="25.5">
      <c r="A1159" s="1" t="s">
        <v>118</v>
      </c>
      <c r="E1159" s="27" t="s">
        <v>1979</v>
      </c>
    </row>
    <row r="1160" ht="63.75">
      <c r="A1160" s="1" t="s">
        <v>119</v>
      </c>
      <c r="E1160" s="33" t="s">
        <v>1980</v>
      </c>
    </row>
    <row r="1161">
      <c r="A1161" s="1" t="s">
        <v>121</v>
      </c>
      <c r="E1161" s="27" t="s">
        <v>114</v>
      </c>
    </row>
    <row r="1162" ht="25.5">
      <c r="A1162" s="1" t="s">
        <v>112</v>
      </c>
      <c r="B1162" s="1">
        <v>302</v>
      </c>
      <c r="C1162" s="26" t="s">
        <v>1981</v>
      </c>
      <c r="D1162" t="s">
        <v>114</v>
      </c>
      <c r="E1162" s="27" t="s">
        <v>1982</v>
      </c>
      <c r="F1162" s="28" t="s">
        <v>136</v>
      </c>
      <c r="G1162" s="29">
        <v>25.940000000000001</v>
      </c>
      <c r="H1162" s="28">
        <v>0.0016199999999999999</v>
      </c>
      <c r="I1162" s="30">
        <f>ROUND(G1162*H1162,P4)</f>
        <v>0</v>
      </c>
      <c r="L1162" s="31">
        <v>0</v>
      </c>
      <c r="M1162" s="24">
        <f>ROUND(G1162*L1162,P4)</f>
        <v>0</v>
      </c>
      <c r="N1162" s="25" t="s">
        <v>133</v>
      </c>
      <c r="O1162" s="32">
        <f>M1162*AA1162</f>
        <v>0</v>
      </c>
      <c r="P1162" s="1">
        <v>3</v>
      </c>
      <c r="AA1162" s="1">
        <f>IF(P1162=1,$O$3,IF(P1162=2,$O$4,$O$5))</f>
        <v>0</v>
      </c>
    </row>
    <row r="1163" ht="25.5">
      <c r="A1163" s="1" t="s">
        <v>118</v>
      </c>
      <c r="E1163" s="27" t="s">
        <v>1982</v>
      </c>
    </row>
    <row r="1164" ht="25.5">
      <c r="A1164" s="1" t="s">
        <v>119</v>
      </c>
      <c r="E1164" s="33" t="s">
        <v>1983</v>
      </c>
    </row>
    <row r="1165">
      <c r="A1165" s="1" t="s">
        <v>121</v>
      </c>
      <c r="E1165" s="27" t="s">
        <v>114</v>
      </c>
    </row>
    <row r="1166" ht="25.5">
      <c r="A1166" s="1" t="s">
        <v>112</v>
      </c>
      <c r="B1166" s="1">
        <v>303</v>
      </c>
      <c r="C1166" s="26" t="s">
        <v>1984</v>
      </c>
      <c r="D1166" t="s">
        <v>114</v>
      </c>
      <c r="E1166" s="27" t="s">
        <v>1985</v>
      </c>
      <c r="F1166" s="28" t="s">
        <v>132</v>
      </c>
      <c r="G1166" s="29">
        <v>6</v>
      </c>
      <c r="H1166" s="28">
        <v>0.00036000000000000002</v>
      </c>
      <c r="I1166" s="30">
        <f>ROUND(G1166*H1166,P4)</f>
        <v>0</v>
      </c>
      <c r="L1166" s="31">
        <v>0</v>
      </c>
      <c r="M1166" s="24">
        <f>ROUND(G1166*L1166,P4)</f>
        <v>0</v>
      </c>
      <c r="N1166" s="25" t="s">
        <v>133</v>
      </c>
      <c r="O1166" s="32">
        <f>M1166*AA1166</f>
        <v>0</v>
      </c>
      <c r="P1166" s="1">
        <v>3</v>
      </c>
      <c r="AA1166" s="1">
        <f>IF(P1166=1,$O$3,IF(P1166=2,$O$4,$O$5))</f>
        <v>0</v>
      </c>
    </row>
    <row r="1167" ht="25.5">
      <c r="A1167" s="1" t="s">
        <v>118</v>
      </c>
      <c r="E1167" s="27" t="s">
        <v>1985</v>
      </c>
    </row>
    <row r="1168" ht="89.25">
      <c r="A1168" s="1" t="s">
        <v>119</v>
      </c>
      <c r="E1168" s="33" t="s">
        <v>1986</v>
      </c>
    </row>
    <row r="1169">
      <c r="A1169" s="1" t="s">
        <v>121</v>
      </c>
      <c r="E1169" s="27" t="s">
        <v>114</v>
      </c>
    </row>
    <row r="1170" ht="25.5">
      <c r="A1170" s="1" t="s">
        <v>112</v>
      </c>
      <c r="B1170" s="1">
        <v>305</v>
      </c>
      <c r="C1170" s="26" t="s">
        <v>1987</v>
      </c>
      <c r="D1170" t="s">
        <v>114</v>
      </c>
      <c r="E1170" s="27" t="s">
        <v>1988</v>
      </c>
      <c r="F1170" s="28" t="s">
        <v>136</v>
      </c>
      <c r="G1170" s="29">
        <v>46.5</v>
      </c>
      <c r="H1170" s="28">
        <v>0.0021700000000000001</v>
      </c>
      <c r="I1170" s="30">
        <f>ROUND(G1170*H1170,P4)</f>
        <v>0</v>
      </c>
      <c r="L1170" s="31">
        <v>0</v>
      </c>
      <c r="M1170" s="24">
        <f>ROUND(G1170*L1170,P4)</f>
        <v>0</v>
      </c>
      <c r="N1170" s="25" t="s">
        <v>133</v>
      </c>
      <c r="O1170" s="32">
        <f>M1170*AA1170</f>
        <v>0</v>
      </c>
      <c r="P1170" s="1">
        <v>3</v>
      </c>
      <c r="AA1170" s="1">
        <f>IF(P1170=1,$O$3,IF(P1170=2,$O$4,$O$5))</f>
        <v>0</v>
      </c>
    </row>
    <row r="1171" ht="25.5">
      <c r="A1171" s="1" t="s">
        <v>118</v>
      </c>
      <c r="E1171" s="27" t="s">
        <v>1988</v>
      </c>
    </row>
    <row r="1172" ht="89.25">
      <c r="A1172" s="1" t="s">
        <v>119</v>
      </c>
      <c r="E1172" s="33" t="s">
        <v>1989</v>
      </c>
    </row>
    <row r="1173">
      <c r="A1173" s="1" t="s">
        <v>121</v>
      </c>
      <c r="E1173" s="27" t="s">
        <v>114</v>
      </c>
    </row>
    <row r="1174" ht="25.5">
      <c r="A1174" s="1" t="s">
        <v>112</v>
      </c>
      <c r="B1174" s="1">
        <v>306</v>
      </c>
      <c r="C1174" s="26" t="s">
        <v>1990</v>
      </c>
      <c r="D1174" t="s">
        <v>114</v>
      </c>
      <c r="E1174" s="27" t="s">
        <v>1991</v>
      </c>
      <c r="F1174" s="28" t="s">
        <v>136</v>
      </c>
      <c r="G1174" s="29">
        <v>35.82</v>
      </c>
      <c r="H1174" s="28">
        <v>0.0020999999999999999</v>
      </c>
      <c r="I1174" s="30">
        <f>ROUND(G1174*H1174,P4)</f>
        <v>0</v>
      </c>
      <c r="L1174" s="31">
        <v>0</v>
      </c>
      <c r="M1174" s="24">
        <f>ROUND(G1174*L1174,P4)</f>
        <v>0</v>
      </c>
      <c r="N1174" s="25" t="s">
        <v>133</v>
      </c>
      <c r="O1174" s="32">
        <f>M1174*AA1174</f>
        <v>0</v>
      </c>
      <c r="P1174" s="1">
        <v>3</v>
      </c>
      <c r="AA1174" s="1">
        <f>IF(P1174=1,$O$3,IF(P1174=2,$O$4,$O$5))</f>
        <v>0</v>
      </c>
    </row>
    <row r="1175" ht="25.5">
      <c r="A1175" s="1" t="s">
        <v>118</v>
      </c>
      <c r="E1175" s="27" t="s">
        <v>1991</v>
      </c>
    </row>
    <row r="1176" ht="51">
      <c r="A1176" s="1" t="s">
        <v>119</v>
      </c>
      <c r="E1176" s="33" t="s">
        <v>1992</v>
      </c>
    </row>
    <row r="1177">
      <c r="A1177" s="1" t="s">
        <v>121</v>
      </c>
      <c r="E1177" s="27" t="s">
        <v>114</v>
      </c>
    </row>
    <row r="1178" ht="25.5">
      <c r="A1178" s="1" t="s">
        <v>112</v>
      </c>
      <c r="B1178" s="1">
        <v>312</v>
      </c>
      <c r="C1178" s="26" t="s">
        <v>1993</v>
      </c>
      <c r="D1178" t="s">
        <v>114</v>
      </c>
      <c r="E1178" s="27" t="s">
        <v>1994</v>
      </c>
      <c r="F1178" s="28" t="s">
        <v>478</v>
      </c>
      <c r="G1178" s="29">
        <v>4.4240000000000004</v>
      </c>
      <c r="H1178" s="28">
        <v>0</v>
      </c>
      <c r="I1178" s="30">
        <f>ROUND(G1178*H1178,P4)</f>
        <v>0</v>
      </c>
      <c r="L1178" s="31">
        <v>0</v>
      </c>
      <c r="M1178" s="24">
        <f>ROUND(G1178*L1178,P4)</f>
        <v>0</v>
      </c>
      <c r="N1178" s="25" t="s">
        <v>133</v>
      </c>
      <c r="O1178" s="32">
        <f>M1178*AA1178</f>
        <v>0</v>
      </c>
      <c r="P1178" s="1">
        <v>3</v>
      </c>
      <c r="AA1178" s="1">
        <f>IF(P1178=1,$O$3,IF(P1178=2,$O$4,$O$5))</f>
        <v>0</v>
      </c>
    </row>
    <row r="1179" ht="38.25">
      <c r="A1179" s="1" t="s">
        <v>118</v>
      </c>
      <c r="E1179" s="27" t="s">
        <v>1995</v>
      </c>
    </row>
    <row r="1180">
      <c r="A1180" s="1" t="s">
        <v>119</v>
      </c>
    </row>
    <row r="1181">
      <c r="A1181" s="1" t="s">
        <v>121</v>
      </c>
      <c r="E1181" s="27" t="s">
        <v>114</v>
      </c>
    </row>
    <row r="1182">
      <c r="A1182" s="1" t="s">
        <v>112</v>
      </c>
      <c r="B1182" s="1">
        <v>311</v>
      </c>
      <c r="C1182" s="26" t="s">
        <v>1996</v>
      </c>
      <c r="D1182" t="s">
        <v>114</v>
      </c>
      <c r="E1182" s="27" t="s">
        <v>1997</v>
      </c>
      <c r="F1182" s="28" t="s">
        <v>1998</v>
      </c>
      <c r="G1182" s="29">
        <v>51</v>
      </c>
      <c r="H1182" s="28">
        <v>0.00020000000000000001</v>
      </c>
      <c r="I1182" s="30">
        <f>ROUND(G1182*H1182,P4)</f>
        <v>0</v>
      </c>
      <c r="L1182" s="31">
        <v>0</v>
      </c>
      <c r="M1182" s="24">
        <f>ROUND(G1182*L1182,P4)</f>
        <v>0</v>
      </c>
      <c r="N1182" s="25" t="s">
        <v>257</v>
      </c>
      <c r="O1182" s="32">
        <f>M1182*AA1182</f>
        <v>0</v>
      </c>
      <c r="P1182" s="1">
        <v>3</v>
      </c>
      <c r="AA1182" s="1">
        <f>IF(P1182=1,$O$3,IF(P1182=2,$O$4,$O$5))</f>
        <v>0</v>
      </c>
    </row>
    <row r="1183">
      <c r="A1183" s="1" t="s">
        <v>118</v>
      </c>
      <c r="E1183" s="27" t="s">
        <v>1997</v>
      </c>
    </row>
    <row r="1184" ht="140.25">
      <c r="A1184" s="1" t="s">
        <v>119</v>
      </c>
      <c r="E1184" s="33" t="s">
        <v>1999</v>
      </c>
    </row>
    <row r="1185">
      <c r="A1185" s="1" t="s">
        <v>121</v>
      </c>
      <c r="E1185" s="27" t="s">
        <v>114</v>
      </c>
    </row>
    <row r="1186">
      <c r="A1186" s="1" t="s">
        <v>112</v>
      </c>
      <c r="B1186" s="1">
        <v>289</v>
      </c>
      <c r="C1186" s="26" t="s">
        <v>2000</v>
      </c>
      <c r="D1186" t="s">
        <v>114</v>
      </c>
      <c r="E1186" s="27" t="s">
        <v>2001</v>
      </c>
      <c r="F1186" s="28" t="s">
        <v>157</v>
      </c>
      <c r="G1186" s="29">
        <v>1</v>
      </c>
      <c r="H1186" s="28">
        <v>0</v>
      </c>
      <c r="I1186" s="30">
        <f>ROUND(G1186*H1186,P4)</f>
        <v>0</v>
      </c>
      <c r="L1186" s="31">
        <v>0</v>
      </c>
      <c r="M1186" s="24">
        <f>ROUND(G1186*L1186,P4)</f>
        <v>0</v>
      </c>
      <c r="N1186" s="25" t="s">
        <v>257</v>
      </c>
      <c r="O1186" s="32">
        <f>M1186*AA1186</f>
        <v>0</v>
      </c>
      <c r="P1186" s="1">
        <v>3</v>
      </c>
      <c r="AA1186" s="1">
        <f>IF(P1186=1,$O$3,IF(P1186=2,$O$4,$O$5))</f>
        <v>0</v>
      </c>
    </row>
    <row r="1187">
      <c r="A1187" s="1" t="s">
        <v>118</v>
      </c>
      <c r="E1187" s="27" t="s">
        <v>2001</v>
      </c>
    </row>
    <row r="1188">
      <c r="A1188" s="1" t="s">
        <v>119</v>
      </c>
    </row>
    <row r="1189">
      <c r="A1189" s="1" t="s">
        <v>121</v>
      </c>
      <c r="E1189" s="27" t="s">
        <v>114</v>
      </c>
    </row>
    <row r="1190" ht="25.5">
      <c r="A1190" s="1" t="s">
        <v>112</v>
      </c>
      <c r="B1190" s="1">
        <v>296</v>
      </c>
      <c r="C1190" s="26" t="s">
        <v>2002</v>
      </c>
      <c r="D1190" t="s">
        <v>114</v>
      </c>
      <c r="E1190" s="27" t="s">
        <v>2003</v>
      </c>
      <c r="F1190" s="28" t="s">
        <v>136</v>
      </c>
      <c r="G1190" s="29">
        <v>44.149999999999999</v>
      </c>
      <c r="H1190" s="28">
        <v>0.0049199999999999999</v>
      </c>
      <c r="I1190" s="30">
        <f>ROUND(G1190*H1190,P4)</f>
        <v>0</v>
      </c>
      <c r="L1190" s="31">
        <v>0</v>
      </c>
      <c r="M1190" s="24">
        <f>ROUND(G1190*L1190,P4)</f>
        <v>0</v>
      </c>
      <c r="N1190" s="25" t="s">
        <v>257</v>
      </c>
      <c r="O1190" s="32">
        <f>M1190*AA1190</f>
        <v>0</v>
      </c>
      <c r="P1190" s="1">
        <v>3</v>
      </c>
      <c r="AA1190" s="1">
        <f>IF(P1190=1,$O$3,IF(P1190=2,$O$4,$O$5))</f>
        <v>0</v>
      </c>
    </row>
    <row r="1191" ht="25.5">
      <c r="A1191" s="1" t="s">
        <v>118</v>
      </c>
      <c r="E1191" s="27" t="s">
        <v>2003</v>
      </c>
    </row>
    <row r="1192" ht="51">
      <c r="A1192" s="1" t="s">
        <v>119</v>
      </c>
      <c r="E1192" s="33" t="s">
        <v>2004</v>
      </c>
    </row>
    <row r="1193">
      <c r="A1193" s="1" t="s">
        <v>121</v>
      </c>
      <c r="E1193" s="27" t="s">
        <v>114</v>
      </c>
    </row>
    <row r="1194" ht="25.5">
      <c r="A1194" s="1" t="s">
        <v>112</v>
      </c>
      <c r="B1194" s="1">
        <v>297</v>
      </c>
      <c r="C1194" s="26" t="s">
        <v>2005</v>
      </c>
      <c r="D1194" t="s">
        <v>114</v>
      </c>
      <c r="E1194" s="27" t="s">
        <v>2006</v>
      </c>
      <c r="F1194" s="28" t="s">
        <v>136</v>
      </c>
      <c r="G1194" s="29">
        <v>67.015000000000001</v>
      </c>
      <c r="H1194" s="28">
        <v>0.00297</v>
      </c>
      <c r="I1194" s="30">
        <f>ROUND(G1194*H1194,P4)</f>
        <v>0</v>
      </c>
      <c r="L1194" s="31">
        <v>0</v>
      </c>
      <c r="M1194" s="24">
        <f>ROUND(G1194*L1194,P4)</f>
        <v>0</v>
      </c>
      <c r="N1194" s="25" t="s">
        <v>257</v>
      </c>
      <c r="O1194" s="32">
        <f>M1194*AA1194</f>
        <v>0</v>
      </c>
      <c r="P1194" s="1">
        <v>3</v>
      </c>
      <c r="AA1194" s="1">
        <f>IF(P1194=1,$O$3,IF(P1194=2,$O$4,$O$5))</f>
        <v>0</v>
      </c>
    </row>
    <row r="1195" ht="25.5">
      <c r="A1195" s="1" t="s">
        <v>118</v>
      </c>
      <c r="E1195" s="27" t="s">
        <v>2006</v>
      </c>
    </row>
    <row r="1196" ht="25.5">
      <c r="A1196" s="1" t="s">
        <v>119</v>
      </c>
      <c r="E1196" s="33" t="s">
        <v>2007</v>
      </c>
    </row>
    <row r="1197">
      <c r="A1197" s="1" t="s">
        <v>121</v>
      </c>
      <c r="E1197" s="27" t="s">
        <v>114</v>
      </c>
    </row>
    <row r="1198" ht="25.5">
      <c r="A1198" s="1" t="s">
        <v>112</v>
      </c>
      <c r="B1198" s="1">
        <v>299</v>
      </c>
      <c r="C1198" s="26" t="s">
        <v>2008</v>
      </c>
      <c r="D1198" t="s">
        <v>114</v>
      </c>
      <c r="E1198" s="27" t="s">
        <v>2009</v>
      </c>
      <c r="F1198" s="28" t="s">
        <v>136</v>
      </c>
      <c r="G1198" s="29">
        <v>6.2800000000000002</v>
      </c>
      <c r="H1198" s="28">
        <v>0.0058399999999999997</v>
      </c>
      <c r="I1198" s="30">
        <f>ROUND(G1198*H1198,P4)</f>
        <v>0</v>
      </c>
      <c r="L1198" s="31">
        <v>0</v>
      </c>
      <c r="M1198" s="24">
        <f>ROUND(G1198*L1198,P4)</f>
        <v>0</v>
      </c>
      <c r="N1198" s="25" t="s">
        <v>257</v>
      </c>
      <c r="O1198" s="32">
        <f>M1198*AA1198</f>
        <v>0</v>
      </c>
      <c r="P1198" s="1">
        <v>3</v>
      </c>
      <c r="AA1198" s="1">
        <f>IF(P1198=1,$O$3,IF(P1198=2,$O$4,$O$5))</f>
        <v>0</v>
      </c>
    </row>
    <row r="1199" ht="25.5">
      <c r="A1199" s="1" t="s">
        <v>118</v>
      </c>
      <c r="E1199" s="27" t="s">
        <v>2009</v>
      </c>
    </row>
    <row r="1200" ht="25.5">
      <c r="A1200" s="1" t="s">
        <v>119</v>
      </c>
      <c r="E1200" s="33" t="s">
        <v>2010</v>
      </c>
    </row>
    <row r="1201">
      <c r="A1201" s="1" t="s">
        <v>121</v>
      </c>
      <c r="E1201" s="27" t="s">
        <v>114</v>
      </c>
    </row>
    <row r="1202" ht="25.5">
      <c r="A1202" s="1" t="s">
        <v>112</v>
      </c>
      <c r="B1202" s="1">
        <v>308</v>
      </c>
      <c r="C1202" s="26" t="s">
        <v>2011</v>
      </c>
      <c r="D1202" t="s">
        <v>114</v>
      </c>
      <c r="E1202" s="27" t="s">
        <v>2012</v>
      </c>
      <c r="F1202" s="28" t="s">
        <v>136</v>
      </c>
      <c r="G1202" s="29">
        <v>39.390000000000001</v>
      </c>
      <c r="H1202" s="28">
        <v>0.00108</v>
      </c>
      <c r="I1202" s="30">
        <f>ROUND(G1202*H1202,P4)</f>
        <v>0</v>
      </c>
      <c r="L1202" s="31">
        <v>0</v>
      </c>
      <c r="M1202" s="24">
        <f>ROUND(G1202*L1202,P4)</f>
        <v>0</v>
      </c>
      <c r="N1202" s="25" t="s">
        <v>257</v>
      </c>
      <c r="O1202" s="32">
        <f>M1202*AA1202</f>
        <v>0</v>
      </c>
      <c r="P1202" s="1">
        <v>3</v>
      </c>
      <c r="AA1202" s="1">
        <f>IF(P1202=1,$O$3,IF(P1202=2,$O$4,$O$5))</f>
        <v>0</v>
      </c>
    </row>
    <row r="1203" ht="25.5">
      <c r="A1203" s="1" t="s">
        <v>118</v>
      </c>
      <c r="E1203" s="27" t="s">
        <v>2012</v>
      </c>
    </row>
    <row r="1204" ht="102">
      <c r="A1204" s="1" t="s">
        <v>119</v>
      </c>
      <c r="E1204" s="33" t="s">
        <v>2013</v>
      </c>
    </row>
    <row r="1205">
      <c r="A1205" s="1" t="s">
        <v>121</v>
      </c>
      <c r="E1205" s="27" t="s">
        <v>114</v>
      </c>
    </row>
    <row r="1206" ht="25.5">
      <c r="A1206" s="1" t="s">
        <v>112</v>
      </c>
      <c r="B1206" s="1">
        <v>309</v>
      </c>
      <c r="C1206" s="26" t="s">
        <v>2014</v>
      </c>
      <c r="D1206" t="s">
        <v>114</v>
      </c>
      <c r="E1206" s="27" t="s">
        <v>2015</v>
      </c>
      <c r="F1206" s="28" t="s">
        <v>136</v>
      </c>
      <c r="G1206" s="29">
        <v>2.0099999999999998</v>
      </c>
      <c r="H1206" s="28">
        <v>0.0014599999999999999</v>
      </c>
      <c r="I1206" s="30">
        <f>ROUND(G1206*H1206,P4)</f>
        <v>0</v>
      </c>
      <c r="L1206" s="31">
        <v>0</v>
      </c>
      <c r="M1206" s="24">
        <f>ROUND(G1206*L1206,P4)</f>
        <v>0</v>
      </c>
      <c r="N1206" s="25" t="s">
        <v>257</v>
      </c>
      <c r="O1206" s="32">
        <f>M1206*AA1206</f>
        <v>0</v>
      </c>
      <c r="P1206" s="1">
        <v>3</v>
      </c>
      <c r="AA1206" s="1">
        <f>IF(P1206=1,$O$3,IF(P1206=2,$O$4,$O$5))</f>
        <v>0</v>
      </c>
    </row>
    <row r="1207" ht="25.5">
      <c r="A1207" s="1" t="s">
        <v>118</v>
      </c>
      <c r="E1207" s="27" t="s">
        <v>2015</v>
      </c>
    </row>
    <row r="1208" ht="25.5">
      <c r="A1208" s="1" t="s">
        <v>119</v>
      </c>
      <c r="E1208" s="33" t="s">
        <v>2016</v>
      </c>
    </row>
    <row r="1209">
      <c r="A1209" s="1" t="s">
        <v>121</v>
      </c>
      <c r="E1209" s="27" t="s">
        <v>114</v>
      </c>
    </row>
    <row r="1210" ht="25.5">
      <c r="A1210" s="1" t="s">
        <v>112</v>
      </c>
      <c r="B1210" s="1">
        <v>310</v>
      </c>
      <c r="C1210" s="26" t="s">
        <v>2017</v>
      </c>
      <c r="D1210" t="s">
        <v>114</v>
      </c>
      <c r="E1210" s="27" t="s">
        <v>2018</v>
      </c>
      <c r="F1210" s="28" t="s">
        <v>136</v>
      </c>
      <c r="G1210" s="29">
        <v>4</v>
      </c>
      <c r="H1210" s="28">
        <v>0.0017099999999999999</v>
      </c>
      <c r="I1210" s="30">
        <f>ROUND(G1210*H1210,P4)</f>
        <v>0</v>
      </c>
      <c r="L1210" s="31">
        <v>0</v>
      </c>
      <c r="M1210" s="24">
        <f>ROUND(G1210*L1210,P4)</f>
        <v>0</v>
      </c>
      <c r="N1210" s="25" t="s">
        <v>257</v>
      </c>
      <c r="O1210" s="32">
        <f>M1210*AA1210</f>
        <v>0</v>
      </c>
      <c r="P1210" s="1">
        <v>3</v>
      </c>
      <c r="AA1210" s="1">
        <f>IF(P1210=1,$O$3,IF(P1210=2,$O$4,$O$5))</f>
        <v>0</v>
      </c>
    </row>
    <row r="1211" ht="25.5">
      <c r="A1211" s="1" t="s">
        <v>118</v>
      </c>
      <c r="E1211" s="27" t="s">
        <v>2018</v>
      </c>
    </row>
    <row r="1212" ht="25.5">
      <c r="A1212" s="1" t="s">
        <v>119</v>
      </c>
      <c r="E1212" s="33" t="s">
        <v>2019</v>
      </c>
    </row>
    <row r="1213">
      <c r="A1213" s="1" t="s">
        <v>121</v>
      </c>
      <c r="E1213" s="27" t="s">
        <v>114</v>
      </c>
    </row>
    <row r="1214" ht="25.5">
      <c r="A1214" s="1" t="s">
        <v>112</v>
      </c>
      <c r="B1214" s="1">
        <v>298</v>
      </c>
      <c r="C1214" s="26" t="s">
        <v>2020</v>
      </c>
      <c r="D1214" t="s">
        <v>114</v>
      </c>
      <c r="E1214" s="27" t="s">
        <v>2021</v>
      </c>
      <c r="F1214" s="28" t="s">
        <v>136</v>
      </c>
      <c r="G1214" s="29">
        <v>13.949999999999999</v>
      </c>
      <c r="H1214" s="28">
        <v>0.0028900000000000002</v>
      </c>
      <c r="I1214" s="30">
        <f>ROUND(G1214*H1214,P4)</f>
        <v>0</v>
      </c>
      <c r="L1214" s="31">
        <v>0</v>
      </c>
      <c r="M1214" s="24">
        <f>ROUND(G1214*L1214,P4)</f>
        <v>0</v>
      </c>
      <c r="N1214" s="25" t="s">
        <v>257</v>
      </c>
      <c r="O1214" s="32">
        <f>M1214*AA1214</f>
        <v>0</v>
      </c>
      <c r="P1214" s="1">
        <v>3</v>
      </c>
      <c r="AA1214" s="1">
        <f>IF(P1214=1,$O$3,IF(P1214=2,$O$4,$O$5))</f>
        <v>0</v>
      </c>
    </row>
    <row r="1215" ht="25.5">
      <c r="A1215" s="1" t="s">
        <v>118</v>
      </c>
      <c r="E1215" s="27" t="s">
        <v>2021</v>
      </c>
    </row>
    <row r="1216" ht="25.5">
      <c r="A1216" s="1" t="s">
        <v>119</v>
      </c>
      <c r="E1216" s="33" t="s">
        <v>2022</v>
      </c>
    </row>
    <row r="1217">
      <c r="A1217" s="1" t="s">
        <v>121</v>
      </c>
      <c r="E1217" s="27" t="s">
        <v>114</v>
      </c>
    </row>
    <row r="1218" ht="25.5">
      <c r="A1218" s="1" t="s">
        <v>112</v>
      </c>
      <c r="B1218" s="1">
        <v>304</v>
      </c>
      <c r="C1218" s="26" t="s">
        <v>2023</v>
      </c>
      <c r="D1218" t="s">
        <v>114</v>
      </c>
      <c r="E1218" s="27" t="s">
        <v>2024</v>
      </c>
      <c r="F1218" s="28" t="s">
        <v>132</v>
      </c>
      <c r="G1218" s="29">
        <v>4</v>
      </c>
      <c r="H1218" s="28">
        <v>0.00025000000000000001</v>
      </c>
      <c r="I1218" s="30">
        <f>ROUND(G1218*H1218,P4)</f>
        <v>0</v>
      </c>
      <c r="L1218" s="31">
        <v>0</v>
      </c>
      <c r="M1218" s="24">
        <f>ROUND(G1218*L1218,P4)</f>
        <v>0</v>
      </c>
      <c r="N1218" s="25" t="s">
        <v>257</v>
      </c>
      <c r="O1218" s="32">
        <f>M1218*AA1218</f>
        <v>0</v>
      </c>
      <c r="P1218" s="1">
        <v>3</v>
      </c>
      <c r="AA1218" s="1">
        <f>IF(P1218=1,$O$3,IF(P1218=2,$O$4,$O$5))</f>
        <v>0</v>
      </c>
    </row>
    <row r="1219" ht="25.5">
      <c r="A1219" s="1" t="s">
        <v>118</v>
      </c>
      <c r="E1219" s="27" t="s">
        <v>2024</v>
      </c>
    </row>
    <row r="1220" ht="51">
      <c r="A1220" s="1" t="s">
        <v>119</v>
      </c>
      <c r="E1220" s="33" t="s">
        <v>2025</v>
      </c>
    </row>
    <row r="1221">
      <c r="A1221" s="1" t="s">
        <v>121</v>
      </c>
      <c r="E1221" s="27" t="s">
        <v>114</v>
      </c>
    </row>
    <row r="1222">
      <c r="A1222" s="1" t="s">
        <v>109</v>
      </c>
      <c r="C1222" s="22" t="s">
        <v>2026</v>
      </c>
      <c r="E1222" s="23" t="s">
        <v>2027</v>
      </c>
      <c r="L1222" s="24">
        <f>SUMIFS(L1223:L1246,A1223:A1246,"P")</f>
        <v>0</v>
      </c>
      <c r="M1222" s="24">
        <f>SUMIFS(M1223:M1246,A1223:A1246,"P")</f>
        <v>0</v>
      </c>
      <c r="N1222" s="25"/>
    </row>
    <row r="1223" ht="25.5">
      <c r="A1223" s="1" t="s">
        <v>112</v>
      </c>
      <c r="B1223" s="1">
        <v>314</v>
      </c>
      <c r="C1223" s="26" t="s">
        <v>2028</v>
      </c>
      <c r="D1223" t="s">
        <v>114</v>
      </c>
      <c r="E1223" s="27" t="s">
        <v>2029</v>
      </c>
      <c r="F1223" s="28" t="s">
        <v>416</v>
      </c>
      <c r="G1223" s="29">
        <v>477.41699999999997</v>
      </c>
      <c r="H1223" s="28">
        <v>0.00012999999999999999</v>
      </c>
      <c r="I1223" s="30">
        <f>ROUND(G1223*H1223,P4)</f>
        <v>0</v>
      </c>
      <c r="L1223" s="31">
        <v>0</v>
      </c>
      <c r="M1223" s="24">
        <f>ROUND(G1223*L1223,P4)</f>
        <v>0</v>
      </c>
      <c r="N1223" s="25" t="s">
        <v>133</v>
      </c>
      <c r="O1223" s="32">
        <f>M1223*AA1223</f>
        <v>0</v>
      </c>
      <c r="P1223" s="1">
        <v>3</v>
      </c>
      <c r="AA1223" s="1">
        <f>IF(P1223=1,$O$3,IF(P1223=2,$O$4,$O$5))</f>
        <v>0</v>
      </c>
    </row>
    <row r="1224" ht="25.5">
      <c r="A1224" s="1" t="s">
        <v>118</v>
      </c>
      <c r="E1224" s="27" t="s">
        <v>2029</v>
      </c>
    </row>
    <row r="1225">
      <c r="A1225" s="1" t="s">
        <v>119</v>
      </c>
    </row>
    <row r="1226">
      <c r="A1226" s="1" t="s">
        <v>121</v>
      </c>
      <c r="E1226" s="27" t="s">
        <v>114</v>
      </c>
    </row>
    <row r="1227">
      <c r="A1227" s="1" t="s">
        <v>112</v>
      </c>
      <c r="B1227" s="1">
        <v>316</v>
      </c>
      <c r="C1227" s="26" t="s">
        <v>2030</v>
      </c>
      <c r="D1227" t="s">
        <v>114</v>
      </c>
      <c r="E1227" s="27" t="s">
        <v>2031</v>
      </c>
      <c r="F1227" s="28" t="s">
        <v>136</v>
      </c>
      <c r="G1227" s="29">
        <v>601.80999999999995</v>
      </c>
      <c r="H1227" s="28">
        <v>1.0000000000000001E-05</v>
      </c>
      <c r="I1227" s="30">
        <f>ROUND(G1227*H1227,P4)</f>
        <v>0</v>
      </c>
      <c r="L1227" s="31">
        <v>0</v>
      </c>
      <c r="M1227" s="24">
        <f>ROUND(G1227*L1227,P4)</f>
        <v>0</v>
      </c>
      <c r="N1227" s="25" t="s">
        <v>133</v>
      </c>
      <c r="O1227" s="32">
        <f>M1227*AA1227</f>
        <v>0</v>
      </c>
      <c r="P1227" s="1">
        <v>3</v>
      </c>
      <c r="AA1227" s="1">
        <f>IF(P1227=1,$O$3,IF(P1227=2,$O$4,$O$5))</f>
        <v>0</v>
      </c>
    </row>
    <row r="1228">
      <c r="A1228" s="1" t="s">
        <v>118</v>
      </c>
      <c r="E1228" s="27" t="s">
        <v>2031</v>
      </c>
    </row>
    <row r="1229">
      <c r="A1229" s="1" t="s">
        <v>119</v>
      </c>
    </row>
    <row r="1230">
      <c r="A1230" s="1" t="s">
        <v>121</v>
      </c>
      <c r="E1230" s="27" t="s">
        <v>114</v>
      </c>
    </row>
    <row r="1231" ht="25.5">
      <c r="A1231" s="1" t="s">
        <v>112</v>
      </c>
      <c r="B1231" s="1">
        <v>313</v>
      </c>
      <c r="C1231" s="26" t="s">
        <v>2032</v>
      </c>
      <c r="D1231" t="s">
        <v>114</v>
      </c>
      <c r="E1231" s="27" t="s">
        <v>2033</v>
      </c>
      <c r="F1231" s="28" t="s">
        <v>416</v>
      </c>
      <c r="G1231" s="29">
        <v>434.01499999999999</v>
      </c>
      <c r="H1231" s="28">
        <v>0</v>
      </c>
      <c r="I1231" s="30">
        <f>ROUND(G1231*H1231,P4)</f>
        <v>0</v>
      </c>
      <c r="L1231" s="31">
        <v>0</v>
      </c>
      <c r="M1231" s="24">
        <f>ROUND(G1231*L1231,P4)</f>
        <v>0</v>
      </c>
      <c r="N1231" s="25" t="s">
        <v>133</v>
      </c>
      <c r="O1231" s="32">
        <f>M1231*AA1231</f>
        <v>0</v>
      </c>
      <c r="P1231" s="1">
        <v>3</v>
      </c>
      <c r="AA1231" s="1">
        <f>IF(P1231=1,$O$3,IF(P1231=2,$O$4,$O$5))</f>
        <v>0</v>
      </c>
    </row>
    <row r="1232" ht="25.5">
      <c r="A1232" s="1" t="s">
        <v>118</v>
      </c>
      <c r="E1232" s="27" t="s">
        <v>2033</v>
      </c>
    </row>
    <row r="1233" ht="216.75">
      <c r="A1233" s="1" t="s">
        <v>119</v>
      </c>
      <c r="E1233" s="33" t="s">
        <v>2034</v>
      </c>
    </row>
    <row r="1234">
      <c r="A1234" s="1" t="s">
        <v>121</v>
      </c>
      <c r="E1234" s="27" t="s">
        <v>114</v>
      </c>
    </row>
    <row r="1235" ht="25.5">
      <c r="A1235" s="1" t="s">
        <v>112</v>
      </c>
      <c r="B1235" s="1">
        <v>315</v>
      </c>
      <c r="C1235" s="26" t="s">
        <v>2035</v>
      </c>
      <c r="D1235" t="s">
        <v>114</v>
      </c>
      <c r="E1235" s="27" t="s">
        <v>2036</v>
      </c>
      <c r="F1235" s="28" t="s">
        <v>136</v>
      </c>
      <c r="G1235" s="29">
        <v>547.10000000000002</v>
      </c>
      <c r="H1235" s="28">
        <v>0</v>
      </c>
      <c r="I1235" s="30">
        <f>ROUND(G1235*H1235,P4)</f>
        <v>0</v>
      </c>
      <c r="L1235" s="31">
        <v>0</v>
      </c>
      <c r="M1235" s="24">
        <f>ROUND(G1235*L1235,P4)</f>
        <v>0</v>
      </c>
      <c r="N1235" s="25" t="s">
        <v>133</v>
      </c>
      <c r="O1235" s="32">
        <f>M1235*AA1235</f>
        <v>0</v>
      </c>
      <c r="P1235" s="1">
        <v>3</v>
      </c>
      <c r="AA1235" s="1">
        <f>IF(P1235=1,$O$3,IF(P1235=2,$O$4,$O$5))</f>
        <v>0</v>
      </c>
    </row>
    <row r="1236" ht="25.5">
      <c r="A1236" s="1" t="s">
        <v>118</v>
      </c>
      <c r="E1236" s="27" t="s">
        <v>2036</v>
      </c>
    </row>
    <row r="1237" ht="114.75">
      <c r="A1237" s="1" t="s">
        <v>119</v>
      </c>
      <c r="E1237" s="33" t="s">
        <v>2037</v>
      </c>
    </row>
    <row r="1238">
      <c r="A1238" s="1" t="s">
        <v>121</v>
      </c>
      <c r="E1238" s="27" t="s">
        <v>114</v>
      </c>
    </row>
    <row r="1239" ht="25.5">
      <c r="A1239" s="1" t="s">
        <v>112</v>
      </c>
      <c r="B1239" s="1">
        <v>318</v>
      </c>
      <c r="C1239" s="26" t="s">
        <v>2038</v>
      </c>
      <c r="D1239" t="s">
        <v>114</v>
      </c>
      <c r="E1239" s="27" t="s">
        <v>2039</v>
      </c>
      <c r="F1239" s="28" t="s">
        <v>478</v>
      </c>
      <c r="G1239" s="29">
        <v>0.068000000000000005</v>
      </c>
      <c r="H1239" s="28">
        <v>0</v>
      </c>
      <c r="I1239" s="30">
        <f>ROUND(G1239*H1239,P4)</f>
        <v>0</v>
      </c>
      <c r="L1239" s="31">
        <v>0</v>
      </c>
      <c r="M1239" s="24">
        <f>ROUND(G1239*L1239,P4)</f>
        <v>0</v>
      </c>
      <c r="N1239" s="25" t="s">
        <v>133</v>
      </c>
      <c r="O1239" s="32">
        <f>M1239*AA1239</f>
        <v>0</v>
      </c>
      <c r="P1239" s="1">
        <v>3</v>
      </c>
      <c r="AA1239" s="1">
        <f>IF(P1239=1,$O$3,IF(P1239=2,$O$4,$O$5))</f>
        <v>0</v>
      </c>
    </row>
    <row r="1240" ht="25.5">
      <c r="A1240" s="1" t="s">
        <v>118</v>
      </c>
      <c r="E1240" s="27" t="s">
        <v>2039</v>
      </c>
    </row>
    <row r="1241">
      <c r="A1241" s="1" t="s">
        <v>119</v>
      </c>
    </row>
    <row r="1242">
      <c r="A1242" s="1" t="s">
        <v>121</v>
      </c>
      <c r="E1242" s="27" t="s">
        <v>114</v>
      </c>
    </row>
    <row r="1243" ht="25.5">
      <c r="A1243" s="1" t="s">
        <v>112</v>
      </c>
      <c r="B1243" s="1">
        <v>317</v>
      </c>
      <c r="C1243" s="26" t="s">
        <v>2040</v>
      </c>
      <c r="D1243" t="s">
        <v>114</v>
      </c>
      <c r="E1243" s="27" t="s">
        <v>2041</v>
      </c>
      <c r="F1243" s="28" t="s">
        <v>157</v>
      </c>
      <c r="G1243" s="29">
        <v>1</v>
      </c>
      <c r="H1243" s="28">
        <v>0.00013999999999999999</v>
      </c>
      <c r="I1243" s="30">
        <f>ROUND(G1243*H1243,P4)</f>
        <v>0</v>
      </c>
      <c r="L1243" s="31">
        <v>0</v>
      </c>
      <c r="M1243" s="24">
        <f>ROUND(G1243*L1243,P4)</f>
        <v>0</v>
      </c>
      <c r="N1243" s="25" t="s">
        <v>257</v>
      </c>
      <c r="O1243" s="32">
        <f>M1243*AA1243</f>
        <v>0</v>
      </c>
      <c r="P1243" s="1">
        <v>3</v>
      </c>
      <c r="AA1243" s="1">
        <f>IF(P1243=1,$O$3,IF(P1243=2,$O$4,$O$5))</f>
        <v>0</v>
      </c>
    </row>
    <row r="1244" ht="25.5">
      <c r="A1244" s="1" t="s">
        <v>118</v>
      </c>
      <c r="E1244" s="27" t="s">
        <v>2041</v>
      </c>
    </row>
    <row r="1245">
      <c r="A1245" s="1" t="s">
        <v>119</v>
      </c>
    </row>
    <row r="1246">
      <c r="A1246" s="1" t="s">
        <v>121</v>
      </c>
      <c r="E1246" s="27" t="s">
        <v>114</v>
      </c>
    </row>
    <row r="1247">
      <c r="A1247" s="1" t="s">
        <v>109</v>
      </c>
      <c r="C1247" s="22" t="s">
        <v>1072</v>
      </c>
      <c r="E1247" s="23" t="s">
        <v>1073</v>
      </c>
      <c r="L1247" s="24">
        <f>SUMIFS(L1248:L1567,A1248:A1567,"P")</f>
        <v>0</v>
      </c>
      <c r="M1247" s="24">
        <f>SUMIFS(M1248:M1567,A1248:A1567,"P")</f>
        <v>0</v>
      </c>
      <c r="N1247" s="25"/>
    </row>
    <row r="1248">
      <c r="A1248" s="1" t="s">
        <v>112</v>
      </c>
      <c r="B1248" s="1">
        <v>386</v>
      </c>
      <c r="C1248" s="26" t="s">
        <v>2042</v>
      </c>
      <c r="D1248" t="s">
        <v>114</v>
      </c>
      <c r="E1248" s="27" t="s">
        <v>2043</v>
      </c>
      <c r="F1248" s="28" t="s">
        <v>136</v>
      </c>
      <c r="G1248" s="29">
        <v>2.02</v>
      </c>
      <c r="H1248" s="28">
        <v>0.0018</v>
      </c>
      <c r="I1248" s="30">
        <f>ROUND(G1248*H1248,P4)</f>
        <v>0</v>
      </c>
      <c r="L1248" s="31">
        <v>0</v>
      </c>
      <c r="M1248" s="24">
        <f>ROUND(G1248*L1248,P4)</f>
        <v>0</v>
      </c>
      <c r="N1248" s="25" t="s">
        <v>133</v>
      </c>
      <c r="O1248" s="32">
        <f>M1248*AA1248</f>
        <v>0</v>
      </c>
      <c r="P1248" s="1">
        <v>3</v>
      </c>
      <c r="AA1248" s="1">
        <f>IF(P1248=1,$O$3,IF(P1248=2,$O$4,$O$5))</f>
        <v>0</v>
      </c>
    </row>
    <row r="1249">
      <c r="A1249" s="1" t="s">
        <v>118</v>
      </c>
      <c r="E1249" s="27" t="s">
        <v>2043</v>
      </c>
    </row>
    <row r="1250" ht="38.25">
      <c r="A1250" s="1" t="s">
        <v>119</v>
      </c>
      <c r="E1250" s="33" t="s">
        <v>2044</v>
      </c>
    </row>
    <row r="1251">
      <c r="A1251" s="1" t="s">
        <v>121</v>
      </c>
      <c r="E1251" s="27" t="s">
        <v>114</v>
      </c>
    </row>
    <row r="1252">
      <c r="A1252" s="1" t="s">
        <v>112</v>
      </c>
      <c r="B1252" s="1">
        <v>392</v>
      </c>
      <c r="C1252" s="26" t="s">
        <v>2045</v>
      </c>
      <c r="D1252" t="s">
        <v>114</v>
      </c>
      <c r="E1252" s="27" t="s">
        <v>2046</v>
      </c>
      <c r="F1252" s="28" t="s">
        <v>136</v>
      </c>
      <c r="G1252" s="29">
        <v>1.1000000000000001</v>
      </c>
      <c r="H1252" s="28">
        <v>0.0035999999999999999</v>
      </c>
      <c r="I1252" s="30">
        <f>ROUND(G1252*H1252,P4)</f>
        <v>0</v>
      </c>
      <c r="L1252" s="31">
        <v>0</v>
      </c>
      <c r="M1252" s="24">
        <f>ROUND(G1252*L1252,P4)</f>
        <v>0</v>
      </c>
      <c r="N1252" s="25" t="s">
        <v>133</v>
      </c>
      <c r="O1252" s="32">
        <f>M1252*AA1252</f>
        <v>0</v>
      </c>
      <c r="P1252" s="1">
        <v>3</v>
      </c>
      <c r="AA1252" s="1">
        <f>IF(P1252=1,$O$3,IF(P1252=2,$O$4,$O$5))</f>
        <v>0</v>
      </c>
    </row>
    <row r="1253">
      <c r="A1253" s="1" t="s">
        <v>118</v>
      </c>
      <c r="E1253" s="27" t="s">
        <v>2046</v>
      </c>
    </row>
    <row r="1254">
      <c r="A1254" s="1" t="s">
        <v>119</v>
      </c>
      <c r="E1254" s="33" t="s">
        <v>2047</v>
      </c>
    </row>
    <row r="1255">
      <c r="A1255" s="1" t="s">
        <v>121</v>
      </c>
      <c r="E1255" s="27" t="s">
        <v>114</v>
      </c>
    </row>
    <row r="1256">
      <c r="A1256" s="1" t="s">
        <v>112</v>
      </c>
      <c r="B1256" s="1">
        <v>393</v>
      </c>
      <c r="C1256" s="26" t="s">
        <v>2048</v>
      </c>
      <c r="D1256" t="s">
        <v>114</v>
      </c>
      <c r="E1256" s="27" t="s">
        <v>2049</v>
      </c>
      <c r="F1256" s="28" t="s">
        <v>136</v>
      </c>
      <c r="G1256" s="29">
        <v>4.2199999999999998</v>
      </c>
      <c r="H1256" s="28">
        <v>0.0041999999999999997</v>
      </c>
      <c r="I1256" s="30">
        <f>ROUND(G1256*H1256,P4)</f>
        <v>0</v>
      </c>
      <c r="L1256" s="31">
        <v>0</v>
      </c>
      <c r="M1256" s="24">
        <f>ROUND(G1256*L1256,P4)</f>
        <v>0</v>
      </c>
      <c r="N1256" s="25" t="s">
        <v>257</v>
      </c>
      <c r="O1256" s="32">
        <f>M1256*AA1256</f>
        <v>0</v>
      </c>
      <c r="P1256" s="1">
        <v>3</v>
      </c>
      <c r="AA1256" s="1">
        <f>IF(P1256=1,$O$3,IF(P1256=2,$O$4,$O$5))</f>
        <v>0</v>
      </c>
    </row>
    <row r="1257">
      <c r="A1257" s="1" t="s">
        <v>118</v>
      </c>
      <c r="E1257" s="27" t="s">
        <v>2049</v>
      </c>
    </row>
    <row r="1258" ht="51">
      <c r="A1258" s="1" t="s">
        <v>119</v>
      </c>
      <c r="E1258" s="33" t="s">
        <v>2050</v>
      </c>
    </row>
    <row r="1259">
      <c r="A1259" s="1" t="s">
        <v>121</v>
      </c>
      <c r="E1259" s="27" t="s">
        <v>114</v>
      </c>
    </row>
    <row r="1260">
      <c r="A1260" s="1" t="s">
        <v>112</v>
      </c>
      <c r="B1260" s="1">
        <v>387</v>
      </c>
      <c r="C1260" s="26" t="s">
        <v>2051</v>
      </c>
      <c r="D1260" t="s">
        <v>114</v>
      </c>
      <c r="E1260" s="27" t="s">
        <v>2043</v>
      </c>
      <c r="F1260" s="28" t="s">
        <v>136</v>
      </c>
      <c r="G1260" s="29">
        <v>3.2999999999999998</v>
      </c>
      <c r="H1260" s="28">
        <v>0.0018</v>
      </c>
      <c r="I1260" s="30">
        <f>ROUND(G1260*H1260,P4)</f>
        <v>0</v>
      </c>
      <c r="L1260" s="31">
        <v>0</v>
      </c>
      <c r="M1260" s="24">
        <f>ROUND(G1260*L1260,P4)</f>
        <v>0</v>
      </c>
      <c r="N1260" s="25" t="s">
        <v>133</v>
      </c>
      <c r="O1260" s="32">
        <f>M1260*AA1260</f>
        <v>0</v>
      </c>
      <c r="P1260" s="1">
        <v>3</v>
      </c>
      <c r="AA1260" s="1">
        <f>IF(P1260=1,$O$3,IF(P1260=2,$O$4,$O$5))</f>
        <v>0</v>
      </c>
    </row>
    <row r="1261">
      <c r="A1261" s="1" t="s">
        <v>118</v>
      </c>
      <c r="E1261" s="27" t="s">
        <v>2043</v>
      </c>
    </row>
    <row r="1262">
      <c r="A1262" s="1" t="s">
        <v>119</v>
      </c>
      <c r="E1262" s="33" t="s">
        <v>2052</v>
      </c>
    </row>
    <row r="1263">
      <c r="A1263" s="1" t="s">
        <v>121</v>
      </c>
      <c r="E1263" s="27" t="s">
        <v>114</v>
      </c>
    </row>
    <row r="1264">
      <c r="A1264" s="1" t="s">
        <v>112</v>
      </c>
      <c r="B1264" s="1">
        <v>388</v>
      </c>
      <c r="C1264" s="26" t="s">
        <v>2053</v>
      </c>
      <c r="D1264" t="s">
        <v>114</v>
      </c>
      <c r="E1264" s="27" t="s">
        <v>2054</v>
      </c>
      <c r="F1264" s="28" t="s">
        <v>136</v>
      </c>
      <c r="G1264" s="29">
        <v>10.06</v>
      </c>
      <c r="H1264" s="28">
        <v>0.0020999999999999999</v>
      </c>
      <c r="I1264" s="30">
        <f>ROUND(G1264*H1264,P4)</f>
        <v>0</v>
      </c>
      <c r="L1264" s="31">
        <v>0</v>
      </c>
      <c r="M1264" s="24">
        <f>ROUND(G1264*L1264,P4)</f>
        <v>0</v>
      </c>
      <c r="N1264" s="25" t="s">
        <v>133</v>
      </c>
      <c r="O1264" s="32">
        <f>M1264*AA1264</f>
        <v>0</v>
      </c>
      <c r="P1264" s="1">
        <v>3</v>
      </c>
      <c r="AA1264" s="1">
        <f>IF(P1264=1,$O$3,IF(P1264=2,$O$4,$O$5))</f>
        <v>0</v>
      </c>
    </row>
    <row r="1265">
      <c r="A1265" s="1" t="s">
        <v>118</v>
      </c>
      <c r="E1265" s="27" t="s">
        <v>2054</v>
      </c>
    </row>
    <row r="1266" ht="51">
      <c r="A1266" s="1" t="s">
        <v>119</v>
      </c>
      <c r="E1266" s="33" t="s">
        <v>2055</v>
      </c>
    </row>
    <row r="1267">
      <c r="A1267" s="1" t="s">
        <v>121</v>
      </c>
      <c r="E1267" s="27" t="s">
        <v>114</v>
      </c>
    </row>
    <row r="1268">
      <c r="A1268" s="1" t="s">
        <v>112</v>
      </c>
      <c r="B1268" s="1">
        <v>389</v>
      </c>
      <c r="C1268" s="26" t="s">
        <v>2056</v>
      </c>
      <c r="D1268" t="s">
        <v>114</v>
      </c>
      <c r="E1268" s="27" t="s">
        <v>2057</v>
      </c>
      <c r="F1268" s="28" t="s">
        <v>136</v>
      </c>
      <c r="G1268" s="29">
        <v>3.3599999999999999</v>
      </c>
      <c r="H1268" s="28">
        <v>0.0023999999999999998</v>
      </c>
      <c r="I1268" s="30">
        <f>ROUND(G1268*H1268,P4)</f>
        <v>0</v>
      </c>
      <c r="L1268" s="31">
        <v>0</v>
      </c>
      <c r="M1268" s="24">
        <f>ROUND(G1268*L1268,P4)</f>
        <v>0</v>
      </c>
      <c r="N1268" s="25" t="s">
        <v>133</v>
      </c>
      <c r="O1268" s="32">
        <f>M1268*AA1268</f>
        <v>0</v>
      </c>
      <c r="P1268" s="1">
        <v>3</v>
      </c>
      <c r="AA1268" s="1">
        <f>IF(P1268=1,$O$3,IF(P1268=2,$O$4,$O$5))</f>
        <v>0</v>
      </c>
    </row>
    <row r="1269">
      <c r="A1269" s="1" t="s">
        <v>118</v>
      </c>
      <c r="E1269" s="27" t="s">
        <v>2057</v>
      </c>
    </row>
    <row r="1270">
      <c r="A1270" s="1" t="s">
        <v>119</v>
      </c>
      <c r="E1270" s="33" t="s">
        <v>2058</v>
      </c>
    </row>
    <row r="1271">
      <c r="A1271" s="1" t="s">
        <v>121</v>
      </c>
      <c r="E1271" s="27" t="s">
        <v>114</v>
      </c>
    </row>
    <row r="1272">
      <c r="A1272" s="1" t="s">
        <v>112</v>
      </c>
      <c r="B1272" s="1">
        <v>390</v>
      </c>
      <c r="C1272" s="26" t="s">
        <v>2059</v>
      </c>
      <c r="D1272" t="s">
        <v>114</v>
      </c>
      <c r="E1272" s="27" t="s">
        <v>2060</v>
      </c>
      <c r="F1272" s="28" t="s">
        <v>136</v>
      </c>
      <c r="G1272" s="29">
        <v>13.15</v>
      </c>
      <c r="H1272" s="28">
        <v>0.0030000000000000001</v>
      </c>
      <c r="I1272" s="30">
        <f>ROUND(G1272*H1272,P4)</f>
        <v>0</v>
      </c>
      <c r="L1272" s="31">
        <v>0</v>
      </c>
      <c r="M1272" s="24">
        <f>ROUND(G1272*L1272,P4)</f>
        <v>0</v>
      </c>
      <c r="N1272" s="25" t="s">
        <v>133</v>
      </c>
      <c r="O1272" s="32">
        <f>M1272*AA1272</f>
        <v>0</v>
      </c>
      <c r="P1272" s="1">
        <v>3</v>
      </c>
      <c r="AA1272" s="1">
        <f>IF(P1272=1,$O$3,IF(P1272=2,$O$4,$O$5))</f>
        <v>0</v>
      </c>
    </row>
    <row r="1273">
      <c r="A1273" s="1" t="s">
        <v>118</v>
      </c>
      <c r="E1273" s="27" t="s">
        <v>2060</v>
      </c>
    </row>
    <row r="1274" ht="63.75">
      <c r="A1274" s="1" t="s">
        <v>119</v>
      </c>
      <c r="E1274" s="33" t="s">
        <v>2061</v>
      </c>
    </row>
    <row r="1275">
      <c r="A1275" s="1" t="s">
        <v>121</v>
      </c>
      <c r="E1275" s="27" t="s">
        <v>114</v>
      </c>
    </row>
    <row r="1276">
      <c r="A1276" s="1" t="s">
        <v>112</v>
      </c>
      <c r="B1276" s="1">
        <v>391</v>
      </c>
      <c r="C1276" s="26" t="s">
        <v>2062</v>
      </c>
      <c r="D1276" t="s">
        <v>114</v>
      </c>
      <c r="E1276" s="27" t="s">
        <v>2046</v>
      </c>
      <c r="F1276" s="28" t="s">
        <v>136</v>
      </c>
      <c r="G1276" s="29">
        <v>4.0700000000000003</v>
      </c>
      <c r="H1276" s="28">
        <v>0.0035999999999999999</v>
      </c>
      <c r="I1276" s="30">
        <f>ROUND(G1276*H1276,P4)</f>
        <v>0</v>
      </c>
      <c r="L1276" s="31">
        <v>0</v>
      </c>
      <c r="M1276" s="24">
        <f>ROUND(G1276*L1276,P4)</f>
        <v>0</v>
      </c>
      <c r="N1276" s="25" t="s">
        <v>133</v>
      </c>
      <c r="O1276" s="32">
        <f>M1276*AA1276</f>
        <v>0</v>
      </c>
      <c r="P1276" s="1">
        <v>3</v>
      </c>
      <c r="AA1276" s="1">
        <f>IF(P1276=1,$O$3,IF(P1276=2,$O$4,$O$5))</f>
        <v>0</v>
      </c>
    </row>
    <row r="1277">
      <c r="A1277" s="1" t="s">
        <v>118</v>
      </c>
      <c r="E1277" s="27" t="s">
        <v>2046</v>
      </c>
    </row>
    <row r="1278" ht="51">
      <c r="A1278" s="1" t="s">
        <v>119</v>
      </c>
      <c r="E1278" s="33" t="s">
        <v>2063</v>
      </c>
    </row>
    <row r="1279">
      <c r="A1279" s="1" t="s">
        <v>121</v>
      </c>
      <c r="E1279" s="27" t="s">
        <v>114</v>
      </c>
    </row>
    <row r="1280">
      <c r="A1280" s="1" t="s">
        <v>112</v>
      </c>
      <c r="B1280" s="1">
        <v>394</v>
      </c>
      <c r="C1280" s="26" t="s">
        <v>2064</v>
      </c>
      <c r="D1280" t="s">
        <v>114</v>
      </c>
      <c r="E1280" s="27" t="s">
        <v>2065</v>
      </c>
      <c r="F1280" s="28" t="s">
        <v>1998</v>
      </c>
      <c r="G1280" s="29">
        <v>37</v>
      </c>
      <c r="H1280" s="28">
        <v>0.00020000000000000001</v>
      </c>
      <c r="I1280" s="30">
        <f>ROUND(G1280*H1280,P4)</f>
        <v>0</v>
      </c>
      <c r="L1280" s="31">
        <v>0</v>
      </c>
      <c r="M1280" s="24">
        <f>ROUND(G1280*L1280,P4)</f>
        <v>0</v>
      </c>
      <c r="N1280" s="25" t="s">
        <v>133</v>
      </c>
      <c r="O1280" s="32">
        <f>M1280*AA1280</f>
        <v>0</v>
      </c>
      <c r="P1280" s="1">
        <v>3</v>
      </c>
      <c r="AA1280" s="1">
        <f>IF(P1280=1,$O$3,IF(P1280=2,$O$4,$O$5))</f>
        <v>0</v>
      </c>
    </row>
    <row r="1281">
      <c r="A1281" s="1" t="s">
        <v>118</v>
      </c>
      <c r="E1281" s="27" t="s">
        <v>2065</v>
      </c>
    </row>
    <row r="1282">
      <c r="A1282" s="1" t="s">
        <v>119</v>
      </c>
    </row>
    <row r="1283">
      <c r="A1283" s="1" t="s">
        <v>121</v>
      </c>
      <c r="E1283" s="27" t="s">
        <v>114</v>
      </c>
    </row>
    <row r="1284" ht="25.5">
      <c r="A1284" s="1" t="s">
        <v>112</v>
      </c>
      <c r="B1284" s="1">
        <v>352</v>
      </c>
      <c r="C1284" s="26" t="s">
        <v>2066</v>
      </c>
      <c r="D1284" t="s">
        <v>114</v>
      </c>
      <c r="E1284" s="27" t="s">
        <v>2067</v>
      </c>
      <c r="F1284" s="28" t="s">
        <v>416</v>
      </c>
      <c r="G1284" s="29">
        <v>1.575</v>
      </c>
      <c r="H1284" s="28">
        <v>0.00025999999999999998</v>
      </c>
      <c r="I1284" s="30">
        <f>ROUND(G1284*H1284,P4)</f>
        <v>0</v>
      </c>
      <c r="L1284" s="31">
        <v>0</v>
      </c>
      <c r="M1284" s="24">
        <f>ROUND(G1284*L1284,P4)</f>
        <v>0</v>
      </c>
      <c r="N1284" s="25" t="s">
        <v>133</v>
      </c>
      <c r="O1284" s="32">
        <f>M1284*AA1284</f>
        <v>0</v>
      </c>
      <c r="P1284" s="1">
        <v>3</v>
      </c>
      <c r="AA1284" s="1">
        <f>IF(P1284=1,$O$3,IF(P1284=2,$O$4,$O$5))</f>
        <v>0</v>
      </c>
    </row>
    <row r="1285" ht="25.5">
      <c r="A1285" s="1" t="s">
        <v>118</v>
      </c>
      <c r="E1285" s="27" t="s">
        <v>2067</v>
      </c>
    </row>
    <row r="1286" ht="25.5">
      <c r="A1286" s="1" t="s">
        <v>119</v>
      </c>
      <c r="E1286" s="33" t="s">
        <v>2068</v>
      </c>
    </row>
    <row r="1287">
      <c r="A1287" s="1" t="s">
        <v>121</v>
      </c>
      <c r="E1287" s="27" t="s">
        <v>114</v>
      </c>
    </row>
    <row r="1288" ht="25.5">
      <c r="A1288" s="1" t="s">
        <v>112</v>
      </c>
      <c r="B1288" s="1">
        <v>354</v>
      </c>
      <c r="C1288" s="26" t="s">
        <v>2069</v>
      </c>
      <c r="D1288" t="s">
        <v>114</v>
      </c>
      <c r="E1288" s="27" t="s">
        <v>2070</v>
      </c>
      <c r="F1288" s="28" t="s">
        <v>416</v>
      </c>
      <c r="G1288" s="29">
        <v>17.738</v>
      </c>
      <c r="H1288" s="28">
        <v>0.00027</v>
      </c>
      <c r="I1288" s="30">
        <f>ROUND(G1288*H1288,P4)</f>
        <v>0</v>
      </c>
      <c r="L1288" s="31">
        <v>0</v>
      </c>
      <c r="M1288" s="24">
        <f>ROUND(G1288*L1288,P4)</f>
        <v>0</v>
      </c>
      <c r="N1288" s="25" t="s">
        <v>133</v>
      </c>
      <c r="O1288" s="32">
        <f>M1288*AA1288</f>
        <v>0</v>
      </c>
      <c r="P1288" s="1">
        <v>3</v>
      </c>
      <c r="AA1288" s="1">
        <f>IF(P1288=1,$O$3,IF(P1288=2,$O$4,$O$5))</f>
        <v>0</v>
      </c>
    </row>
    <row r="1289" ht="25.5">
      <c r="A1289" s="1" t="s">
        <v>118</v>
      </c>
      <c r="E1289" s="27" t="s">
        <v>2070</v>
      </c>
    </row>
    <row r="1290" ht="51">
      <c r="A1290" s="1" t="s">
        <v>119</v>
      </c>
      <c r="E1290" s="33" t="s">
        <v>2071</v>
      </c>
    </row>
    <row r="1291">
      <c r="A1291" s="1" t="s">
        <v>121</v>
      </c>
      <c r="E1291" s="27" t="s">
        <v>114</v>
      </c>
    </row>
    <row r="1292" ht="25.5">
      <c r="A1292" s="1" t="s">
        <v>112</v>
      </c>
      <c r="B1292" s="1">
        <v>357</v>
      </c>
      <c r="C1292" s="26" t="s">
        <v>2072</v>
      </c>
      <c r="D1292" t="s">
        <v>114</v>
      </c>
      <c r="E1292" s="27" t="s">
        <v>2073</v>
      </c>
      <c r="F1292" s="28" t="s">
        <v>416</v>
      </c>
      <c r="G1292" s="29">
        <v>42.825000000000003</v>
      </c>
      <c r="H1292" s="28">
        <v>0.00025999999999999998</v>
      </c>
      <c r="I1292" s="30">
        <f>ROUND(G1292*H1292,P4)</f>
        <v>0</v>
      </c>
      <c r="L1292" s="31">
        <v>0</v>
      </c>
      <c r="M1292" s="24">
        <f>ROUND(G1292*L1292,P4)</f>
        <v>0</v>
      </c>
      <c r="N1292" s="25" t="s">
        <v>133</v>
      </c>
      <c r="O1292" s="32">
        <f>M1292*AA1292</f>
        <v>0</v>
      </c>
      <c r="P1292" s="1">
        <v>3</v>
      </c>
      <c r="AA1292" s="1">
        <f>IF(P1292=1,$O$3,IF(P1292=2,$O$4,$O$5))</f>
        <v>0</v>
      </c>
    </row>
    <row r="1293" ht="25.5">
      <c r="A1293" s="1" t="s">
        <v>118</v>
      </c>
      <c r="E1293" s="27" t="s">
        <v>2073</v>
      </c>
    </row>
    <row r="1294" ht="127.5">
      <c r="A1294" s="1" t="s">
        <v>119</v>
      </c>
      <c r="E1294" s="33" t="s">
        <v>2074</v>
      </c>
    </row>
    <row r="1295">
      <c r="A1295" s="1" t="s">
        <v>121</v>
      </c>
      <c r="E1295" s="27" t="s">
        <v>114</v>
      </c>
    </row>
    <row r="1296">
      <c r="A1296" s="1" t="s">
        <v>112</v>
      </c>
      <c r="B1296" s="1">
        <v>366</v>
      </c>
      <c r="C1296" s="26" t="s">
        <v>2075</v>
      </c>
      <c r="D1296" t="s">
        <v>114</v>
      </c>
      <c r="E1296" s="27" t="s">
        <v>2076</v>
      </c>
      <c r="F1296" s="28" t="s">
        <v>132</v>
      </c>
      <c r="G1296" s="29">
        <v>6</v>
      </c>
      <c r="H1296" s="28">
        <v>0.00027</v>
      </c>
      <c r="I1296" s="30">
        <f>ROUND(G1296*H1296,P4)</f>
        <v>0</v>
      </c>
      <c r="L1296" s="31">
        <v>0</v>
      </c>
      <c r="M1296" s="24">
        <f>ROUND(G1296*L1296,P4)</f>
        <v>0</v>
      </c>
      <c r="N1296" s="25" t="s">
        <v>133</v>
      </c>
      <c r="O1296" s="32">
        <f>M1296*AA1296</f>
        <v>0</v>
      </c>
      <c r="P1296" s="1">
        <v>3</v>
      </c>
      <c r="AA1296" s="1">
        <f>IF(P1296=1,$O$3,IF(P1296=2,$O$4,$O$5))</f>
        <v>0</v>
      </c>
    </row>
    <row r="1297">
      <c r="A1297" s="1" t="s">
        <v>118</v>
      </c>
      <c r="E1297" s="27" t="s">
        <v>2076</v>
      </c>
    </row>
    <row r="1298" ht="63.75">
      <c r="A1298" s="1" t="s">
        <v>119</v>
      </c>
      <c r="E1298" s="33" t="s">
        <v>2077</v>
      </c>
    </row>
    <row r="1299">
      <c r="A1299" s="1" t="s">
        <v>121</v>
      </c>
      <c r="E1299" s="27" t="s">
        <v>114</v>
      </c>
    </row>
    <row r="1300" ht="25.5">
      <c r="A1300" s="1" t="s">
        <v>112</v>
      </c>
      <c r="B1300" s="1">
        <v>319</v>
      </c>
      <c r="C1300" s="26" t="s">
        <v>2078</v>
      </c>
      <c r="D1300" t="s">
        <v>114</v>
      </c>
      <c r="E1300" s="27" t="s">
        <v>2079</v>
      </c>
      <c r="F1300" s="28" t="s">
        <v>132</v>
      </c>
      <c r="G1300" s="29">
        <v>26</v>
      </c>
      <c r="H1300" s="28">
        <v>0</v>
      </c>
      <c r="I1300" s="30">
        <f>ROUND(G1300*H1300,P4)</f>
        <v>0</v>
      </c>
      <c r="L1300" s="31">
        <v>0</v>
      </c>
      <c r="M1300" s="24">
        <f>ROUND(G1300*L1300,P4)</f>
        <v>0</v>
      </c>
      <c r="N1300" s="25" t="s">
        <v>133</v>
      </c>
      <c r="O1300" s="32">
        <f>M1300*AA1300</f>
        <v>0</v>
      </c>
      <c r="P1300" s="1">
        <v>3</v>
      </c>
      <c r="AA1300" s="1">
        <f>IF(P1300=1,$O$3,IF(P1300=2,$O$4,$O$5))</f>
        <v>0</v>
      </c>
    </row>
    <row r="1301" ht="25.5">
      <c r="A1301" s="1" t="s">
        <v>118</v>
      </c>
      <c r="E1301" s="27" t="s">
        <v>2079</v>
      </c>
    </row>
    <row r="1302" ht="178.5">
      <c r="A1302" s="1" t="s">
        <v>119</v>
      </c>
      <c r="E1302" s="33" t="s">
        <v>2080</v>
      </c>
    </row>
    <row r="1303">
      <c r="A1303" s="1" t="s">
        <v>121</v>
      </c>
      <c r="E1303" s="27" t="s">
        <v>114</v>
      </c>
    </row>
    <row r="1304" ht="25.5">
      <c r="A1304" s="1" t="s">
        <v>112</v>
      </c>
      <c r="B1304" s="1">
        <v>332</v>
      </c>
      <c r="C1304" s="26" t="s">
        <v>1081</v>
      </c>
      <c r="D1304" t="s">
        <v>114</v>
      </c>
      <c r="E1304" s="27" t="s">
        <v>1082</v>
      </c>
      <c r="F1304" s="28" t="s">
        <v>132</v>
      </c>
      <c r="G1304" s="29">
        <v>1</v>
      </c>
      <c r="H1304" s="28">
        <v>0</v>
      </c>
      <c r="I1304" s="30">
        <f>ROUND(G1304*H1304,P4)</f>
        <v>0</v>
      </c>
      <c r="L1304" s="31">
        <v>0</v>
      </c>
      <c r="M1304" s="24">
        <f>ROUND(G1304*L1304,P4)</f>
        <v>0</v>
      </c>
      <c r="N1304" s="25" t="s">
        <v>133</v>
      </c>
      <c r="O1304" s="32">
        <f>M1304*AA1304</f>
        <v>0</v>
      </c>
      <c r="P1304" s="1">
        <v>3</v>
      </c>
      <c r="AA1304" s="1">
        <f>IF(P1304=1,$O$3,IF(P1304=2,$O$4,$O$5))</f>
        <v>0</v>
      </c>
    </row>
    <row r="1305" ht="25.5">
      <c r="A1305" s="1" t="s">
        <v>118</v>
      </c>
      <c r="E1305" s="27" t="s">
        <v>1082</v>
      </c>
    </row>
    <row r="1306" ht="25.5">
      <c r="A1306" s="1" t="s">
        <v>119</v>
      </c>
      <c r="E1306" s="33" t="s">
        <v>2081</v>
      </c>
    </row>
    <row r="1307">
      <c r="A1307" s="1" t="s">
        <v>121</v>
      </c>
      <c r="E1307" s="27" t="s">
        <v>114</v>
      </c>
    </row>
    <row r="1308" ht="25.5">
      <c r="A1308" s="1" t="s">
        <v>112</v>
      </c>
      <c r="B1308" s="1">
        <v>334</v>
      </c>
      <c r="C1308" s="26" t="s">
        <v>2082</v>
      </c>
      <c r="D1308" t="s">
        <v>114</v>
      </c>
      <c r="E1308" s="27" t="s">
        <v>2083</v>
      </c>
      <c r="F1308" s="28" t="s">
        <v>132</v>
      </c>
      <c r="G1308" s="29">
        <v>18</v>
      </c>
      <c r="H1308" s="28">
        <v>0</v>
      </c>
      <c r="I1308" s="30">
        <f>ROUND(G1308*H1308,P4)</f>
        <v>0</v>
      </c>
      <c r="L1308" s="31">
        <v>0</v>
      </c>
      <c r="M1308" s="24">
        <f>ROUND(G1308*L1308,P4)</f>
        <v>0</v>
      </c>
      <c r="N1308" s="25" t="s">
        <v>133</v>
      </c>
      <c r="O1308" s="32">
        <f>M1308*AA1308</f>
        <v>0</v>
      </c>
      <c r="P1308" s="1">
        <v>3</v>
      </c>
      <c r="AA1308" s="1">
        <f>IF(P1308=1,$O$3,IF(P1308=2,$O$4,$O$5))</f>
        <v>0</v>
      </c>
    </row>
    <row r="1309" ht="25.5">
      <c r="A1309" s="1" t="s">
        <v>118</v>
      </c>
      <c r="E1309" s="27" t="s">
        <v>2083</v>
      </c>
    </row>
    <row r="1310" ht="153">
      <c r="A1310" s="1" t="s">
        <v>119</v>
      </c>
      <c r="E1310" s="33" t="s">
        <v>2084</v>
      </c>
    </row>
    <row r="1311">
      <c r="A1311" s="1" t="s">
        <v>121</v>
      </c>
      <c r="E1311" s="27" t="s">
        <v>114</v>
      </c>
    </row>
    <row r="1312" ht="25.5">
      <c r="A1312" s="1" t="s">
        <v>112</v>
      </c>
      <c r="B1312" s="1">
        <v>345</v>
      </c>
      <c r="C1312" s="26" t="s">
        <v>2085</v>
      </c>
      <c r="D1312" t="s">
        <v>114</v>
      </c>
      <c r="E1312" s="27" t="s">
        <v>2086</v>
      </c>
      <c r="F1312" s="28" t="s">
        <v>132</v>
      </c>
      <c r="G1312" s="29">
        <v>8</v>
      </c>
      <c r="H1312" s="28">
        <v>0</v>
      </c>
      <c r="I1312" s="30">
        <f>ROUND(G1312*H1312,P4)</f>
        <v>0</v>
      </c>
      <c r="L1312" s="31">
        <v>0</v>
      </c>
      <c r="M1312" s="24">
        <f>ROUND(G1312*L1312,P4)</f>
        <v>0</v>
      </c>
      <c r="N1312" s="25" t="s">
        <v>133</v>
      </c>
      <c r="O1312" s="32">
        <f>M1312*AA1312</f>
        <v>0</v>
      </c>
      <c r="P1312" s="1">
        <v>3</v>
      </c>
      <c r="AA1312" s="1">
        <f>IF(P1312=1,$O$3,IF(P1312=2,$O$4,$O$5))</f>
        <v>0</v>
      </c>
    </row>
    <row r="1313" ht="25.5">
      <c r="A1313" s="1" t="s">
        <v>118</v>
      </c>
      <c r="E1313" s="27" t="s">
        <v>2086</v>
      </c>
    </row>
    <row r="1314" ht="102">
      <c r="A1314" s="1" t="s">
        <v>119</v>
      </c>
      <c r="E1314" s="33" t="s">
        <v>2087</v>
      </c>
    </row>
    <row r="1315">
      <c r="A1315" s="1" t="s">
        <v>121</v>
      </c>
      <c r="E1315" s="27" t="s">
        <v>114</v>
      </c>
    </row>
    <row r="1316">
      <c r="A1316" s="1" t="s">
        <v>112</v>
      </c>
      <c r="B1316" s="1">
        <v>374</v>
      </c>
      <c r="C1316" s="26" t="s">
        <v>2088</v>
      </c>
      <c r="D1316" t="s">
        <v>114</v>
      </c>
      <c r="E1316" s="27" t="s">
        <v>2089</v>
      </c>
      <c r="F1316" s="28" t="s">
        <v>132</v>
      </c>
      <c r="G1316" s="29">
        <v>6</v>
      </c>
      <c r="H1316" s="28">
        <v>0.00092000000000000003</v>
      </c>
      <c r="I1316" s="30">
        <f>ROUND(G1316*H1316,P4)</f>
        <v>0</v>
      </c>
      <c r="L1316" s="31">
        <v>0</v>
      </c>
      <c r="M1316" s="24">
        <f>ROUND(G1316*L1316,P4)</f>
        <v>0</v>
      </c>
      <c r="N1316" s="25" t="s">
        <v>133</v>
      </c>
      <c r="O1316" s="32">
        <f>M1316*AA1316</f>
        <v>0</v>
      </c>
      <c r="P1316" s="1">
        <v>3</v>
      </c>
      <c r="AA1316" s="1">
        <f>IF(P1316=1,$O$3,IF(P1316=2,$O$4,$O$5))</f>
        <v>0</v>
      </c>
    </row>
    <row r="1317">
      <c r="A1317" s="1" t="s">
        <v>118</v>
      </c>
      <c r="E1317" s="27" t="s">
        <v>2089</v>
      </c>
    </row>
    <row r="1318" ht="76.5">
      <c r="A1318" s="1" t="s">
        <v>119</v>
      </c>
      <c r="E1318" s="33" t="s">
        <v>2090</v>
      </c>
    </row>
    <row r="1319">
      <c r="A1319" s="1" t="s">
        <v>121</v>
      </c>
      <c r="E1319" s="27" t="s">
        <v>114</v>
      </c>
    </row>
    <row r="1320">
      <c r="A1320" s="1" t="s">
        <v>112</v>
      </c>
      <c r="B1320" s="1">
        <v>379</v>
      </c>
      <c r="C1320" s="26" t="s">
        <v>2091</v>
      </c>
      <c r="D1320" t="s">
        <v>114</v>
      </c>
      <c r="E1320" s="27" t="s">
        <v>2092</v>
      </c>
      <c r="F1320" s="28" t="s">
        <v>132</v>
      </c>
      <c r="G1320" s="29">
        <v>1</v>
      </c>
      <c r="H1320" s="28">
        <v>0.00093000000000000005</v>
      </c>
      <c r="I1320" s="30">
        <f>ROUND(G1320*H1320,P4)</f>
        <v>0</v>
      </c>
      <c r="L1320" s="31">
        <v>0</v>
      </c>
      <c r="M1320" s="24">
        <f>ROUND(G1320*L1320,P4)</f>
        <v>0</v>
      </c>
      <c r="N1320" s="25" t="s">
        <v>133</v>
      </c>
      <c r="O1320" s="32">
        <f>M1320*AA1320</f>
        <v>0</v>
      </c>
      <c r="P1320" s="1">
        <v>3</v>
      </c>
      <c r="AA1320" s="1">
        <f>IF(P1320=1,$O$3,IF(P1320=2,$O$4,$O$5))</f>
        <v>0</v>
      </c>
    </row>
    <row r="1321">
      <c r="A1321" s="1" t="s">
        <v>118</v>
      </c>
      <c r="E1321" s="27" t="s">
        <v>2092</v>
      </c>
    </row>
    <row r="1322" ht="25.5">
      <c r="A1322" s="1" t="s">
        <v>119</v>
      </c>
      <c r="E1322" s="33" t="s">
        <v>2093</v>
      </c>
    </row>
    <row r="1323">
      <c r="A1323" s="1" t="s">
        <v>121</v>
      </c>
      <c r="E1323" s="27" t="s">
        <v>114</v>
      </c>
    </row>
    <row r="1324">
      <c r="A1324" s="1" t="s">
        <v>112</v>
      </c>
      <c r="B1324" s="1">
        <v>381</v>
      </c>
      <c r="C1324" s="26" t="s">
        <v>2094</v>
      </c>
      <c r="D1324" t="s">
        <v>114</v>
      </c>
      <c r="E1324" s="27" t="s">
        <v>2095</v>
      </c>
      <c r="F1324" s="28" t="s">
        <v>132</v>
      </c>
      <c r="G1324" s="29">
        <v>4</v>
      </c>
      <c r="H1324" s="28">
        <v>0.00085999999999999998</v>
      </c>
      <c r="I1324" s="30">
        <f>ROUND(G1324*H1324,P4)</f>
        <v>0</v>
      </c>
      <c r="L1324" s="31">
        <v>0</v>
      </c>
      <c r="M1324" s="24">
        <f>ROUND(G1324*L1324,P4)</f>
        <v>0</v>
      </c>
      <c r="N1324" s="25" t="s">
        <v>133</v>
      </c>
      <c r="O1324" s="32">
        <f>M1324*AA1324</f>
        <v>0</v>
      </c>
      <c r="P1324" s="1">
        <v>3</v>
      </c>
      <c r="AA1324" s="1">
        <f>IF(P1324=1,$O$3,IF(P1324=2,$O$4,$O$5))</f>
        <v>0</v>
      </c>
    </row>
    <row r="1325">
      <c r="A1325" s="1" t="s">
        <v>118</v>
      </c>
      <c r="E1325" s="27" t="s">
        <v>2095</v>
      </c>
    </row>
    <row r="1326" ht="63.75">
      <c r="A1326" s="1" t="s">
        <v>119</v>
      </c>
      <c r="E1326" s="33" t="s">
        <v>2096</v>
      </c>
    </row>
    <row r="1327">
      <c r="A1327" s="1" t="s">
        <v>121</v>
      </c>
      <c r="E1327" s="27" t="s">
        <v>114</v>
      </c>
    </row>
    <row r="1328" ht="25.5">
      <c r="A1328" s="1" t="s">
        <v>112</v>
      </c>
      <c r="B1328" s="1">
        <v>385</v>
      </c>
      <c r="C1328" s="26" t="s">
        <v>2097</v>
      </c>
      <c r="D1328" t="s">
        <v>114</v>
      </c>
      <c r="E1328" s="27" t="s">
        <v>2098</v>
      </c>
      <c r="F1328" s="28" t="s">
        <v>136</v>
      </c>
      <c r="G1328" s="29">
        <v>41.280000000000001</v>
      </c>
      <c r="H1328" s="28">
        <v>0</v>
      </c>
      <c r="I1328" s="30">
        <f>ROUND(G1328*H1328,P4)</f>
        <v>0</v>
      </c>
      <c r="L1328" s="31">
        <v>0</v>
      </c>
      <c r="M1328" s="24">
        <f>ROUND(G1328*L1328,P4)</f>
        <v>0</v>
      </c>
      <c r="N1328" s="25" t="s">
        <v>133</v>
      </c>
      <c r="O1328" s="32">
        <f>M1328*AA1328</f>
        <v>0</v>
      </c>
      <c r="P1328" s="1">
        <v>3</v>
      </c>
      <c r="AA1328" s="1">
        <f>IF(P1328=1,$O$3,IF(P1328=2,$O$4,$O$5))</f>
        <v>0</v>
      </c>
    </row>
    <row r="1329" ht="25.5">
      <c r="A1329" s="1" t="s">
        <v>118</v>
      </c>
      <c r="E1329" s="27" t="s">
        <v>2098</v>
      </c>
    </row>
    <row r="1330" ht="204">
      <c r="A1330" s="1" t="s">
        <v>119</v>
      </c>
      <c r="E1330" s="33" t="s">
        <v>2099</v>
      </c>
    </row>
    <row r="1331">
      <c r="A1331" s="1" t="s">
        <v>121</v>
      </c>
      <c r="E1331" s="27" t="s">
        <v>114</v>
      </c>
    </row>
    <row r="1332" ht="25.5">
      <c r="A1332" s="1" t="s">
        <v>112</v>
      </c>
      <c r="B1332" s="1">
        <v>398</v>
      </c>
      <c r="C1332" s="26" t="s">
        <v>2100</v>
      </c>
      <c r="D1332" t="s">
        <v>114</v>
      </c>
      <c r="E1332" s="27" t="s">
        <v>2101</v>
      </c>
      <c r="F1332" s="28" t="s">
        <v>478</v>
      </c>
      <c r="G1332" s="29">
        <v>4.6609999999999996</v>
      </c>
      <c r="H1332" s="28">
        <v>0</v>
      </c>
      <c r="I1332" s="30">
        <f>ROUND(G1332*H1332,P4)</f>
        <v>0</v>
      </c>
      <c r="L1332" s="31">
        <v>0</v>
      </c>
      <c r="M1332" s="24">
        <f>ROUND(G1332*L1332,P4)</f>
        <v>0</v>
      </c>
      <c r="N1332" s="25" t="s">
        <v>133</v>
      </c>
      <c r="O1332" s="32">
        <f>M1332*AA1332</f>
        <v>0</v>
      </c>
      <c r="P1332" s="1">
        <v>3</v>
      </c>
      <c r="AA1332" s="1">
        <f>IF(P1332=1,$O$3,IF(P1332=2,$O$4,$O$5))</f>
        <v>0</v>
      </c>
    </row>
    <row r="1333" ht="38.25">
      <c r="A1333" s="1" t="s">
        <v>118</v>
      </c>
      <c r="E1333" s="27" t="s">
        <v>2102</v>
      </c>
    </row>
    <row r="1334">
      <c r="A1334" s="1" t="s">
        <v>119</v>
      </c>
    </row>
    <row r="1335">
      <c r="A1335" s="1" t="s">
        <v>121</v>
      </c>
      <c r="E1335" s="27" t="s">
        <v>114</v>
      </c>
    </row>
    <row r="1336">
      <c r="A1336" s="1" t="s">
        <v>112</v>
      </c>
      <c r="B1336" s="1">
        <v>373</v>
      </c>
      <c r="C1336" s="26" t="s">
        <v>2103</v>
      </c>
      <c r="D1336" t="s">
        <v>114</v>
      </c>
      <c r="E1336" s="27" t="s">
        <v>2104</v>
      </c>
      <c r="F1336" s="28" t="s">
        <v>132</v>
      </c>
      <c r="G1336" s="29">
        <v>2</v>
      </c>
      <c r="H1336" s="28">
        <v>0.02</v>
      </c>
      <c r="I1336" s="30">
        <f>ROUND(G1336*H1336,P4)</f>
        <v>0</v>
      </c>
      <c r="L1336" s="31">
        <v>0</v>
      </c>
      <c r="M1336" s="24">
        <f>ROUND(G1336*L1336,P4)</f>
        <v>0</v>
      </c>
      <c r="N1336" s="25" t="s">
        <v>257</v>
      </c>
      <c r="O1336" s="32">
        <f>M1336*AA1336</f>
        <v>0</v>
      </c>
      <c r="P1336" s="1">
        <v>3</v>
      </c>
      <c r="AA1336" s="1">
        <f>IF(P1336=1,$O$3,IF(P1336=2,$O$4,$O$5))</f>
        <v>0</v>
      </c>
    </row>
    <row r="1337">
      <c r="A1337" s="1" t="s">
        <v>118</v>
      </c>
      <c r="E1337" s="27" t="s">
        <v>2104</v>
      </c>
    </row>
    <row r="1338" ht="38.25">
      <c r="A1338" s="1" t="s">
        <v>119</v>
      </c>
      <c r="E1338" s="33" t="s">
        <v>2105</v>
      </c>
    </row>
    <row r="1339">
      <c r="A1339" s="1" t="s">
        <v>121</v>
      </c>
      <c r="E1339" s="27" t="s">
        <v>114</v>
      </c>
    </row>
    <row r="1340">
      <c r="A1340" s="1" t="s">
        <v>112</v>
      </c>
      <c r="B1340" s="1">
        <v>375</v>
      </c>
      <c r="C1340" s="26" t="s">
        <v>2106</v>
      </c>
      <c r="D1340" t="s">
        <v>114</v>
      </c>
      <c r="E1340" s="27" t="s">
        <v>2107</v>
      </c>
      <c r="F1340" s="28" t="s">
        <v>132</v>
      </c>
      <c r="G1340" s="29">
        <v>1</v>
      </c>
      <c r="H1340" s="28">
        <v>0.070000000000000007</v>
      </c>
      <c r="I1340" s="30">
        <f>ROUND(G1340*H1340,P4)</f>
        <v>0</v>
      </c>
      <c r="L1340" s="31">
        <v>0</v>
      </c>
      <c r="M1340" s="24">
        <f>ROUND(G1340*L1340,P4)</f>
        <v>0</v>
      </c>
      <c r="N1340" s="25" t="s">
        <v>257</v>
      </c>
      <c r="O1340" s="32">
        <f>M1340*AA1340</f>
        <v>0</v>
      </c>
      <c r="P1340" s="1">
        <v>3</v>
      </c>
      <c r="AA1340" s="1">
        <f>IF(P1340=1,$O$3,IF(P1340=2,$O$4,$O$5))</f>
        <v>0</v>
      </c>
    </row>
    <row r="1341">
      <c r="A1341" s="1" t="s">
        <v>118</v>
      </c>
      <c r="E1341" s="27" t="s">
        <v>2107</v>
      </c>
    </row>
    <row r="1342">
      <c r="A1342" s="1" t="s">
        <v>119</v>
      </c>
      <c r="E1342" s="33" t="s">
        <v>2108</v>
      </c>
    </row>
    <row r="1343">
      <c r="A1343" s="1" t="s">
        <v>121</v>
      </c>
      <c r="E1343" s="27" t="s">
        <v>114</v>
      </c>
    </row>
    <row r="1344">
      <c r="A1344" s="1" t="s">
        <v>112</v>
      </c>
      <c r="B1344" s="1">
        <v>376</v>
      </c>
      <c r="C1344" s="26" t="s">
        <v>2106</v>
      </c>
      <c r="D1344" t="s">
        <v>191</v>
      </c>
      <c r="E1344" s="27" t="s">
        <v>2109</v>
      </c>
      <c r="F1344" s="28" t="s">
        <v>132</v>
      </c>
      <c r="G1344" s="29">
        <v>3</v>
      </c>
      <c r="H1344" s="28">
        <v>0.051999999999999998</v>
      </c>
      <c r="I1344" s="30">
        <f>ROUND(G1344*H1344,P4)</f>
        <v>0</v>
      </c>
      <c r="L1344" s="31">
        <v>0</v>
      </c>
      <c r="M1344" s="24">
        <f>ROUND(G1344*L1344,P4)</f>
        <v>0</v>
      </c>
      <c r="N1344" s="25" t="s">
        <v>257</v>
      </c>
      <c r="O1344" s="32">
        <f>M1344*AA1344</f>
        <v>0</v>
      </c>
      <c r="P1344" s="1">
        <v>3</v>
      </c>
      <c r="AA1344" s="1">
        <f>IF(P1344=1,$O$3,IF(P1344=2,$O$4,$O$5))</f>
        <v>0</v>
      </c>
    </row>
    <row r="1345">
      <c r="A1345" s="1" t="s">
        <v>118</v>
      </c>
      <c r="E1345" s="27" t="s">
        <v>2109</v>
      </c>
    </row>
    <row r="1346">
      <c r="A1346" s="1" t="s">
        <v>119</v>
      </c>
      <c r="E1346" s="33" t="s">
        <v>2110</v>
      </c>
    </row>
    <row r="1347">
      <c r="A1347" s="1" t="s">
        <v>121</v>
      </c>
      <c r="E1347" s="27" t="s">
        <v>114</v>
      </c>
    </row>
    <row r="1348">
      <c r="A1348" s="1" t="s">
        <v>112</v>
      </c>
      <c r="B1348" s="1">
        <v>377</v>
      </c>
      <c r="C1348" s="26" t="s">
        <v>2106</v>
      </c>
      <c r="D1348" t="s">
        <v>232</v>
      </c>
      <c r="E1348" s="27" t="s">
        <v>2111</v>
      </c>
      <c r="F1348" s="28" t="s">
        <v>132</v>
      </c>
      <c r="G1348" s="29">
        <v>1</v>
      </c>
      <c r="H1348" s="28">
        <v>0.057000000000000002</v>
      </c>
      <c r="I1348" s="30">
        <f>ROUND(G1348*H1348,P4)</f>
        <v>0</v>
      </c>
      <c r="L1348" s="31">
        <v>0</v>
      </c>
      <c r="M1348" s="24">
        <f>ROUND(G1348*L1348,P4)</f>
        <v>0</v>
      </c>
      <c r="N1348" s="25" t="s">
        <v>257</v>
      </c>
      <c r="O1348" s="32">
        <f>M1348*AA1348</f>
        <v>0</v>
      </c>
      <c r="P1348" s="1">
        <v>3</v>
      </c>
      <c r="AA1348" s="1">
        <f>IF(P1348=1,$O$3,IF(P1348=2,$O$4,$O$5))</f>
        <v>0</v>
      </c>
    </row>
    <row r="1349">
      <c r="A1349" s="1" t="s">
        <v>118</v>
      </c>
      <c r="E1349" s="27" t="s">
        <v>2111</v>
      </c>
    </row>
    <row r="1350">
      <c r="A1350" s="1" t="s">
        <v>119</v>
      </c>
      <c r="E1350" s="33" t="s">
        <v>2112</v>
      </c>
    </row>
    <row r="1351">
      <c r="A1351" s="1" t="s">
        <v>121</v>
      </c>
      <c r="E1351" s="27" t="s">
        <v>114</v>
      </c>
    </row>
    <row r="1352">
      <c r="A1352" s="1" t="s">
        <v>112</v>
      </c>
      <c r="B1352" s="1">
        <v>378</v>
      </c>
      <c r="C1352" s="26" t="s">
        <v>2106</v>
      </c>
      <c r="D1352" t="s">
        <v>225</v>
      </c>
      <c r="E1352" s="27" t="s">
        <v>2113</v>
      </c>
      <c r="F1352" s="28" t="s">
        <v>132</v>
      </c>
      <c r="G1352" s="29">
        <v>1</v>
      </c>
      <c r="H1352" s="28">
        <v>0.065000000000000002</v>
      </c>
      <c r="I1352" s="30">
        <f>ROUND(G1352*H1352,P4)</f>
        <v>0</v>
      </c>
      <c r="L1352" s="31">
        <v>0</v>
      </c>
      <c r="M1352" s="24">
        <f>ROUND(G1352*L1352,P4)</f>
        <v>0</v>
      </c>
      <c r="N1352" s="25" t="s">
        <v>257</v>
      </c>
      <c r="O1352" s="32">
        <f>M1352*AA1352</f>
        <v>0</v>
      </c>
      <c r="P1352" s="1">
        <v>3</v>
      </c>
      <c r="AA1352" s="1">
        <f>IF(P1352=1,$O$3,IF(P1352=2,$O$4,$O$5))</f>
        <v>0</v>
      </c>
    </row>
    <row r="1353">
      <c r="A1353" s="1" t="s">
        <v>118</v>
      </c>
      <c r="E1353" s="27" t="s">
        <v>2113</v>
      </c>
    </row>
    <row r="1354">
      <c r="A1354" s="1" t="s">
        <v>119</v>
      </c>
      <c r="E1354" s="33" t="s">
        <v>2114</v>
      </c>
    </row>
    <row r="1355">
      <c r="A1355" s="1" t="s">
        <v>121</v>
      </c>
      <c r="E1355" s="27" t="s">
        <v>114</v>
      </c>
    </row>
    <row r="1356">
      <c r="A1356" s="1" t="s">
        <v>112</v>
      </c>
      <c r="B1356" s="1">
        <v>382</v>
      </c>
      <c r="C1356" s="26" t="s">
        <v>2115</v>
      </c>
      <c r="D1356" t="s">
        <v>114</v>
      </c>
      <c r="E1356" s="27" t="s">
        <v>2116</v>
      </c>
      <c r="F1356" s="28" t="s">
        <v>416</v>
      </c>
      <c r="G1356" s="29">
        <v>1</v>
      </c>
      <c r="H1356" s="28">
        <v>0.156</v>
      </c>
      <c r="I1356" s="30">
        <f>ROUND(G1356*H1356,P4)</f>
        <v>0</v>
      </c>
      <c r="L1356" s="31">
        <v>0</v>
      </c>
      <c r="M1356" s="24">
        <f>ROUND(G1356*L1356,P4)</f>
        <v>0</v>
      </c>
      <c r="N1356" s="25" t="s">
        <v>257</v>
      </c>
      <c r="O1356" s="32">
        <f>M1356*AA1356</f>
        <v>0</v>
      </c>
      <c r="P1356" s="1">
        <v>3</v>
      </c>
      <c r="AA1356" s="1">
        <f>IF(P1356=1,$O$3,IF(P1356=2,$O$4,$O$5))</f>
        <v>0</v>
      </c>
    </row>
    <row r="1357">
      <c r="A1357" s="1" t="s">
        <v>118</v>
      </c>
      <c r="E1357" s="27" t="s">
        <v>2116</v>
      </c>
    </row>
    <row r="1358">
      <c r="A1358" s="1" t="s">
        <v>119</v>
      </c>
      <c r="E1358" s="33" t="s">
        <v>2117</v>
      </c>
    </row>
    <row r="1359">
      <c r="A1359" s="1" t="s">
        <v>121</v>
      </c>
      <c r="E1359" s="27" t="s">
        <v>114</v>
      </c>
    </row>
    <row r="1360">
      <c r="A1360" s="1" t="s">
        <v>112</v>
      </c>
      <c r="B1360" s="1">
        <v>383</v>
      </c>
      <c r="C1360" s="26" t="s">
        <v>2118</v>
      </c>
      <c r="D1360" t="s">
        <v>114</v>
      </c>
      <c r="E1360" s="27" t="s">
        <v>2119</v>
      </c>
      <c r="F1360" s="28" t="s">
        <v>132</v>
      </c>
      <c r="G1360" s="29">
        <v>2</v>
      </c>
      <c r="H1360" s="28">
        <v>0.14499999999999999</v>
      </c>
      <c r="I1360" s="30">
        <f>ROUND(G1360*H1360,P4)</f>
        <v>0</v>
      </c>
      <c r="L1360" s="31">
        <v>0</v>
      </c>
      <c r="M1360" s="24">
        <f>ROUND(G1360*L1360,P4)</f>
        <v>0</v>
      </c>
      <c r="N1360" s="25" t="s">
        <v>257</v>
      </c>
      <c r="O1360" s="32">
        <f>M1360*AA1360</f>
        <v>0</v>
      </c>
      <c r="P1360" s="1">
        <v>3</v>
      </c>
      <c r="AA1360" s="1">
        <f>IF(P1360=1,$O$3,IF(P1360=2,$O$4,$O$5))</f>
        <v>0</v>
      </c>
    </row>
    <row r="1361">
      <c r="A1361" s="1" t="s">
        <v>118</v>
      </c>
      <c r="E1361" s="27" t="s">
        <v>2119</v>
      </c>
    </row>
    <row r="1362">
      <c r="A1362" s="1" t="s">
        <v>119</v>
      </c>
      <c r="E1362" s="33" t="s">
        <v>2120</v>
      </c>
    </row>
    <row r="1363">
      <c r="A1363" s="1" t="s">
        <v>121</v>
      </c>
      <c r="E1363" s="27" t="s">
        <v>114</v>
      </c>
    </row>
    <row r="1364">
      <c r="A1364" s="1" t="s">
        <v>112</v>
      </c>
      <c r="B1364" s="1">
        <v>384</v>
      </c>
      <c r="C1364" s="26" t="s">
        <v>2118</v>
      </c>
      <c r="D1364" t="s">
        <v>191</v>
      </c>
      <c r="E1364" s="27" t="s">
        <v>2121</v>
      </c>
      <c r="F1364" s="28" t="s">
        <v>132</v>
      </c>
      <c r="G1364" s="29">
        <v>1</v>
      </c>
      <c r="H1364" s="28">
        <v>0.12</v>
      </c>
      <c r="I1364" s="30">
        <f>ROUND(G1364*H1364,P4)</f>
        <v>0</v>
      </c>
      <c r="L1364" s="31">
        <v>0</v>
      </c>
      <c r="M1364" s="24">
        <f>ROUND(G1364*L1364,P4)</f>
        <v>0</v>
      </c>
      <c r="N1364" s="25" t="s">
        <v>257</v>
      </c>
      <c r="O1364" s="32">
        <f>M1364*AA1364</f>
        <v>0</v>
      </c>
      <c r="P1364" s="1">
        <v>3</v>
      </c>
      <c r="AA1364" s="1">
        <f>IF(P1364=1,$O$3,IF(P1364=2,$O$4,$O$5))</f>
        <v>0</v>
      </c>
    </row>
    <row r="1365">
      <c r="A1365" s="1" t="s">
        <v>118</v>
      </c>
      <c r="E1365" s="27" t="s">
        <v>2121</v>
      </c>
    </row>
    <row r="1366">
      <c r="A1366" s="1" t="s">
        <v>119</v>
      </c>
      <c r="E1366" s="33" t="s">
        <v>2122</v>
      </c>
    </row>
    <row r="1367">
      <c r="A1367" s="1" t="s">
        <v>121</v>
      </c>
      <c r="E1367" s="27" t="s">
        <v>114</v>
      </c>
    </row>
    <row r="1368">
      <c r="A1368" s="1" t="s">
        <v>112</v>
      </c>
      <c r="B1368" s="1">
        <v>380</v>
      </c>
      <c r="C1368" s="26" t="s">
        <v>2123</v>
      </c>
      <c r="D1368" t="s">
        <v>114</v>
      </c>
      <c r="E1368" s="27" t="s">
        <v>2124</v>
      </c>
      <c r="F1368" s="28" t="s">
        <v>416</v>
      </c>
      <c r="G1368" s="29">
        <v>1</v>
      </c>
      <c r="H1368" s="28">
        <v>0.090999999999999998</v>
      </c>
      <c r="I1368" s="30">
        <f>ROUND(G1368*H1368,P4)</f>
        <v>0</v>
      </c>
      <c r="L1368" s="31">
        <v>0</v>
      </c>
      <c r="M1368" s="24">
        <f>ROUND(G1368*L1368,P4)</f>
        <v>0</v>
      </c>
      <c r="N1368" s="25" t="s">
        <v>257</v>
      </c>
      <c r="O1368" s="32">
        <f>M1368*AA1368</f>
        <v>0</v>
      </c>
      <c r="P1368" s="1">
        <v>3</v>
      </c>
      <c r="AA1368" s="1">
        <f>IF(P1368=1,$O$3,IF(P1368=2,$O$4,$O$5))</f>
        <v>0</v>
      </c>
    </row>
    <row r="1369">
      <c r="A1369" s="1" t="s">
        <v>118</v>
      </c>
      <c r="E1369" s="27" t="s">
        <v>2124</v>
      </c>
    </row>
    <row r="1370">
      <c r="A1370" s="1" t="s">
        <v>119</v>
      </c>
      <c r="E1370" s="33" t="s">
        <v>2125</v>
      </c>
    </row>
    <row r="1371">
      <c r="A1371" s="1" t="s">
        <v>121</v>
      </c>
      <c r="E1371" s="27" t="s">
        <v>114</v>
      </c>
    </row>
    <row r="1372">
      <c r="A1372" s="1" t="s">
        <v>112</v>
      </c>
      <c r="B1372" s="1">
        <v>358</v>
      </c>
      <c r="C1372" s="26" t="s">
        <v>2126</v>
      </c>
      <c r="D1372" t="s">
        <v>114</v>
      </c>
      <c r="E1372" s="27" t="s">
        <v>2127</v>
      </c>
      <c r="F1372" s="28" t="s">
        <v>132</v>
      </c>
      <c r="G1372" s="29">
        <v>1</v>
      </c>
      <c r="H1372" s="28">
        <v>0.070999999999999994</v>
      </c>
      <c r="I1372" s="30">
        <f>ROUND(G1372*H1372,P4)</f>
        <v>0</v>
      </c>
      <c r="L1372" s="31">
        <v>0</v>
      </c>
      <c r="M1372" s="24">
        <f>ROUND(G1372*L1372,P4)</f>
        <v>0</v>
      </c>
      <c r="N1372" s="25" t="s">
        <v>257</v>
      </c>
      <c r="O1372" s="32">
        <f>M1372*AA1372</f>
        <v>0</v>
      </c>
      <c r="P1372" s="1">
        <v>3</v>
      </c>
      <c r="AA1372" s="1">
        <f>IF(P1372=1,$O$3,IF(P1372=2,$O$4,$O$5))</f>
        <v>0</v>
      </c>
    </row>
    <row r="1373">
      <c r="A1373" s="1" t="s">
        <v>118</v>
      </c>
      <c r="E1373" s="27" t="s">
        <v>2127</v>
      </c>
    </row>
    <row r="1374">
      <c r="A1374" s="1" t="s">
        <v>119</v>
      </c>
      <c r="E1374" s="33" t="s">
        <v>2128</v>
      </c>
    </row>
    <row r="1375">
      <c r="A1375" s="1" t="s">
        <v>121</v>
      </c>
      <c r="E1375" s="27" t="s">
        <v>114</v>
      </c>
    </row>
    <row r="1376">
      <c r="A1376" s="1" t="s">
        <v>112</v>
      </c>
      <c r="B1376" s="1">
        <v>359</v>
      </c>
      <c r="C1376" s="26" t="s">
        <v>2126</v>
      </c>
      <c r="D1376" t="s">
        <v>191</v>
      </c>
      <c r="E1376" s="27" t="s">
        <v>2129</v>
      </c>
      <c r="F1376" s="28" t="s">
        <v>132</v>
      </c>
      <c r="G1376" s="29">
        <v>2</v>
      </c>
      <c r="H1376" s="28">
        <v>0.070999999999999994</v>
      </c>
      <c r="I1376" s="30">
        <f>ROUND(G1376*H1376,P4)</f>
        <v>0</v>
      </c>
      <c r="L1376" s="31">
        <v>0</v>
      </c>
      <c r="M1376" s="24">
        <f>ROUND(G1376*L1376,P4)</f>
        <v>0</v>
      </c>
      <c r="N1376" s="25" t="s">
        <v>257</v>
      </c>
      <c r="O1376" s="32">
        <f>M1376*AA1376</f>
        <v>0</v>
      </c>
      <c r="P1376" s="1">
        <v>3</v>
      </c>
      <c r="AA1376" s="1">
        <f>IF(P1376=1,$O$3,IF(P1376=2,$O$4,$O$5))</f>
        <v>0</v>
      </c>
    </row>
    <row r="1377">
      <c r="A1377" s="1" t="s">
        <v>118</v>
      </c>
      <c r="E1377" s="27" t="s">
        <v>2129</v>
      </c>
    </row>
    <row r="1378">
      <c r="A1378" s="1" t="s">
        <v>119</v>
      </c>
      <c r="E1378" s="33" t="s">
        <v>2130</v>
      </c>
    </row>
    <row r="1379">
      <c r="A1379" s="1" t="s">
        <v>121</v>
      </c>
      <c r="E1379" s="27" t="s">
        <v>114</v>
      </c>
    </row>
    <row r="1380">
      <c r="A1380" s="1" t="s">
        <v>112</v>
      </c>
      <c r="B1380" s="1">
        <v>360</v>
      </c>
      <c r="C1380" s="26" t="s">
        <v>2126</v>
      </c>
      <c r="D1380" t="s">
        <v>232</v>
      </c>
      <c r="E1380" s="27" t="s">
        <v>2131</v>
      </c>
      <c r="F1380" s="28" t="s">
        <v>132</v>
      </c>
      <c r="G1380" s="29">
        <v>1</v>
      </c>
      <c r="H1380" s="28">
        <v>0.14000000000000001</v>
      </c>
      <c r="I1380" s="30">
        <f>ROUND(G1380*H1380,P4)</f>
        <v>0</v>
      </c>
      <c r="L1380" s="31">
        <v>0</v>
      </c>
      <c r="M1380" s="24">
        <f>ROUND(G1380*L1380,P4)</f>
        <v>0</v>
      </c>
      <c r="N1380" s="25" t="s">
        <v>257</v>
      </c>
      <c r="O1380" s="32">
        <f>M1380*AA1380</f>
        <v>0</v>
      </c>
      <c r="P1380" s="1">
        <v>3</v>
      </c>
      <c r="AA1380" s="1">
        <f>IF(P1380=1,$O$3,IF(P1380=2,$O$4,$O$5))</f>
        <v>0</v>
      </c>
    </row>
    <row r="1381">
      <c r="A1381" s="1" t="s">
        <v>118</v>
      </c>
      <c r="E1381" s="27" t="s">
        <v>2131</v>
      </c>
    </row>
    <row r="1382">
      <c r="A1382" s="1" t="s">
        <v>119</v>
      </c>
      <c r="E1382" s="33" t="s">
        <v>2132</v>
      </c>
    </row>
    <row r="1383">
      <c r="A1383" s="1" t="s">
        <v>121</v>
      </c>
      <c r="E1383" s="27" t="s">
        <v>114</v>
      </c>
    </row>
    <row r="1384">
      <c r="A1384" s="1" t="s">
        <v>112</v>
      </c>
      <c r="B1384" s="1">
        <v>361</v>
      </c>
      <c r="C1384" s="26" t="s">
        <v>2133</v>
      </c>
      <c r="D1384" t="s">
        <v>114</v>
      </c>
      <c r="E1384" s="27" t="s">
        <v>2134</v>
      </c>
      <c r="F1384" s="28" t="s">
        <v>132</v>
      </c>
      <c r="G1384" s="29">
        <v>1</v>
      </c>
      <c r="H1384" s="28">
        <v>0.14299999999999999</v>
      </c>
      <c r="I1384" s="30">
        <f>ROUND(G1384*H1384,P4)</f>
        <v>0</v>
      </c>
      <c r="L1384" s="31">
        <v>0</v>
      </c>
      <c r="M1384" s="24">
        <f>ROUND(G1384*L1384,P4)</f>
        <v>0</v>
      </c>
      <c r="N1384" s="25" t="s">
        <v>257</v>
      </c>
      <c r="O1384" s="32">
        <f>M1384*AA1384</f>
        <v>0</v>
      </c>
      <c r="P1384" s="1">
        <v>3</v>
      </c>
      <c r="AA1384" s="1">
        <f>IF(P1384=1,$O$3,IF(P1384=2,$O$4,$O$5))</f>
        <v>0</v>
      </c>
    </row>
    <row r="1385">
      <c r="A1385" s="1" t="s">
        <v>118</v>
      </c>
      <c r="E1385" s="27" t="s">
        <v>2134</v>
      </c>
    </row>
    <row r="1386">
      <c r="A1386" s="1" t="s">
        <v>119</v>
      </c>
      <c r="E1386" s="33" t="s">
        <v>2135</v>
      </c>
    </row>
    <row r="1387">
      <c r="A1387" s="1" t="s">
        <v>121</v>
      </c>
      <c r="E1387" s="27" t="s">
        <v>114</v>
      </c>
    </row>
    <row r="1388">
      <c r="A1388" s="1" t="s">
        <v>112</v>
      </c>
      <c r="B1388" s="1">
        <v>362</v>
      </c>
      <c r="C1388" s="26" t="s">
        <v>2133</v>
      </c>
      <c r="D1388" t="s">
        <v>191</v>
      </c>
      <c r="E1388" s="27" t="s">
        <v>2136</v>
      </c>
      <c r="F1388" s="28" t="s">
        <v>132</v>
      </c>
      <c r="G1388" s="29">
        <v>1</v>
      </c>
      <c r="H1388" s="28">
        <v>0.14099999999999999</v>
      </c>
      <c r="I1388" s="30">
        <f>ROUND(G1388*H1388,P4)</f>
        <v>0</v>
      </c>
      <c r="L1388" s="31">
        <v>0</v>
      </c>
      <c r="M1388" s="24">
        <f>ROUND(G1388*L1388,P4)</f>
        <v>0</v>
      </c>
      <c r="N1388" s="25" t="s">
        <v>257</v>
      </c>
      <c r="O1388" s="32">
        <f>M1388*AA1388</f>
        <v>0</v>
      </c>
      <c r="P1388" s="1">
        <v>3</v>
      </c>
      <c r="AA1388" s="1">
        <f>IF(P1388=1,$O$3,IF(P1388=2,$O$4,$O$5))</f>
        <v>0</v>
      </c>
    </row>
    <row r="1389">
      <c r="A1389" s="1" t="s">
        <v>118</v>
      </c>
      <c r="E1389" s="27" t="s">
        <v>2136</v>
      </c>
    </row>
    <row r="1390">
      <c r="A1390" s="1" t="s">
        <v>119</v>
      </c>
      <c r="E1390" s="33" t="s">
        <v>2137</v>
      </c>
    </row>
    <row r="1391">
      <c r="A1391" s="1" t="s">
        <v>121</v>
      </c>
      <c r="E1391" s="27" t="s">
        <v>114</v>
      </c>
    </row>
    <row r="1392">
      <c r="A1392" s="1" t="s">
        <v>112</v>
      </c>
      <c r="B1392" s="1">
        <v>363</v>
      </c>
      <c r="C1392" s="26" t="s">
        <v>2138</v>
      </c>
      <c r="D1392" t="s">
        <v>114</v>
      </c>
      <c r="E1392" s="27" t="s">
        <v>2139</v>
      </c>
      <c r="F1392" s="28" t="s">
        <v>132</v>
      </c>
      <c r="G1392" s="29">
        <v>11</v>
      </c>
      <c r="H1392" s="28">
        <v>0.070000000000000007</v>
      </c>
      <c r="I1392" s="30">
        <f>ROUND(G1392*H1392,P4)</f>
        <v>0</v>
      </c>
      <c r="L1392" s="31">
        <v>0</v>
      </c>
      <c r="M1392" s="24">
        <f>ROUND(G1392*L1392,P4)</f>
        <v>0</v>
      </c>
      <c r="N1392" s="25" t="s">
        <v>257</v>
      </c>
      <c r="O1392" s="32">
        <f>M1392*AA1392</f>
        <v>0</v>
      </c>
      <c r="P1392" s="1">
        <v>3</v>
      </c>
      <c r="AA1392" s="1">
        <f>IF(P1392=1,$O$3,IF(P1392=2,$O$4,$O$5))</f>
        <v>0</v>
      </c>
    </row>
    <row r="1393">
      <c r="A1393" s="1" t="s">
        <v>118</v>
      </c>
      <c r="E1393" s="27" t="s">
        <v>2139</v>
      </c>
    </row>
    <row r="1394">
      <c r="A1394" s="1" t="s">
        <v>119</v>
      </c>
      <c r="E1394" s="33" t="s">
        <v>2140</v>
      </c>
    </row>
    <row r="1395">
      <c r="A1395" s="1" t="s">
        <v>121</v>
      </c>
      <c r="E1395" s="27" t="s">
        <v>114</v>
      </c>
    </row>
    <row r="1396">
      <c r="A1396" s="1" t="s">
        <v>112</v>
      </c>
      <c r="B1396" s="1">
        <v>364</v>
      </c>
      <c r="C1396" s="26" t="s">
        <v>2141</v>
      </c>
      <c r="D1396" t="s">
        <v>114</v>
      </c>
      <c r="E1396" s="27" t="s">
        <v>2142</v>
      </c>
      <c r="F1396" s="28" t="s">
        <v>132</v>
      </c>
      <c r="G1396" s="29">
        <v>1</v>
      </c>
      <c r="H1396" s="28">
        <v>0.070000000000000007</v>
      </c>
      <c r="I1396" s="30">
        <f>ROUND(G1396*H1396,P4)</f>
        <v>0</v>
      </c>
      <c r="L1396" s="31">
        <v>0</v>
      </c>
      <c r="M1396" s="24">
        <f>ROUND(G1396*L1396,P4)</f>
        <v>0</v>
      </c>
      <c r="N1396" s="25" t="s">
        <v>257</v>
      </c>
      <c r="O1396" s="32">
        <f>M1396*AA1396</f>
        <v>0</v>
      </c>
      <c r="P1396" s="1">
        <v>3</v>
      </c>
      <c r="AA1396" s="1">
        <f>IF(P1396=1,$O$3,IF(P1396=2,$O$4,$O$5))</f>
        <v>0</v>
      </c>
    </row>
    <row r="1397">
      <c r="A1397" s="1" t="s">
        <v>118</v>
      </c>
      <c r="E1397" s="27" t="s">
        <v>2142</v>
      </c>
    </row>
    <row r="1398">
      <c r="A1398" s="1" t="s">
        <v>119</v>
      </c>
      <c r="E1398" s="33" t="s">
        <v>2143</v>
      </c>
    </row>
    <row r="1399">
      <c r="A1399" s="1" t="s">
        <v>121</v>
      </c>
      <c r="E1399" s="27" t="s">
        <v>114</v>
      </c>
    </row>
    <row r="1400">
      <c r="A1400" s="1" t="s">
        <v>112</v>
      </c>
      <c r="B1400" s="1">
        <v>353</v>
      </c>
      <c r="C1400" s="26" t="s">
        <v>2144</v>
      </c>
      <c r="D1400" t="s">
        <v>114</v>
      </c>
      <c r="E1400" s="27" t="s">
        <v>2145</v>
      </c>
      <c r="F1400" s="28" t="s">
        <v>132</v>
      </c>
      <c r="G1400" s="29">
        <v>1</v>
      </c>
      <c r="H1400" s="28">
        <v>0.048000000000000001</v>
      </c>
      <c r="I1400" s="30">
        <f>ROUND(G1400*H1400,P4)</f>
        <v>0</v>
      </c>
      <c r="L1400" s="31">
        <v>0</v>
      </c>
      <c r="M1400" s="24">
        <f>ROUND(G1400*L1400,P4)</f>
        <v>0</v>
      </c>
      <c r="N1400" s="25" t="s">
        <v>257</v>
      </c>
      <c r="O1400" s="32">
        <f>M1400*AA1400</f>
        <v>0</v>
      </c>
      <c r="P1400" s="1">
        <v>3</v>
      </c>
      <c r="AA1400" s="1">
        <f>IF(P1400=1,$O$3,IF(P1400=2,$O$4,$O$5))</f>
        <v>0</v>
      </c>
    </row>
    <row r="1401">
      <c r="A1401" s="1" t="s">
        <v>118</v>
      </c>
      <c r="E1401" s="27" t="s">
        <v>2145</v>
      </c>
    </row>
    <row r="1402">
      <c r="A1402" s="1" t="s">
        <v>119</v>
      </c>
      <c r="E1402" s="33" t="s">
        <v>2146</v>
      </c>
    </row>
    <row r="1403">
      <c r="A1403" s="1" t="s">
        <v>121</v>
      </c>
      <c r="E1403" s="27" t="s">
        <v>114</v>
      </c>
    </row>
    <row r="1404">
      <c r="A1404" s="1" t="s">
        <v>112</v>
      </c>
      <c r="B1404" s="1">
        <v>367</v>
      </c>
      <c r="C1404" s="26" t="s">
        <v>2147</v>
      </c>
      <c r="D1404" t="s">
        <v>114</v>
      </c>
      <c r="E1404" s="27" t="s">
        <v>2148</v>
      </c>
      <c r="F1404" s="28" t="s">
        <v>132</v>
      </c>
      <c r="G1404" s="29">
        <v>1</v>
      </c>
      <c r="H1404" s="28">
        <v>0.040280000000000003</v>
      </c>
      <c r="I1404" s="30">
        <f>ROUND(G1404*H1404,P4)</f>
        <v>0</v>
      </c>
      <c r="L1404" s="31">
        <v>0</v>
      </c>
      <c r="M1404" s="24">
        <f>ROUND(G1404*L1404,P4)</f>
        <v>0</v>
      </c>
      <c r="N1404" s="25" t="s">
        <v>257</v>
      </c>
      <c r="O1404" s="32">
        <f>M1404*AA1404</f>
        <v>0</v>
      </c>
      <c r="P1404" s="1">
        <v>3</v>
      </c>
      <c r="AA1404" s="1">
        <f>IF(P1404=1,$O$3,IF(P1404=2,$O$4,$O$5))</f>
        <v>0</v>
      </c>
    </row>
    <row r="1405">
      <c r="A1405" s="1" t="s">
        <v>118</v>
      </c>
      <c r="E1405" s="27" t="s">
        <v>2148</v>
      </c>
    </row>
    <row r="1406">
      <c r="A1406" s="1" t="s">
        <v>119</v>
      </c>
      <c r="E1406" s="33" t="s">
        <v>2149</v>
      </c>
    </row>
    <row r="1407">
      <c r="A1407" s="1" t="s">
        <v>121</v>
      </c>
      <c r="E1407" s="27" t="s">
        <v>114</v>
      </c>
    </row>
    <row r="1408">
      <c r="A1408" s="1" t="s">
        <v>112</v>
      </c>
      <c r="B1408" s="1">
        <v>368</v>
      </c>
      <c r="C1408" s="26" t="s">
        <v>2147</v>
      </c>
      <c r="D1408" t="s">
        <v>191</v>
      </c>
      <c r="E1408" s="27" t="s">
        <v>2150</v>
      </c>
      <c r="F1408" s="28" t="s">
        <v>132</v>
      </c>
      <c r="G1408" s="29">
        <v>2</v>
      </c>
      <c r="H1408" s="28">
        <v>0.040000000000000001</v>
      </c>
      <c r="I1408" s="30">
        <f>ROUND(G1408*H1408,P4)</f>
        <v>0</v>
      </c>
      <c r="L1408" s="31">
        <v>0</v>
      </c>
      <c r="M1408" s="24">
        <f>ROUND(G1408*L1408,P4)</f>
        <v>0</v>
      </c>
      <c r="N1408" s="25" t="s">
        <v>257</v>
      </c>
      <c r="O1408" s="32">
        <f>M1408*AA1408</f>
        <v>0</v>
      </c>
      <c r="P1408" s="1">
        <v>3</v>
      </c>
      <c r="AA1408" s="1">
        <f>IF(P1408=1,$O$3,IF(P1408=2,$O$4,$O$5))</f>
        <v>0</v>
      </c>
    </row>
    <row r="1409">
      <c r="A1409" s="1" t="s">
        <v>118</v>
      </c>
      <c r="E1409" s="27" t="s">
        <v>2150</v>
      </c>
    </row>
    <row r="1410">
      <c r="A1410" s="1" t="s">
        <v>119</v>
      </c>
      <c r="E1410" s="33" t="s">
        <v>2151</v>
      </c>
    </row>
    <row r="1411">
      <c r="A1411" s="1" t="s">
        <v>121</v>
      </c>
      <c r="E1411" s="27" t="s">
        <v>114</v>
      </c>
    </row>
    <row r="1412">
      <c r="A1412" s="1" t="s">
        <v>112</v>
      </c>
      <c r="B1412" s="1">
        <v>355</v>
      </c>
      <c r="C1412" s="26" t="s">
        <v>2152</v>
      </c>
      <c r="D1412" t="s">
        <v>114</v>
      </c>
      <c r="E1412" s="27" t="s">
        <v>2153</v>
      </c>
      <c r="F1412" s="28" t="s">
        <v>132</v>
      </c>
      <c r="G1412" s="29">
        <v>11</v>
      </c>
      <c r="H1412" s="28">
        <v>0.036810000000000002</v>
      </c>
      <c r="I1412" s="30">
        <f>ROUND(G1412*H1412,P4)</f>
        <v>0</v>
      </c>
      <c r="L1412" s="31">
        <v>0</v>
      </c>
      <c r="M1412" s="24">
        <f>ROUND(G1412*L1412,P4)</f>
        <v>0</v>
      </c>
      <c r="N1412" s="25" t="s">
        <v>257</v>
      </c>
      <c r="O1412" s="32">
        <f>M1412*AA1412</f>
        <v>0</v>
      </c>
      <c r="P1412" s="1">
        <v>3</v>
      </c>
      <c r="AA1412" s="1">
        <f>IF(P1412=1,$O$3,IF(P1412=2,$O$4,$O$5))</f>
        <v>0</v>
      </c>
    </row>
    <row r="1413">
      <c r="A1413" s="1" t="s">
        <v>118</v>
      </c>
      <c r="E1413" s="27" t="s">
        <v>2153</v>
      </c>
    </row>
    <row r="1414">
      <c r="A1414" s="1" t="s">
        <v>119</v>
      </c>
      <c r="E1414" s="33" t="s">
        <v>2154</v>
      </c>
    </row>
    <row r="1415">
      <c r="A1415" s="1" t="s">
        <v>121</v>
      </c>
      <c r="E1415" s="27" t="s">
        <v>114</v>
      </c>
    </row>
    <row r="1416">
      <c r="A1416" s="1" t="s">
        <v>112</v>
      </c>
      <c r="B1416" s="1">
        <v>356</v>
      </c>
      <c r="C1416" s="26" t="s">
        <v>2155</v>
      </c>
      <c r="D1416" t="s">
        <v>114</v>
      </c>
      <c r="E1416" s="27" t="s">
        <v>2156</v>
      </c>
      <c r="F1416" s="28" t="s">
        <v>132</v>
      </c>
      <c r="G1416" s="29">
        <v>1</v>
      </c>
      <c r="H1416" s="28">
        <v>0.055</v>
      </c>
      <c r="I1416" s="30">
        <f>ROUND(G1416*H1416,P4)</f>
        <v>0</v>
      </c>
      <c r="L1416" s="31">
        <v>0</v>
      </c>
      <c r="M1416" s="24">
        <f>ROUND(G1416*L1416,P4)</f>
        <v>0</v>
      </c>
      <c r="N1416" s="25" t="s">
        <v>257</v>
      </c>
      <c r="O1416" s="32">
        <f>M1416*AA1416</f>
        <v>0</v>
      </c>
      <c r="P1416" s="1">
        <v>3</v>
      </c>
      <c r="AA1416" s="1">
        <f>IF(P1416=1,$O$3,IF(P1416=2,$O$4,$O$5))</f>
        <v>0</v>
      </c>
    </row>
    <row r="1417">
      <c r="A1417" s="1" t="s">
        <v>118</v>
      </c>
      <c r="E1417" s="27" t="s">
        <v>2156</v>
      </c>
    </row>
    <row r="1418">
      <c r="A1418" s="1" t="s">
        <v>119</v>
      </c>
      <c r="E1418" s="33" t="s">
        <v>2157</v>
      </c>
    </row>
    <row r="1419">
      <c r="A1419" s="1" t="s">
        <v>121</v>
      </c>
      <c r="E1419" s="27" t="s">
        <v>114</v>
      </c>
    </row>
    <row r="1420">
      <c r="A1420" s="1" t="s">
        <v>112</v>
      </c>
      <c r="B1420" s="1">
        <v>365</v>
      </c>
      <c r="C1420" s="26" t="s">
        <v>2155</v>
      </c>
      <c r="D1420" t="s">
        <v>191</v>
      </c>
      <c r="E1420" s="27" t="s">
        <v>2158</v>
      </c>
      <c r="F1420" s="28" t="s">
        <v>132</v>
      </c>
      <c r="G1420" s="29">
        <v>1</v>
      </c>
      <c r="H1420" s="28">
        <v>0.048000000000000001</v>
      </c>
      <c r="I1420" s="30">
        <f>ROUND(G1420*H1420,P4)</f>
        <v>0</v>
      </c>
      <c r="L1420" s="31">
        <v>0</v>
      </c>
      <c r="M1420" s="24">
        <f>ROUND(G1420*L1420,P4)</f>
        <v>0</v>
      </c>
      <c r="N1420" s="25" t="s">
        <v>257</v>
      </c>
      <c r="O1420" s="32">
        <f>M1420*AA1420</f>
        <v>0</v>
      </c>
      <c r="P1420" s="1">
        <v>3</v>
      </c>
      <c r="AA1420" s="1">
        <f>IF(P1420=1,$O$3,IF(P1420=2,$O$4,$O$5))</f>
        <v>0</v>
      </c>
    </row>
    <row r="1421">
      <c r="A1421" s="1" t="s">
        <v>118</v>
      </c>
      <c r="E1421" s="27" t="s">
        <v>2158</v>
      </c>
    </row>
    <row r="1422">
      <c r="A1422" s="1" t="s">
        <v>119</v>
      </c>
      <c r="E1422" s="33" t="s">
        <v>2159</v>
      </c>
    </row>
    <row r="1423">
      <c r="A1423" s="1" t="s">
        <v>121</v>
      </c>
      <c r="E1423" s="27" t="s">
        <v>114</v>
      </c>
    </row>
    <row r="1424">
      <c r="A1424" s="1" t="s">
        <v>112</v>
      </c>
      <c r="B1424" s="1">
        <v>369</v>
      </c>
      <c r="C1424" s="26" t="s">
        <v>2160</v>
      </c>
      <c r="D1424" t="s">
        <v>114</v>
      </c>
      <c r="E1424" s="27" t="s">
        <v>2161</v>
      </c>
      <c r="F1424" s="28" t="s">
        <v>132</v>
      </c>
      <c r="G1424" s="29">
        <v>3</v>
      </c>
      <c r="H1424" s="28">
        <v>0.040000000000000001</v>
      </c>
      <c r="I1424" s="30">
        <f>ROUND(G1424*H1424,P4)</f>
        <v>0</v>
      </c>
      <c r="L1424" s="31">
        <v>0</v>
      </c>
      <c r="M1424" s="24">
        <f>ROUND(G1424*L1424,P4)</f>
        <v>0</v>
      </c>
      <c r="N1424" s="25" t="s">
        <v>257</v>
      </c>
      <c r="O1424" s="32">
        <f>M1424*AA1424</f>
        <v>0</v>
      </c>
      <c r="P1424" s="1">
        <v>3</v>
      </c>
      <c r="AA1424" s="1">
        <f>IF(P1424=1,$O$3,IF(P1424=2,$O$4,$O$5))</f>
        <v>0</v>
      </c>
    </row>
    <row r="1425">
      <c r="A1425" s="1" t="s">
        <v>118</v>
      </c>
      <c r="E1425" s="27" t="s">
        <v>2161</v>
      </c>
    </row>
    <row r="1426">
      <c r="A1426" s="1" t="s">
        <v>119</v>
      </c>
      <c r="E1426" s="33" t="s">
        <v>2162</v>
      </c>
    </row>
    <row r="1427">
      <c r="A1427" s="1" t="s">
        <v>121</v>
      </c>
      <c r="E1427" s="27" t="s">
        <v>114</v>
      </c>
    </row>
    <row r="1428">
      <c r="A1428" s="1" t="s">
        <v>112</v>
      </c>
      <c r="B1428" s="1">
        <v>335</v>
      </c>
      <c r="C1428" s="26" t="s">
        <v>2163</v>
      </c>
      <c r="D1428" t="s">
        <v>114</v>
      </c>
      <c r="E1428" s="27" t="s">
        <v>2164</v>
      </c>
      <c r="F1428" s="28" t="s">
        <v>132</v>
      </c>
      <c r="G1428" s="29">
        <v>1</v>
      </c>
      <c r="H1428" s="28">
        <v>0.025499999999999998</v>
      </c>
      <c r="I1428" s="30">
        <f>ROUND(G1428*H1428,P4)</f>
        <v>0</v>
      </c>
      <c r="L1428" s="31">
        <v>0</v>
      </c>
      <c r="M1428" s="24">
        <f>ROUND(G1428*L1428,P4)</f>
        <v>0</v>
      </c>
      <c r="N1428" s="25" t="s">
        <v>257</v>
      </c>
      <c r="O1428" s="32">
        <f>M1428*AA1428</f>
        <v>0</v>
      </c>
      <c r="P1428" s="1">
        <v>3</v>
      </c>
      <c r="AA1428" s="1">
        <f>IF(P1428=1,$O$3,IF(P1428=2,$O$4,$O$5))</f>
        <v>0</v>
      </c>
    </row>
    <row r="1429">
      <c r="A1429" s="1" t="s">
        <v>118</v>
      </c>
      <c r="E1429" s="27" t="s">
        <v>2164</v>
      </c>
    </row>
    <row r="1430">
      <c r="A1430" s="1" t="s">
        <v>119</v>
      </c>
      <c r="E1430" s="33" t="s">
        <v>2165</v>
      </c>
    </row>
    <row r="1431">
      <c r="A1431" s="1" t="s">
        <v>121</v>
      </c>
      <c r="E1431" s="27" t="s">
        <v>114</v>
      </c>
    </row>
    <row r="1432">
      <c r="A1432" s="1" t="s">
        <v>112</v>
      </c>
      <c r="B1432" s="1">
        <v>337</v>
      </c>
      <c r="C1432" s="26" t="s">
        <v>2163</v>
      </c>
      <c r="D1432" t="s">
        <v>191</v>
      </c>
      <c r="E1432" s="27" t="s">
        <v>2166</v>
      </c>
      <c r="F1432" s="28" t="s">
        <v>132</v>
      </c>
      <c r="G1432" s="29">
        <v>1</v>
      </c>
      <c r="H1432" s="28">
        <v>0.025499999999999998</v>
      </c>
      <c r="I1432" s="30">
        <f>ROUND(G1432*H1432,P4)</f>
        <v>0</v>
      </c>
      <c r="L1432" s="31">
        <v>0</v>
      </c>
      <c r="M1432" s="24">
        <f>ROUND(G1432*L1432,P4)</f>
        <v>0</v>
      </c>
      <c r="N1432" s="25" t="s">
        <v>257</v>
      </c>
      <c r="O1432" s="32">
        <f>M1432*AA1432</f>
        <v>0</v>
      </c>
      <c r="P1432" s="1">
        <v>3</v>
      </c>
      <c r="AA1432" s="1">
        <f>IF(P1432=1,$O$3,IF(P1432=2,$O$4,$O$5))</f>
        <v>0</v>
      </c>
    </row>
    <row r="1433">
      <c r="A1433" s="1" t="s">
        <v>118</v>
      </c>
      <c r="E1433" s="27" t="s">
        <v>2166</v>
      </c>
    </row>
    <row r="1434">
      <c r="A1434" s="1" t="s">
        <v>119</v>
      </c>
      <c r="E1434" s="33" t="s">
        <v>2167</v>
      </c>
    </row>
    <row r="1435">
      <c r="A1435" s="1" t="s">
        <v>121</v>
      </c>
      <c r="E1435" s="27" t="s">
        <v>114</v>
      </c>
    </row>
    <row r="1436">
      <c r="A1436" s="1" t="s">
        <v>112</v>
      </c>
      <c r="B1436" s="1">
        <v>347</v>
      </c>
      <c r="C1436" s="26" t="s">
        <v>2163</v>
      </c>
      <c r="D1436" t="s">
        <v>232</v>
      </c>
      <c r="E1436" s="27" t="s">
        <v>2168</v>
      </c>
      <c r="F1436" s="28" t="s">
        <v>132</v>
      </c>
      <c r="G1436" s="29">
        <v>1</v>
      </c>
      <c r="H1436" s="28">
        <v>0.025499999999999998</v>
      </c>
      <c r="I1436" s="30">
        <f>ROUND(G1436*H1436,P4)</f>
        <v>0</v>
      </c>
      <c r="L1436" s="31">
        <v>0</v>
      </c>
      <c r="M1436" s="24">
        <f>ROUND(G1436*L1436,P4)</f>
        <v>0</v>
      </c>
      <c r="N1436" s="25" t="s">
        <v>257</v>
      </c>
      <c r="O1436" s="32">
        <f>M1436*AA1436</f>
        <v>0</v>
      </c>
      <c r="P1436" s="1">
        <v>3</v>
      </c>
      <c r="AA1436" s="1">
        <f>IF(P1436=1,$O$3,IF(P1436=2,$O$4,$O$5))</f>
        <v>0</v>
      </c>
    </row>
    <row r="1437">
      <c r="A1437" s="1" t="s">
        <v>118</v>
      </c>
      <c r="E1437" s="27" t="s">
        <v>2168</v>
      </c>
    </row>
    <row r="1438">
      <c r="A1438" s="1" t="s">
        <v>119</v>
      </c>
      <c r="E1438" s="33" t="s">
        <v>2169</v>
      </c>
    </row>
    <row r="1439">
      <c r="A1439" s="1" t="s">
        <v>121</v>
      </c>
      <c r="E1439" s="27" t="s">
        <v>114</v>
      </c>
    </row>
    <row r="1440">
      <c r="A1440" s="1" t="s">
        <v>112</v>
      </c>
      <c r="B1440" s="1">
        <v>348</v>
      </c>
      <c r="C1440" s="26" t="s">
        <v>2163</v>
      </c>
      <c r="D1440" t="s">
        <v>225</v>
      </c>
      <c r="E1440" s="27" t="s">
        <v>2170</v>
      </c>
      <c r="F1440" s="28" t="s">
        <v>132</v>
      </c>
      <c r="G1440" s="29">
        <v>3</v>
      </c>
      <c r="H1440" s="28">
        <v>0.025499999999999998</v>
      </c>
      <c r="I1440" s="30">
        <f>ROUND(G1440*H1440,P4)</f>
        <v>0</v>
      </c>
      <c r="L1440" s="31">
        <v>0</v>
      </c>
      <c r="M1440" s="24">
        <f>ROUND(G1440*L1440,P4)</f>
        <v>0</v>
      </c>
      <c r="N1440" s="25" t="s">
        <v>257</v>
      </c>
      <c r="O1440" s="32">
        <f>M1440*AA1440</f>
        <v>0</v>
      </c>
      <c r="P1440" s="1">
        <v>3</v>
      </c>
      <c r="AA1440" s="1">
        <f>IF(P1440=1,$O$3,IF(P1440=2,$O$4,$O$5))</f>
        <v>0</v>
      </c>
    </row>
    <row r="1441">
      <c r="A1441" s="1" t="s">
        <v>118</v>
      </c>
      <c r="E1441" s="27" t="s">
        <v>2170</v>
      </c>
    </row>
    <row r="1442">
      <c r="A1442" s="1" t="s">
        <v>119</v>
      </c>
      <c r="E1442" s="33" t="s">
        <v>2171</v>
      </c>
    </row>
    <row r="1443">
      <c r="A1443" s="1" t="s">
        <v>121</v>
      </c>
      <c r="E1443" s="27" t="s">
        <v>114</v>
      </c>
    </row>
    <row r="1444">
      <c r="A1444" s="1" t="s">
        <v>112</v>
      </c>
      <c r="B1444" s="1">
        <v>349</v>
      </c>
      <c r="C1444" s="26" t="s">
        <v>2163</v>
      </c>
      <c r="D1444" t="s">
        <v>348</v>
      </c>
      <c r="E1444" s="27" t="s">
        <v>2172</v>
      </c>
      <c r="F1444" s="28" t="s">
        <v>132</v>
      </c>
      <c r="G1444" s="29">
        <v>1</v>
      </c>
      <c r="H1444" s="28">
        <v>0.025499999999999998</v>
      </c>
      <c r="I1444" s="30">
        <f>ROUND(G1444*H1444,P4)</f>
        <v>0</v>
      </c>
      <c r="L1444" s="31">
        <v>0</v>
      </c>
      <c r="M1444" s="24">
        <f>ROUND(G1444*L1444,P4)</f>
        <v>0</v>
      </c>
      <c r="N1444" s="25" t="s">
        <v>257</v>
      </c>
      <c r="O1444" s="32">
        <f>M1444*AA1444</f>
        <v>0</v>
      </c>
      <c r="P1444" s="1">
        <v>3</v>
      </c>
      <c r="AA1444" s="1">
        <f>IF(P1444=1,$O$3,IF(P1444=2,$O$4,$O$5))</f>
        <v>0</v>
      </c>
    </row>
    <row r="1445">
      <c r="A1445" s="1" t="s">
        <v>118</v>
      </c>
      <c r="E1445" s="27" t="s">
        <v>2172</v>
      </c>
    </row>
    <row r="1446">
      <c r="A1446" s="1" t="s">
        <v>119</v>
      </c>
      <c r="E1446" s="33" t="s">
        <v>2173</v>
      </c>
    </row>
    <row r="1447">
      <c r="A1447" s="1" t="s">
        <v>121</v>
      </c>
      <c r="E1447" s="27" t="s">
        <v>114</v>
      </c>
    </row>
    <row r="1448">
      <c r="A1448" s="1" t="s">
        <v>112</v>
      </c>
      <c r="B1448" s="1">
        <v>350</v>
      </c>
      <c r="C1448" s="26" t="s">
        <v>2163</v>
      </c>
      <c r="D1448" t="s">
        <v>341</v>
      </c>
      <c r="E1448" s="27" t="s">
        <v>2174</v>
      </c>
      <c r="F1448" s="28" t="s">
        <v>132</v>
      </c>
      <c r="G1448" s="29">
        <v>1</v>
      </c>
      <c r="H1448" s="28">
        <v>0.025499999999999998</v>
      </c>
      <c r="I1448" s="30">
        <f>ROUND(G1448*H1448,P4)</f>
        <v>0</v>
      </c>
      <c r="L1448" s="31">
        <v>0</v>
      </c>
      <c r="M1448" s="24">
        <f>ROUND(G1448*L1448,P4)</f>
        <v>0</v>
      </c>
      <c r="N1448" s="25" t="s">
        <v>257</v>
      </c>
      <c r="O1448" s="32">
        <f>M1448*AA1448</f>
        <v>0</v>
      </c>
      <c r="P1448" s="1">
        <v>3</v>
      </c>
      <c r="AA1448" s="1">
        <f>IF(P1448=1,$O$3,IF(P1448=2,$O$4,$O$5))</f>
        <v>0</v>
      </c>
    </row>
    <row r="1449">
      <c r="A1449" s="1" t="s">
        <v>118</v>
      </c>
      <c r="E1449" s="27" t="s">
        <v>2174</v>
      </c>
    </row>
    <row r="1450">
      <c r="A1450" s="1" t="s">
        <v>119</v>
      </c>
      <c r="E1450" s="33" t="s">
        <v>2175</v>
      </c>
    </row>
    <row r="1451">
      <c r="A1451" s="1" t="s">
        <v>121</v>
      </c>
      <c r="E1451" s="27" t="s">
        <v>114</v>
      </c>
    </row>
    <row r="1452">
      <c r="A1452" s="1" t="s">
        <v>112</v>
      </c>
      <c r="B1452" s="1">
        <v>320</v>
      </c>
      <c r="C1452" s="26" t="s">
        <v>2176</v>
      </c>
      <c r="D1452" t="s">
        <v>114</v>
      </c>
      <c r="E1452" s="27" t="s">
        <v>2177</v>
      </c>
      <c r="F1452" s="28" t="s">
        <v>132</v>
      </c>
      <c r="G1452" s="29">
        <v>2</v>
      </c>
      <c r="H1452" s="28">
        <v>0.0195</v>
      </c>
      <c r="I1452" s="30">
        <f>ROUND(G1452*H1452,P4)</f>
        <v>0</v>
      </c>
      <c r="L1452" s="31">
        <v>0</v>
      </c>
      <c r="M1452" s="24">
        <f>ROUND(G1452*L1452,P4)</f>
        <v>0</v>
      </c>
      <c r="N1452" s="25" t="s">
        <v>257</v>
      </c>
      <c r="O1452" s="32">
        <f>M1452*AA1452</f>
        <v>0</v>
      </c>
      <c r="P1452" s="1">
        <v>3</v>
      </c>
      <c r="AA1452" s="1">
        <f>IF(P1452=1,$O$3,IF(P1452=2,$O$4,$O$5))</f>
        <v>0</v>
      </c>
    </row>
    <row r="1453">
      <c r="A1453" s="1" t="s">
        <v>118</v>
      </c>
      <c r="E1453" s="27" t="s">
        <v>2177</v>
      </c>
    </row>
    <row r="1454">
      <c r="A1454" s="1" t="s">
        <v>119</v>
      </c>
      <c r="E1454" s="33" t="s">
        <v>2178</v>
      </c>
    </row>
    <row r="1455">
      <c r="A1455" s="1" t="s">
        <v>121</v>
      </c>
      <c r="E1455" s="27" t="s">
        <v>114</v>
      </c>
    </row>
    <row r="1456">
      <c r="A1456" s="1" t="s">
        <v>112</v>
      </c>
      <c r="B1456" s="1">
        <v>324</v>
      </c>
      <c r="C1456" s="26" t="s">
        <v>2176</v>
      </c>
      <c r="D1456" t="s">
        <v>191</v>
      </c>
      <c r="E1456" s="27" t="s">
        <v>2179</v>
      </c>
      <c r="F1456" s="28" t="s">
        <v>132</v>
      </c>
      <c r="G1456" s="29">
        <v>5</v>
      </c>
      <c r="H1456" s="28">
        <v>0.0195</v>
      </c>
      <c r="I1456" s="30">
        <f>ROUND(G1456*H1456,P4)</f>
        <v>0</v>
      </c>
      <c r="L1456" s="31">
        <v>0</v>
      </c>
      <c r="M1456" s="24">
        <f>ROUND(G1456*L1456,P4)</f>
        <v>0</v>
      </c>
      <c r="N1456" s="25" t="s">
        <v>257</v>
      </c>
      <c r="O1456" s="32">
        <f>M1456*AA1456</f>
        <v>0</v>
      </c>
      <c r="P1456" s="1">
        <v>3</v>
      </c>
      <c r="AA1456" s="1">
        <f>IF(P1456=1,$O$3,IF(P1456=2,$O$4,$O$5))</f>
        <v>0</v>
      </c>
    </row>
    <row r="1457">
      <c r="A1457" s="1" t="s">
        <v>118</v>
      </c>
      <c r="E1457" s="27" t="s">
        <v>2179</v>
      </c>
    </row>
    <row r="1458">
      <c r="A1458" s="1" t="s">
        <v>119</v>
      </c>
      <c r="E1458" s="33" t="s">
        <v>2180</v>
      </c>
    </row>
    <row r="1459">
      <c r="A1459" s="1" t="s">
        <v>121</v>
      </c>
      <c r="E1459" s="27" t="s">
        <v>114</v>
      </c>
    </row>
    <row r="1460">
      <c r="A1460" s="1" t="s">
        <v>112</v>
      </c>
      <c r="B1460" s="1">
        <v>333</v>
      </c>
      <c r="C1460" s="26" t="s">
        <v>2176</v>
      </c>
      <c r="D1460" t="s">
        <v>232</v>
      </c>
      <c r="E1460" s="27" t="s">
        <v>2181</v>
      </c>
      <c r="F1460" s="28" t="s">
        <v>132</v>
      </c>
      <c r="G1460" s="29">
        <v>1</v>
      </c>
      <c r="H1460" s="28">
        <v>0.022499999999999999</v>
      </c>
      <c r="I1460" s="30">
        <f>ROUND(G1460*H1460,P4)</f>
        <v>0</v>
      </c>
      <c r="L1460" s="31">
        <v>0</v>
      </c>
      <c r="M1460" s="24">
        <f>ROUND(G1460*L1460,P4)</f>
        <v>0</v>
      </c>
      <c r="N1460" s="25" t="s">
        <v>257</v>
      </c>
      <c r="O1460" s="32">
        <f>M1460*AA1460</f>
        <v>0</v>
      </c>
      <c r="P1460" s="1">
        <v>3</v>
      </c>
      <c r="AA1460" s="1">
        <f>IF(P1460=1,$O$3,IF(P1460=2,$O$4,$O$5))</f>
        <v>0</v>
      </c>
    </row>
    <row r="1461">
      <c r="A1461" s="1" t="s">
        <v>118</v>
      </c>
      <c r="E1461" s="27" t="s">
        <v>2181</v>
      </c>
    </row>
    <row r="1462">
      <c r="A1462" s="1" t="s">
        <v>119</v>
      </c>
      <c r="E1462" s="33" t="s">
        <v>2182</v>
      </c>
    </row>
    <row r="1463">
      <c r="A1463" s="1" t="s">
        <v>121</v>
      </c>
      <c r="E1463" s="27" t="s">
        <v>114</v>
      </c>
    </row>
    <row r="1464">
      <c r="A1464" s="1" t="s">
        <v>112</v>
      </c>
      <c r="B1464" s="1">
        <v>336</v>
      </c>
      <c r="C1464" s="26" t="s">
        <v>2176</v>
      </c>
      <c r="D1464" t="s">
        <v>225</v>
      </c>
      <c r="E1464" s="27" t="s">
        <v>2183</v>
      </c>
      <c r="F1464" s="28" t="s">
        <v>132</v>
      </c>
      <c r="G1464" s="29">
        <v>1</v>
      </c>
      <c r="H1464" s="28">
        <v>0.025499999999999998</v>
      </c>
      <c r="I1464" s="30">
        <f>ROUND(G1464*H1464,P4)</f>
        <v>0</v>
      </c>
      <c r="L1464" s="31">
        <v>0</v>
      </c>
      <c r="M1464" s="24">
        <f>ROUND(G1464*L1464,P4)</f>
        <v>0</v>
      </c>
      <c r="N1464" s="25" t="s">
        <v>257</v>
      </c>
      <c r="O1464" s="32">
        <f>M1464*AA1464</f>
        <v>0</v>
      </c>
      <c r="P1464" s="1">
        <v>3</v>
      </c>
      <c r="AA1464" s="1">
        <f>IF(P1464=1,$O$3,IF(P1464=2,$O$4,$O$5))</f>
        <v>0</v>
      </c>
    </row>
    <row r="1465">
      <c r="A1465" s="1" t="s">
        <v>118</v>
      </c>
      <c r="E1465" s="27" t="s">
        <v>2183</v>
      </c>
    </row>
    <row r="1466">
      <c r="A1466" s="1" t="s">
        <v>119</v>
      </c>
      <c r="E1466" s="33" t="s">
        <v>2184</v>
      </c>
    </row>
    <row r="1467">
      <c r="A1467" s="1" t="s">
        <v>121</v>
      </c>
      <c r="E1467" s="27" t="s">
        <v>114</v>
      </c>
    </row>
    <row r="1468">
      <c r="A1468" s="1" t="s">
        <v>112</v>
      </c>
      <c r="B1468" s="1">
        <v>321</v>
      </c>
      <c r="C1468" s="26" t="s">
        <v>2185</v>
      </c>
      <c r="D1468" t="s">
        <v>114</v>
      </c>
      <c r="E1468" s="27" t="s">
        <v>2186</v>
      </c>
      <c r="F1468" s="28" t="s">
        <v>132</v>
      </c>
      <c r="G1468" s="29">
        <v>3</v>
      </c>
      <c r="H1468" s="28">
        <v>0.0195</v>
      </c>
      <c r="I1468" s="30">
        <f>ROUND(G1468*H1468,P4)</f>
        <v>0</v>
      </c>
      <c r="L1468" s="31">
        <v>0</v>
      </c>
      <c r="M1468" s="24">
        <f>ROUND(G1468*L1468,P4)</f>
        <v>0</v>
      </c>
      <c r="N1468" s="25" t="s">
        <v>257</v>
      </c>
      <c r="O1468" s="32">
        <f>M1468*AA1468</f>
        <v>0</v>
      </c>
      <c r="P1468" s="1">
        <v>3</v>
      </c>
      <c r="AA1468" s="1">
        <f>IF(P1468=1,$O$3,IF(P1468=2,$O$4,$O$5))</f>
        <v>0</v>
      </c>
    </row>
    <row r="1469">
      <c r="A1469" s="1" t="s">
        <v>118</v>
      </c>
      <c r="E1469" s="27" t="s">
        <v>2186</v>
      </c>
    </row>
    <row r="1470">
      <c r="A1470" s="1" t="s">
        <v>119</v>
      </c>
      <c r="E1470" s="33" t="s">
        <v>2187</v>
      </c>
    </row>
    <row r="1471">
      <c r="A1471" s="1" t="s">
        <v>121</v>
      </c>
      <c r="E1471" s="27" t="s">
        <v>114</v>
      </c>
    </row>
    <row r="1472">
      <c r="A1472" s="1" t="s">
        <v>112</v>
      </c>
      <c r="B1472" s="1">
        <v>322</v>
      </c>
      <c r="C1472" s="26" t="s">
        <v>2188</v>
      </c>
      <c r="D1472" t="s">
        <v>114</v>
      </c>
      <c r="E1472" s="27" t="s">
        <v>2189</v>
      </c>
      <c r="F1472" s="28" t="s">
        <v>132</v>
      </c>
      <c r="G1472" s="29">
        <v>4</v>
      </c>
      <c r="H1472" s="28">
        <v>0.0195</v>
      </c>
      <c r="I1472" s="30">
        <f>ROUND(G1472*H1472,P4)</f>
        <v>0</v>
      </c>
      <c r="L1472" s="31">
        <v>0</v>
      </c>
      <c r="M1472" s="24">
        <f>ROUND(G1472*L1472,P4)</f>
        <v>0</v>
      </c>
      <c r="N1472" s="25" t="s">
        <v>257</v>
      </c>
      <c r="O1472" s="32">
        <f>M1472*AA1472</f>
        <v>0</v>
      </c>
      <c r="P1472" s="1">
        <v>3</v>
      </c>
      <c r="AA1472" s="1">
        <f>IF(P1472=1,$O$3,IF(P1472=2,$O$4,$O$5))</f>
        <v>0</v>
      </c>
    </row>
    <row r="1473">
      <c r="A1473" s="1" t="s">
        <v>118</v>
      </c>
      <c r="E1473" s="27" t="s">
        <v>2189</v>
      </c>
    </row>
    <row r="1474">
      <c r="A1474" s="1" t="s">
        <v>119</v>
      </c>
      <c r="E1474" s="33" t="s">
        <v>2190</v>
      </c>
    </row>
    <row r="1475">
      <c r="A1475" s="1" t="s">
        <v>121</v>
      </c>
      <c r="E1475" s="27" t="s">
        <v>114</v>
      </c>
    </row>
    <row r="1476">
      <c r="A1476" s="1" t="s">
        <v>112</v>
      </c>
      <c r="B1476" s="1">
        <v>338</v>
      </c>
      <c r="C1476" s="26" t="s">
        <v>2191</v>
      </c>
      <c r="D1476" t="s">
        <v>114</v>
      </c>
      <c r="E1476" s="27" t="s">
        <v>2192</v>
      </c>
      <c r="F1476" s="28" t="s">
        <v>132</v>
      </c>
      <c r="G1476" s="29">
        <v>1</v>
      </c>
      <c r="H1476" s="28">
        <v>0.025499999999999998</v>
      </c>
      <c r="I1476" s="30">
        <f>ROUND(G1476*H1476,P4)</f>
        <v>0</v>
      </c>
      <c r="L1476" s="31">
        <v>0</v>
      </c>
      <c r="M1476" s="24">
        <f>ROUND(G1476*L1476,P4)</f>
        <v>0</v>
      </c>
      <c r="N1476" s="25" t="s">
        <v>257</v>
      </c>
      <c r="O1476" s="32">
        <f>M1476*AA1476</f>
        <v>0</v>
      </c>
      <c r="P1476" s="1">
        <v>3</v>
      </c>
      <c r="AA1476" s="1">
        <f>IF(P1476=1,$O$3,IF(P1476=2,$O$4,$O$5))</f>
        <v>0</v>
      </c>
    </row>
    <row r="1477">
      <c r="A1477" s="1" t="s">
        <v>118</v>
      </c>
      <c r="E1477" s="27" t="s">
        <v>2192</v>
      </c>
    </row>
    <row r="1478">
      <c r="A1478" s="1" t="s">
        <v>119</v>
      </c>
      <c r="E1478" s="33" t="s">
        <v>2193</v>
      </c>
    </row>
    <row r="1479">
      <c r="A1479" s="1" t="s">
        <v>121</v>
      </c>
      <c r="E1479" s="27" t="s">
        <v>114</v>
      </c>
    </row>
    <row r="1480">
      <c r="A1480" s="1" t="s">
        <v>112</v>
      </c>
      <c r="B1480" s="1">
        <v>339</v>
      </c>
      <c r="C1480" s="26" t="s">
        <v>2191</v>
      </c>
      <c r="D1480" t="s">
        <v>191</v>
      </c>
      <c r="E1480" s="27" t="s">
        <v>2194</v>
      </c>
      <c r="F1480" s="28" t="s">
        <v>132</v>
      </c>
      <c r="G1480" s="29">
        <v>3</v>
      </c>
      <c r="H1480" s="28">
        <v>0.025499999999999998</v>
      </c>
      <c r="I1480" s="30">
        <f>ROUND(G1480*H1480,P4)</f>
        <v>0</v>
      </c>
      <c r="L1480" s="31">
        <v>0</v>
      </c>
      <c r="M1480" s="24">
        <f>ROUND(G1480*L1480,P4)</f>
        <v>0</v>
      </c>
      <c r="N1480" s="25" t="s">
        <v>257</v>
      </c>
      <c r="O1480" s="32">
        <f>M1480*AA1480</f>
        <v>0</v>
      </c>
      <c r="P1480" s="1">
        <v>3</v>
      </c>
      <c r="AA1480" s="1">
        <f>IF(P1480=1,$O$3,IF(P1480=2,$O$4,$O$5))</f>
        <v>0</v>
      </c>
    </row>
    <row r="1481">
      <c r="A1481" s="1" t="s">
        <v>118</v>
      </c>
      <c r="E1481" s="27" t="s">
        <v>2194</v>
      </c>
    </row>
    <row r="1482">
      <c r="A1482" s="1" t="s">
        <v>119</v>
      </c>
      <c r="E1482" s="33" t="s">
        <v>2195</v>
      </c>
    </row>
    <row r="1483">
      <c r="A1483" s="1" t="s">
        <v>121</v>
      </c>
      <c r="E1483" s="27" t="s">
        <v>114</v>
      </c>
    </row>
    <row r="1484">
      <c r="A1484" s="1" t="s">
        <v>112</v>
      </c>
      <c r="B1484" s="1">
        <v>323</v>
      </c>
      <c r="C1484" s="26" t="s">
        <v>2196</v>
      </c>
      <c r="D1484" t="s">
        <v>114</v>
      </c>
      <c r="E1484" s="27" t="s">
        <v>2197</v>
      </c>
      <c r="F1484" s="28" t="s">
        <v>132</v>
      </c>
      <c r="G1484" s="29">
        <v>1</v>
      </c>
      <c r="H1484" s="28">
        <v>0.0195</v>
      </c>
      <c r="I1484" s="30">
        <f>ROUND(G1484*H1484,P4)</f>
        <v>0</v>
      </c>
      <c r="L1484" s="31">
        <v>0</v>
      </c>
      <c r="M1484" s="24">
        <f>ROUND(G1484*L1484,P4)</f>
        <v>0</v>
      </c>
      <c r="N1484" s="25" t="s">
        <v>257</v>
      </c>
      <c r="O1484" s="32">
        <f>M1484*AA1484</f>
        <v>0</v>
      </c>
      <c r="P1484" s="1">
        <v>3</v>
      </c>
      <c r="AA1484" s="1">
        <f>IF(P1484=1,$O$3,IF(P1484=2,$O$4,$O$5))</f>
        <v>0</v>
      </c>
    </row>
    <row r="1485">
      <c r="A1485" s="1" t="s">
        <v>118</v>
      </c>
      <c r="E1485" s="27" t="s">
        <v>2197</v>
      </c>
    </row>
    <row r="1486">
      <c r="A1486" s="1" t="s">
        <v>119</v>
      </c>
      <c r="E1486" s="33" t="s">
        <v>2198</v>
      </c>
    </row>
    <row r="1487">
      <c r="A1487" s="1" t="s">
        <v>121</v>
      </c>
      <c r="E1487" s="27" t="s">
        <v>114</v>
      </c>
    </row>
    <row r="1488">
      <c r="A1488" s="1" t="s">
        <v>112</v>
      </c>
      <c r="B1488" s="1">
        <v>325</v>
      </c>
      <c r="C1488" s="26" t="s">
        <v>2199</v>
      </c>
      <c r="D1488" t="s">
        <v>114</v>
      </c>
      <c r="E1488" s="27" t="s">
        <v>2200</v>
      </c>
      <c r="F1488" s="28" t="s">
        <v>132</v>
      </c>
      <c r="G1488" s="29">
        <v>2</v>
      </c>
      <c r="H1488" s="28">
        <v>0.0195</v>
      </c>
      <c r="I1488" s="30">
        <f>ROUND(G1488*H1488,P4)</f>
        <v>0</v>
      </c>
      <c r="L1488" s="31">
        <v>0</v>
      </c>
      <c r="M1488" s="24">
        <f>ROUND(G1488*L1488,P4)</f>
        <v>0</v>
      </c>
      <c r="N1488" s="25" t="s">
        <v>257</v>
      </c>
      <c r="O1488" s="32">
        <f>M1488*AA1488</f>
        <v>0</v>
      </c>
      <c r="P1488" s="1">
        <v>3</v>
      </c>
      <c r="AA1488" s="1">
        <f>IF(P1488=1,$O$3,IF(P1488=2,$O$4,$O$5))</f>
        <v>0</v>
      </c>
    </row>
    <row r="1489">
      <c r="A1489" s="1" t="s">
        <v>118</v>
      </c>
      <c r="E1489" s="27" t="s">
        <v>2200</v>
      </c>
    </row>
    <row r="1490">
      <c r="A1490" s="1" t="s">
        <v>119</v>
      </c>
      <c r="E1490" s="33" t="s">
        <v>2201</v>
      </c>
    </row>
    <row r="1491">
      <c r="A1491" s="1" t="s">
        <v>121</v>
      </c>
      <c r="E1491" s="27" t="s">
        <v>114</v>
      </c>
    </row>
    <row r="1492">
      <c r="A1492" s="1" t="s">
        <v>112</v>
      </c>
      <c r="B1492" s="1">
        <v>326</v>
      </c>
      <c r="C1492" s="26" t="s">
        <v>2202</v>
      </c>
      <c r="D1492" t="s">
        <v>114</v>
      </c>
      <c r="E1492" s="27" t="s">
        <v>2203</v>
      </c>
      <c r="F1492" s="28" t="s">
        <v>132</v>
      </c>
      <c r="G1492" s="29">
        <v>2</v>
      </c>
      <c r="H1492" s="28">
        <v>0.0195</v>
      </c>
      <c r="I1492" s="30">
        <f>ROUND(G1492*H1492,P4)</f>
        <v>0</v>
      </c>
      <c r="L1492" s="31">
        <v>0</v>
      </c>
      <c r="M1492" s="24">
        <f>ROUND(G1492*L1492,P4)</f>
        <v>0</v>
      </c>
      <c r="N1492" s="25" t="s">
        <v>257</v>
      </c>
      <c r="O1492" s="32">
        <f>M1492*AA1492</f>
        <v>0</v>
      </c>
      <c r="P1492" s="1">
        <v>3</v>
      </c>
      <c r="AA1492" s="1">
        <f>IF(P1492=1,$O$3,IF(P1492=2,$O$4,$O$5))</f>
        <v>0</v>
      </c>
    </row>
    <row r="1493">
      <c r="A1493" s="1" t="s">
        <v>118</v>
      </c>
      <c r="E1493" s="27" t="s">
        <v>2203</v>
      </c>
    </row>
    <row r="1494">
      <c r="A1494" s="1" t="s">
        <v>119</v>
      </c>
      <c r="E1494" s="33" t="s">
        <v>2204</v>
      </c>
    </row>
    <row r="1495">
      <c r="A1495" s="1" t="s">
        <v>121</v>
      </c>
      <c r="E1495" s="27" t="s">
        <v>114</v>
      </c>
    </row>
    <row r="1496">
      <c r="A1496" s="1" t="s">
        <v>112</v>
      </c>
      <c r="B1496" s="1">
        <v>327</v>
      </c>
      <c r="C1496" s="26" t="s">
        <v>2202</v>
      </c>
      <c r="D1496" t="s">
        <v>191</v>
      </c>
      <c r="E1496" s="27" t="s">
        <v>2205</v>
      </c>
      <c r="F1496" s="28" t="s">
        <v>132</v>
      </c>
      <c r="G1496" s="29">
        <v>1</v>
      </c>
      <c r="H1496" s="28">
        <v>0.0195</v>
      </c>
      <c r="I1496" s="30">
        <f>ROUND(G1496*H1496,P4)</f>
        <v>0</v>
      </c>
      <c r="L1496" s="31">
        <v>0</v>
      </c>
      <c r="M1496" s="24">
        <f>ROUND(G1496*L1496,P4)</f>
        <v>0</v>
      </c>
      <c r="N1496" s="25" t="s">
        <v>257</v>
      </c>
      <c r="O1496" s="32">
        <f>M1496*AA1496</f>
        <v>0</v>
      </c>
      <c r="P1496" s="1">
        <v>3</v>
      </c>
      <c r="AA1496" s="1">
        <f>IF(P1496=1,$O$3,IF(P1496=2,$O$4,$O$5))</f>
        <v>0</v>
      </c>
    </row>
    <row r="1497">
      <c r="A1497" s="1" t="s">
        <v>118</v>
      </c>
      <c r="E1497" s="27" t="s">
        <v>2205</v>
      </c>
    </row>
    <row r="1498">
      <c r="A1498" s="1" t="s">
        <v>119</v>
      </c>
      <c r="E1498" s="33" t="s">
        <v>2206</v>
      </c>
    </row>
    <row r="1499">
      <c r="A1499" s="1" t="s">
        <v>121</v>
      </c>
      <c r="E1499" s="27" t="s">
        <v>114</v>
      </c>
    </row>
    <row r="1500">
      <c r="A1500" s="1" t="s">
        <v>112</v>
      </c>
      <c r="B1500" s="1">
        <v>328</v>
      </c>
      <c r="C1500" s="26" t="s">
        <v>2202</v>
      </c>
      <c r="D1500" t="s">
        <v>232</v>
      </c>
      <c r="E1500" s="27" t="s">
        <v>2207</v>
      </c>
      <c r="F1500" s="28" t="s">
        <v>132</v>
      </c>
      <c r="G1500" s="29">
        <v>2</v>
      </c>
      <c r="H1500" s="28">
        <v>0.0195</v>
      </c>
      <c r="I1500" s="30">
        <f>ROUND(G1500*H1500,P4)</f>
        <v>0</v>
      </c>
      <c r="L1500" s="31">
        <v>0</v>
      </c>
      <c r="M1500" s="24">
        <f>ROUND(G1500*L1500,P4)</f>
        <v>0</v>
      </c>
      <c r="N1500" s="25" t="s">
        <v>257</v>
      </c>
      <c r="O1500" s="32">
        <f>M1500*AA1500</f>
        <v>0</v>
      </c>
      <c r="P1500" s="1">
        <v>3</v>
      </c>
      <c r="AA1500" s="1">
        <f>IF(P1500=1,$O$3,IF(P1500=2,$O$4,$O$5))</f>
        <v>0</v>
      </c>
    </row>
    <row r="1501">
      <c r="A1501" s="1" t="s">
        <v>118</v>
      </c>
      <c r="E1501" s="27" t="s">
        <v>2207</v>
      </c>
    </row>
    <row r="1502">
      <c r="A1502" s="1" t="s">
        <v>119</v>
      </c>
      <c r="E1502" s="33" t="s">
        <v>2208</v>
      </c>
    </row>
    <row r="1503">
      <c r="A1503" s="1" t="s">
        <v>121</v>
      </c>
      <c r="E1503" s="27" t="s">
        <v>114</v>
      </c>
    </row>
    <row r="1504">
      <c r="A1504" s="1" t="s">
        <v>112</v>
      </c>
      <c r="B1504" s="1">
        <v>329</v>
      </c>
      <c r="C1504" s="26" t="s">
        <v>2202</v>
      </c>
      <c r="D1504" t="s">
        <v>225</v>
      </c>
      <c r="E1504" s="27" t="s">
        <v>2209</v>
      </c>
      <c r="F1504" s="28" t="s">
        <v>132</v>
      </c>
      <c r="G1504" s="29">
        <v>1</v>
      </c>
      <c r="H1504" s="28">
        <v>0.0195</v>
      </c>
      <c r="I1504" s="30">
        <f>ROUND(G1504*H1504,P4)</f>
        <v>0</v>
      </c>
      <c r="L1504" s="31">
        <v>0</v>
      </c>
      <c r="M1504" s="24">
        <f>ROUND(G1504*L1504,P4)</f>
        <v>0</v>
      </c>
      <c r="N1504" s="25" t="s">
        <v>257</v>
      </c>
      <c r="O1504" s="32">
        <f>M1504*AA1504</f>
        <v>0</v>
      </c>
      <c r="P1504" s="1">
        <v>3</v>
      </c>
      <c r="AA1504" s="1">
        <f>IF(P1504=1,$O$3,IF(P1504=2,$O$4,$O$5))</f>
        <v>0</v>
      </c>
    </row>
    <row r="1505">
      <c r="A1505" s="1" t="s">
        <v>118</v>
      </c>
      <c r="E1505" s="27" t="s">
        <v>2209</v>
      </c>
    </row>
    <row r="1506">
      <c r="A1506" s="1" t="s">
        <v>119</v>
      </c>
      <c r="E1506" s="33" t="s">
        <v>2210</v>
      </c>
    </row>
    <row r="1507">
      <c r="A1507" s="1" t="s">
        <v>121</v>
      </c>
      <c r="E1507" s="27" t="s">
        <v>114</v>
      </c>
    </row>
    <row r="1508">
      <c r="A1508" s="1" t="s">
        <v>112</v>
      </c>
      <c r="B1508" s="1">
        <v>330</v>
      </c>
      <c r="C1508" s="26" t="s">
        <v>2202</v>
      </c>
      <c r="D1508" t="s">
        <v>348</v>
      </c>
      <c r="E1508" s="27" t="s">
        <v>2211</v>
      </c>
      <c r="F1508" s="28" t="s">
        <v>132</v>
      </c>
      <c r="G1508" s="29">
        <v>1</v>
      </c>
      <c r="H1508" s="28">
        <v>0.0195</v>
      </c>
      <c r="I1508" s="30">
        <f>ROUND(G1508*H1508,P4)</f>
        <v>0</v>
      </c>
      <c r="L1508" s="31">
        <v>0</v>
      </c>
      <c r="M1508" s="24">
        <f>ROUND(G1508*L1508,P4)</f>
        <v>0</v>
      </c>
      <c r="N1508" s="25" t="s">
        <v>257</v>
      </c>
      <c r="O1508" s="32">
        <f>M1508*AA1508</f>
        <v>0</v>
      </c>
      <c r="P1508" s="1">
        <v>3</v>
      </c>
      <c r="AA1508" s="1">
        <f>IF(P1508=1,$O$3,IF(P1508=2,$O$4,$O$5))</f>
        <v>0</v>
      </c>
    </row>
    <row r="1509">
      <c r="A1509" s="1" t="s">
        <v>118</v>
      </c>
      <c r="E1509" s="27" t="s">
        <v>2211</v>
      </c>
    </row>
    <row r="1510">
      <c r="A1510" s="1" t="s">
        <v>119</v>
      </c>
      <c r="E1510" s="33" t="s">
        <v>2212</v>
      </c>
    </row>
    <row r="1511">
      <c r="A1511" s="1" t="s">
        <v>121</v>
      </c>
      <c r="E1511" s="27" t="s">
        <v>114</v>
      </c>
    </row>
    <row r="1512">
      <c r="A1512" s="1" t="s">
        <v>112</v>
      </c>
      <c r="B1512" s="1">
        <v>331</v>
      </c>
      <c r="C1512" s="26" t="s">
        <v>2202</v>
      </c>
      <c r="D1512" t="s">
        <v>341</v>
      </c>
      <c r="E1512" s="27" t="s">
        <v>2213</v>
      </c>
      <c r="F1512" s="28" t="s">
        <v>132</v>
      </c>
      <c r="G1512" s="29">
        <v>2</v>
      </c>
      <c r="H1512" s="28">
        <v>0.0195</v>
      </c>
      <c r="I1512" s="30">
        <f>ROUND(G1512*H1512,P4)</f>
        <v>0</v>
      </c>
      <c r="L1512" s="31">
        <v>0</v>
      </c>
      <c r="M1512" s="24">
        <f>ROUND(G1512*L1512,P4)</f>
        <v>0</v>
      </c>
      <c r="N1512" s="25" t="s">
        <v>257</v>
      </c>
      <c r="O1512" s="32">
        <f>M1512*AA1512</f>
        <v>0</v>
      </c>
      <c r="P1512" s="1">
        <v>3</v>
      </c>
      <c r="AA1512" s="1">
        <f>IF(P1512=1,$O$3,IF(P1512=2,$O$4,$O$5))</f>
        <v>0</v>
      </c>
    </row>
    <row r="1513">
      <c r="A1513" s="1" t="s">
        <v>118</v>
      </c>
      <c r="E1513" s="27" t="s">
        <v>2213</v>
      </c>
    </row>
    <row r="1514">
      <c r="A1514" s="1" t="s">
        <v>119</v>
      </c>
      <c r="E1514" s="33" t="s">
        <v>2214</v>
      </c>
    </row>
    <row r="1515">
      <c r="A1515" s="1" t="s">
        <v>121</v>
      </c>
      <c r="E1515" s="27" t="s">
        <v>114</v>
      </c>
    </row>
    <row r="1516">
      <c r="A1516" s="1" t="s">
        <v>112</v>
      </c>
      <c r="B1516" s="1">
        <v>340</v>
      </c>
      <c r="C1516" s="26" t="s">
        <v>2215</v>
      </c>
      <c r="D1516" t="s">
        <v>114</v>
      </c>
      <c r="E1516" s="27" t="s">
        <v>2216</v>
      </c>
      <c r="F1516" s="28" t="s">
        <v>132</v>
      </c>
      <c r="G1516" s="29">
        <v>1</v>
      </c>
      <c r="H1516" s="28">
        <v>0.025499999999999998</v>
      </c>
      <c r="I1516" s="30">
        <f>ROUND(G1516*H1516,P4)</f>
        <v>0</v>
      </c>
      <c r="L1516" s="31">
        <v>0</v>
      </c>
      <c r="M1516" s="24">
        <f>ROUND(G1516*L1516,P4)</f>
        <v>0</v>
      </c>
      <c r="N1516" s="25" t="s">
        <v>257</v>
      </c>
      <c r="O1516" s="32">
        <f>M1516*AA1516</f>
        <v>0</v>
      </c>
      <c r="P1516" s="1">
        <v>3</v>
      </c>
      <c r="AA1516" s="1">
        <f>IF(P1516=1,$O$3,IF(P1516=2,$O$4,$O$5))</f>
        <v>0</v>
      </c>
    </row>
    <row r="1517">
      <c r="A1517" s="1" t="s">
        <v>118</v>
      </c>
      <c r="E1517" s="27" t="s">
        <v>2216</v>
      </c>
    </row>
    <row r="1518">
      <c r="A1518" s="1" t="s">
        <v>119</v>
      </c>
      <c r="E1518" s="33" t="s">
        <v>2217</v>
      </c>
    </row>
    <row r="1519">
      <c r="A1519" s="1" t="s">
        <v>121</v>
      </c>
      <c r="E1519" s="27" t="s">
        <v>114</v>
      </c>
    </row>
    <row r="1520">
      <c r="A1520" s="1" t="s">
        <v>112</v>
      </c>
      <c r="B1520" s="1">
        <v>341</v>
      </c>
      <c r="C1520" s="26" t="s">
        <v>2218</v>
      </c>
      <c r="D1520" t="s">
        <v>114</v>
      </c>
      <c r="E1520" s="27" t="s">
        <v>2219</v>
      </c>
      <c r="F1520" s="28" t="s">
        <v>132</v>
      </c>
      <c r="G1520" s="29">
        <v>4</v>
      </c>
      <c r="H1520" s="28">
        <v>0.025499999999999998</v>
      </c>
      <c r="I1520" s="30">
        <f>ROUND(G1520*H1520,P4)</f>
        <v>0</v>
      </c>
      <c r="L1520" s="31">
        <v>0</v>
      </c>
      <c r="M1520" s="24">
        <f>ROUND(G1520*L1520,P4)</f>
        <v>0</v>
      </c>
      <c r="N1520" s="25" t="s">
        <v>257</v>
      </c>
      <c r="O1520" s="32">
        <f>M1520*AA1520</f>
        <v>0</v>
      </c>
      <c r="P1520" s="1">
        <v>3</v>
      </c>
      <c r="AA1520" s="1">
        <f>IF(P1520=1,$O$3,IF(P1520=2,$O$4,$O$5))</f>
        <v>0</v>
      </c>
    </row>
    <row r="1521">
      <c r="A1521" s="1" t="s">
        <v>118</v>
      </c>
      <c r="E1521" s="27" t="s">
        <v>2219</v>
      </c>
    </row>
    <row r="1522">
      <c r="A1522" s="1" t="s">
        <v>119</v>
      </c>
      <c r="E1522" s="33" t="s">
        <v>2220</v>
      </c>
    </row>
    <row r="1523">
      <c r="A1523" s="1" t="s">
        <v>121</v>
      </c>
      <c r="E1523" s="27" t="s">
        <v>114</v>
      </c>
    </row>
    <row r="1524">
      <c r="A1524" s="1" t="s">
        <v>112</v>
      </c>
      <c r="B1524" s="1">
        <v>343</v>
      </c>
      <c r="C1524" s="26" t="s">
        <v>2221</v>
      </c>
      <c r="D1524" t="s">
        <v>114</v>
      </c>
      <c r="E1524" s="27" t="s">
        <v>2222</v>
      </c>
      <c r="F1524" s="28" t="s">
        <v>132</v>
      </c>
      <c r="G1524" s="29">
        <v>1</v>
      </c>
      <c r="H1524" s="28">
        <v>0.025499999999999998</v>
      </c>
      <c r="I1524" s="30">
        <f>ROUND(G1524*H1524,P4)</f>
        <v>0</v>
      </c>
      <c r="L1524" s="31">
        <v>0</v>
      </c>
      <c r="M1524" s="24">
        <f>ROUND(G1524*L1524,P4)</f>
        <v>0</v>
      </c>
      <c r="N1524" s="25" t="s">
        <v>257</v>
      </c>
      <c r="O1524" s="32">
        <f>M1524*AA1524</f>
        <v>0</v>
      </c>
      <c r="P1524" s="1">
        <v>3</v>
      </c>
      <c r="AA1524" s="1">
        <f>IF(P1524=1,$O$3,IF(P1524=2,$O$4,$O$5))</f>
        <v>0</v>
      </c>
    </row>
    <row r="1525">
      <c r="A1525" s="1" t="s">
        <v>118</v>
      </c>
      <c r="E1525" s="27" t="s">
        <v>2222</v>
      </c>
    </row>
    <row r="1526">
      <c r="A1526" s="1" t="s">
        <v>119</v>
      </c>
      <c r="E1526" s="33" t="s">
        <v>2223</v>
      </c>
    </row>
    <row r="1527">
      <c r="A1527" s="1" t="s">
        <v>121</v>
      </c>
      <c r="E1527" s="27" t="s">
        <v>114</v>
      </c>
    </row>
    <row r="1528">
      <c r="A1528" s="1" t="s">
        <v>112</v>
      </c>
      <c r="B1528" s="1">
        <v>342</v>
      </c>
      <c r="C1528" s="26" t="s">
        <v>2224</v>
      </c>
      <c r="D1528" t="s">
        <v>114</v>
      </c>
      <c r="E1528" s="27" t="s">
        <v>2225</v>
      </c>
      <c r="F1528" s="28" t="s">
        <v>132</v>
      </c>
      <c r="G1528" s="29">
        <v>4</v>
      </c>
      <c r="H1528" s="28">
        <v>0.025499999999999998</v>
      </c>
      <c r="I1528" s="30">
        <f>ROUND(G1528*H1528,P4)</f>
        <v>0</v>
      </c>
      <c r="L1528" s="31">
        <v>0</v>
      </c>
      <c r="M1528" s="24">
        <f>ROUND(G1528*L1528,P4)</f>
        <v>0</v>
      </c>
      <c r="N1528" s="25" t="s">
        <v>257</v>
      </c>
      <c r="O1528" s="32">
        <f>M1528*AA1528</f>
        <v>0</v>
      </c>
      <c r="P1528" s="1">
        <v>3</v>
      </c>
      <c r="AA1528" s="1">
        <f>IF(P1528=1,$O$3,IF(P1528=2,$O$4,$O$5))</f>
        <v>0</v>
      </c>
    </row>
    <row r="1529">
      <c r="A1529" s="1" t="s">
        <v>118</v>
      </c>
      <c r="E1529" s="27" t="s">
        <v>2225</v>
      </c>
    </row>
    <row r="1530">
      <c r="A1530" s="1" t="s">
        <v>119</v>
      </c>
      <c r="E1530" s="33" t="s">
        <v>2226</v>
      </c>
    </row>
    <row r="1531">
      <c r="A1531" s="1" t="s">
        <v>121</v>
      </c>
      <c r="E1531" s="27" t="s">
        <v>114</v>
      </c>
    </row>
    <row r="1532">
      <c r="A1532" s="1" t="s">
        <v>112</v>
      </c>
      <c r="B1532" s="1">
        <v>344</v>
      </c>
      <c r="C1532" s="26" t="s">
        <v>2227</v>
      </c>
      <c r="D1532" t="s">
        <v>114</v>
      </c>
      <c r="E1532" s="27" t="s">
        <v>2228</v>
      </c>
      <c r="F1532" s="28" t="s">
        <v>132</v>
      </c>
      <c r="G1532" s="29">
        <v>1</v>
      </c>
      <c r="H1532" s="28">
        <v>0.025499999999999998</v>
      </c>
      <c r="I1532" s="30">
        <f>ROUND(G1532*H1532,P4)</f>
        <v>0</v>
      </c>
      <c r="L1532" s="31">
        <v>0</v>
      </c>
      <c r="M1532" s="24">
        <f>ROUND(G1532*L1532,P4)</f>
        <v>0</v>
      </c>
      <c r="N1532" s="25" t="s">
        <v>257</v>
      </c>
      <c r="O1532" s="32">
        <f>M1532*AA1532</f>
        <v>0</v>
      </c>
      <c r="P1532" s="1">
        <v>3</v>
      </c>
      <c r="AA1532" s="1">
        <f>IF(P1532=1,$O$3,IF(P1532=2,$O$4,$O$5))</f>
        <v>0</v>
      </c>
    </row>
    <row r="1533">
      <c r="A1533" s="1" t="s">
        <v>118</v>
      </c>
      <c r="E1533" s="27" t="s">
        <v>2228</v>
      </c>
    </row>
    <row r="1534">
      <c r="A1534" s="1" t="s">
        <v>119</v>
      </c>
      <c r="E1534" s="33" t="s">
        <v>2229</v>
      </c>
    </row>
    <row r="1535">
      <c r="A1535" s="1" t="s">
        <v>121</v>
      </c>
      <c r="E1535" s="27" t="s">
        <v>114</v>
      </c>
    </row>
    <row r="1536">
      <c r="A1536" s="1" t="s">
        <v>112</v>
      </c>
      <c r="B1536" s="1">
        <v>346</v>
      </c>
      <c r="C1536" s="26" t="s">
        <v>2227</v>
      </c>
      <c r="D1536" t="s">
        <v>191</v>
      </c>
      <c r="E1536" s="27" t="s">
        <v>2230</v>
      </c>
      <c r="F1536" s="28" t="s">
        <v>132</v>
      </c>
      <c r="G1536" s="29">
        <v>1</v>
      </c>
      <c r="H1536" s="28">
        <v>0.025499999999999998</v>
      </c>
      <c r="I1536" s="30">
        <f>ROUND(G1536*H1536,P4)</f>
        <v>0</v>
      </c>
      <c r="L1536" s="31">
        <v>0</v>
      </c>
      <c r="M1536" s="24">
        <f>ROUND(G1536*L1536,P4)</f>
        <v>0</v>
      </c>
      <c r="N1536" s="25" t="s">
        <v>257</v>
      </c>
      <c r="O1536" s="32">
        <f>M1536*AA1536</f>
        <v>0</v>
      </c>
      <c r="P1536" s="1">
        <v>3</v>
      </c>
      <c r="AA1536" s="1">
        <f>IF(P1536=1,$O$3,IF(P1536=2,$O$4,$O$5))</f>
        <v>0</v>
      </c>
    </row>
    <row r="1537">
      <c r="A1537" s="1" t="s">
        <v>118</v>
      </c>
      <c r="E1537" s="27" t="s">
        <v>2230</v>
      </c>
    </row>
    <row r="1538">
      <c r="A1538" s="1" t="s">
        <v>119</v>
      </c>
      <c r="E1538" s="33" t="s">
        <v>2231</v>
      </c>
    </row>
    <row r="1539">
      <c r="A1539" s="1" t="s">
        <v>121</v>
      </c>
      <c r="E1539" s="27" t="s">
        <v>114</v>
      </c>
    </row>
    <row r="1540">
      <c r="A1540" s="1" t="s">
        <v>112</v>
      </c>
      <c r="B1540" s="1">
        <v>351</v>
      </c>
      <c r="C1540" s="26" t="s">
        <v>2232</v>
      </c>
      <c r="D1540" t="s">
        <v>114</v>
      </c>
      <c r="E1540" s="27" t="s">
        <v>2233</v>
      </c>
      <c r="F1540" s="28" t="s">
        <v>132</v>
      </c>
      <c r="G1540" s="29">
        <v>1</v>
      </c>
      <c r="H1540" s="28">
        <v>0.025499999999999998</v>
      </c>
      <c r="I1540" s="30">
        <f>ROUND(G1540*H1540,P4)</f>
        <v>0</v>
      </c>
      <c r="L1540" s="31">
        <v>0</v>
      </c>
      <c r="M1540" s="24">
        <f>ROUND(G1540*L1540,P4)</f>
        <v>0</v>
      </c>
      <c r="N1540" s="25" t="s">
        <v>257</v>
      </c>
      <c r="O1540" s="32">
        <f>M1540*AA1540</f>
        <v>0</v>
      </c>
      <c r="P1540" s="1">
        <v>3</v>
      </c>
      <c r="AA1540" s="1">
        <f>IF(P1540=1,$O$3,IF(P1540=2,$O$4,$O$5))</f>
        <v>0</v>
      </c>
    </row>
    <row r="1541">
      <c r="A1541" s="1" t="s">
        <v>118</v>
      </c>
      <c r="E1541" s="27" t="s">
        <v>2233</v>
      </c>
    </row>
    <row r="1542">
      <c r="A1542" s="1" t="s">
        <v>119</v>
      </c>
      <c r="E1542" s="33" t="s">
        <v>2234</v>
      </c>
    </row>
    <row r="1543">
      <c r="A1543" s="1" t="s">
        <v>121</v>
      </c>
      <c r="E1543" s="27" t="s">
        <v>114</v>
      </c>
    </row>
    <row r="1544">
      <c r="A1544" s="1" t="s">
        <v>112</v>
      </c>
      <c r="B1544" s="1">
        <v>371</v>
      </c>
      <c r="C1544" s="26" t="s">
        <v>2235</v>
      </c>
      <c r="D1544" t="s">
        <v>114</v>
      </c>
      <c r="E1544" s="27" t="s">
        <v>2236</v>
      </c>
      <c r="F1544" s="28" t="s">
        <v>132</v>
      </c>
      <c r="G1544" s="29">
        <v>15</v>
      </c>
      <c r="H1544" s="28">
        <v>0</v>
      </c>
      <c r="I1544" s="30">
        <f>ROUND(G1544*H1544,P4)</f>
        <v>0</v>
      </c>
      <c r="L1544" s="31">
        <v>0</v>
      </c>
      <c r="M1544" s="24">
        <f>ROUND(G1544*L1544,P4)</f>
        <v>0</v>
      </c>
      <c r="N1544" s="25" t="s">
        <v>257</v>
      </c>
      <c r="O1544" s="32">
        <f>M1544*AA1544</f>
        <v>0</v>
      </c>
      <c r="P1544" s="1">
        <v>3</v>
      </c>
      <c r="AA1544" s="1">
        <f>IF(P1544=1,$O$3,IF(P1544=2,$O$4,$O$5))</f>
        <v>0</v>
      </c>
    </row>
    <row r="1545">
      <c r="A1545" s="1" t="s">
        <v>118</v>
      </c>
      <c r="E1545" s="27" t="s">
        <v>2236</v>
      </c>
    </row>
    <row r="1546" ht="63.75">
      <c r="A1546" s="1" t="s">
        <v>119</v>
      </c>
      <c r="E1546" s="33" t="s">
        <v>2237</v>
      </c>
    </row>
    <row r="1547">
      <c r="A1547" s="1" t="s">
        <v>121</v>
      </c>
      <c r="E1547" s="27" t="s">
        <v>114</v>
      </c>
    </row>
    <row r="1548" ht="25.5">
      <c r="A1548" s="1" t="s">
        <v>112</v>
      </c>
      <c r="B1548" s="1">
        <v>372</v>
      </c>
      <c r="C1548" s="26" t="s">
        <v>2238</v>
      </c>
      <c r="D1548" t="s">
        <v>114</v>
      </c>
      <c r="E1548" s="27" t="s">
        <v>2239</v>
      </c>
      <c r="F1548" s="28" t="s">
        <v>132</v>
      </c>
      <c r="G1548" s="29">
        <v>2</v>
      </c>
      <c r="H1548" s="28">
        <v>0.00027</v>
      </c>
      <c r="I1548" s="30">
        <f>ROUND(G1548*H1548,P4)</f>
        <v>0</v>
      </c>
      <c r="L1548" s="31">
        <v>0</v>
      </c>
      <c r="M1548" s="24">
        <f>ROUND(G1548*L1548,P4)</f>
        <v>0</v>
      </c>
      <c r="N1548" s="25" t="s">
        <v>257</v>
      </c>
      <c r="O1548" s="32">
        <f>M1548*AA1548</f>
        <v>0</v>
      </c>
      <c r="P1548" s="1">
        <v>3</v>
      </c>
      <c r="AA1548" s="1">
        <f>IF(P1548=1,$O$3,IF(P1548=2,$O$4,$O$5))</f>
        <v>0</v>
      </c>
    </row>
    <row r="1549" ht="38.25">
      <c r="A1549" s="1" t="s">
        <v>118</v>
      </c>
      <c r="E1549" s="27" t="s">
        <v>2240</v>
      </c>
    </row>
    <row r="1550" ht="38.25">
      <c r="A1550" s="1" t="s">
        <v>119</v>
      </c>
      <c r="E1550" s="33" t="s">
        <v>2105</v>
      </c>
    </row>
    <row r="1551">
      <c r="A1551" s="1" t="s">
        <v>121</v>
      </c>
      <c r="E1551" s="27" t="s">
        <v>114</v>
      </c>
    </row>
    <row r="1552">
      <c r="A1552" s="1" t="s">
        <v>112</v>
      </c>
      <c r="B1552" s="1">
        <v>370</v>
      </c>
      <c r="C1552" s="26" t="s">
        <v>2241</v>
      </c>
      <c r="D1552" t="s">
        <v>114</v>
      </c>
      <c r="E1552" s="27" t="s">
        <v>2242</v>
      </c>
      <c r="F1552" s="28" t="s">
        <v>132</v>
      </c>
      <c r="G1552" s="29">
        <v>2</v>
      </c>
      <c r="H1552" s="28">
        <v>0</v>
      </c>
      <c r="I1552" s="30">
        <f>ROUND(G1552*H1552,P4)</f>
        <v>0</v>
      </c>
      <c r="L1552" s="31">
        <v>0</v>
      </c>
      <c r="M1552" s="24">
        <f>ROUND(G1552*L1552,P4)</f>
        <v>0</v>
      </c>
      <c r="N1552" s="25" t="s">
        <v>257</v>
      </c>
      <c r="O1552" s="32">
        <f>M1552*AA1552</f>
        <v>0</v>
      </c>
      <c r="P1552" s="1">
        <v>3</v>
      </c>
      <c r="AA1552" s="1">
        <f>IF(P1552=1,$O$3,IF(P1552=2,$O$4,$O$5))</f>
        <v>0</v>
      </c>
    </row>
    <row r="1553">
      <c r="A1553" s="1" t="s">
        <v>118</v>
      </c>
      <c r="E1553" s="27" t="s">
        <v>2242</v>
      </c>
    </row>
    <row r="1554" ht="38.25">
      <c r="A1554" s="1" t="s">
        <v>119</v>
      </c>
      <c r="E1554" s="33" t="s">
        <v>2243</v>
      </c>
    </row>
    <row r="1555">
      <c r="A1555" s="1" t="s">
        <v>121</v>
      </c>
      <c r="E1555" s="27" t="s">
        <v>114</v>
      </c>
    </row>
    <row r="1556" ht="25.5">
      <c r="A1556" s="1" t="s">
        <v>112</v>
      </c>
      <c r="B1556" s="1">
        <v>395</v>
      </c>
      <c r="C1556" s="26" t="s">
        <v>2244</v>
      </c>
      <c r="D1556" t="s">
        <v>114</v>
      </c>
      <c r="E1556" s="27" t="s">
        <v>2245</v>
      </c>
      <c r="F1556" s="28" t="s">
        <v>132</v>
      </c>
      <c r="G1556" s="29">
        <v>2</v>
      </c>
      <c r="H1556" s="28">
        <v>0</v>
      </c>
      <c r="I1556" s="30">
        <f>ROUND(G1556*H1556,P4)</f>
        <v>0</v>
      </c>
      <c r="L1556" s="31">
        <v>0</v>
      </c>
      <c r="M1556" s="24">
        <f>ROUND(G1556*L1556,P4)</f>
        <v>0</v>
      </c>
      <c r="N1556" s="25" t="s">
        <v>257</v>
      </c>
      <c r="O1556" s="32">
        <f>M1556*AA1556</f>
        <v>0</v>
      </c>
      <c r="P1556" s="1">
        <v>3</v>
      </c>
      <c r="AA1556" s="1">
        <f>IF(P1556=1,$O$3,IF(P1556=2,$O$4,$O$5))</f>
        <v>0</v>
      </c>
    </row>
    <row r="1557" ht="25.5">
      <c r="A1557" s="1" t="s">
        <v>118</v>
      </c>
      <c r="E1557" s="27" t="s">
        <v>2245</v>
      </c>
    </row>
    <row r="1558" ht="25.5">
      <c r="A1558" s="1" t="s">
        <v>119</v>
      </c>
      <c r="E1558" s="33" t="s">
        <v>2246</v>
      </c>
    </row>
    <row r="1559">
      <c r="A1559" s="1" t="s">
        <v>121</v>
      </c>
      <c r="E1559" s="27" t="s">
        <v>114</v>
      </c>
    </row>
    <row r="1560" ht="25.5">
      <c r="A1560" s="1" t="s">
        <v>112</v>
      </c>
      <c r="B1560" s="1">
        <v>396</v>
      </c>
      <c r="C1560" s="26" t="s">
        <v>2247</v>
      </c>
      <c r="D1560" t="s">
        <v>114</v>
      </c>
      <c r="E1560" s="27" t="s">
        <v>2248</v>
      </c>
      <c r="F1560" s="28" t="s">
        <v>132</v>
      </c>
      <c r="G1560" s="29">
        <v>1</v>
      </c>
      <c r="H1560" s="28">
        <v>0</v>
      </c>
      <c r="I1560" s="30">
        <f>ROUND(G1560*H1560,P4)</f>
        <v>0</v>
      </c>
      <c r="L1560" s="31">
        <v>0</v>
      </c>
      <c r="M1560" s="24">
        <f>ROUND(G1560*L1560,P4)</f>
        <v>0</v>
      </c>
      <c r="N1560" s="25" t="s">
        <v>257</v>
      </c>
      <c r="O1560" s="32">
        <f>M1560*AA1560</f>
        <v>0</v>
      </c>
      <c r="P1560" s="1">
        <v>3</v>
      </c>
      <c r="AA1560" s="1">
        <f>IF(P1560=1,$O$3,IF(P1560=2,$O$4,$O$5))</f>
        <v>0</v>
      </c>
    </row>
    <row r="1561" ht="38.25">
      <c r="A1561" s="1" t="s">
        <v>118</v>
      </c>
      <c r="E1561" s="27" t="s">
        <v>2249</v>
      </c>
    </row>
    <row r="1562" ht="25.5">
      <c r="A1562" s="1" t="s">
        <v>119</v>
      </c>
      <c r="E1562" s="33" t="s">
        <v>2250</v>
      </c>
    </row>
    <row r="1563">
      <c r="A1563" s="1" t="s">
        <v>121</v>
      </c>
      <c r="E1563" s="27" t="s">
        <v>114</v>
      </c>
    </row>
    <row r="1564" ht="25.5">
      <c r="A1564" s="1" t="s">
        <v>112</v>
      </c>
      <c r="B1564" s="1">
        <v>397</v>
      </c>
      <c r="C1564" s="26" t="s">
        <v>2251</v>
      </c>
      <c r="D1564" t="s">
        <v>114</v>
      </c>
      <c r="E1564" s="27" t="s">
        <v>2252</v>
      </c>
      <c r="F1564" s="28" t="s">
        <v>132</v>
      </c>
      <c r="G1564" s="29">
        <v>1</v>
      </c>
      <c r="H1564" s="28">
        <v>0</v>
      </c>
      <c r="I1564" s="30">
        <f>ROUND(G1564*H1564,P4)</f>
        <v>0</v>
      </c>
      <c r="L1564" s="31">
        <v>0</v>
      </c>
      <c r="M1564" s="24">
        <f>ROUND(G1564*L1564,P4)</f>
        <v>0</v>
      </c>
      <c r="N1564" s="25" t="s">
        <v>257</v>
      </c>
      <c r="O1564" s="32">
        <f>M1564*AA1564</f>
        <v>0</v>
      </c>
      <c r="P1564" s="1">
        <v>3</v>
      </c>
      <c r="AA1564" s="1">
        <f>IF(P1564=1,$O$3,IF(P1564=2,$O$4,$O$5))</f>
        <v>0</v>
      </c>
    </row>
    <row r="1565" ht="38.25">
      <c r="A1565" s="1" t="s">
        <v>118</v>
      </c>
      <c r="E1565" s="27" t="s">
        <v>2253</v>
      </c>
    </row>
    <row r="1566" ht="25.5">
      <c r="A1566" s="1" t="s">
        <v>119</v>
      </c>
      <c r="E1566" s="33" t="s">
        <v>2254</v>
      </c>
    </row>
    <row r="1567">
      <c r="A1567" s="1" t="s">
        <v>121</v>
      </c>
      <c r="E1567" s="27" t="s">
        <v>114</v>
      </c>
    </row>
    <row r="1568">
      <c r="A1568" s="1" t="s">
        <v>109</v>
      </c>
      <c r="C1568" s="22" t="s">
        <v>2255</v>
      </c>
      <c r="E1568" s="23" t="s">
        <v>2256</v>
      </c>
      <c r="L1568" s="24">
        <f>SUMIFS(L1569:L1736,A1569:A1736,"P")</f>
        <v>0</v>
      </c>
      <c r="M1568" s="24">
        <f>SUMIFS(M1569:M1736,A1569:A1736,"P")</f>
        <v>0</v>
      </c>
      <c r="N1568" s="25"/>
    </row>
    <row r="1569">
      <c r="A1569" s="1" t="s">
        <v>112</v>
      </c>
      <c r="B1569" s="1">
        <v>433</v>
      </c>
      <c r="C1569" s="26" t="s">
        <v>2257</v>
      </c>
      <c r="D1569" t="s">
        <v>114</v>
      </c>
      <c r="E1569" s="27" t="s">
        <v>2258</v>
      </c>
      <c r="F1569" s="28" t="s">
        <v>136</v>
      </c>
      <c r="G1569" s="29">
        <v>8</v>
      </c>
      <c r="H1569" s="28">
        <v>0</v>
      </c>
      <c r="I1569" s="30">
        <f>ROUND(G1569*H1569,P4)</f>
        <v>0</v>
      </c>
      <c r="L1569" s="31">
        <v>0</v>
      </c>
      <c r="M1569" s="24">
        <f>ROUND(G1569*L1569,P4)</f>
        <v>0</v>
      </c>
      <c r="N1569" s="25" t="s">
        <v>133</v>
      </c>
      <c r="O1569" s="32">
        <f>M1569*AA1569</f>
        <v>0</v>
      </c>
      <c r="P1569" s="1">
        <v>3</v>
      </c>
      <c r="AA1569" s="1">
        <f>IF(P1569=1,$O$3,IF(P1569=2,$O$4,$O$5))</f>
        <v>0</v>
      </c>
    </row>
    <row r="1570">
      <c r="A1570" s="1" t="s">
        <v>118</v>
      </c>
      <c r="E1570" s="27" t="s">
        <v>2258</v>
      </c>
    </row>
    <row r="1571" ht="38.25">
      <c r="A1571" s="1" t="s">
        <v>119</v>
      </c>
      <c r="E1571" s="33" t="s">
        <v>2259</v>
      </c>
    </row>
    <row r="1572">
      <c r="A1572" s="1" t="s">
        <v>121</v>
      </c>
      <c r="E1572" s="27" t="s">
        <v>114</v>
      </c>
    </row>
    <row r="1573" ht="25.5">
      <c r="A1573" s="1" t="s">
        <v>112</v>
      </c>
      <c r="B1573" s="1">
        <v>434</v>
      </c>
      <c r="C1573" s="26" t="s">
        <v>2260</v>
      </c>
      <c r="D1573" t="s">
        <v>114</v>
      </c>
      <c r="E1573" s="27" t="s">
        <v>2261</v>
      </c>
      <c r="F1573" s="28" t="s">
        <v>570</v>
      </c>
      <c r="G1573" s="29">
        <v>0.14099999999999999</v>
      </c>
      <c r="H1573" s="28">
        <v>2.5018699999999998</v>
      </c>
      <c r="I1573" s="30">
        <f>ROUND(G1573*H1573,P4)</f>
        <v>0</v>
      </c>
      <c r="L1573" s="31">
        <v>0</v>
      </c>
      <c r="M1573" s="24">
        <f>ROUND(G1573*L1573,P4)</f>
        <v>0</v>
      </c>
      <c r="N1573" s="25" t="s">
        <v>133</v>
      </c>
      <c r="O1573" s="32">
        <f>M1573*AA1573</f>
        <v>0</v>
      </c>
      <c r="P1573" s="1">
        <v>3</v>
      </c>
      <c r="AA1573" s="1">
        <f>IF(P1573=1,$O$3,IF(P1573=2,$O$4,$O$5))</f>
        <v>0</v>
      </c>
    </row>
    <row r="1574" ht="25.5">
      <c r="A1574" s="1" t="s">
        <v>118</v>
      </c>
      <c r="E1574" s="27" t="s">
        <v>2261</v>
      </c>
    </row>
    <row r="1575" ht="25.5">
      <c r="A1575" s="1" t="s">
        <v>119</v>
      </c>
      <c r="E1575" s="33" t="s">
        <v>2262</v>
      </c>
    </row>
    <row r="1576">
      <c r="A1576" s="1" t="s">
        <v>121</v>
      </c>
      <c r="E1576" s="27" t="s">
        <v>114</v>
      </c>
    </row>
    <row r="1577" ht="25.5">
      <c r="A1577" s="1" t="s">
        <v>112</v>
      </c>
      <c r="B1577" s="1">
        <v>399</v>
      </c>
      <c r="C1577" s="26" t="s">
        <v>2263</v>
      </c>
      <c r="D1577" t="s">
        <v>114</v>
      </c>
      <c r="E1577" s="27" t="s">
        <v>2264</v>
      </c>
      <c r="F1577" s="28" t="s">
        <v>416</v>
      </c>
      <c r="G1577" s="29">
        <v>2.7719999999999998</v>
      </c>
      <c r="H1577" s="28">
        <v>0.00055000000000000003</v>
      </c>
      <c r="I1577" s="30">
        <f>ROUND(G1577*H1577,P4)</f>
        <v>0</v>
      </c>
      <c r="L1577" s="31">
        <v>0</v>
      </c>
      <c r="M1577" s="24">
        <f>ROUND(G1577*L1577,P4)</f>
        <v>0</v>
      </c>
      <c r="N1577" s="25" t="s">
        <v>133</v>
      </c>
      <c r="O1577" s="32">
        <f>M1577*AA1577</f>
        <v>0</v>
      </c>
      <c r="P1577" s="1">
        <v>3</v>
      </c>
      <c r="AA1577" s="1">
        <f>IF(P1577=1,$O$3,IF(P1577=2,$O$4,$O$5))</f>
        <v>0</v>
      </c>
    </row>
    <row r="1578" ht="25.5">
      <c r="A1578" s="1" t="s">
        <v>118</v>
      </c>
      <c r="E1578" s="27" t="s">
        <v>2264</v>
      </c>
    </row>
    <row r="1579" ht="51">
      <c r="A1579" s="1" t="s">
        <v>119</v>
      </c>
      <c r="E1579" s="33" t="s">
        <v>2265</v>
      </c>
    </row>
    <row r="1580">
      <c r="A1580" s="1" t="s">
        <v>121</v>
      </c>
      <c r="E1580" s="27" t="s">
        <v>114</v>
      </c>
    </row>
    <row r="1581">
      <c r="A1581" s="1" t="s">
        <v>112</v>
      </c>
      <c r="B1581" s="1">
        <v>402</v>
      </c>
      <c r="C1581" s="26" t="s">
        <v>2266</v>
      </c>
      <c r="D1581" t="s">
        <v>114</v>
      </c>
      <c r="E1581" s="27" t="s">
        <v>2267</v>
      </c>
      <c r="F1581" s="28" t="s">
        <v>132</v>
      </c>
      <c r="G1581" s="29">
        <v>1</v>
      </c>
      <c r="H1581" s="28">
        <v>0</v>
      </c>
      <c r="I1581" s="30">
        <f>ROUND(G1581*H1581,P4)</f>
        <v>0</v>
      </c>
      <c r="L1581" s="31">
        <v>0</v>
      </c>
      <c r="M1581" s="24">
        <f>ROUND(G1581*L1581,P4)</f>
        <v>0</v>
      </c>
      <c r="N1581" s="25" t="s">
        <v>133</v>
      </c>
      <c r="O1581" s="32">
        <f>M1581*AA1581</f>
        <v>0</v>
      </c>
      <c r="P1581" s="1">
        <v>3</v>
      </c>
      <c r="AA1581" s="1">
        <f>IF(P1581=1,$O$3,IF(P1581=2,$O$4,$O$5))</f>
        <v>0</v>
      </c>
    </row>
    <row r="1582">
      <c r="A1582" s="1" t="s">
        <v>118</v>
      </c>
      <c r="E1582" s="27" t="s">
        <v>2267</v>
      </c>
    </row>
    <row r="1583" ht="25.5">
      <c r="A1583" s="1" t="s">
        <v>119</v>
      </c>
      <c r="E1583" s="33" t="s">
        <v>2268</v>
      </c>
    </row>
    <row r="1584">
      <c r="A1584" s="1" t="s">
        <v>121</v>
      </c>
      <c r="E1584" s="27" t="s">
        <v>114</v>
      </c>
    </row>
    <row r="1585">
      <c r="A1585" s="1" t="s">
        <v>112</v>
      </c>
      <c r="B1585" s="1">
        <v>404</v>
      </c>
      <c r="C1585" s="26" t="s">
        <v>2269</v>
      </c>
      <c r="D1585" t="s">
        <v>114</v>
      </c>
      <c r="E1585" s="27" t="s">
        <v>2270</v>
      </c>
      <c r="F1585" s="28" t="s">
        <v>132</v>
      </c>
      <c r="G1585" s="29">
        <v>1</v>
      </c>
      <c r="H1585" s="28">
        <v>0</v>
      </c>
      <c r="I1585" s="30">
        <f>ROUND(G1585*H1585,P4)</f>
        <v>0</v>
      </c>
      <c r="L1585" s="31">
        <v>0</v>
      </c>
      <c r="M1585" s="24">
        <f>ROUND(G1585*L1585,P4)</f>
        <v>0</v>
      </c>
      <c r="N1585" s="25" t="s">
        <v>133</v>
      </c>
      <c r="O1585" s="32">
        <f>M1585*AA1585</f>
        <v>0</v>
      </c>
      <c r="P1585" s="1">
        <v>3</v>
      </c>
      <c r="AA1585" s="1">
        <f>IF(P1585=1,$O$3,IF(P1585=2,$O$4,$O$5))</f>
        <v>0</v>
      </c>
    </row>
    <row r="1586">
      <c r="A1586" s="1" t="s">
        <v>118</v>
      </c>
      <c r="E1586" s="27" t="s">
        <v>2270</v>
      </c>
    </row>
    <row r="1587" ht="25.5">
      <c r="A1587" s="1" t="s">
        <v>119</v>
      </c>
      <c r="E1587" s="33" t="s">
        <v>2271</v>
      </c>
    </row>
    <row r="1588">
      <c r="A1588" s="1" t="s">
        <v>121</v>
      </c>
      <c r="E1588" s="27" t="s">
        <v>114</v>
      </c>
    </row>
    <row r="1589" ht="25.5">
      <c r="A1589" s="1" t="s">
        <v>112</v>
      </c>
      <c r="B1589" s="1">
        <v>440</v>
      </c>
      <c r="C1589" s="26" t="s">
        <v>2272</v>
      </c>
      <c r="D1589" t="s">
        <v>114</v>
      </c>
      <c r="E1589" s="27" t="s">
        <v>2273</v>
      </c>
      <c r="F1589" s="28" t="s">
        <v>478</v>
      </c>
      <c r="G1589" s="29">
        <v>4.8319999999999999</v>
      </c>
      <c r="H1589" s="28">
        <v>0</v>
      </c>
      <c r="I1589" s="30">
        <f>ROUND(G1589*H1589,P4)</f>
        <v>0</v>
      </c>
      <c r="L1589" s="31">
        <v>0</v>
      </c>
      <c r="M1589" s="24">
        <f>ROUND(G1589*L1589,P4)</f>
        <v>0</v>
      </c>
      <c r="N1589" s="25" t="s">
        <v>133</v>
      </c>
      <c r="O1589" s="32">
        <f>M1589*AA1589</f>
        <v>0</v>
      </c>
      <c r="P1589" s="1">
        <v>3</v>
      </c>
      <c r="AA1589" s="1">
        <f>IF(P1589=1,$O$3,IF(P1589=2,$O$4,$O$5))</f>
        <v>0</v>
      </c>
    </row>
    <row r="1590" ht="38.25">
      <c r="A1590" s="1" t="s">
        <v>118</v>
      </c>
      <c r="E1590" s="27" t="s">
        <v>2274</v>
      </c>
    </row>
    <row r="1591">
      <c r="A1591" s="1" t="s">
        <v>119</v>
      </c>
    </row>
    <row r="1592">
      <c r="A1592" s="1" t="s">
        <v>121</v>
      </c>
      <c r="E1592" s="27" t="s">
        <v>114</v>
      </c>
    </row>
    <row r="1593">
      <c r="A1593" s="1" t="s">
        <v>112</v>
      </c>
      <c r="B1593" s="1">
        <v>403</v>
      </c>
      <c r="C1593" s="26" t="s">
        <v>2275</v>
      </c>
      <c r="D1593" t="s">
        <v>114</v>
      </c>
      <c r="E1593" s="27" t="s">
        <v>2276</v>
      </c>
      <c r="F1593" s="28" t="s">
        <v>132</v>
      </c>
      <c r="G1593" s="29">
        <v>1</v>
      </c>
      <c r="H1593" s="28">
        <v>0.32000000000000001</v>
      </c>
      <c r="I1593" s="30">
        <f>ROUND(G1593*H1593,P4)</f>
        <v>0</v>
      </c>
      <c r="L1593" s="31">
        <v>0</v>
      </c>
      <c r="M1593" s="24">
        <f>ROUND(G1593*L1593,P4)</f>
        <v>0</v>
      </c>
      <c r="N1593" s="25" t="s">
        <v>257</v>
      </c>
      <c r="O1593" s="32">
        <f>M1593*AA1593</f>
        <v>0</v>
      </c>
      <c r="P1593" s="1">
        <v>3</v>
      </c>
      <c r="AA1593" s="1">
        <f>IF(P1593=1,$O$3,IF(P1593=2,$O$4,$O$5))</f>
        <v>0</v>
      </c>
    </row>
    <row r="1594">
      <c r="A1594" s="1" t="s">
        <v>118</v>
      </c>
      <c r="E1594" s="27" t="s">
        <v>2276</v>
      </c>
    </row>
    <row r="1595">
      <c r="A1595" s="1" t="s">
        <v>119</v>
      </c>
      <c r="E1595" s="33" t="s">
        <v>2277</v>
      </c>
    </row>
    <row r="1596">
      <c r="A1596" s="1" t="s">
        <v>121</v>
      </c>
      <c r="E1596" s="27" t="s">
        <v>114</v>
      </c>
    </row>
    <row r="1597">
      <c r="A1597" s="1" t="s">
        <v>112</v>
      </c>
      <c r="B1597" s="1">
        <v>405</v>
      </c>
      <c r="C1597" s="26" t="s">
        <v>2278</v>
      </c>
      <c r="D1597" t="s">
        <v>114</v>
      </c>
      <c r="E1597" s="27" t="s">
        <v>2279</v>
      </c>
      <c r="F1597" s="28" t="s">
        <v>132</v>
      </c>
      <c r="G1597" s="29">
        <v>1</v>
      </c>
      <c r="H1597" s="28">
        <v>0.185</v>
      </c>
      <c r="I1597" s="30">
        <f>ROUND(G1597*H1597,P4)</f>
        <v>0</v>
      </c>
      <c r="L1597" s="31">
        <v>0</v>
      </c>
      <c r="M1597" s="24">
        <f>ROUND(G1597*L1597,P4)</f>
        <v>0</v>
      </c>
      <c r="N1597" s="25" t="s">
        <v>257</v>
      </c>
      <c r="O1597" s="32">
        <f>M1597*AA1597</f>
        <v>0</v>
      </c>
      <c r="P1597" s="1">
        <v>3</v>
      </c>
      <c r="AA1597" s="1">
        <f>IF(P1597=1,$O$3,IF(P1597=2,$O$4,$O$5))</f>
        <v>0</v>
      </c>
    </row>
    <row r="1598">
      <c r="A1598" s="1" t="s">
        <v>118</v>
      </c>
      <c r="E1598" s="27" t="s">
        <v>2279</v>
      </c>
    </row>
    <row r="1599">
      <c r="A1599" s="1" t="s">
        <v>119</v>
      </c>
      <c r="E1599" s="33" t="s">
        <v>2280</v>
      </c>
    </row>
    <row r="1600">
      <c r="A1600" s="1" t="s">
        <v>121</v>
      </c>
      <c r="E1600" s="27" t="s">
        <v>114</v>
      </c>
    </row>
    <row r="1601">
      <c r="A1601" s="1" t="s">
        <v>112</v>
      </c>
      <c r="B1601" s="1">
        <v>400</v>
      </c>
      <c r="C1601" s="26" t="s">
        <v>2281</v>
      </c>
      <c r="D1601" t="s">
        <v>114</v>
      </c>
      <c r="E1601" s="27" t="s">
        <v>2282</v>
      </c>
      <c r="F1601" s="28" t="s">
        <v>132</v>
      </c>
      <c r="G1601" s="29">
        <v>1</v>
      </c>
      <c r="H1601" s="28">
        <v>0.040000000000000001</v>
      </c>
      <c r="I1601" s="30">
        <f>ROUND(G1601*H1601,P4)</f>
        <v>0</v>
      </c>
      <c r="L1601" s="31">
        <v>0</v>
      </c>
      <c r="M1601" s="24">
        <f>ROUND(G1601*L1601,P4)</f>
        <v>0</v>
      </c>
      <c r="N1601" s="25" t="s">
        <v>257</v>
      </c>
      <c r="O1601" s="32">
        <f>M1601*AA1601</f>
        <v>0</v>
      </c>
      <c r="P1601" s="1">
        <v>3</v>
      </c>
      <c r="AA1601" s="1">
        <f>IF(P1601=1,$O$3,IF(P1601=2,$O$4,$O$5))</f>
        <v>0</v>
      </c>
    </row>
    <row r="1602">
      <c r="A1602" s="1" t="s">
        <v>118</v>
      </c>
      <c r="E1602" s="27" t="s">
        <v>2282</v>
      </c>
    </row>
    <row r="1603">
      <c r="A1603" s="1" t="s">
        <v>119</v>
      </c>
      <c r="E1603" s="33" t="s">
        <v>2283</v>
      </c>
    </row>
    <row r="1604">
      <c r="A1604" s="1" t="s">
        <v>121</v>
      </c>
      <c r="E1604" s="27" t="s">
        <v>114</v>
      </c>
    </row>
    <row r="1605">
      <c r="A1605" s="1" t="s">
        <v>112</v>
      </c>
      <c r="B1605" s="1">
        <v>401</v>
      </c>
      <c r="C1605" s="26" t="s">
        <v>2284</v>
      </c>
      <c r="D1605" t="s">
        <v>114</v>
      </c>
      <c r="E1605" s="27" t="s">
        <v>2285</v>
      </c>
      <c r="F1605" s="28" t="s">
        <v>132</v>
      </c>
      <c r="G1605" s="29">
        <v>1</v>
      </c>
      <c r="H1605" s="28">
        <v>0.0275</v>
      </c>
      <c r="I1605" s="30">
        <f>ROUND(G1605*H1605,P4)</f>
        <v>0</v>
      </c>
      <c r="L1605" s="31">
        <v>0</v>
      </c>
      <c r="M1605" s="24">
        <f>ROUND(G1605*L1605,P4)</f>
        <v>0</v>
      </c>
      <c r="N1605" s="25" t="s">
        <v>257</v>
      </c>
      <c r="O1605" s="32">
        <f>M1605*AA1605</f>
        <v>0</v>
      </c>
      <c r="P1605" s="1">
        <v>3</v>
      </c>
      <c r="AA1605" s="1">
        <f>IF(P1605=1,$O$3,IF(P1605=2,$O$4,$O$5))</f>
        <v>0</v>
      </c>
    </row>
    <row r="1606">
      <c r="A1606" s="1" t="s">
        <v>118</v>
      </c>
      <c r="E1606" s="27" t="s">
        <v>2285</v>
      </c>
    </row>
    <row r="1607">
      <c r="A1607" s="1" t="s">
        <v>119</v>
      </c>
      <c r="E1607" s="33" t="s">
        <v>2286</v>
      </c>
    </row>
    <row r="1608">
      <c r="A1608" s="1" t="s">
        <v>121</v>
      </c>
      <c r="E1608" s="27" t="s">
        <v>114</v>
      </c>
    </row>
    <row r="1609" ht="25.5">
      <c r="A1609" s="1" t="s">
        <v>112</v>
      </c>
      <c r="B1609" s="1">
        <v>406</v>
      </c>
      <c r="C1609" s="26" t="s">
        <v>2287</v>
      </c>
      <c r="D1609" t="s">
        <v>114</v>
      </c>
      <c r="E1609" s="27" t="s">
        <v>2288</v>
      </c>
      <c r="F1609" s="28" t="s">
        <v>589</v>
      </c>
      <c r="G1609" s="29">
        <v>86.590000000000003</v>
      </c>
      <c r="H1609" s="28">
        <v>0.001</v>
      </c>
      <c r="I1609" s="30">
        <f>ROUND(G1609*H1609,P4)</f>
        <v>0</v>
      </c>
      <c r="L1609" s="31">
        <v>0</v>
      </c>
      <c r="M1609" s="24">
        <f>ROUND(G1609*L1609,P4)</f>
        <v>0</v>
      </c>
      <c r="N1609" s="25" t="s">
        <v>257</v>
      </c>
      <c r="O1609" s="32">
        <f>M1609*AA1609</f>
        <v>0</v>
      </c>
      <c r="P1609" s="1">
        <v>3</v>
      </c>
      <c r="AA1609" s="1">
        <f>IF(P1609=1,$O$3,IF(P1609=2,$O$4,$O$5))</f>
        <v>0</v>
      </c>
    </row>
    <row r="1610" ht="25.5">
      <c r="A1610" s="1" t="s">
        <v>118</v>
      </c>
      <c r="E1610" s="27" t="s">
        <v>2288</v>
      </c>
    </row>
    <row r="1611" ht="25.5">
      <c r="A1611" s="1" t="s">
        <v>119</v>
      </c>
      <c r="E1611" s="33" t="s">
        <v>2289</v>
      </c>
    </row>
    <row r="1612">
      <c r="A1612" s="1" t="s">
        <v>121</v>
      </c>
      <c r="E1612" s="27" t="s">
        <v>114</v>
      </c>
    </row>
    <row r="1613" ht="25.5">
      <c r="A1613" s="1" t="s">
        <v>112</v>
      </c>
      <c r="B1613" s="1">
        <v>407</v>
      </c>
      <c r="C1613" s="26" t="s">
        <v>2290</v>
      </c>
      <c r="D1613" t="s">
        <v>114</v>
      </c>
      <c r="E1613" s="27" t="s">
        <v>2291</v>
      </c>
      <c r="F1613" s="28" t="s">
        <v>589</v>
      </c>
      <c r="G1613" s="29">
        <v>10.83</v>
      </c>
      <c r="H1613" s="28">
        <v>0.001</v>
      </c>
      <c r="I1613" s="30">
        <f>ROUND(G1613*H1613,P4)</f>
        <v>0</v>
      </c>
      <c r="L1613" s="31">
        <v>0</v>
      </c>
      <c r="M1613" s="24">
        <f>ROUND(G1613*L1613,P4)</f>
        <v>0</v>
      </c>
      <c r="N1613" s="25" t="s">
        <v>257</v>
      </c>
      <c r="O1613" s="32">
        <f>M1613*AA1613</f>
        <v>0</v>
      </c>
      <c r="P1613" s="1">
        <v>3</v>
      </c>
      <c r="AA1613" s="1">
        <f>IF(P1613=1,$O$3,IF(P1613=2,$O$4,$O$5))</f>
        <v>0</v>
      </c>
    </row>
    <row r="1614" ht="25.5">
      <c r="A1614" s="1" t="s">
        <v>118</v>
      </c>
      <c r="E1614" s="27" t="s">
        <v>2291</v>
      </c>
    </row>
    <row r="1615" ht="25.5">
      <c r="A1615" s="1" t="s">
        <v>119</v>
      </c>
      <c r="E1615" s="33" t="s">
        <v>2292</v>
      </c>
    </row>
    <row r="1616">
      <c r="A1616" s="1" t="s">
        <v>121</v>
      </c>
      <c r="E1616" s="27" t="s">
        <v>114</v>
      </c>
    </row>
    <row r="1617" ht="25.5">
      <c r="A1617" s="1" t="s">
        <v>112</v>
      </c>
      <c r="B1617" s="1">
        <v>408</v>
      </c>
      <c r="C1617" s="26" t="s">
        <v>2293</v>
      </c>
      <c r="D1617" t="s">
        <v>114</v>
      </c>
      <c r="E1617" s="27" t="s">
        <v>2294</v>
      </c>
      <c r="F1617" s="28" t="s">
        <v>132</v>
      </c>
      <c r="G1617" s="29">
        <v>1</v>
      </c>
      <c r="H1617" s="28">
        <v>0.046199999999999998</v>
      </c>
      <c r="I1617" s="30">
        <f>ROUND(G1617*H1617,P4)</f>
        <v>0</v>
      </c>
      <c r="L1617" s="31">
        <v>0</v>
      </c>
      <c r="M1617" s="24">
        <f>ROUND(G1617*L1617,P4)</f>
        <v>0</v>
      </c>
      <c r="N1617" s="25" t="s">
        <v>257</v>
      </c>
      <c r="O1617" s="32">
        <f>M1617*AA1617</f>
        <v>0</v>
      </c>
      <c r="P1617" s="1">
        <v>3</v>
      </c>
      <c r="AA1617" s="1">
        <f>IF(P1617=1,$O$3,IF(P1617=2,$O$4,$O$5))</f>
        <v>0</v>
      </c>
    </row>
    <row r="1618" ht="38.25">
      <c r="A1618" s="1" t="s">
        <v>118</v>
      </c>
      <c r="E1618" s="27" t="s">
        <v>2295</v>
      </c>
    </row>
    <row r="1619" ht="25.5">
      <c r="A1619" s="1" t="s">
        <v>119</v>
      </c>
      <c r="E1619" s="33" t="s">
        <v>2296</v>
      </c>
    </row>
    <row r="1620">
      <c r="A1620" s="1" t="s">
        <v>121</v>
      </c>
      <c r="E1620" s="27" t="s">
        <v>114</v>
      </c>
    </row>
    <row r="1621" ht="25.5">
      <c r="A1621" s="1" t="s">
        <v>112</v>
      </c>
      <c r="B1621" s="1">
        <v>409</v>
      </c>
      <c r="C1621" s="26" t="s">
        <v>2297</v>
      </c>
      <c r="D1621" t="s">
        <v>114</v>
      </c>
      <c r="E1621" s="27" t="s">
        <v>2298</v>
      </c>
      <c r="F1621" s="28" t="s">
        <v>589</v>
      </c>
      <c r="G1621" s="29">
        <v>99.400000000000006</v>
      </c>
      <c r="H1621" s="28">
        <v>0.001</v>
      </c>
      <c r="I1621" s="30">
        <f>ROUND(G1621*H1621,P4)</f>
        <v>0</v>
      </c>
      <c r="L1621" s="31">
        <v>0</v>
      </c>
      <c r="M1621" s="24">
        <f>ROUND(G1621*L1621,P4)</f>
        <v>0</v>
      </c>
      <c r="N1621" s="25" t="s">
        <v>257</v>
      </c>
      <c r="O1621" s="32">
        <f>M1621*AA1621</f>
        <v>0</v>
      </c>
      <c r="P1621" s="1">
        <v>3</v>
      </c>
      <c r="AA1621" s="1">
        <f>IF(P1621=1,$O$3,IF(P1621=2,$O$4,$O$5))</f>
        <v>0</v>
      </c>
    </row>
    <row r="1622" ht="38.25">
      <c r="A1622" s="1" t="s">
        <v>118</v>
      </c>
      <c r="E1622" s="27" t="s">
        <v>2299</v>
      </c>
    </row>
    <row r="1623" ht="25.5">
      <c r="A1623" s="1" t="s">
        <v>119</v>
      </c>
      <c r="E1623" s="33" t="s">
        <v>2300</v>
      </c>
    </row>
    <row r="1624">
      <c r="A1624" s="1" t="s">
        <v>121</v>
      </c>
      <c r="E1624" s="27" t="s">
        <v>114</v>
      </c>
    </row>
    <row r="1625" ht="25.5">
      <c r="A1625" s="1" t="s">
        <v>112</v>
      </c>
      <c r="B1625" s="1">
        <v>410</v>
      </c>
      <c r="C1625" s="26" t="s">
        <v>2301</v>
      </c>
      <c r="D1625" t="s">
        <v>114</v>
      </c>
      <c r="E1625" s="27" t="s">
        <v>2302</v>
      </c>
      <c r="F1625" s="28" t="s">
        <v>589</v>
      </c>
      <c r="G1625" s="29">
        <v>344.60000000000002</v>
      </c>
      <c r="H1625" s="28">
        <v>0.001</v>
      </c>
      <c r="I1625" s="30">
        <f>ROUND(G1625*H1625,P4)</f>
        <v>0</v>
      </c>
      <c r="L1625" s="31">
        <v>0</v>
      </c>
      <c r="M1625" s="24">
        <f>ROUND(G1625*L1625,P4)</f>
        <v>0</v>
      </c>
      <c r="N1625" s="25" t="s">
        <v>257</v>
      </c>
      <c r="O1625" s="32">
        <f>M1625*AA1625</f>
        <v>0</v>
      </c>
      <c r="P1625" s="1">
        <v>3</v>
      </c>
      <c r="AA1625" s="1">
        <f>IF(P1625=1,$O$3,IF(P1625=2,$O$4,$O$5))</f>
        <v>0</v>
      </c>
    </row>
    <row r="1626" ht="38.25">
      <c r="A1626" s="1" t="s">
        <v>118</v>
      </c>
      <c r="E1626" s="27" t="s">
        <v>2303</v>
      </c>
    </row>
    <row r="1627" ht="25.5">
      <c r="A1627" s="1" t="s">
        <v>119</v>
      </c>
      <c r="E1627" s="33" t="s">
        <v>2304</v>
      </c>
    </row>
    <row r="1628">
      <c r="A1628" s="1" t="s">
        <v>121</v>
      </c>
      <c r="E1628" s="27" t="s">
        <v>114</v>
      </c>
    </row>
    <row r="1629" ht="25.5">
      <c r="A1629" s="1" t="s">
        <v>112</v>
      </c>
      <c r="B1629" s="1">
        <v>411</v>
      </c>
      <c r="C1629" s="26" t="s">
        <v>2305</v>
      </c>
      <c r="D1629" t="s">
        <v>114</v>
      </c>
      <c r="E1629" s="27" t="s">
        <v>2306</v>
      </c>
      <c r="F1629" s="28" t="s">
        <v>589</v>
      </c>
      <c r="G1629" s="29">
        <v>16.300000000000001</v>
      </c>
      <c r="H1629" s="28">
        <v>0.001</v>
      </c>
      <c r="I1629" s="30">
        <f>ROUND(G1629*H1629,P4)</f>
        <v>0</v>
      </c>
      <c r="L1629" s="31">
        <v>0</v>
      </c>
      <c r="M1629" s="24">
        <f>ROUND(G1629*L1629,P4)</f>
        <v>0</v>
      </c>
      <c r="N1629" s="25" t="s">
        <v>257</v>
      </c>
      <c r="O1629" s="32">
        <f>M1629*AA1629</f>
        <v>0</v>
      </c>
      <c r="P1629" s="1">
        <v>3</v>
      </c>
      <c r="AA1629" s="1">
        <f>IF(P1629=1,$O$3,IF(P1629=2,$O$4,$O$5))</f>
        <v>0</v>
      </c>
    </row>
    <row r="1630" ht="25.5">
      <c r="A1630" s="1" t="s">
        <v>118</v>
      </c>
      <c r="E1630" s="27" t="s">
        <v>2306</v>
      </c>
    </row>
    <row r="1631" ht="25.5">
      <c r="A1631" s="1" t="s">
        <v>119</v>
      </c>
      <c r="E1631" s="33" t="s">
        <v>2307</v>
      </c>
    </row>
    <row r="1632">
      <c r="A1632" s="1" t="s">
        <v>121</v>
      </c>
      <c r="E1632" s="27" t="s">
        <v>114</v>
      </c>
    </row>
    <row r="1633">
      <c r="A1633" s="1" t="s">
        <v>112</v>
      </c>
      <c r="B1633" s="1">
        <v>412</v>
      </c>
      <c r="C1633" s="26" t="s">
        <v>2308</v>
      </c>
      <c r="D1633" t="s">
        <v>114</v>
      </c>
      <c r="E1633" s="27" t="s">
        <v>2309</v>
      </c>
      <c r="F1633" s="28" t="s">
        <v>132</v>
      </c>
      <c r="G1633" s="29">
        <v>4</v>
      </c>
      <c r="H1633" s="28">
        <v>0.017500000000000002</v>
      </c>
      <c r="I1633" s="30">
        <f>ROUND(G1633*H1633,P4)</f>
        <v>0</v>
      </c>
      <c r="L1633" s="31">
        <v>0</v>
      </c>
      <c r="M1633" s="24">
        <f>ROUND(G1633*L1633,P4)</f>
        <v>0</v>
      </c>
      <c r="N1633" s="25" t="s">
        <v>257</v>
      </c>
      <c r="O1633" s="32">
        <f>M1633*AA1633</f>
        <v>0</v>
      </c>
      <c r="P1633" s="1">
        <v>3</v>
      </c>
      <c r="AA1633" s="1">
        <f>IF(P1633=1,$O$3,IF(P1633=2,$O$4,$O$5))</f>
        <v>0</v>
      </c>
    </row>
    <row r="1634">
      <c r="A1634" s="1" t="s">
        <v>118</v>
      </c>
      <c r="E1634" s="27" t="s">
        <v>2309</v>
      </c>
    </row>
    <row r="1635" ht="25.5">
      <c r="A1635" s="1" t="s">
        <v>119</v>
      </c>
      <c r="E1635" s="33" t="s">
        <v>2310</v>
      </c>
    </row>
    <row r="1636">
      <c r="A1636" s="1" t="s">
        <v>121</v>
      </c>
      <c r="E1636" s="27" t="s">
        <v>114</v>
      </c>
    </row>
    <row r="1637" ht="25.5">
      <c r="A1637" s="1" t="s">
        <v>112</v>
      </c>
      <c r="B1637" s="1">
        <v>413</v>
      </c>
      <c r="C1637" s="26" t="s">
        <v>2311</v>
      </c>
      <c r="D1637" t="s">
        <v>114</v>
      </c>
      <c r="E1637" s="27" t="s">
        <v>2312</v>
      </c>
      <c r="F1637" s="28" t="s">
        <v>132</v>
      </c>
      <c r="G1637" s="29">
        <v>1</v>
      </c>
      <c r="H1637" s="28">
        <v>0.0332</v>
      </c>
      <c r="I1637" s="30">
        <f>ROUND(G1637*H1637,P4)</f>
        <v>0</v>
      </c>
      <c r="L1637" s="31">
        <v>0</v>
      </c>
      <c r="M1637" s="24">
        <f>ROUND(G1637*L1637,P4)</f>
        <v>0</v>
      </c>
      <c r="N1637" s="25" t="s">
        <v>257</v>
      </c>
      <c r="O1637" s="32">
        <f>M1637*AA1637</f>
        <v>0</v>
      </c>
      <c r="P1637" s="1">
        <v>3</v>
      </c>
      <c r="AA1637" s="1">
        <f>IF(P1637=1,$O$3,IF(P1637=2,$O$4,$O$5))</f>
        <v>0</v>
      </c>
    </row>
    <row r="1638" ht="38.25">
      <c r="A1638" s="1" t="s">
        <v>118</v>
      </c>
      <c r="E1638" s="27" t="s">
        <v>2313</v>
      </c>
    </row>
    <row r="1639" ht="25.5">
      <c r="A1639" s="1" t="s">
        <v>119</v>
      </c>
      <c r="E1639" s="33" t="s">
        <v>2314</v>
      </c>
    </row>
    <row r="1640">
      <c r="A1640" s="1" t="s">
        <v>121</v>
      </c>
      <c r="E1640" s="27" t="s">
        <v>114</v>
      </c>
    </row>
    <row r="1641" ht="25.5">
      <c r="A1641" s="1" t="s">
        <v>112</v>
      </c>
      <c r="B1641" s="1">
        <v>414</v>
      </c>
      <c r="C1641" s="26" t="s">
        <v>2315</v>
      </c>
      <c r="D1641" t="s">
        <v>114</v>
      </c>
      <c r="E1641" s="27" t="s">
        <v>2316</v>
      </c>
      <c r="F1641" s="28" t="s">
        <v>589</v>
      </c>
      <c r="G1641" s="29">
        <v>14.6</v>
      </c>
      <c r="H1641" s="28">
        <v>0.001</v>
      </c>
      <c r="I1641" s="30">
        <f>ROUND(G1641*H1641,P4)</f>
        <v>0</v>
      </c>
      <c r="L1641" s="31">
        <v>0</v>
      </c>
      <c r="M1641" s="24">
        <f>ROUND(G1641*L1641,P4)</f>
        <v>0</v>
      </c>
      <c r="N1641" s="25" t="s">
        <v>257</v>
      </c>
      <c r="O1641" s="32">
        <f>M1641*AA1641</f>
        <v>0</v>
      </c>
      <c r="P1641" s="1">
        <v>3</v>
      </c>
      <c r="AA1641" s="1">
        <f>IF(P1641=1,$O$3,IF(P1641=2,$O$4,$O$5))</f>
        <v>0</v>
      </c>
    </row>
    <row r="1642" ht="25.5">
      <c r="A1642" s="1" t="s">
        <v>118</v>
      </c>
      <c r="E1642" s="27" t="s">
        <v>2316</v>
      </c>
    </row>
    <row r="1643" ht="25.5">
      <c r="A1643" s="1" t="s">
        <v>119</v>
      </c>
      <c r="E1643" s="33" t="s">
        <v>2317</v>
      </c>
    </row>
    <row r="1644">
      <c r="A1644" s="1" t="s">
        <v>121</v>
      </c>
      <c r="E1644" s="27" t="s">
        <v>114</v>
      </c>
    </row>
    <row r="1645" ht="25.5">
      <c r="A1645" s="1" t="s">
        <v>112</v>
      </c>
      <c r="B1645" s="1">
        <v>415</v>
      </c>
      <c r="C1645" s="26" t="s">
        <v>2318</v>
      </c>
      <c r="D1645" t="s">
        <v>114</v>
      </c>
      <c r="E1645" s="27" t="s">
        <v>2319</v>
      </c>
      <c r="F1645" s="28" t="s">
        <v>589</v>
      </c>
      <c r="G1645" s="29">
        <v>24.199999999999999</v>
      </c>
      <c r="H1645" s="28">
        <v>0.001</v>
      </c>
      <c r="I1645" s="30">
        <f>ROUND(G1645*H1645,P4)</f>
        <v>0</v>
      </c>
      <c r="L1645" s="31">
        <v>0</v>
      </c>
      <c r="M1645" s="24">
        <f>ROUND(G1645*L1645,P4)</f>
        <v>0</v>
      </c>
      <c r="N1645" s="25" t="s">
        <v>257</v>
      </c>
      <c r="O1645" s="32">
        <f>M1645*AA1645</f>
        <v>0</v>
      </c>
      <c r="P1645" s="1">
        <v>3</v>
      </c>
      <c r="AA1645" s="1">
        <f>IF(P1645=1,$O$3,IF(P1645=2,$O$4,$O$5))</f>
        <v>0</v>
      </c>
    </row>
    <row r="1646" ht="25.5">
      <c r="A1646" s="1" t="s">
        <v>118</v>
      </c>
      <c r="E1646" s="27" t="s">
        <v>2319</v>
      </c>
    </row>
    <row r="1647" ht="25.5">
      <c r="A1647" s="1" t="s">
        <v>119</v>
      </c>
      <c r="E1647" s="33" t="s">
        <v>2320</v>
      </c>
    </row>
    <row r="1648">
      <c r="A1648" s="1" t="s">
        <v>121</v>
      </c>
      <c r="E1648" s="27" t="s">
        <v>114</v>
      </c>
    </row>
    <row r="1649" ht="25.5">
      <c r="A1649" s="1" t="s">
        <v>112</v>
      </c>
      <c r="B1649" s="1">
        <v>416</v>
      </c>
      <c r="C1649" s="26" t="s">
        <v>2321</v>
      </c>
      <c r="D1649" t="s">
        <v>114</v>
      </c>
      <c r="E1649" s="27" t="s">
        <v>2322</v>
      </c>
      <c r="F1649" s="28" t="s">
        <v>589</v>
      </c>
      <c r="G1649" s="29">
        <v>147.12</v>
      </c>
      <c r="H1649" s="28">
        <v>0.001</v>
      </c>
      <c r="I1649" s="30">
        <f>ROUND(G1649*H1649,P4)</f>
        <v>0</v>
      </c>
      <c r="L1649" s="31">
        <v>0</v>
      </c>
      <c r="M1649" s="24">
        <f>ROUND(G1649*L1649,P4)</f>
        <v>0</v>
      </c>
      <c r="N1649" s="25" t="s">
        <v>257</v>
      </c>
      <c r="O1649" s="32">
        <f>M1649*AA1649</f>
        <v>0</v>
      </c>
      <c r="P1649" s="1">
        <v>3</v>
      </c>
      <c r="AA1649" s="1">
        <f>IF(P1649=1,$O$3,IF(P1649=2,$O$4,$O$5))</f>
        <v>0</v>
      </c>
    </row>
    <row r="1650" ht="25.5">
      <c r="A1650" s="1" t="s">
        <v>118</v>
      </c>
      <c r="E1650" s="27" t="s">
        <v>2322</v>
      </c>
    </row>
    <row r="1651" ht="25.5">
      <c r="A1651" s="1" t="s">
        <v>119</v>
      </c>
      <c r="E1651" s="33" t="s">
        <v>2323</v>
      </c>
    </row>
    <row r="1652">
      <c r="A1652" s="1" t="s">
        <v>121</v>
      </c>
      <c r="E1652" s="27" t="s">
        <v>114</v>
      </c>
    </row>
    <row r="1653" ht="25.5">
      <c r="A1653" s="1" t="s">
        <v>112</v>
      </c>
      <c r="B1653" s="1">
        <v>417</v>
      </c>
      <c r="C1653" s="26" t="s">
        <v>2324</v>
      </c>
      <c r="D1653" t="s">
        <v>114</v>
      </c>
      <c r="E1653" s="27" t="s">
        <v>2325</v>
      </c>
      <c r="F1653" s="28" t="s">
        <v>589</v>
      </c>
      <c r="G1653" s="29">
        <v>3</v>
      </c>
      <c r="H1653" s="28">
        <v>0.001</v>
      </c>
      <c r="I1653" s="30">
        <f>ROUND(G1653*H1653,P4)</f>
        <v>0</v>
      </c>
      <c r="L1653" s="31">
        <v>0</v>
      </c>
      <c r="M1653" s="24">
        <f>ROUND(G1653*L1653,P4)</f>
        <v>0</v>
      </c>
      <c r="N1653" s="25" t="s">
        <v>257</v>
      </c>
      <c r="O1653" s="32">
        <f>M1653*AA1653</f>
        <v>0</v>
      </c>
      <c r="P1653" s="1">
        <v>3</v>
      </c>
      <c r="AA1653" s="1">
        <f>IF(P1653=1,$O$3,IF(P1653=2,$O$4,$O$5))</f>
        <v>0</v>
      </c>
    </row>
    <row r="1654" ht="25.5">
      <c r="A1654" s="1" t="s">
        <v>118</v>
      </c>
      <c r="E1654" s="27" t="s">
        <v>2325</v>
      </c>
    </row>
    <row r="1655" ht="25.5">
      <c r="A1655" s="1" t="s">
        <v>119</v>
      </c>
      <c r="E1655" s="33" t="s">
        <v>2326</v>
      </c>
    </row>
    <row r="1656">
      <c r="A1656" s="1" t="s">
        <v>121</v>
      </c>
      <c r="E1656" s="27" t="s">
        <v>114</v>
      </c>
    </row>
    <row r="1657">
      <c r="A1657" s="1" t="s">
        <v>112</v>
      </c>
      <c r="B1657" s="1">
        <v>418</v>
      </c>
      <c r="C1657" s="26" t="s">
        <v>2327</v>
      </c>
      <c r="D1657" t="s">
        <v>114</v>
      </c>
      <c r="E1657" s="27" t="s">
        <v>2328</v>
      </c>
      <c r="F1657" s="28" t="s">
        <v>132</v>
      </c>
      <c r="G1657" s="29">
        <v>2</v>
      </c>
      <c r="H1657" s="28">
        <v>0.017500000000000002</v>
      </c>
      <c r="I1657" s="30">
        <f>ROUND(G1657*H1657,P4)</f>
        <v>0</v>
      </c>
      <c r="L1657" s="31">
        <v>0</v>
      </c>
      <c r="M1657" s="24">
        <f>ROUND(G1657*L1657,P4)</f>
        <v>0</v>
      </c>
      <c r="N1657" s="25" t="s">
        <v>257</v>
      </c>
      <c r="O1657" s="32">
        <f>M1657*AA1657</f>
        <v>0</v>
      </c>
      <c r="P1657" s="1">
        <v>3</v>
      </c>
      <c r="AA1657" s="1">
        <f>IF(P1657=1,$O$3,IF(P1657=2,$O$4,$O$5))</f>
        <v>0</v>
      </c>
    </row>
    <row r="1658">
      <c r="A1658" s="1" t="s">
        <v>118</v>
      </c>
      <c r="E1658" s="27" t="s">
        <v>2328</v>
      </c>
    </row>
    <row r="1659" ht="25.5">
      <c r="A1659" s="1" t="s">
        <v>119</v>
      </c>
      <c r="E1659" s="33" t="s">
        <v>2329</v>
      </c>
    </row>
    <row r="1660">
      <c r="A1660" s="1" t="s">
        <v>121</v>
      </c>
      <c r="E1660" s="27" t="s">
        <v>114</v>
      </c>
    </row>
    <row r="1661" ht="25.5">
      <c r="A1661" s="1" t="s">
        <v>112</v>
      </c>
      <c r="B1661" s="1">
        <v>419</v>
      </c>
      <c r="C1661" s="26" t="s">
        <v>2330</v>
      </c>
      <c r="D1661" t="s">
        <v>114</v>
      </c>
      <c r="E1661" s="27" t="s">
        <v>2331</v>
      </c>
      <c r="F1661" s="28" t="s">
        <v>132</v>
      </c>
      <c r="G1661" s="29">
        <v>1</v>
      </c>
      <c r="H1661" s="28">
        <v>0.0332</v>
      </c>
      <c r="I1661" s="30">
        <f>ROUND(G1661*H1661,P4)</f>
        <v>0</v>
      </c>
      <c r="L1661" s="31">
        <v>0</v>
      </c>
      <c r="M1661" s="24">
        <f>ROUND(G1661*L1661,P4)</f>
        <v>0</v>
      </c>
      <c r="N1661" s="25" t="s">
        <v>257</v>
      </c>
      <c r="O1661" s="32">
        <f>M1661*AA1661</f>
        <v>0</v>
      </c>
      <c r="P1661" s="1">
        <v>3</v>
      </c>
      <c r="AA1661" s="1">
        <f>IF(P1661=1,$O$3,IF(P1661=2,$O$4,$O$5))</f>
        <v>0</v>
      </c>
    </row>
    <row r="1662" ht="38.25">
      <c r="A1662" s="1" t="s">
        <v>118</v>
      </c>
      <c r="E1662" s="27" t="s">
        <v>2332</v>
      </c>
    </row>
    <row r="1663" ht="25.5">
      <c r="A1663" s="1" t="s">
        <v>119</v>
      </c>
      <c r="E1663" s="33" t="s">
        <v>2333</v>
      </c>
    </row>
    <row r="1664">
      <c r="A1664" s="1" t="s">
        <v>121</v>
      </c>
      <c r="E1664" s="27" t="s">
        <v>114</v>
      </c>
    </row>
    <row r="1665" ht="25.5">
      <c r="A1665" s="1" t="s">
        <v>112</v>
      </c>
      <c r="B1665" s="1">
        <v>420</v>
      </c>
      <c r="C1665" s="26" t="s">
        <v>2334</v>
      </c>
      <c r="D1665" t="s">
        <v>114</v>
      </c>
      <c r="E1665" s="27" t="s">
        <v>2335</v>
      </c>
      <c r="F1665" s="28" t="s">
        <v>2336</v>
      </c>
      <c r="G1665" s="29">
        <v>1</v>
      </c>
      <c r="H1665" s="28">
        <v>0.0332</v>
      </c>
      <c r="I1665" s="30">
        <f>ROUND(G1665*H1665,P4)</f>
        <v>0</v>
      </c>
      <c r="L1665" s="31">
        <v>0</v>
      </c>
      <c r="M1665" s="24">
        <f>ROUND(G1665*L1665,P4)</f>
        <v>0</v>
      </c>
      <c r="N1665" s="25" t="s">
        <v>257</v>
      </c>
      <c r="O1665" s="32">
        <f>M1665*AA1665</f>
        <v>0</v>
      </c>
      <c r="P1665" s="1">
        <v>3</v>
      </c>
      <c r="AA1665" s="1">
        <f>IF(P1665=1,$O$3,IF(P1665=2,$O$4,$O$5))</f>
        <v>0</v>
      </c>
    </row>
    <row r="1666" ht="38.25">
      <c r="A1666" s="1" t="s">
        <v>118</v>
      </c>
      <c r="E1666" s="27" t="s">
        <v>2337</v>
      </c>
    </row>
    <row r="1667" ht="25.5">
      <c r="A1667" s="1" t="s">
        <v>119</v>
      </c>
      <c r="E1667" s="33" t="s">
        <v>2338</v>
      </c>
    </row>
    <row r="1668">
      <c r="A1668" s="1" t="s">
        <v>121</v>
      </c>
      <c r="E1668" s="27" t="s">
        <v>114</v>
      </c>
    </row>
    <row r="1669">
      <c r="A1669" s="1" t="s">
        <v>112</v>
      </c>
      <c r="B1669" s="1">
        <v>421</v>
      </c>
      <c r="C1669" s="26" t="s">
        <v>2339</v>
      </c>
      <c r="D1669" t="s">
        <v>114</v>
      </c>
      <c r="E1669" s="27" t="s">
        <v>2340</v>
      </c>
      <c r="F1669" s="28" t="s">
        <v>2336</v>
      </c>
      <c r="G1669" s="29">
        <v>1</v>
      </c>
      <c r="H1669" s="28">
        <v>0.001</v>
      </c>
      <c r="I1669" s="30">
        <f>ROUND(G1669*H1669,P4)</f>
        <v>0</v>
      </c>
      <c r="L1669" s="31">
        <v>0</v>
      </c>
      <c r="M1669" s="24">
        <f>ROUND(G1669*L1669,P4)</f>
        <v>0</v>
      </c>
      <c r="N1669" s="25" t="s">
        <v>257</v>
      </c>
      <c r="O1669" s="32">
        <f>M1669*AA1669</f>
        <v>0</v>
      </c>
      <c r="P1669" s="1">
        <v>3</v>
      </c>
      <c r="AA1669" s="1">
        <f>IF(P1669=1,$O$3,IF(P1669=2,$O$4,$O$5))</f>
        <v>0</v>
      </c>
    </row>
    <row r="1670">
      <c r="A1670" s="1" t="s">
        <v>118</v>
      </c>
      <c r="E1670" s="27" t="s">
        <v>2340</v>
      </c>
    </row>
    <row r="1671" ht="25.5">
      <c r="A1671" s="1" t="s">
        <v>119</v>
      </c>
      <c r="E1671" s="33" t="s">
        <v>2341</v>
      </c>
    </row>
    <row r="1672">
      <c r="A1672" s="1" t="s">
        <v>121</v>
      </c>
      <c r="E1672" s="27" t="s">
        <v>114</v>
      </c>
    </row>
    <row r="1673">
      <c r="A1673" s="1" t="s">
        <v>112</v>
      </c>
      <c r="B1673" s="1">
        <v>422</v>
      </c>
      <c r="C1673" s="26" t="s">
        <v>2342</v>
      </c>
      <c r="D1673" t="s">
        <v>114</v>
      </c>
      <c r="E1673" s="27" t="s">
        <v>2343</v>
      </c>
      <c r="F1673" s="28" t="s">
        <v>132</v>
      </c>
      <c r="G1673" s="29">
        <v>30</v>
      </c>
      <c r="H1673" s="28">
        <v>0.050000000000000003</v>
      </c>
      <c r="I1673" s="30">
        <f>ROUND(G1673*H1673,P4)</f>
        <v>0</v>
      </c>
      <c r="L1673" s="31">
        <v>0</v>
      </c>
      <c r="M1673" s="24">
        <f>ROUND(G1673*L1673,P4)</f>
        <v>0</v>
      </c>
      <c r="N1673" s="25" t="s">
        <v>257</v>
      </c>
      <c r="O1673" s="32">
        <f>M1673*AA1673</f>
        <v>0</v>
      </c>
      <c r="P1673" s="1">
        <v>3</v>
      </c>
      <c r="AA1673" s="1">
        <f>IF(P1673=1,$O$3,IF(P1673=2,$O$4,$O$5))</f>
        <v>0</v>
      </c>
    </row>
    <row r="1674">
      <c r="A1674" s="1" t="s">
        <v>118</v>
      </c>
      <c r="E1674" s="27" t="s">
        <v>2343</v>
      </c>
    </row>
    <row r="1675" ht="25.5">
      <c r="A1675" s="1" t="s">
        <v>119</v>
      </c>
      <c r="E1675" s="33" t="s">
        <v>2344</v>
      </c>
    </row>
    <row r="1676">
      <c r="A1676" s="1" t="s">
        <v>121</v>
      </c>
      <c r="E1676" s="27" t="s">
        <v>114</v>
      </c>
    </row>
    <row r="1677" ht="25.5">
      <c r="A1677" s="1" t="s">
        <v>112</v>
      </c>
      <c r="B1677" s="1">
        <v>423</v>
      </c>
      <c r="C1677" s="26" t="s">
        <v>2345</v>
      </c>
      <c r="D1677" t="s">
        <v>114</v>
      </c>
      <c r="E1677" s="27" t="s">
        <v>2346</v>
      </c>
      <c r="F1677" s="28" t="s">
        <v>589</v>
      </c>
      <c r="G1677" s="29">
        <v>26.93</v>
      </c>
      <c r="H1677" s="28">
        <v>0.001</v>
      </c>
      <c r="I1677" s="30">
        <f>ROUND(G1677*H1677,P4)</f>
        <v>0</v>
      </c>
      <c r="L1677" s="31">
        <v>0</v>
      </c>
      <c r="M1677" s="24">
        <f>ROUND(G1677*L1677,P4)</f>
        <v>0</v>
      </c>
      <c r="N1677" s="25" t="s">
        <v>257</v>
      </c>
      <c r="O1677" s="32">
        <f>M1677*AA1677</f>
        <v>0</v>
      </c>
      <c r="P1677" s="1">
        <v>3</v>
      </c>
      <c r="AA1677" s="1">
        <f>IF(P1677=1,$O$3,IF(P1677=2,$O$4,$O$5))</f>
        <v>0</v>
      </c>
    </row>
    <row r="1678" ht="25.5">
      <c r="A1678" s="1" t="s">
        <v>118</v>
      </c>
      <c r="E1678" s="27" t="s">
        <v>2346</v>
      </c>
    </row>
    <row r="1679" ht="25.5">
      <c r="A1679" s="1" t="s">
        <v>119</v>
      </c>
      <c r="E1679" s="33" t="s">
        <v>2347</v>
      </c>
    </row>
    <row r="1680">
      <c r="A1680" s="1" t="s">
        <v>121</v>
      </c>
      <c r="E1680" s="27" t="s">
        <v>114</v>
      </c>
    </row>
    <row r="1681" ht="25.5">
      <c r="A1681" s="1" t="s">
        <v>112</v>
      </c>
      <c r="B1681" s="1">
        <v>424</v>
      </c>
      <c r="C1681" s="26" t="s">
        <v>2348</v>
      </c>
      <c r="D1681" t="s">
        <v>114</v>
      </c>
      <c r="E1681" s="27" t="s">
        <v>2349</v>
      </c>
      <c r="F1681" s="28" t="s">
        <v>589</v>
      </c>
      <c r="G1681" s="29">
        <v>159.90000000000001</v>
      </c>
      <c r="H1681" s="28">
        <v>0.001</v>
      </c>
      <c r="I1681" s="30">
        <f>ROUND(G1681*H1681,P4)</f>
        <v>0</v>
      </c>
      <c r="L1681" s="31">
        <v>0</v>
      </c>
      <c r="M1681" s="24">
        <f>ROUND(G1681*L1681,P4)</f>
        <v>0</v>
      </c>
      <c r="N1681" s="25" t="s">
        <v>257</v>
      </c>
      <c r="O1681" s="32">
        <f>M1681*AA1681</f>
        <v>0</v>
      </c>
      <c r="P1681" s="1">
        <v>3</v>
      </c>
      <c r="AA1681" s="1">
        <f>IF(P1681=1,$O$3,IF(P1681=2,$O$4,$O$5))</f>
        <v>0</v>
      </c>
    </row>
    <row r="1682" ht="25.5">
      <c r="A1682" s="1" t="s">
        <v>118</v>
      </c>
      <c r="E1682" s="27" t="s">
        <v>2349</v>
      </c>
    </row>
    <row r="1683" ht="25.5">
      <c r="A1683" s="1" t="s">
        <v>119</v>
      </c>
      <c r="E1683" s="33" t="s">
        <v>2350</v>
      </c>
    </row>
    <row r="1684">
      <c r="A1684" s="1" t="s">
        <v>121</v>
      </c>
      <c r="E1684" s="27" t="s">
        <v>114</v>
      </c>
    </row>
    <row r="1685" ht="25.5">
      <c r="A1685" s="1" t="s">
        <v>112</v>
      </c>
      <c r="B1685" s="1">
        <v>425</v>
      </c>
      <c r="C1685" s="26" t="s">
        <v>2351</v>
      </c>
      <c r="D1685" t="s">
        <v>114</v>
      </c>
      <c r="E1685" s="27" t="s">
        <v>2352</v>
      </c>
      <c r="F1685" s="28" t="s">
        <v>589</v>
      </c>
      <c r="G1685" s="29">
        <v>79.040000000000006</v>
      </c>
      <c r="H1685" s="28">
        <v>0.001</v>
      </c>
      <c r="I1685" s="30">
        <f>ROUND(G1685*H1685,P4)</f>
        <v>0</v>
      </c>
      <c r="L1685" s="31">
        <v>0</v>
      </c>
      <c r="M1685" s="24">
        <f>ROUND(G1685*L1685,P4)</f>
        <v>0</v>
      </c>
      <c r="N1685" s="25" t="s">
        <v>257</v>
      </c>
      <c r="O1685" s="32">
        <f>M1685*AA1685</f>
        <v>0</v>
      </c>
      <c r="P1685" s="1">
        <v>3</v>
      </c>
      <c r="AA1685" s="1">
        <f>IF(P1685=1,$O$3,IF(P1685=2,$O$4,$O$5))</f>
        <v>0</v>
      </c>
    </row>
    <row r="1686" ht="25.5">
      <c r="A1686" s="1" t="s">
        <v>118</v>
      </c>
      <c r="E1686" s="27" t="s">
        <v>2352</v>
      </c>
    </row>
    <row r="1687" ht="25.5">
      <c r="A1687" s="1" t="s">
        <v>119</v>
      </c>
      <c r="E1687" s="33" t="s">
        <v>2353</v>
      </c>
    </row>
    <row r="1688">
      <c r="A1688" s="1" t="s">
        <v>121</v>
      </c>
      <c r="E1688" s="27" t="s">
        <v>114</v>
      </c>
    </row>
    <row r="1689" ht="25.5">
      <c r="A1689" s="1" t="s">
        <v>112</v>
      </c>
      <c r="B1689" s="1">
        <v>426</v>
      </c>
      <c r="C1689" s="26" t="s">
        <v>2354</v>
      </c>
      <c r="D1689" t="s">
        <v>114</v>
      </c>
      <c r="E1689" s="27" t="s">
        <v>2355</v>
      </c>
      <c r="F1689" s="28" t="s">
        <v>589</v>
      </c>
      <c r="G1689" s="29">
        <v>97.799999999999997</v>
      </c>
      <c r="H1689" s="28">
        <v>0.001</v>
      </c>
      <c r="I1689" s="30">
        <f>ROUND(G1689*H1689,P4)</f>
        <v>0</v>
      </c>
      <c r="L1689" s="31">
        <v>0</v>
      </c>
      <c r="M1689" s="24">
        <f>ROUND(G1689*L1689,P4)</f>
        <v>0</v>
      </c>
      <c r="N1689" s="25" t="s">
        <v>257</v>
      </c>
      <c r="O1689" s="32">
        <f>M1689*AA1689</f>
        <v>0</v>
      </c>
      <c r="P1689" s="1">
        <v>3</v>
      </c>
      <c r="AA1689" s="1">
        <f>IF(P1689=1,$O$3,IF(P1689=2,$O$4,$O$5))</f>
        <v>0</v>
      </c>
    </row>
    <row r="1690" ht="25.5">
      <c r="A1690" s="1" t="s">
        <v>118</v>
      </c>
      <c r="E1690" s="27" t="s">
        <v>2355</v>
      </c>
    </row>
    <row r="1691" ht="25.5">
      <c r="A1691" s="1" t="s">
        <v>119</v>
      </c>
      <c r="E1691" s="33" t="s">
        <v>2356</v>
      </c>
    </row>
    <row r="1692">
      <c r="A1692" s="1" t="s">
        <v>121</v>
      </c>
      <c r="E1692" s="27" t="s">
        <v>114</v>
      </c>
    </row>
    <row r="1693" ht="25.5">
      <c r="A1693" s="1" t="s">
        <v>112</v>
      </c>
      <c r="B1693" s="1">
        <v>427</v>
      </c>
      <c r="C1693" s="26" t="s">
        <v>2357</v>
      </c>
      <c r="D1693" t="s">
        <v>114</v>
      </c>
      <c r="E1693" s="27" t="s">
        <v>2358</v>
      </c>
      <c r="F1693" s="28" t="s">
        <v>589</v>
      </c>
      <c r="G1693" s="29">
        <v>13.5</v>
      </c>
      <c r="H1693" s="28">
        <v>0.001</v>
      </c>
      <c r="I1693" s="30">
        <f>ROUND(G1693*H1693,P4)</f>
        <v>0</v>
      </c>
      <c r="L1693" s="31">
        <v>0</v>
      </c>
      <c r="M1693" s="24">
        <f>ROUND(G1693*L1693,P4)</f>
        <v>0</v>
      </c>
      <c r="N1693" s="25" t="s">
        <v>257</v>
      </c>
      <c r="O1693" s="32">
        <f>M1693*AA1693</f>
        <v>0</v>
      </c>
      <c r="P1693" s="1">
        <v>3</v>
      </c>
      <c r="AA1693" s="1">
        <f>IF(P1693=1,$O$3,IF(P1693=2,$O$4,$O$5))</f>
        <v>0</v>
      </c>
    </row>
    <row r="1694" ht="25.5">
      <c r="A1694" s="1" t="s">
        <v>118</v>
      </c>
      <c r="E1694" s="27" t="s">
        <v>2358</v>
      </c>
    </row>
    <row r="1695" ht="25.5">
      <c r="A1695" s="1" t="s">
        <v>119</v>
      </c>
      <c r="E1695" s="33" t="s">
        <v>2359</v>
      </c>
    </row>
    <row r="1696">
      <c r="A1696" s="1" t="s">
        <v>121</v>
      </c>
      <c r="E1696" s="27" t="s">
        <v>114</v>
      </c>
    </row>
    <row r="1697" ht="25.5">
      <c r="A1697" s="1" t="s">
        <v>112</v>
      </c>
      <c r="B1697" s="1">
        <v>428</v>
      </c>
      <c r="C1697" s="26" t="s">
        <v>2360</v>
      </c>
      <c r="D1697" t="s">
        <v>114</v>
      </c>
      <c r="E1697" s="27" t="s">
        <v>2361</v>
      </c>
      <c r="F1697" s="28" t="s">
        <v>589</v>
      </c>
      <c r="G1697" s="29">
        <v>11.630000000000001</v>
      </c>
      <c r="H1697" s="28">
        <v>0.001</v>
      </c>
      <c r="I1697" s="30">
        <f>ROUND(G1697*H1697,P4)</f>
        <v>0</v>
      </c>
      <c r="L1697" s="31">
        <v>0</v>
      </c>
      <c r="M1697" s="24">
        <f>ROUND(G1697*L1697,P4)</f>
        <v>0</v>
      </c>
      <c r="N1697" s="25" t="s">
        <v>257</v>
      </c>
      <c r="O1697" s="32">
        <f>M1697*AA1697</f>
        <v>0</v>
      </c>
      <c r="P1697" s="1">
        <v>3</v>
      </c>
      <c r="AA1697" s="1">
        <f>IF(P1697=1,$O$3,IF(P1697=2,$O$4,$O$5))</f>
        <v>0</v>
      </c>
    </row>
    <row r="1698" ht="25.5">
      <c r="A1698" s="1" t="s">
        <v>118</v>
      </c>
      <c r="E1698" s="27" t="s">
        <v>2361</v>
      </c>
    </row>
    <row r="1699" ht="25.5">
      <c r="A1699" s="1" t="s">
        <v>119</v>
      </c>
      <c r="E1699" s="33" t="s">
        <v>2362</v>
      </c>
    </row>
    <row r="1700">
      <c r="A1700" s="1" t="s">
        <v>121</v>
      </c>
      <c r="E1700" s="27" t="s">
        <v>114</v>
      </c>
    </row>
    <row r="1701" ht="25.5">
      <c r="A1701" s="1" t="s">
        <v>112</v>
      </c>
      <c r="B1701" s="1">
        <v>429</v>
      </c>
      <c r="C1701" s="26" t="s">
        <v>2363</v>
      </c>
      <c r="D1701" t="s">
        <v>114</v>
      </c>
      <c r="E1701" s="27" t="s">
        <v>2364</v>
      </c>
      <c r="F1701" s="28" t="s">
        <v>589</v>
      </c>
      <c r="G1701" s="29">
        <v>3.4100000000000001</v>
      </c>
      <c r="H1701" s="28">
        <v>0.001</v>
      </c>
      <c r="I1701" s="30">
        <f>ROUND(G1701*H1701,P4)</f>
        <v>0</v>
      </c>
      <c r="L1701" s="31">
        <v>0</v>
      </c>
      <c r="M1701" s="24">
        <f>ROUND(G1701*L1701,P4)</f>
        <v>0</v>
      </c>
      <c r="N1701" s="25" t="s">
        <v>257</v>
      </c>
      <c r="O1701" s="32">
        <f>M1701*AA1701</f>
        <v>0</v>
      </c>
      <c r="P1701" s="1">
        <v>3</v>
      </c>
      <c r="AA1701" s="1">
        <f>IF(P1701=1,$O$3,IF(P1701=2,$O$4,$O$5))</f>
        <v>0</v>
      </c>
    </row>
    <row r="1702" ht="25.5">
      <c r="A1702" s="1" t="s">
        <v>118</v>
      </c>
      <c r="E1702" s="27" t="s">
        <v>2364</v>
      </c>
    </row>
    <row r="1703" ht="25.5">
      <c r="A1703" s="1" t="s">
        <v>119</v>
      </c>
      <c r="E1703" s="33" t="s">
        <v>2365</v>
      </c>
    </row>
    <row r="1704">
      <c r="A1704" s="1" t="s">
        <v>121</v>
      </c>
      <c r="E1704" s="27" t="s">
        <v>114</v>
      </c>
    </row>
    <row r="1705" ht="25.5">
      <c r="A1705" s="1" t="s">
        <v>112</v>
      </c>
      <c r="B1705" s="1">
        <v>430</v>
      </c>
      <c r="C1705" s="26" t="s">
        <v>2366</v>
      </c>
      <c r="D1705" t="s">
        <v>114</v>
      </c>
      <c r="E1705" s="27" t="s">
        <v>2367</v>
      </c>
      <c r="F1705" s="28" t="s">
        <v>589</v>
      </c>
      <c r="G1705" s="29">
        <v>101.3</v>
      </c>
      <c r="H1705" s="28">
        <v>0.001</v>
      </c>
      <c r="I1705" s="30">
        <f>ROUND(G1705*H1705,P4)</f>
        <v>0</v>
      </c>
      <c r="L1705" s="31">
        <v>0</v>
      </c>
      <c r="M1705" s="24">
        <f>ROUND(G1705*L1705,P4)</f>
        <v>0</v>
      </c>
      <c r="N1705" s="25" t="s">
        <v>257</v>
      </c>
      <c r="O1705" s="32">
        <f>M1705*AA1705</f>
        <v>0</v>
      </c>
      <c r="P1705" s="1">
        <v>3</v>
      </c>
      <c r="AA1705" s="1">
        <f>IF(P1705=1,$O$3,IF(P1705=2,$O$4,$O$5))</f>
        <v>0</v>
      </c>
    </row>
    <row r="1706" ht="25.5">
      <c r="A1706" s="1" t="s">
        <v>118</v>
      </c>
      <c r="E1706" s="27" t="s">
        <v>2367</v>
      </c>
    </row>
    <row r="1707" ht="25.5">
      <c r="A1707" s="1" t="s">
        <v>119</v>
      </c>
      <c r="E1707" s="33" t="s">
        <v>2368</v>
      </c>
    </row>
    <row r="1708">
      <c r="A1708" s="1" t="s">
        <v>121</v>
      </c>
      <c r="E1708" s="27" t="s">
        <v>114</v>
      </c>
    </row>
    <row r="1709" ht="25.5">
      <c r="A1709" s="1" t="s">
        <v>112</v>
      </c>
      <c r="B1709" s="1">
        <v>431</v>
      </c>
      <c r="C1709" s="26" t="s">
        <v>2369</v>
      </c>
      <c r="D1709" t="s">
        <v>114</v>
      </c>
      <c r="E1709" s="27" t="s">
        <v>2370</v>
      </c>
      <c r="F1709" s="28" t="s">
        <v>589</v>
      </c>
      <c r="G1709" s="29">
        <v>11.76</v>
      </c>
      <c r="H1709" s="28">
        <v>0.001</v>
      </c>
      <c r="I1709" s="30">
        <f>ROUND(G1709*H1709,P4)</f>
        <v>0</v>
      </c>
      <c r="L1709" s="31">
        <v>0</v>
      </c>
      <c r="M1709" s="24">
        <f>ROUND(G1709*L1709,P4)</f>
        <v>0</v>
      </c>
      <c r="N1709" s="25" t="s">
        <v>257</v>
      </c>
      <c r="O1709" s="32">
        <f>M1709*AA1709</f>
        <v>0</v>
      </c>
      <c r="P1709" s="1">
        <v>3</v>
      </c>
      <c r="AA1709" s="1">
        <f>IF(P1709=1,$O$3,IF(P1709=2,$O$4,$O$5))</f>
        <v>0</v>
      </c>
    </row>
    <row r="1710" ht="25.5">
      <c r="A1710" s="1" t="s">
        <v>118</v>
      </c>
      <c r="E1710" s="27" t="s">
        <v>2370</v>
      </c>
    </row>
    <row r="1711" ht="25.5">
      <c r="A1711" s="1" t="s">
        <v>119</v>
      </c>
      <c r="E1711" s="33" t="s">
        <v>2371</v>
      </c>
    </row>
    <row r="1712">
      <c r="A1712" s="1" t="s">
        <v>121</v>
      </c>
      <c r="E1712" s="27" t="s">
        <v>114</v>
      </c>
    </row>
    <row r="1713" ht="25.5">
      <c r="A1713" s="1" t="s">
        <v>112</v>
      </c>
      <c r="B1713" s="1">
        <v>432</v>
      </c>
      <c r="C1713" s="26" t="s">
        <v>2372</v>
      </c>
      <c r="D1713" t="s">
        <v>114</v>
      </c>
      <c r="E1713" s="27" t="s">
        <v>2373</v>
      </c>
      <c r="F1713" s="28" t="s">
        <v>589</v>
      </c>
      <c r="G1713" s="29">
        <v>640.60000000000002</v>
      </c>
      <c r="H1713" s="28">
        <v>0.001</v>
      </c>
      <c r="I1713" s="30">
        <f>ROUND(G1713*H1713,P4)</f>
        <v>0</v>
      </c>
      <c r="L1713" s="31">
        <v>0</v>
      </c>
      <c r="M1713" s="24">
        <f>ROUND(G1713*L1713,P4)</f>
        <v>0</v>
      </c>
      <c r="N1713" s="25" t="s">
        <v>257</v>
      </c>
      <c r="O1713" s="32">
        <f>M1713*AA1713</f>
        <v>0</v>
      </c>
      <c r="P1713" s="1">
        <v>3</v>
      </c>
      <c r="AA1713" s="1">
        <f>IF(P1713=1,$O$3,IF(P1713=2,$O$4,$O$5))</f>
        <v>0</v>
      </c>
    </row>
    <row r="1714" ht="25.5">
      <c r="A1714" s="1" t="s">
        <v>118</v>
      </c>
      <c r="E1714" s="27" t="s">
        <v>2373</v>
      </c>
    </row>
    <row r="1715" ht="25.5">
      <c r="A1715" s="1" t="s">
        <v>119</v>
      </c>
      <c r="E1715" s="33" t="s">
        <v>2374</v>
      </c>
    </row>
    <row r="1716">
      <c r="A1716" s="1" t="s">
        <v>121</v>
      </c>
      <c r="E1716" s="27" t="s">
        <v>114</v>
      </c>
    </row>
    <row r="1717" ht="25.5">
      <c r="A1717" s="1" t="s">
        <v>112</v>
      </c>
      <c r="B1717" s="1">
        <v>435</v>
      </c>
      <c r="C1717" s="26" t="s">
        <v>2375</v>
      </c>
      <c r="D1717" t="s">
        <v>114</v>
      </c>
      <c r="E1717" s="27" t="s">
        <v>2376</v>
      </c>
      <c r="F1717" s="28" t="s">
        <v>589</v>
      </c>
      <c r="G1717" s="29">
        <v>192</v>
      </c>
      <c r="H1717" s="28">
        <v>0.001</v>
      </c>
      <c r="I1717" s="30">
        <f>ROUND(G1717*H1717,P4)</f>
        <v>0</v>
      </c>
      <c r="L1717" s="31">
        <v>0</v>
      </c>
      <c r="M1717" s="24">
        <f>ROUND(G1717*L1717,P4)</f>
        <v>0</v>
      </c>
      <c r="N1717" s="25" t="s">
        <v>257</v>
      </c>
      <c r="O1717" s="32">
        <f>M1717*AA1717</f>
        <v>0</v>
      </c>
      <c r="P1717" s="1">
        <v>3</v>
      </c>
      <c r="AA1717" s="1">
        <f>IF(P1717=1,$O$3,IF(P1717=2,$O$4,$O$5))</f>
        <v>0</v>
      </c>
    </row>
    <row r="1718" ht="25.5">
      <c r="A1718" s="1" t="s">
        <v>118</v>
      </c>
      <c r="E1718" s="27" t="s">
        <v>2376</v>
      </c>
    </row>
    <row r="1719" ht="25.5">
      <c r="A1719" s="1" t="s">
        <v>119</v>
      </c>
      <c r="E1719" s="33" t="s">
        <v>2377</v>
      </c>
    </row>
    <row r="1720">
      <c r="A1720" s="1" t="s">
        <v>121</v>
      </c>
      <c r="E1720" s="27" t="s">
        <v>114</v>
      </c>
    </row>
    <row r="1721" ht="25.5">
      <c r="A1721" s="1" t="s">
        <v>112</v>
      </c>
      <c r="B1721" s="1">
        <v>436</v>
      </c>
      <c r="C1721" s="26" t="s">
        <v>2378</v>
      </c>
      <c r="D1721" t="s">
        <v>114</v>
      </c>
      <c r="E1721" s="27" t="s">
        <v>2379</v>
      </c>
      <c r="F1721" s="28" t="s">
        <v>589</v>
      </c>
      <c r="G1721" s="29">
        <v>28.100000000000001</v>
      </c>
      <c r="H1721" s="28">
        <v>0.001</v>
      </c>
      <c r="I1721" s="30">
        <f>ROUND(G1721*H1721,P4)</f>
        <v>0</v>
      </c>
      <c r="L1721" s="31">
        <v>0</v>
      </c>
      <c r="M1721" s="24">
        <f>ROUND(G1721*L1721,P4)</f>
        <v>0</v>
      </c>
      <c r="N1721" s="25" t="s">
        <v>257</v>
      </c>
      <c r="O1721" s="32">
        <f>M1721*AA1721</f>
        <v>0</v>
      </c>
      <c r="P1721" s="1">
        <v>3</v>
      </c>
      <c r="AA1721" s="1">
        <f>IF(P1721=1,$O$3,IF(P1721=2,$O$4,$O$5))</f>
        <v>0</v>
      </c>
    </row>
    <row r="1722" ht="25.5">
      <c r="A1722" s="1" t="s">
        <v>118</v>
      </c>
      <c r="E1722" s="27" t="s">
        <v>2379</v>
      </c>
    </row>
    <row r="1723" ht="25.5">
      <c r="A1723" s="1" t="s">
        <v>119</v>
      </c>
      <c r="E1723" s="33" t="s">
        <v>2380</v>
      </c>
    </row>
    <row r="1724">
      <c r="A1724" s="1" t="s">
        <v>121</v>
      </c>
      <c r="E1724" s="27" t="s">
        <v>114</v>
      </c>
    </row>
    <row r="1725" ht="25.5">
      <c r="A1725" s="1" t="s">
        <v>112</v>
      </c>
      <c r="B1725" s="1">
        <v>437</v>
      </c>
      <c r="C1725" s="26" t="s">
        <v>2381</v>
      </c>
      <c r="D1725" t="s">
        <v>114</v>
      </c>
      <c r="E1725" s="27" t="s">
        <v>2382</v>
      </c>
      <c r="F1725" s="28" t="s">
        <v>589</v>
      </c>
      <c r="G1725" s="29">
        <v>21.010000000000002</v>
      </c>
      <c r="H1725" s="28">
        <v>0.001</v>
      </c>
      <c r="I1725" s="30">
        <f>ROUND(G1725*H1725,P4)</f>
        <v>0</v>
      </c>
      <c r="L1725" s="31">
        <v>0</v>
      </c>
      <c r="M1725" s="24">
        <f>ROUND(G1725*L1725,P4)</f>
        <v>0</v>
      </c>
      <c r="N1725" s="25" t="s">
        <v>257</v>
      </c>
      <c r="O1725" s="32">
        <f>M1725*AA1725</f>
        <v>0</v>
      </c>
      <c r="P1725" s="1">
        <v>3</v>
      </c>
      <c r="AA1725" s="1">
        <f>IF(P1725=1,$O$3,IF(P1725=2,$O$4,$O$5))</f>
        <v>0</v>
      </c>
    </row>
    <row r="1726" ht="25.5">
      <c r="A1726" s="1" t="s">
        <v>118</v>
      </c>
      <c r="E1726" s="27" t="s">
        <v>2382</v>
      </c>
    </row>
    <row r="1727" ht="25.5">
      <c r="A1727" s="1" t="s">
        <v>119</v>
      </c>
      <c r="E1727" s="33" t="s">
        <v>2383</v>
      </c>
    </row>
    <row r="1728">
      <c r="A1728" s="1" t="s">
        <v>121</v>
      </c>
      <c r="E1728" s="27" t="s">
        <v>114</v>
      </c>
    </row>
    <row r="1729">
      <c r="A1729" s="1" t="s">
        <v>112</v>
      </c>
      <c r="B1729" s="1">
        <v>438</v>
      </c>
      <c r="C1729" s="26" t="s">
        <v>2384</v>
      </c>
      <c r="D1729" t="s">
        <v>114</v>
      </c>
      <c r="E1729" s="27" t="s">
        <v>2385</v>
      </c>
      <c r="F1729" s="28" t="s">
        <v>132</v>
      </c>
      <c r="G1729" s="29">
        <v>1</v>
      </c>
      <c r="H1729" s="28">
        <v>0.0050000000000000001</v>
      </c>
      <c r="I1729" s="30">
        <f>ROUND(G1729*H1729,P4)</f>
        <v>0</v>
      </c>
      <c r="L1729" s="31">
        <v>0</v>
      </c>
      <c r="M1729" s="24">
        <f>ROUND(G1729*L1729,P4)</f>
        <v>0</v>
      </c>
      <c r="N1729" s="25" t="s">
        <v>257</v>
      </c>
      <c r="O1729" s="32">
        <f>M1729*AA1729</f>
        <v>0</v>
      </c>
      <c r="P1729" s="1">
        <v>3</v>
      </c>
      <c r="AA1729" s="1">
        <f>IF(P1729=1,$O$3,IF(P1729=2,$O$4,$O$5))</f>
        <v>0</v>
      </c>
    </row>
    <row r="1730">
      <c r="A1730" s="1" t="s">
        <v>118</v>
      </c>
      <c r="E1730" s="27" t="s">
        <v>2385</v>
      </c>
    </row>
    <row r="1731" ht="25.5">
      <c r="A1731" s="1" t="s">
        <v>119</v>
      </c>
      <c r="E1731" s="33" t="s">
        <v>2386</v>
      </c>
    </row>
    <row r="1732">
      <c r="A1732" s="1" t="s">
        <v>121</v>
      </c>
      <c r="E1732" s="27" t="s">
        <v>114</v>
      </c>
    </row>
    <row r="1733" ht="25.5">
      <c r="A1733" s="1" t="s">
        <v>112</v>
      </c>
      <c r="B1733" s="1">
        <v>439</v>
      </c>
      <c r="C1733" s="26" t="s">
        <v>2384</v>
      </c>
      <c r="D1733" t="s">
        <v>191</v>
      </c>
      <c r="E1733" s="27" t="s">
        <v>2387</v>
      </c>
      <c r="F1733" s="28" t="s">
        <v>589</v>
      </c>
      <c r="G1733" s="29">
        <v>15</v>
      </c>
      <c r="H1733" s="28">
        <v>0.001</v>
      </c>
      <c r="I1733" s="30">
        <f>ROUND(G1733*H1733,P4)</f>
        <v>0</v>
      </c>
      <c r="L1733" s="31">
        <v>0</v>
      </c>
      <c r="M1733" s="24">
        <f>ROUND(G1733*L1733,P4)</f>
        <v>0</v>
      </c>
      <c r="N1733" s="25" t="s">
        <v>257</v>
      </c>
      <c r="O1733" s="32">
        <f>M1733*AA1733</f>
        <v>0</v>
      </c>
      <c r="P1733" s="1">
        <v>3</v>
      </c>
      <c r="AA1733" s="1">
        <f>IF(P1733=1,$O$3,IF(P1733=2,$O$4,$O$5))</f>
        <v>0</v>
      </c>
    </row>
    <row r="1734" ht="25.5">
      <c r="A1734" s="1" t="s">
        <v>118</v>
      </c>
      <c r="E1734" s="27" t="s">
        <v>2387</v>
      </c>
    </row>
    <row r="1735" ht="76.5">
      <c r="A1735" s="1" t="s">
        <v>119</v>
      </c>
      <c r="E1735" s="33" t="s">
        <v>2388</v>
      </c>
    </row>
    <row r="1736">
      <c r="A1736" s="1" t="s">
        <v>121</v>
      </c>
      <c r="E1736" s="27" t="s">
        <v>114</v>
      </c>
    </row>
    <row r="1737">
      <c r="A1737" s="1" t="s">
        <v>109</v>
      </c>
      <c r="C1737" s="22" t="s">
        <v>2389</v>
      </c>
      <c r="E1737" s="23" t="s">
        <v>2390</v>
      </c>
      <c r="L1737" s="24">
        <f>SUMIFS(L1738:L1777,A1738:A1777,"P")</f>
        <v>0</v>
      </c>
      <c r="M1737" s="24">
        <f>SUMIFS(M1738:M1777,A1738:A1777,"P")</f>
        <v>0</v>
      </c>
      <c r="N1737" s="25"/>
    </row>
    <row r="1738" ht="25.5">
      <c r="A1738" s="1" t="s">
        <v>112</v>
      </c>
      <c r="B1738" s="1">
        <v>447</v>
      </c>
      <c r="C1738" s="26" t="s">
        <v>2391</v>
      </c>
      <c r="D1738" t="s">
        <v>114</v>
      </c>
      <c r="E1738" s="27" t="s">
        <v>2392</v>
      </c>
      <c r="F1738" s="28" t="s">
        <v>416</v>
      </c>
      <c r="G1738" s="29">
        <v>95.164000000000001</v>
      </c>
      <c r="H1738" s="28">
        <v>0.021999999999999999</v>
      </c>
      <c r="I1738" s="30">
        <f>ROUND(G1738*H1738,P4)</f>
        <v>0</v>
      </c>
      <c r="L1738" s="31">
        <v>0</v>
      </c>
      <c r="M1738" s="24">
        <f>ROUND(G1738*L1738,P4)</f>
        <v>0</v>
      </c>
      <c r="N1738" s="25" t="s">
        <v>133</v>
      </c>
      <c r="O1738" s="32">
        <f>M1738*AA1738</f>
        <v>0</v>
      </c>
      <c r="P1738" s="1">
        <v>3</v>
      </c>
      <c r="AA1738" s="1">
        <f>IF(P1738=1,$O$3,IF(P1738=2,$O$4,$O$5))</f>
        <v>0</v>
      </c>
    </row>
    <row r="1739" ht="25.5">
      <c r="A1739" s="1" t="s">
        <v>118</v>
      </c>
      <c r="E1739" s="27" t="s">
        <v>2392</v>
      </c>
    </row>
    <row r="1740" ht="102">
      <c r="A1740" s="1" t="s">
        <v>119</v>
      </c>
      <c r="E1740" s="33" t="s">
        <v>2393</v>
      </c>
    </row>
    <row r="1741">
      <c r="A1741" s="1" t="s">
        <v>121</v>
      </c>
      <c r="E1741" s="27" t="s">
        <v>114</v>
      </c>
    </row>
    <row r="1742">
      <c r="A1742" s="1" t="s">
        <v>112</v>
      </c>
      <c r="B1742" s="1">
        <v>445</v>
      </c>
      <c r="C1742" s="26" t="s">
        <v>2394</v>
      </c>
      <c r="D1742" t="s">
        <v>114</v>
      </c>
      <c r="E1742" s="27" t="s">
        <v>2395</v>
      </c>
      <c r="F1742" s="28" t="s">
        <v>416</v>
      </c>
      <c r="G1742" s="29">
        <v>31.395</v>
      </c>
      <c r="H1742" s="28">
        <v>0.021999999999999999</v>
      </c>
      <c r="I1742" s="30">
        <f>ROUND(G1742*H1742,P4)</f>
        <v>0</v>
      </c>
      <c r="L1742" s="31">
        <v>0</v>
      </c>
      <c r="M1742" s="24">
        <f>ROUND(G1742*L1742,P4)</f>
        <v>0</v>
      </c>
      <c r="N1742" s="25" t="s">
        <v>133</v>
      </c>
      <c r="O1742" s="32">
        <f>M1742*AA1742</f>
        <v>0</v>
      </c>
      <c r="P1742" s="1">
        <v>3</v>
      </c>
      <c r="AA1742" s="1">
        <f>IF(P1742=1,$O$3,IF(P1742=2,$O$4,$O$5))</f>
        <v>0</v>
      </c>
    </row>
    <row r="1743">
      <c r="A1743" s="1" t="s">
        <v>118</v>
      </c>
      <c r="E1743" s="27" t="s">
        <v>2395</v>
      </c>
    </row>
    <row r="1744" ht="51">
      <c r="A1744" s="1" t="s">
        <v>119</v>
      </c>
      <c r="E1744" s="33" t="s">
        <v>2396</v>
      </c>
    </row>
    <row r="1745">
      <c r="A1745" s="1" t="s">
        <v>121</v>
      </c>
      <c r="E1745" s="27" t="s">
        <v>114</v>
      </c>
    </row>
    <row r="1746">
      <c r="A1746" s="1" t="s">
        <v>112</v>
      </c>
      <c r="B1746" s="1">
        <v>441</v>
      </c>
      <c r="C1746" s="26" t="s">
        <v>2397</v>
      </c>
      <c r="D1746" t="s">
        <v>114</v>
      </c>
      <c r="E1746" s="27" t="s">
        <v>2398</v>
      </c>
      <c r="F1746" s="28" t="s">
        <v>416</v>
      </c>
      <c r="G1746" s="29">
        <v>111.89</v>
      </c>
      <c r="H1746" s="28">
        <v>0</v>
      </c>
      <c r="I1746" s="30">
        <f>ROUND(G1746*H1746,P4)</f>
        <v>0</v>
      </c>
      <c r="L1746" s="31">
        <v>0</v>
      </c>
      <c r="M1746" s="24">
        <f>ROUND(G1746*L1746,P4)</f>
        <v>0</v>
      </c>
      <c r="N1746" s="25" t="s">
        <v>133</v>
      </c>
      <c r="O1746" s="32">
        <f>M1746*AA1746</f>
        <v>0</v>
      </c>
      <c r="P1746" s="1">
        <v>3</v>
      </c>
      <c r="AA1746" s="1">
        <f>IF(P1746=1,$O$3,IF(P1746=2,$O$4,$O$5))</f>
        <v>0</v>
      </c>
    </row>
    <row r="1747">
      <c r="A1747" s="1" t="s">
        <v>118</v>
      </c>
      <c r="E1747" s="27" t="s">
        <v>2398</v>
      </c>
    </row>
    <row r="1748">
      <c r="A1748" s="1" t="s">
        <v>119</v>
      </c>
    </row>
    <row r="1749">
      <c r="A1749" s="1" t="s">
        <v>121</v>
      </c>
      <c r="E1749" s="27" t="s">
        <v>114</v>
      </c>
    </row>
    <row r="1750">
      <c r="A1750" s="1" t="s">
        <v>112</v>
      </c>
      <c r="B1750" s="1">
        <v>442</v>
      </c>
      <c r="C1750" s="26" t="s">
        <v>2399</v>
      </c>
      <c r="D1750" t="s">
        <v>114</v>
      </c>
      <c r="E1750" s="27" t="s">
        <v>2400</v>
      </c>
      <c r="F1750" s="28" t="s">
        <v>416</v>
      </c>
      <c r="G1750" s="29">
        <v>227.91999999999999</v>
      </c>
      <c r="H1750" s="28">
        <v>0.00029999999999999997</v>
      </c>
      <c r="I1750" s="30">
        <f>ROUND(G1750*H1750,P4)</f>
        <v>0</v>
      </c>
      <c r="L1750" s="31">
        <v>0</v>
      </c>
      <c r="M1750" s="24">
        <f>ROUND(G1750*L1750,P4)</f>
        <v>0</v>
      </c>
      <c r="N1750" s="25" t="s">
        <v>133</v>
      </c>
      <c r="O1750" s="32">
        <f>M1750*AA1750</f>
        <v>0</v>
      </c>
      <c r="P1750" s="1">
        <v>3</v>
      </c>
      <c r="AA1750" s="1">
        <f>IF(P1750=1,$O$3,IF(P1750=2,$O$4,$O$5))</f>
        <v>0</v>
      </c>
    </row>
    <row r="1751">
      <c r="A1751" s="1" t="s">
        <v>118</v>
      </c>
      <c r="E1751" s="27" t="s">
        <v>2400</v>
      </c>
    </row>
    <row r="1752" ht="153">
      <c r="A1752" s="1" t="s">
        <v>119</v>
      </c>
      <c r="E1752" s="33" t="s">
        <v>2401</v>
      </c>
    </row>
    <row r="1753">
      <c r="A1753" s="1" t="s">
        <v>121</v>
      </c>
      <c r="E1753" s="27" t="s">
        <v>114</v>
      </c>
    </row>
    <row r="1754" ht="25.5">
      <c r="A1754" s="1" t="s">
        <v>112</v>
      </c>
      <c r="B1754" s="1">
        <v>443</v>
      </c>
      <c r="C1754" s="26" t="s">
        <v>2402</v>
      </c>
      <c r="D1754" t="s">
        <v>114</v>
      </c>
      <c r="E1754" s="27" t="s">
        <v>2403</v>
      </c>
      <c r="F1754" s="28" t="s">
        <v>136</v>
      </c>
      <c r="G1754" s="29">
        <v>32.055999999999997</v>
      </c>
      <c r="H1754" s="28">
        <v>0.00029999999999999997</v>
      </c>
      <c r="I1754" s="30">
        <f>ROUND(G1754*H1754,P4)</f>
        <v>0</v>
      </c>
      <c r="L1754" s="31">
        <v>0</v>
      </c>
      <c r="M1754" s="24">
        <f>ROUND(G1754*L1754,P4)</f>
        <v>0</v>
      </c>
      <c r="N1754" s="25" t="s">
        <v>133</v>
      </c>
      <c r="O1754" s="32">
        <f>M1754*AA1754</f>
        <v>0</v>
      </c>
      <c r="P1754" s="1">
        <v>3</v>
      </c>
      <c r="AA1754" s="1">
        <f>IF(P1754=1,$O$3,IF(P1754=2,$O$4,$O$5))</f>
        <v>0</v>
      </c>
    </row>
    <row r="1755" ht="25.5">
      <c r="A1755" s="1" t="s">
        <v>118</v>
      </c>
      <c r="E1755" s="27" t="s">
        <v>2403</v>
      </c>
    </row>
    <row r="1756" ht="165.75">
      <c r="A1756" s="1" t="s">
        <v>119</v>
      </c>
      <c r="E1756" s="33" t="s">
        <v>2404</v>
      </c>
    </row>
    <row r="1757">
      <c r="A1757" s="1" t="s">
        <v>121</v>
      </c>
      <c r="E1757" s="27" t="s">
        <v>114</v>
      </c>
    </row>
    <row r="1758" ht="25.5">
      <c r="A1758" s="1" t="s">
        <v>112</v>
      </c>
      <c r="B1758" s="1">
        <v>444</v>
      </c>
      <c r="C1758" s="26" t="s">
        <v>2405</v>
      </c>
      <c r="D1758" t="s">
        <v>114</v>
      </c>
      <c r="E1758" s="27" t="s">
        <v>2406</v>
      </c>
      <c r="F1758" s="28" t="s">
        <v>416</v>
      </c>
      <c r="G1758" s="29">
        <v>27.300000000000001</v>
      </c>
      <c r="H1758" s="28">
        <v>0.0090299999999999998</v>
      </c>
      <c r="I1758" s="30">
        <f>ROUND(G1758*H1758,P4)</f>
        <v>0</v>
      </c>
      <c r="L1758" s="31">
        <v>0</v>
      </c>
      <c r="M1758" s="24">
        <f>ROUND(G1758*L1758,P4)</f>
        <v>0</v>
      </c>
      <c r="N1758" s="25" t="s">
        <v>133</v>
      </c>
      <c r="O1758" s="32">
        <f>M1758*AA1758</f>
        <v>0</v>
      </c>
      <c r="P1758" s="1">
        <v>3</v>
      </c>
      <c r="AA1758" s="1">
        <f>IF(P1758=1,$O$3,IF(P1758=2,$O$4,$O$5))</f>
        <v>0</v>
      </c>
    </row>
    <row r="1759" ht="25.5">
      <c r="A1759" s="1" t="s">
        <v>118</v>
      </c>
      <c r="E1759" s="27" t="s">
        <v>2406</v>
      </c>
    </row>
    <row r="1760" ht="102">
      <c r="A1760" s="1" t="s">
        <v>119</v>
      </c>
      <c r="E1760" s="33" t="s">
        <v>2407</v>
      </c>
    </row>
    <row r="1761">
      <c r="A1761" s="1" t="s">
        <v>121</v>
      </c>
      <c r="E1761" s="27" t="s">
        <v>114</v>
      </c>
    </row>
    <row r="1762" ht="25.5">
      <c r="A1762" s="1" t="s">
        <v>112</v>
      </c>
      <c r="B1762" s="1">
        <v>446</v>
      </c>
      <c r="C1762" s="26" t="s">
        <v>2408</v>
      </c>
      <c r="D1762" t="s">
        <v>114</v>
      </c>
      <c r="E1762" s="27" t="s">
        <v>2409</v>
      </c>
      <c r="F1762" s="28" t="s">
        <v>416</v>
      </c>
      <c r="G1762" s="29">
        <v>84.590000000000003</v>
      </c>
      <c r="H1762" s="28">
        <v>0.0060000000000000001</v>
      </c>
      <c r="I1762" s="30">
        <f>ROUND(G1762*H1762,P4)</f>
        <v>0</v>
      </c>
      <c r="L1762" s="31">
        <v>0</v>
      </c>
      <c r="M1762" s="24">
        <f>ROUND(G1762*L1762,P4)</f>
        <v>0</v>
      </c>
      <c r="N1762" s="25" t="s">
        <v>133</v>
      </c>
      <c r="O1762" s="32">
        <f>M1762*AA1762</f>
        <v>0</v>
      </c>
      <c r="P1762" s="1">
        <v>3</v>
      </c>
      <c r="AA1762" s="1">
        <f>IF(P1762=1,$O$3,IF(P1762=2,$O$4,$O$5))</f>
        <v>0</v>
      </c>
    </row>
    <row r="1763" ht="25.5">
      <c r="A1763" s="1" t="s">
        <v>118</v>
      </c>
      <c r="E1763" s="27" t="s">
        <v>2409</v>
      </c>
    </row>
    <row r="1764" ht="409.5">
      <c r="A1764" s="1" t="s">
        <v>119</v>
      </c>
      <c r="E1764" s="33" t="s">
        <v>2410</v>
      </c>
    </row>
    <row r="1765">
      <c r="A1765" s="1" t="s">
        <v>121</v>
      </c>
      <c r="E1765" s="27" t="s">
        <v>114</v>
      </c>
    </row>
    <row r="1766">
      <c r="A1766" s="1" t="s">
        <v>112</v>
      </c>
      <c r="B1766" s="1">
        <v>448</v>
      </c>
      <c r="C1766" s="26" t="s">
        <v>2411</v>
      </c>
      <c r="D1766" t="s">
        <v>114</v>
      </c>
      <c r="E1766" s="27" t="s">
        <v>2412</v>
      </c>
      <c r="F1766" s="28" t="s">
        <v>416</v>
      </c>
      <c r="G1766" s="29">
        <v>86.469999999999999</v>
      </c>
      <c r="H1766" s="28">
        <v>0.0015</v>
      </c>
      <c r="I1766" s="30">
        <f>ROUND(G1766*H1766,P4)</f>
        <v>0</v>
      </c>
      <c r="L1766" s="31">
        <v>0</v>
      </c>
      <c r="M1766" s="24">
        <f>ROUND(G1766*L1766,P4)</f>
        <v>0</v>
      </c>
      <c r="N1766" s="25" t="s">
        <v>133</v>
      </c>
      <c r="O1766" s="32">
        <f>M1766*AA1766</f>
        <v>0</v>
      </c>
      <c r="P1766" s="1">
        <v>3</v>
      </c>
      <c r="AA1766" s="1">
        <f>IF(P1766=1,$O$3,IF(P1766=2,$O$4,$O$5))</f>
        <v>0</v>
      </c>
    </row>
    <row r="1767">
      <c r="A1767" s="1" t="s">
        <v>118</v>
      </c>
      <c r="E1767" s="27" t="s">
        <v>2412</v>
      </c>
    </row>
    <row r="1768" ht="409.5">
      <c r="A1768" s="1" t="s">
        <v>119</v>
      </c>
      <c r="E1768" s="33" t="s">
        <v>2413</v>
      </c>
    </row>
    <row r="1769">
      <c r="A1769" s="1" t="s">
        <v>121</v>
      </c>
      <c r="E1769" s="27" t="s">
        <v>114</v>
      </c>
    </row>
    <row r="1770">
      <c r="A1770" s="1" t="s">
        <v>112</v>
      </c>
      <c r="B1770" s="1">
        <v>449</v>
      </c>
      <c r="C1770" s="26" t="s">
        <v>2414</v>
      </c>
      <c r="D1770" t="s">
        <v>114</v>
      </c>
      <c r="E1770" s="27" t="s">
        <v>2415</v>
      </c>
      <c r="F1770" s="28" t="s">
        <v>136</v>
      </c>
      <c r="G1770" s="29">
        <v>32.055999999999997</v>
      </c>
      <c r="H1770" s="28">
        <v>0</v>
      </c>
      <c r="I1770" s="30">
        <f>ROUND(G1770*H1770,P4)</f>
        <v>0</v>
      </c>
      <c r="L1770" s="31">
        <v>0</v>
      </c>
      <c r="M1770" s="24">
        <f>ROUND(G1770*L1770,P4)</f>
        <v>0</v>
      </c>
      <c r="N1770" s="25" t="s">
        <v>133</v>
      </c>
      <c r="O1770" s="32">
        <f>M1770*AA1770</f>
        <v>0</v>
      </c>
      <c r="P1770" s="1">
        <v>3</v>
      </c>
      <c r="AA1770" s="1">
        <f>IF(P1770=1,$O$3,IF(P1770=2,$O$4,$O$5))</f>
        <v>0</v>
      </c>
    </row>
    <row r="1771">
      <c r="A1771" s="1" t="s">
        <v>118</v>
      </c>
      <c r="E1771" s="27" t="s">
        <v>2415</v>
      </c>
    </row>
    <row r="1772">
      <c r="A1772" s="1" t="s">
        <v>119</v>
      </c>
      <c r="E1772" s="33" t="s">
        <v>2416</v>
      </c>
    </row>
    <row r="1773">
      <c r="A1773" s="1" t="s">
        <v>121</v>
      </c>
      <c r="E1773" s="27" t="s">
        <v>114</v>
      </c>
    </row>
    <row r="1774" ht="25.5">
      <c r="A1774" s="1" t="s">
        <v>112</v>
      </c>
      <c r="B1774" s="1">
        <v>450</v>
      </c>
      <c r="C1774" s="26" t="s">
        <v>2417</v>
      </c>
      <c r="D1774" t="s">
        <v>114</v>
      </c>
      <c r="E1774" s="27" t="s">
        <v>2418</v>
      </c>
      <c r="F1774" s="28" t="s">
        <v>478</v>
      </c>
      <c r="G1774" s="29">
        <v>3.7360000000000002</v>
      </c>
      <c r="H1774" s="28">
        <v>0</v>
      </c>
      <c r="I1774" s="30">
        <f>ROUND(G1774*H1774,P4)</f>
        <v>0</v>
      </c>
      <c r="L1774" s="31">
        <v>0</v>
      </c>
      <c r="M1774" s="24">
        <f>ROUND(G1774*L1774,P4)</f>
        <v>0</v>
      </c>
      <c r="N1774" s="25" t="s">
        <v>133</v>
      </c>
      <c r="O1774" s="32">
        <f>M1774*AA1774</f>
        <v>0</v>
      </c>
      <c r="P1774" s="1">
        <v>3</v>
      </c>
      <c r="AA1774" s="1">
        <f>IF(P1774=1,$O$3,IF(P1774=2,$O$4,$O$5))</f>
        <v>0</v>
      </c>
    </row>
    <row r="1775" ht="25.5">
      <c r="A1775" s="1" t="s">
        <v>118</v>
      </c>
      <c r="E1775" s="27" t="s">
        <v>2418</v>
      </c>
    </row>
    <row r="1776">
      <c r="A1776" s="1" t="s">
        <v>119</v>
      </c>
    </row>
    <row r="1777">
      <c r="A1777" s="1" t="s">
        <v>121</v>
      </c>
      <c r="E1777" s="27" t="s">
        <v>114</v>
      </c>
    </row>
    <row r="1778">
      <c r="A1778" s="1" t="s">
        <v>109</v>
      </c>
      <c r="C1778" s="22" t="s">
        <v>2419</v>
      </c>
      <c r="E1778" s="23" t="s">
        <v>2420</v>
      </c>
      <c r="L1778" s="24">
        <f>SUMIFS(L1779:L1834,A1779:A1834,"P")</f>
        <v>0</v>
      </c>
      <c r="M1778" s="24">
        <f>SUMIFS(M1779:M1834,A1779:A1834,"P")</f>
        <v>0</v>
      </c>
      <c r="N1778" s="25"/>
    </row>
    <row r="1779" ht="25.5">
      <c r="A1779" s="1" t="s">
        <v>112</v>
      </c>
      <c r="B1779" s="1">
        <v>461</v>
      </c>
      <c r="C1779" s="26" t="s">
        <v>2421</v>
      </c>
      <c r="D1779" t="s">
        <v>114</v>
      </c>
      <c r="E1779" s="27" t="s">
        <v>2422</v>
      </c>
      <c r="F1779" s="28" t="s">
        <v>416</v>
      </c>
      <c r="G1779" s="29">
        <v>393.66800000000001</v>
      </c>
      <c r="H1779" s="28">
        <v>0.0042900000000000004</v>
      </c>
      <c r="I1779" s="30">
        <f>ROUND(G1779*H1779,P4)</f>
        <v>0</v>
      </c>
      <c r="L1779" s="31">
        <v>0</v>
      </c>
      <c r="M1779" s="24">
        <f>ROUND(G1779*L1779,P4)</f>
        <v>0</v>
      </c>
      <c r="N1779" s="25" t="s">
        <v>133</v>
      </c>
      <c r="O1779" s="32">
        <f>M1779*AA1779</f>
        <v>0</v>
      </c>
      <c r="P1779" s="1">
        <v>3</v>
      </c>
      <c r="AA1779" s="1">
        <f>IF(P1779=1,$O$3,IF(P1779=2,$O$4,$O$5))</f>
        <v>0</v>
      </c>
    </row>
    <row r="1780" ht="25.5">
      <c r="A1780" s="1" t="s">
        <v>118</v>
      </c>
      <c r="E1780" s="27" t="s">
        <v>2422</v>
      </c>
    </row>
    <row r="1781">
      <c r="A1781" s="1" t="s">
        <v>119</v>
      </c>
    </row>
    <row r="1782">
      <c r="A1782" s="1" t="s">
        <v>121</v>
      </c>
      <c r="E1782" s="27" t="s">
        <v>114</v>
      </c>
    </row>
    <row r="1783">
      <c r="A1783" s="1" t="s">
        <v>112</v>
      </c>
      <c r="B1783" s="1">
        <v>451</v>
      </c>
      <c r="C1783" s="26" t="s">
        <v>2423</v>
      </c>
      <c r="D1783" t="s">
        <v>114</v>
      </c>
      <c r="E1783" s="27" t="s">
        <v>2424</v>
      </c>
      <c r="F1783" s="28" t="s">
        <v>416</v>
      </c>
      <c r="G1783" s="29">
        <v>357.88</v>
      </c>
      <c r="H1783" s="28">
        <v>0</v>
      </c>
      <c r="I1783" s="30">
        <f>ROUND(G1783*H1783,P4)</f>
        <v>0</v>
      </c>
      <c r="L1783" s="31">
        <v>0</v>
      </c>
      <c r="M1783" s="24">
        <f>ROUND(G1783*L1783,P4)</f>
        <v>0</v>
      </c>
      <c r="N1783" s="25" t="s">
        <v>133</v>
      </c>
      <c r="O1783" s="32">
        <f>M1783*AA1783</f>
        <v>0</v>
      </c>
      <c r="P1783" s="1">
        <v>3</v>
      </c>
      <c r="AA1783" s="1">
        <f>IF(P1783=1,$O$3,IF(P1783=2,$O$4,$O$5))</f>
        <v>0</v>
      </c>
    </row>
    <row r="1784">
      <c r="A1784" s="1" t="s">
        <v>118</v>
      </c>
      <c r="E1784" s="27" t="s">
        <v>2424</v>
      </c>
    </row>
    <row r="1785">
      <c r="A1785" s="1" t="s">
        <v>119</v>
      </c>
    </row>
    <row r="1786">
      <c r="A1786" s="1" t="s">
        <v>121</v>
      </c>
      <c r="E1786" s="27" t="s">
        <v>114</v>
      </c>
    </row>
    <row r="1787">
      <c r="A1787" s="1" t="s">
        <v>112</v>
      </c>
      <c r="B1787" s="1">
        <v>452</v>
      </c>
      <c r="C1787" s="26" t="s">
        <v>2425</v>
      </c>
      <c r="D1787" t="s">
        <v>114</v>
      </c>
      <c r="E1787" s="27" t="s">
        <v>2426</v>
      </c>
      <c r="F1787" s="28" t="s">
        <v>416</v>
      </c>
      <c r="G1787" s="29">
        <v>357.88</v>
      </c>
      <c r="H1787" s="28">
        <v>3.0000000000000001E-05</v>
      </c>
      <c r="I1787" s="30">
        <f>ROUND(G1787*H1787,P4)</f>
        <v>0</v>
      </c>
      <c r="L1787" s="31">
        <v>0</v>
      </c>
      <c r="M1787" s="24">
        <f>ROUND(G1787*L1787,P4)</f>
        <v>0</v>
      </c>
      <c r="N1787" s="25" t="s">
        <v>133</v>
      </c>
      <c r="O1787" s="32">
        <f>M1787*AA1787</f>
        <v>0</v>
      </c>
      <c r="P1787" s="1">
        <v>3</v>
      </c>
      <c r="AA1787" s="1">
        <f>IF(P1787=1,$O$3,IF(P1787=2,$O$4,$O$5))</f>
        <v>0</v>
      </c>
    </row>
    <row r="1788">
      <c r="A1788" s="1" t="s">
        <v>118</v>
      </c>
      <c r="E1788" s="27" t="s">
        <v>2426</v>
      </c>
    </row>
    <row r="1789" ht="216.75">
      <c r="A1789" s="1" t="s">
        <v>119</v>
      </c>
      <c r="E1789" s="33" t="s">
        <v>2427</v>
      </c>
    </row>
    <row r="1790">
      <c r="A1790" s="1" t="s">
        <v>121</v>
      </c>
      <c r="E1790" s="27" t="s">
        <v>114</v>
      </c>
    </row>
    <row r="1791">
      <c r="A1791" s="1" t="s">
        <v>112</v>
      </c>
      <c r="B1791" s="1">
        <v>453</v>
      </c>
      <c r="C1791" s="26" t="s">
        <v>2428</v>
      </c>
      <c r="D1791" t="s">
        <v>114</v>
      </c>
      <c r="E1791" s="27" t="s">
        <v>2429</v>
      </c>
      <c r="F1791" s="28" t="s">
        <v>416</v>
      </c>
      <c r="G1791" s="29">
        <v>357.88</v>
      </c>
      <c r="H1791" s="28">
        <v>0.00020000000000000001</v>
      </c>
      <c r="I1791" s="30">
        <f>ROUND(G1791*H1791,P4)</f>
        <v>0</v>
      </c>
      <c r="L1791" s="31">
        <v>0</v>
      </c>
      <c r="M1791" s="24">
        <f>ROUND(G1791*L1791,P4)</f>
        <v>0</v>
      </c>
      <c r="N1791" s="25" t="s">
        <v>133</v>
      </c>
      <c r="O1791" s="32">
        <f>M1791*AA1791</f>
        <v>0</v>
      </c>
      <c r="P1791" s="1">
        <v>3</v>
      </c>
      <c r="AA1791" s="1">
        <f>IF(P1791=1,$O$3,IF(P1791=2,$O$4,$O$5))</f>
        <v>0</v>
      </c>
    </row>
    <row r="1792">
      <c r="A1792" s="1" t="s">
        <v>118</v>
      </c>
      <c r="E1792" s="27" t="s">
        <v>2429</v>
      </c>
    </row>
    <row r="1793" ht="216.75">
      <c r="A1793" s="1" t="s">
        <v>119</v>
      </c>
      <c r="E1793" s="33" t="s">
        <v>2427</v>
      </c>
    </row>
    <row r="1794">
      <c r="A1794" s="1" t="s">
        <v>121</v>
      </c>
      <c r="E1794" s="27" t="s">
        <v>114</v>
      </c>
    </row>
    <row r="1795" ht="25.5">
      <c r="A1795" s="1" t="s">
        <v>112</v>
      </c>
      <c r="B1795" s="1">
        <v>454</v>
      </c>
      <c r="C1795" s="26" t="s">
        <v>2430</v>
      </c>
      <c r="D1795" t="s">
        <v>114</v>
      </c>
      <c r="E1795" s="27" t="s">
        <v>2431</v>
      </c>
      <c r="F1795" s="28" t="s">
        <v>416</v>
      </c>
      <c r="G1795" s="29">
        <v>32.950000000000003</v>
      </c>
      <c r="H1795" s="28">
        <v>0.0044999999999999997</v>
      </c>
      <c r="I1795" s="30">
        <f>ROUND(G1795*H1795,P4)</f>
        <v>0</v>
      </c>
      <c r="L1795" s="31">
        <v>0</v>
      </c>
      <c r="M1795" s="24">
        <f>ROUND(G1795*L1795,P4)</f>
        <v>0</v>
      </c>
      <c r="N1795" s="25" t="s">
        <v>133</v>
      </c>
      <c r="O1795" s="32">
        <f>M1795*AA1795</f>
        <v>0</v>
      </c>
      <c r="P1795" s="1">
        <v>3</v>
      </c>
      <c r="AA1795" s="1">
        <f>IF(P1795=1,$O$3,IF(P1795=2,$O$4,$O$5))</f>
        <v>0</v>
      </c>
    </row>
    <row r="1796" ht="25.5">
      <c r="A1796" s="1" t="s">
        <v>118</v>
      </c>
      <c r="E1796" s="27" t="s">
        <v>2431</v>
      </c>
    </row>
    <row r="1797" ht="89.25">
      <c r="A1797" s="1" t="s">
        <v>119</v>
      </c>
      <c r="E1797" s="33" t="s">
        <v>2432</v>
      </c>
    </row>
    <row r="1798">
      <c r="A1798" s="1" t="s">
        <v>121</v>
      </c>
      <c r="E1798" s="27" t="s">
        <v>114</v>
      </c>
    </row>
    <row r="1799">
      <c r="A1799" s="1" t="s">
        <v>112</v>
      </c>
      <c r="B1799" s="1">
        <v>460</v>
      </c>
      <c r="C1799" s="26" t="s">
        <v>2433</v>
      </c>
      <c r="D1799" t="s">
        <v>114</v>
      </c>
      <c r="E1799" s="27" t="s">
        <v>2434</v>
      </c>
      <c r="F1799" s="28" t="s">
        <v>416</v>
      </c>
      <c r="G1799" s="29">
        <v>357.88</v>
      </c>
      <c r="H1799" s="28">
        <v>0.00029999999999999997</v>
      </c>
      <c r="I1799" s="30">
        <f>ROUND(G1799*H1799,P4)</f>
        <v>0</v>
      </c>
      <c r="L1799" s="31">
        <v>0</v>
      </c>
      <c r="M1799" s="24">
        <f>ROUND(G1799*L1799,P4)</f>
        <v>0</v>
      </c>
      <c r="N1799" s="25" t="s">
        <v>133</v>
      </c>
      <c r="O1799" s="32">
        <f>M1799*AA1799</f>
        <v>0</v>
      </c>
      <c r="P1799" s="1">
        <v>3</v>
      </c>
      <c r="AA1799" s="1">
        <f>IF(P1799=1,$O$3,IF(P1799=2,$O$4,$O$5))</f>
        <v>0</v>
      </c>
    </row>
    <row r="1800">
      <c r="A1800" s="1" t="s">
        <v>118</v>
      </c>
      <c r="E1800" s="27" t="s">
        <v>2434</v>
      </c>
    </row>
    <row r="1801">
      <c r="A1801" s="1" t="s">
        <v>119</v>
      </c>
    </row>
    <row r="1802">
      <c r="A1802" s="1" t="s">
        <v>121</v>
      </c>
      <c r="E1802" s="27" t="s">
        <v>114</v>
      </c>
    </row>
    <row r="1803">
      <c r="A1803" s="1" t="s">
        <v>112</v>
      </c>
      <c r="B1803" s="1">
        <v>462</v>
      </c>
      <c r="C1803" s="26" t="s">
        <v>2435</v>
      </c>
      <c r="D1803" t="s">
        <v>114</v>
      </c>
      <c r="E1803" s="27" t="s">
        <v>2436</v>
      </c>
      <c r="F1803" s="28" t="s">
        <v>136</v>
      </c>
      <c r="G1803" s="29">
        <v>412.23500000000001</v>
      </c>
      <c r="H1803" s="28">
        <v>1.0000000000000001E-05</v>
      </c>
      <c r="I1803" s="30">
        <f>ROUND(G1803*H1803,P4)</f>
        <v>0</v>
      </c>
      <c r="L1803" s="31">
        <v>0</v>
      </c>
      <c r="M1803" s="24">
        <f>ROUND(G1803*L1803,P4)</f>
        <v>0</v>
      </c>
      <c r="N1803" s="25" t="s">
        <v>133</v>
      </c>
      <c r="O1803" s="32">
        <f>M1803*AA1803</f>
        <v>0</v>
      </c>
      <c r="P1803" s="1">
        <v>3</v>
      </c>
      <c r="AA1803" s="1">
        <f>IF(P1803=1,$O$3,IF(P1803=2,$O$4,$O$5))</f>
        <v>0</v>
      </c>
    </row>
    <row r="1804">
      <c r="A1804" s="1" t="s">
        <v>118</v>
      </c>
      <c r="E1804" s="27" t="s">
        <v>2436</v>
      </c>
    </row>
    <row r="1805">
      <c r="A1805" s="1" t="s">
        <v>119</v>
      </c>
    </row>
    <row r="1806">
      <c r="A1806" s="1" t="s">
        <v>121</v>
      </c>
      <c r="E1806" s="27" t="s">
        <v>114</v>
      </c>
    </row>
    <row r="1807">
      <c r="A1807" s="1" t="s">
        <v>112</v>
      </c>
      <c r="B1807" s="1">
        <v>456</v>
      </c>
      <c r="C1807" s="26" t="s">
        <v>2437</v>
      </c>
      <c r="D1807" t="s">
        <v>114</v>
      </c>
      <c r="E1807" s="27" t="s">
        <v>2438</v>
      </c>
      <c r="F1807" s="28" t="s">
        <v>136</v>
      </c>
      <c r="G1807" s="29">
        <v>30.600000000000001</v>
      </c>
      <c r="H1807" s="28">
        <v>0</v>
      </c>
      <c r="I1807" s="30">
        <f>ROUND(G1807*H1807,P4)</f>
        <v>0</v>
      </c>
      <c r="L1807" s="31">
        <v>0</v>
      </c>
      <c r="M1807" s="24">
        <f>ROUND(G1807*L1807,P4)</f>
        <v>0</v>
      </c>
      <c r="N1807" s="25" t="s">
        <v>133</v>
      </c>
      <c r="O1807" s="32">
        <f>M1807*AA1807</f>
        <v>0</v>
      </c>
      <c r="P1807" s="1">
        <v>3</v>
      </c>
      <c r="AA1807" s="1">
        <f>IF(P1807=1,$O$3,IF(P1807=2,$O$4,$O$5))</f>
        <v>0</v>
      </c>
    </row>
    <row r="1808">
      <c r="A1808" s="1" t="s">
        <v>118</v>
      </c>
      <c r="E1808" s="27" t="s">
        <v>2438</v>
      </c>
    </row>
    <row r="1809" ht="25.5">
      <c r="A1809" s="1" t="s">
        <v>119</v>
      </c>
      <c r="E1809" s="33" t="s">
        <v>2439</v>
      </c>
    </row>
    <row r="1810">
      <c r="A1810" s="1" t="s">
        <v>121</v>
      </c>
      <c r="E1810" s="27" t="s">
        <v>114</v>
      </c>
    </row>
    <row r="1811">
      <c r="A1811" s="1" t="s">
        <v>112</v>
      </c>
      <c r="B1811" s="1">
        <v>458</v>
      </c>
      <c r="C1811" s="26" t="s">
        <v>2440</v>
      </c>
      <c r="D1811" t="s">
        <v>114</v>
      </c>
      <c r="E1811" s="27" t="s">
        <v>2441</v>
      </c>
      <c r="F1811" s="28" t="s">
        <v>136</v>
      </c>
      <c r="G1811" s="29">
        <v>8.4000000000000004</v>
      </c>
      <c r="H1811" s="28">
        <v>0</v>
      </c>
      <c r="I1811" s="30">
        <f>ROUND(G1811*H1811,P4)</f>
        <v>0</v>
      </c>
      <c r="L1811" s="31">
        <v>0</v>
      </c>
      <c r="M1811" s="24">
        <f>ROUND(G1811*L1811,P4)</f>
        <v>0</v>
      </c>
      <c r="N1811" s="25" t="s">
        <v>133</v>
      </c>
      <c r="O1811" s="32">
        <f>M1811*AA1811</f>
        <v>0</v>
      </c>
      <c r="P1811" s="1">
        <v>3</v>
      </c>
      <c r="AA1811" s="1">
        <f>IF(P1811=1,$O$3,IF(P1811=2,$O$4,$O$5))</f>
        <v>0</v>
      </c>
    </row>
    <row r="1812">
      <c r="A1812" s="1" t="s">
        <v>118</v>
      </c>
      <c r="E1812" s="27" t="s">
        <v>2441</v>
      </c>
    </row>
    <row r="1813" ht="25.5">
      <c r="A1813" s="1" t="s">
        <v>119</v>
      </c>
      <c r="E1813" s="33" t="s">
        <v>2442</v>
      </c>
    </row>
    <row r="1814">
      <c r="A1814" s="1" t="s">
        <v>121</v>
      </c>
      <c r="E1814" s="27" t="s">
        <v>114</v>
      </c>
    </row>
    <row r="1815" ht="25.5">
      <c r="A1815" s="1" t="s">
        <v>112</v>
      </c>
      <c r="B1815" s="1">
        <v>464</v>
      </c>
      <c r="C1815" s="26" t="s">
        <v>2443</v>
      </c>
      <c r="D1815" t="s">
        <v>114</v>
      </c>
      <c r="E1815" s="27" t="s">
        <v>2444</v>
      </c>
      <c r="F1815" s="28" t="s">
        <v>478</v>
      </c>
      <c r="G1815" s="29">
        <v>3.5910000000000002</v>
      </c>
      <c r="H1815" s="28">
        <v>0</v>
      </c>
      <c r="I1815" s="30">
        <f>ROUND(G1815*H1815,P4)</f>
        <v>0</v>
      </c>
      <c r="L1815" s="31">
        <v>0</v>
      </c>
      <c r="M1815" s="24">
        <f>ROUND(G1815*L1815,P4)</f>
        <v>0</v>
      </c>
      <c r="N1815" s="25" t="s">
        <v>133</v>
      </c>
      <c r="O1815" s="32">
        <f>M1815*AA1815</f>
        <v>0</v>
      </c>
      <c r="P1815" s="1">
        <v>3</v>
      </c>
      <c r="AA1815" s="1">
        <f>IF(P1815=1,$O$3,IF(P1815=2,$O$4,$O$5))</f>
        <v>0</v>
      </c>
    </row>
    <row r="1816" ht="25.5">
      <c r="A1816" s="1" t="s">
        <v>118</v>
      </c>
      <c r="E1816" s="27" t="s">
        <v>2444</v>
      </c>
    </row>
    <row r="1817">
      <c r="A1817" s="1" t="s">
        <v>119</v>
      </c>
    </row>
    <row r="1818">
      <c r="A1818" s="1" t="s">
        <v>121</v>
      </c>
      <c r="E1818" s="27" t="s">
        <v>114</v>
      </c>
    </row>
    <row r="1819">
      <c r="A1819" s="1" t="s">
        <v>112</v>
      </c>
      <c r="B1819" s="1">
        <v>457</v>
      </c>
      <c r="C1819" s="26" t="s">
        <v>2445</v>
      </c>
      <c r="D1819" t="s">
        <v>114</v>
      </c>
      <c r="E1819" s="27" t="s">
        <v>2446</v>
      </c>
      <c r="F1819" s="28" t="s">
        <v>136</v>
      </c>
      <c r="G1819" s="29">
        <v>34.68</v>
      </c>
      <c r="H1819" s="28">
        <v>0.00031</v>
      </c>
      <c r="I1819" s="30">
        <f>ROUND(G1819*H1819,P4)</f>
        <v>0</v>
      </c>
      <c r="L1819" s="31">
        <v>0</v>
      </c>
      <c r="M1819" s="24">
        <f>ROUND(G1819*L1819,P4)</f>
        <v>0</v>
      </c>
      <c r="N1819" s="25" t="s">
        <v>133</v>
      </c>
      <c r="O1819" s="32">
        <f>M1819*AA1819</f>
        <v>0</v>
      </c>
      <c r="P1819" s="1">
        <v>3</v>
      </c>
      <c r="AA1819" s="1">
        <f>IF(P1819=1,$O$3,IF(P1819=2,$O$4,$O$5))</f>
        <v>0</v>
      </c>
    </row>
    <row r="1820">
      <c r="A1820" s="1" t="s">
        <v>118</v>
      </c>
      <c r="E1820" s="27" t="s">
        <v>2446</v>
      </c>
    </row>
    <row r="1821" ht="25.5">
      <c r="A1821" s="1" t="s">
        <v>119</v>
      </c>
      <c r="E1821" s="33" t="s">
        <v>2447</v>
      </c>
    </row>
    <row r="1822">
      <c r="A1822" s="1" t="s">
        <v>121</v>
      </c>
      <c r="E1822" s="27" t="s">
        <v>114</v>
      </c>
    </row>
    <row r="1823" ht="25.5">
      <c r="A1823" s="1" t="s">
        <v>112</v>
      </c>
      <c r="B1823" s="1">
        <v>459</v>
      </c>
      <c r="C1823" s="26" t="s">
        <v>2448</v>
      </c>
      <c r="D1823" t="s">
        <v>114</v>
      </c>
      <c r="E1823" s="27" t="s">
        <v>2449</v>
      </c>
      <c r="F1823" s="28" t="s">
        <v>136</v>
      </c>
      <c r="G1823" s="29">
        <v>8.5679999999999996</v>
      </c>
      <c r="H1823" s="28">
        <v>0.0001</v>
      </c>
      <c r="I1823" s="30">
        <f>ROUND(G1823*H1823,P4)</f>
        <v>0</v>
      </c>
      <c r="L1823" s="31">
        <v>0</v>
      </c>
      <c r="M1823" s="24">
        <f>ROUND(G1823*L1823,P4)</f>
        <v>0</v>
      </c>
      <c r="N1823" s="25" t="s">
        <v>257</v>
      </c>
      <c r="O1823" s="32">
        <f>M1823*AA1823</f>
        <v>0</v>
      </c>
      <c r="P1823" s="1">
        <v>3</v>
      </c>
      <c r="AA1823" s="1">
        <f>IF(P1823=1,$O$3,IF(P1823=2,$O$4,$O$5))</f>
        <v>0</v>
      </c>
    </row>
    <row r="1824" ht="25.5">
      <c r="A1824" s="1" t="s">
        <v>118</v>
      </c>
      <c r="E1824" s="27" t="s">
        <v>2449</v>
      </c>
    </row>
    <row r="1825">
      <c r="A1825" s="1" t="s">
        <v>119</v>
      </c>
    </row>
    <row r="1826">
      <c r="A1826" s="1" t="s">
        <v>121</v>
      </c>
      <c r="E1826" s="27" t="s">
        <v>114</v>
      </c>
    </row>
    <row r="1827">
      <c r="A1827" s="1" t="s">
        <v>112</v>
      </c>
      <c r="B1827" s="1">
        <v>463</v>
      </c>
      <c r="C1827" s="26" t="s">
        <v>2450</v>
      </c>
      <c r="D1827" t="s">
        <v>114</v>
      </c>
      <c r="E1827" s="27" t="s">
        <v>2451</v>
      </c>
      <c r="F1827" s="28" t="s">
        <v>136</v>
      </c>
      <c r="G1827" s="29">
        <v>432.84699999999998</v>
      </c>
      <c r="H1827" s="28">
        <v>0.00020000000000000001</v>
      </c>
      <c r="I1827" s="30">
        <f>ROUND(G1827*H1827,P4)</f>
        <v>0</v>
      </c>
      <c r="L1827" s="31">
        <v>0</v>
      </c>
      <c r="M1827" s="24">
        <f>ROUND(G1827*L1827,P4)</f>
        <v>0</v>
      </c>
      <c r="N1827" s="25" t="s">
        <v>257</v>
      </c>
      <c r="O1827" s="32">
        <f>M1827*AA1827</f>
        <v>0</v>
      </c>
      <c r="P1827" s="1">
        <v>3</v>
      </c>
      <c r="AA1827" s="1">
        <f>IF(P1827=1,$O$3,IF(P1827=2,$O$4,$O$5))</f>
        <v>0</v>
      </c>
    </row>
    <row r="1828">
      <c r="A1828" s="1" t="s">
        <v>118</v>
      </c>
      <c r="E1828" s="27" t="s">
        <v>2451</v>
      </c>
    </row>
    <row r="1829">
      <c r="A1829" s="1" t="s">
        <v>119</v>
      </c>
    </row>
    <row r="1830">
      <c r="A1830" s="1" t="s">
        <v>121</v>
      </c>
      <c r="E1830" s="27" t="s">
        <v>114</v>
      </c>
    </row>
    <row r="1831" ht="25.5">
      <c r="A1831" s="1" t="s">
        <v>112</v>
      </c>
      <c r="B1831" s="1">
        <v>455</v>
      </c>
      <c r="C1831" s="26" t="s">
        <v>2452</v>
      </c>
      <c r="D1831" t="s">
        <v>114</v>
      </c>
      <c r="E1831" s="27" t="s">
        <v>2453</v>
      </c>
      <c r="F1831" s="28" t="s">
        <v>416</v>
      </c>
      <c r="G1831" s="29">
        <v>324.93000000000001</v>
      </c>
      <c r="H1831" s="28">
        <v>0.0044999999999999997</v>
      </c>
      <c r="I1831" s="30">
        <f>ROUND(G1831*H1831,P4)</f>
        <v>0</v>
      </c>
      <c r="L1831" s="31">
        <v>0</v>
      </c>
      <c r="M1831" s="24">
        <f>ROUND(G1831*L1831,P4)</f>
        <v>0</v>
      </c>
      <c r="N1831" s="25" t="s">
        <v>257</v>
      </c>
      <c r="O1831" s="32">
        <f>M1831*AA1831</f>
        <v>0</v>
      </c>
      <c r="P1831" s="1">
        <v>3</v>
      </c>
      <c r="AA1831" s="1">
        <f>IF(P1831=1,$O$3,IF(P1831=2,$O$4,$O$5))</f>
        <v>0</v>
      </c>
    </row>
    <row r="1832" ht="25.5">
      <c r="A1832" s="1" t="s">
        <v>118</v>
      </c>
      <c r="E1832" s="27" t="s">
        <v>2453</v>
      </c>
    </row>
    <row r="1833">
      <c r="A1833" s="1" t="s">
        <v>119</v>
      </c>
    </row>
    <row r="1834">
      <c r="A1834" s="1" t="s">
        <v>121</v>
      </c>
      <c r="E1834" s="27" t="s">
        <v>114</v>
      </c>
    </row>
    <row r="1835">
      <c r="A1835" s="1" t="s">
        <v>109</v>
      </c>
      <c r="C1835" s="22" t="s">
        <v>2454</v>
      </c>
      <c r="E1835" s="23" t="s">
        <v>2455</v>
      </c>
      <c r="L1835" s="24">
        <f>SUMIFS(L1836:L1867,A1836:A1867,"P")</f>
        <v>0</v>
      </c>
      <c r="M1835" s="24">
        <f>SUMIFS(M1836:M1867,A1836:A1867,"P")</f>
        <v>0</v>
      </c>
      <c r="N1835" s="25"/>
    </row>
    <row r="1836">
      <c r="A1836" s="1" t="s">
        <v>112</v>
      </c>
      <c r="B1836" s="1">
        <v>467</v>
      </c>
      <c r="C1836" s="26" t="s">
        <v>2456</v>
      </c>
      <c r="D1836" t="s">
        <v>114</v>
      </c>
      <c r="E1836" s="27" t="s">
        <v>2457</v>
      </c>
      <c r="F1836" s="28" t="s">
        <v>136</v>
      </c>
      <c r="G1836" s="29">
        <v>28.050000000000001</v>
      </c>
      <c r="H1836" s="28">
        <v>0.0001</v>
      </c>
      <c r="I1836" s="30">
        <f>ROUND(G1836*H1836,P4)</f>
        <v>0</v>
      </c>
      <c r="L1836" s="31">
        <v>0</v>
      </c>
      <c r="M1836" s="24">
        <f>ROUND(G1836*L1836,P4)</f>
        <v>0</v>
      </c>
      <c r="N1836" s="25" t="s">
        <v>133</v>
      </c>
      <c r="O1836" s="32">
        <f>M1836*AA1836</f>
        <v>0</v>
      </c>
      <c r="P1836" s="1">
        <v>3</v>
      </c>
      <c r="AA1836" s="1">
        <f>IF(P1836=1,$O$3,IF(P1836=2,$O$4,$O$5))</f>
        <v>0</v>
      </c>
    </row>
    <row r="1837">
      <c r="A1837" s="1" t="s">
        <v>118</v>
      </c>
      <c r="E1837" s="27" t="s">
        <v>2457</v>
      </c>
    </row>
    <row r="1838">
      <c r="A1838" s="1" t="s">
        <v>119</v>
      </c>
    </row>
    <row r="1839">
      <c r="A1839" s="1" t="s">
        <v>121</v>
      </c>
      <c r="E1839" s="27" t="s">
        <v>114</v>
      </c>
    </row>
    <row r="1840">
      <c r="A1840" s="1" t="s">
        <v>112</v>
      </c>
      <c r="B1840" s="1">
        <v>466</v>
      </c>
      <c r="C1840" s="26" t="s">
        <v>2458</v>
      </c>
      <c r="D1840" t="s">
        <v>114</v>
      </c>
      <c r="E1840" s="27" t="s">
        <v>2459</v>
      </c>
      <c r="F1840" s="28" t="s">
        <v>136</v>
      </c>
      <c r="G1840" s="29">
        <v>25.5</v>
      </c>
      <c r="H1840" s="28">
        <v>0</v>
      </c>
      <c r="I1840" s="30">
        <f>ROUND(G1840*H1840,P4)</f>
        <v>0</v>
      </c>
      <c r="L1840" s="31">
        <v>0</v>
      </c>
      <c r="M1840" s="24">
        <f>ROUND(G1840*L1840,P4)</f>
        <v>0</v>
      </c>
      <c r="N1840" s="25" t="s">
        <v>133</v>
      </c>
      <c r="O1840" s="32">
        <f>M1840*AA1840</f>
        <v>0</v>
      </c>
      <c r="P1840" s="1">
        <v>3</v>
      </c>
      <c r="AA1840" s="1">
        <f>IF(P1840=1,$O$3,IF(P1840=2,$O$4,$O$5))</f>
        <v>0</v>
      </c>
    </row>
    <row r="1841">
      <c r="A1841" s="1" t="s">
        <v>118</v>
      </c>
      <c r="E1841" s="27" t="s">
        <v>2459</v>
      </c>
    </row>
    <row r="1842" ht="204">
      <c r="A1842" s="1" t="s">
        <v>119</v>
      </c>
      <c r="E1842" s="33" t="s">
        <v>2460</v>
      </c>
    </row>
    <row r="1843">
      <c r="A1843" s="1" t="s">
        <v>121</v>
      </c>
      <c r="E1843" s="27" t="s">
        <v>114</v>
      </c>
    </row>
    <row r="1844">
      <c r="A1844" s="1" t="s">
        <v>112</v>
      </c>
      <c r="B1844" s="1">
        <v>465</v>
      </c>
      <c r="C1844" s="26" t="s">
        <v>2461</v>
      </c>
      <c r="D1844" t="s">
        <v>114</v>
      </c>
      <c r="E1844" s="27" t="s">
        <v>2462</v>
      </c>
      <c r="F1844" s="28" t="s">
        <v>416</v>
      </c>
      <c r="G1844" s="29">
        <v>43.170000000000002</v>
      </c>
      <c r="H1844" s="28">
        <v>0</v>
      </c>
      <c r="I1844" s="30">
        <f>ROUND(G1844*H1844,P4)</f>
        <v>0</v>
      </c>
      <c r="L1844" s="31">
        <v>0</v>
      </c>
      <c r="M1844" s="24">
        <f>ROUND(G1844*L1844,P4)</f>
        <v>0</v>
      </c>
      <c r="N1844" s="25" t="s">
        <v>133</v>
      </c>
      <c r="O1844" s="32">
        <f>M1844*AA1844</f>
        <v>0</v>
      </c>
      <c r="P1844" s="1">
        <v>3</v>
      </c>
      <c r="AA1844" s="1">
        <f>IF(P1844=1,$O$3,IF(P1844=2,$O$4,$O$5))</f>
        <v>0</v>
      </c>
    </row>
    <row r="1845">
      <c r="A1845" s="1" t="s">
        <v>118</v>
      </c>
      <c r="E1845" s="27" t="s">
        <v>2462</v>
      </c>
    </row>
    <row r="1846" ht="51">
      <c r="A1846" s="1" t="s">
        <v>119</v>
      </c>
      <c r="E1846" s="33" t="s">
        <v>2463</v>
      </c>
    </row>
    <row r="1847">
      <c r="A1847" s="1" t="s">
        <v>121</v>
      </c>
      <c r="E1847" s="27" t="s">
        <v>114</v>
      </c>
    </row>
    <row r="1848">
      <c r="A1848" s="1" t="s">
        <v>112</v>
      </c>
      <c r="B1848" s="1">
        <v>468</v>
      </c>
      <c r="C1848" s="26" t="s">
        <v>2464</v>
      </c>
      <c r="D1848" t="s">
        <v>114</v>
      </c>
      <c r="E1848" s="27" t="s">
        <v>2465</v>
      </c>
      <c r="F1848" s="28" t="s">
        <v>416</v>
      </c>
      <c r="G1848" s="29">
        <v>43.170000000000002</v>
      </c>
      <c r="H1848" s="28">
        <v>0.00029999999999999997</v>
      </c>
      <c r="I1848" s="30">
        <f>ROUND(G1848*H1848,P4)</f>
        <v>0</v>
      </c>
      <c r="L1848" s="31">
        <v>0</v>
      </c>
      <c r="M1848" s="24">
        <f>ROUND(G1848*L1848,P4)</f>
        <v>0</v>
      </c>
      <c r="N1848" s="25" t="s">
        <v>133</v>
      </c>
      <c r="O1848" s="32">
        <f>M1848*AA1848</f>
        <v>0</v>
      </c>
      <c r="P1848" s="1">
        <v>3</v>
      </c>
      <c r="AA1848" s="1">
        <f>IF(P1848=1,$O$3,IF(P1848=2,$O$4,$O$5))</f>
        <v>0</v>
      </c>
    </row>
    <row r="1849">
      <c r="A1849" s="1" t="s">
        <v>118</v>
      </c>
      <c r="E1849" s="27" t="s">
        <v>2465</v>
      </c>
    </row>
    <row r="1850" ht="63.75">
      <c r="A1850" s="1" t="s">
        <v>119</v>
      </c>
      <c r="E1850" s="33" t="s">
        <v>2466</v>
      </c>
    </row>
    <row r="1851">
      <c r="A1851" s="1" t="s">
        <v>121</v>
      </c>
      <c r="E1851" s="27" t="s">
        <v>114</v>
      </c>
    </row>
    <row r="1852">
      <c r="A1852" s="1" t="s">
        <v>112</v>
      </c>
      <c r="B1852" s="1">
        <v>469</v>
      </c>
      <c r="C1852" s="26" t="s">
        <v>2467</v>
      </c>
      <c r="D1852" t="s">
        <v>114</v>
      </c>
      <c r="E1852" s="27" t="s">
        <v>2468</v>
      </c>
      <c r="F1852" s="28" t="s">
        <v>416</v>
      </c>
      <c r="G1852" s="29">
        <v>43.170000000000002</v>
      </c>
      <c r="H1852" s="28">
        <v>0.0032000000000000002</v>
      </c>
      <c r="I1852" s="30">
        <f>ROUND(G1852*H1852,P4)</f>
        <v>0</v>
      </c>
      <c r="L1852" s="31">
        <v>0</v>
      </c>
      <c r="M1852" s="24">
        <f>ROUND(G1852*L1852,P4)</f>
        <v>0</v>
      </c>
      <c r="N1852" s="25" t="s">
        <v>133</v>
      </c>
      <c r="O1852" s="32">
        <f>M1852*AA1852</f>
        <v>0</v>
      </c>
      <c r="P1852" s="1">
        <v>3</v>
      </c>
      <c r="AA1852" s="1">
        <f>IF(P1852=1,$O$3,IF(P1852=2,$O$4,$O$5))</f>
        <v>0</v>
      </c>
    </row>
    <row r="1853">
      <c r="A1853" s="1" t="s">
        <v>118</v>
      </c>
      <c r="E1853" s="27" t="s">
        <v>2468</v>
      </c>
    </row>
    <row r="1854" ht="63.75">
      <c r="A1854" s="1" t="s">
        <v>119</v>
      </c>
      <c r="E1854" s="33" t="s">
        <v>2469</v>
      </c>
    </row>
    <row r="1855">
      <c r="A1855" s="1" t="s">
        <v>121</v>
      </c>
      <c r="E1855" s="27" t="s">
        <v>114</v>
      </c>
    </row>
    <row r="1856" ht="25.5">
      <c r="A1856" s="1" t="s">
        <v>112</v>
      </c>
      <c r="B1856" s="1">
        <v>470</v>
      </c>
      <c r="C1856" s="26" t="s">
        <v>2470</v>
      </c>
      <c r="D1856" t="s">
        <v>114</v>
      </c>
      <c r="E1856" s="27" t="s">
        <v>2471</v>
      </c>
      <c r="F1856" s="28" t="s">
        <v>416</v>
      </c>
      <c r="G1856" s="29">
        <v>43.170000000000002</v>
      </c>
      <c r="H1856" s="28">
        <v>0</v>
      </c>
      <c r="I1856" s="30">
        <f>ROUND(G1856*H1856,P4)</f>
        <v>0</v>
      </c>
      <c r="L1856" s="31">
        <v>0</v>
      </c>
      <c r="M1856" s="24">
        <f>ROUND(G1856*L1856,P4)</f>
        <v>0</v>
      </c>
      <c r="N1856" s="25" t="s">
        <v>133</v>
      </c>
      <c r="O1856" s="32">
        <f>M1856*AA1856</f>
        <v>0</v>
      </c>
      <c r="P1856" s="1">
        <v>3</v>
      </c>
      <c r="AA1856" s="1">
        <f>IF(P1856=1,$O$3,IF(P1856=2,$O$4,$O$5))</f>
        <v>0</v>
      </c>
    </row>
    <row r="1857" ht="25.5">
      <c r="A1857" s="1" t="s">
        <v>118</v>
      </c>
      <c r="E1857" s="27" t="s">
        <v>2471</v>
      </c>
    </row>
    <row r="1858" ht="63.75">
      <c r="A1858" s="1" t="s">
        <v>119</v>
      </c>
      <c r="E1858" s="33" t="s">
        <v>2469</v>
      </c>
    </row>
    <row r="1859">
      <c r="A1859" s="1" t="s">
        <v>121</v>
      </c>
      <c r="E1859" s="27" t="s">
        <v>114</v>
      </c>
    </row>
    <row r="1860" ht="25.5">
      <c r="A1860" s="1" t="s">
        <v>112</v>
      </c>
      <c r="B1860" s="1">
        <v>471</v>
      </c>
      <c r="C1860" s="26" t="s">
        <v>2472</v>
      </c>
      <c r="D1860" t="s">
        <v>114</v>
      </c>
      <c r="E1860" s="27" t="s">
        <v>2473</v>
      </c>
      <c r="F1860" s="28" t="s">
        <v>136</v>
      </c>
      <c r="G1860" s="29">
        <v>34.030000000000001</v>
      </c>
      <c r="H1860" s="28">
        <v>0.00346</v>
      </c>
      <c r="I1860" s="30">
        <f>ROUND(G1860*H1860,P4)</f>
        <v>0</v>
      </c>
      <c r="L1860" s="31">
        <v>0</v>
      </c>
      <c r="M1860" s="24">
        <f>ROUND(G1860*L1860,P4)</f>
        <v>0</v>
      </c>
      <c r="N1860" s="25" t="s">
        <v>133</v>
      </c>
      <c r="O1860" s="32">
        <f>M1860*AA1860</f>
        <v>0</v>
      </c>
      <c r="P1860" s="1">
        <v>3</v>
      </c>
      <c r="AA1860" s="1">
        <f>IF(P1860=1,$O$3,IF(P1860=2,$O$4,$O$5))</f>
        <v>0</v>
      </c>
    </row>
    <row r="1861" ht="25.5">
      <c r="A1861" s="1" t="s">
        <v>118</v>
      </c>
      <c r="E1861" s="27" t="s">
        <v>2473</v>
      </c>
    </row>
    <row r="1862" ht="25.5">
      <c r="A1862" s="1" t="s">
        <v>119</v>
      </c>
      <c r="E1862" s="33" t="s">
        <v>2474</v>
      </c>
    </row>
    <row r="1863">
      <c r="A1863" s="1" t="s">
        <v>121</v>
      </c>
      <c r="E1863" s="27" t="s">
        <v>114</v>
      </c>
    </row>
    <row r="1864" ht="25.5">
      <c r="A1864" s="1" t="s">
        <v>112</v>
      </c>
      <c r="B1864" s="1">
        <v>472</v>
      </c>
      <c r="C1864" s="26" t="s">
        <v>2475</v>
      </c>
      <c r="D1864" t="s">
        <v>114</v>
      </c>
      <c r="E1864" s="27" t="s">
        <v>2476</v>
      </c>
      <c r="F1864" s="28" t="s">
        <v>478</v>
      </c>
      <c r="G1864" s="29">
        <v>0.27200000000000002</v>
      </c>
      <c r="H1864" s="28">
        <v>0</v>
      </c>
      <c r="I1864" s="30">
        <f>ROUND(G1864*H1864,P4)</f>
        <v>0</v>
      </c>
      <c r="L1864" s="31">
        <v>0</v>
      </c>
      <c r="M1864" s="24">
        <f>ROUND(G1864*L1864,P4)</f>
        <v>0</v>
      </c>
      <c r="N1864" s="25" t="s">
        <v>133</v>
      </c>
      <c r="O1864" s="32">
        <f>M1864*AA1864</f>
        <v>0</v>
      </c>
      <c r="P1864" s="1">
        <v>3</v>
      </c>
      <c r="AA1864" s="1">
        <f>IF(P1864=1,$O$3,IF(P1864=2,$O$4,$O$5))</f>
        <v>0</v>
      </c>
    </row>
    <row r="1865" ht="25.5">
      <c r="A1865" s="1" t="s">
        <v>118</v>
      </c>
      <c r="E1865" s="27" t="s">
        <v>2476</v>
      </c>
    </row>
    <row r="1866">
      <c r="A1866" s="1" t="s">
        <v>119</v>
      </c>
    </row>
    <row r="1867">
      <c r="A1867" s="1" t="s">
        <v>121</v>
      </c>
      <c r="E1867" s="27" t="s">
        <v>114</v>
      </c>
    </row>
    <row r="1868">
      <c r="A1868" s="1" t="s">
        <v>109</v>
      </c>
      <c r="C1868" s="22" t="s">
        <v>2477</v>
      </c>
      <c r="E1868" s="23" t="s">
        <v>2478</v>
      </c>
      <c r="L1868" s="24">
        <f>SUMIFS(L1869:L1908,A1869:A1908,"P")</f>
        <v>0</v>
      </c>
      <c r="M1868" s="24">
        <f>SUMIFS(M1869:M1908,A1869:A1908,"P")</f>
        <v>0</v>
      </c>
      <c r="N1868" s="25"/>
    </row>
    <row r="1869">
      <c r="A1869" s="1" t="s">
        <v>112</v>
      </c>
      <c r="B1869" s="1">
        <v>479</v>
      </c>
      <c r="C1869" s="26" t="s">
        <v>2479</v>
      </c>
      <c r="D1869" t="s">
        <v>114</v>
      </c>
      <c r="E1869" s="27" t="s">
        <v>2480</v>
      </c>
      <c r="F1869" s="28" t="s">
        <v>136</v>
      </c>
      <c r="G1869" s="29">
        <v>21.719000000000001</v>
      </c>
      <c r="H1869" s="28">
        <v>0.00032000000000000003</v>
      </c>
      <c r="I1869" s="30">
        <f>ROUND(G1869*H1869,P4)</f>
        <v>0</v>
      </c>
      <c r="L1869" s="31">
        <v>0</v>
      </c>
      <c r="M1869" s="24">
        <f>ROUND(G1869*L1869,P4)</f>
        <v>0</v>
      </c>
      <c r="N1869" s="25" t="s">
        <v>133</v>
      </c>
      <c r="O1869" s="32">
        <f>M1869*AA1869</f>
        <v>0</v>
      </c>
      <c r="P1869" s="1">
        <v>3</v>
      </c>
      <c r="AA1869" s="1">
        <f>IF(P1869=1,$O$3,IF(P1869=2,$O$4,$O$5))</f>
        <v>0</v>
      </c>
    </row>
    <row r="1870">
      <c r="A1870" s="1" t="s">
        <v>118</v>
      </c>
      <c r="E1870" s="27" t="s">
        <v>2480</v>
      </c>
    </row>
    <row r="1871" ht="102">
      <c r="A1871" s="1" t="s">
        <v>119</v>
      </c>
      <c r="E1871" s="33" t="s">
        <v>2481</v>
      </c>
    </row>
    <row r="1872">
      <c r="A1872" s="1" t="s">
        <v>121</v>
      </c>
      <c r="E1872" s="27" t="s">
        <v>114</v>
      </c>
    </row>
    <row r="1873">
      <c r="A1873" s="1" t="s">
        <v>112</v>
      </c>
      <c r="B1873" s="1">
        <v>473</v>
      </c>
      <c r="C1873" s="26" t="s">
        <v>2482</v>
      </c>
      <c r="D1873" t="s">
        <v>114</v>
      </c>
      <c r="E1873" s="27" t="s">
        <v>2483</v>
      </c>
      <c r="F1873" s="28" t="s">
        <v>416</v>
      </c>
      <c r="G1873" s="29">
        <v>79.563000000000002</v>
      </c>
      <c r="H1873" s="28">
        <v>0.0015</v>
      </c>
      <c r="I1873" s="30">
        <f>ROUND(G1873*H1873,P4)</f>
        <v>0</v>
      </c>
      <c r="L1873" s="31">
        <v>0</v>
      </c>
      <c r="M1873" s="24">
        <f>ROUND(G1873*L1873,P4)</f>
        <v>0</v>
      </c>
      <c r="N1873" s="25" t="s">
        <v>133</v>
      </c>
      <c r="O1873" s="32">
        <f>M1873*AA1873</f>
        <v>0</v>
      </c>
      <c r="P1873" s="1">
        <v>3</v>
      </c>
      <c r="AA1873" s="1">
        <f>IF(P1873=1,$O$3,IF(P1873=2,$O$4,$O$5))</f>
        <v>0</v>
      </c>
    </row>
    <row r="1874">
      <c r="A1874" s="1" t="s">
        <v>118</v>
      </c>
      <c r="E1874" s="27" t="s">
        <v>2483</v>
      </c>
    </row>
    <row r="1875" ht="395.25">
      <c r="A1875" s="1" t="s">
        <v>119</v>
      </c>
      <c r="E1875" s="33" t="s">
        <v>2484</v>
      </c>
    </row>
    <row r="1876">
      <c r="A1876" s="1" t="s">
        <v>121</v>
      </c>
      <c r="E1876" s="27" t="s">
        <v>114</v>
      </c>
    </row>
    <row r="1877" ht="25.5">
      <c r="A1877" s="1" t="s">
        <v>112</v>
      </c>
      <c r="B1877" s="1">
        <v>474</v>
      </c>
      <c r="C1877" s="26" t="s">
        <v>2485</v>
      </c>
      <c r="D1877" t="s">
        <v>114</v>
      </c>
      <c r="E1877" s="27" t="s">
        <v>2486</v>
      </c>
      <c r="F1877" s="28" t="s">
        <v>136</v>
      </c>
      <c r="G1877" s="29">
        <v>27.300000000000001</v>
      </c>
      <c r="H1877" s="28">
        <v>0.00027999999999999998</v>
      </c>
      <c r="I1877" s="30">
        <f>ROUND(G1877*H1877,P4)</f>
        <v>0</v>
      </c>
      <c r="L1877" s="31">
        <v>0</v>
      </c>
      <c r="M1877" s="24">
        <f>ROUND(G1877*L1877,P4)</f>
        <v>0</v>
      </c>
      <c r="N1877" s="25" t="s">
        <v>133</v>
      </c>
      <c r="O1877" s="32">
        <f>M1877*AA1877</f>
        <v>0</v>
      </c>
      <c r="P1877" s="1">
        <v>3</v>
      </c>
      <c r="AA1877" s="1">
        <f>IF(P1877=1,$O$3,IF(P1877=2,$O$4,$O$5))</f>
        <v>0</v>
      </c>
    </row>
    <row r="1878" ht="25.5">
      <c r="A1878" s="1" t="s">
        <v>118</v>
      </c>
      <c r="E1878" s="27" t="s">
        <v>2486</v>
      </c>
    </row>
    <row r="1879" ht="165.75">
      <c r="A1879" s="1" t="s">
        <v>119</v>
      </c>
      <c r="E1879" s="33" t="s">
        <v>2487</v>
      </c>
    </row>
    <row r="1880">
      <c r="A1880" s="1" t="s">
        <v>121</v>
      </c>
      <c r="E1880" s="27" t="s">
        <v>114</v>
      </c>
    </row>
    <row r="1881">
      <c r="A1881" s="1" t="s">
        <v>112</v>
      </c>
      <c r="B1881" s="1">
        <v>475</v>
      </c>
      <c r="C1881" s="26" t="s">
        <v>2488</v>
      </c>
      <c r="D1881" t="s">
        <v>114</v>
      </c>
      <c r="E1881" s="27" t="s">
        <v>2489</v>
      </c>
      <c r="F1881" s="28" t="s">
        <v>136</v>
      </c>
      <c r="G1881" s="29">
        <v>141.44</v>
      </c>
      <c r="H1881" s="28">
        <v>0.00032000000000000003</v>
      </c>
      <c r="I1881" s="30">
        <f>ROUND(G1881*H1881,P4)</f>
        <v>0</v>
      </c>
      <c r="L1881" s="31">
        <v>0</v>
      </c>
      <c r="M1881" s="24">
        <f>ROUND(G1881*L1881,P4)</f>
        <v>0</v>
      </c>
      <c r="N1881" s="25" t="s">
        <v>133</v>
      </c>
      <c r="O1881" s="32">
        <f>M1881*AA1881</f>
        <v>0</v>
      </c>
      <c r="P1881" s="1">
        <v>3</v>
      </c>
      <c r="AA1881" s="1">
        <f>IF(P1881=1,$O$3,IF(P1881=2,$O$4,$O$5))</f>
        <v>0</v>
      </c>
    </row>
    <row r="1882">
      <c r="A1882" s="1" t="s">
        <v>118</v>
      </c>
      <c r="E1882" s="27" t="s">
        <v>2489</v>
      </c>
    </row>
    <row r="1883" ht="382.5">
      <c r="A1883" s="1" t="s">
        <v>119</v>
      </c>
      <c r="E1883" s="33" t="s">
        <v>2490</v>
      </c>
    </row>
    <row r="1884">
      <c r="A1884" s="1" t="s">
        <v>121</v>
      </c>
      <c r="E1884" s="27" t="s">
        <v>114</v>
      </c>
    </row>
    <row r="1885" ht="25.5">
      <c r="A1885" s="1" t="s">
        <v>112</v>
      </c>
      <c r="B1885" s="1">
        <v>476</v>
      </c>
      <c r="C1885" s="26" t="s">
        <v>2491</v>
      </c>
      <c r="D1885" t="s">
        <v>114</v>
      </c>
      <c r="E1885" s="27" t="s">
        <v>2492</v>
      </c>
      <c r="F1885" s="28" t="s">
        <v>416</v>
      </c>
      <c r="G1885" s="29">
        <v>350.47199999999998</v>
      </c>
      <c r="H1885" s="28">
        <v>0.0090900000000000009</v>
      </c>
      <c r="I1885" s="30">
        <f>ROUND(G1885*H1885,P4)</f>
        <v>0</v>
      </c>
      <c r="L1885" s="31">
        <v>0</v>
      </c>
      <c r="M1885" s="24">
        <f>ROUND(G1885*L1885,P4)</f>
        <v>0</v>
      </c>
      <c r="N1885" s="25" t="s">
        <v>133</v>
      </c>
      <c r="O1885" s="32">
        <f>M1885*AA1885</f>
        <v>0</v>
      </c>
      <c r="P1885" s="1">
        <v>3</v>
      </c>
      <c r="AA1885" s="1">
        <f>IF(P1885=1,$O$3,IF(P1885=2,$O$4,$O$5))</f>
        <v>0</v>
      </c>
    </row>
    <row r="1886" ht="25.5">
      <c r="A1886" s="1" t="s">
        <v>118</v>
      </c>
      <c r="E1886" s="27" t="s">
        <v>2492</v>
      </c>
    </row>
    <row r="1887">
      <c r="A1887" s="1" t="s">
        <v>119</v>
      </c>
    </row>
    <row r="1888">
      <c r="A1888" s="1" t="s">
        <v>121</v>
      </c>
      <c r="E1888" s="27" t="s">
        <v>114</v>
      </c>
    </row>
    <row r="1889" ht="25.5">
      <c r="A1889" s="1" t="s">
        <v>112</v>
      </c>
      <c r="B1889" s="1">
        <v>478</v>
      </c>
      <c r="C1889" s="26" t="s">
        <v>2493</v>
      </c>
      <c r="D1889" t="s">
        <v>114</v>
      </c>
      <c r="E1889" s="27" t="s">
        <v>2494</v>
      </c>
      <c r="F1889" s="28" t="s">
        <v>136</v>
      </c>
      <c r="G1889" s="29">
        <v>161.44</v>
      </c>
      <c r="H1889" s="28">
        <v>0.00018000000000000001</v>
      </c>
      <c r="I1889" s="30">
        <f>ROUND(G1889*H1889,P4)</f>
        <v>0</v>
      </c>
      <c r="L1889" s="31">
        <v>0</v>
      </c>
      <c r="M1889" s="24">
        <f>ROUND(G1889*L1889,P4)</f>
        <v>0</v>
      </c>
      <c r="N1889" s="25" t="s">
        <v>133</v>
      </c>
      <c r="O1889" s="32">
        <f>M1889*AA1889</f>
        <v>0</v>
      </c>
      <c r="P1889" s="1">
        <v>3</v>
      </c>
      <c r="AA1889" s="1">
        <f>IF(P1889=1,$O$3,IF(P1889=2,$O$4,$O$5))</f>
        <v>0</v>
      </c>
    </row>
    <row r="1890" ht="25.5">
      <c r="A1890" s="1" t="s">
        <v>118</v>
      </c>
      <c r="E1890" s="27" t="s">
        <v>2494</v>
      </c>
    </row>
    <row r="1891" ht="395.25">
      <c r="A1891" s="1" t="s">
        <v>119</v>
      </c>
      <c r="E1891" s="33" t="s">
        <v>2495</v>
      </c>
    </row>
    <row r="1892">
      <c r="A1892" s="1" t="s">
        <v>121</v>
      </c>
      <c r="E1892" s="27" t="s">
        <v>114</v>
      </c>
    </row>
    <row r="1893">
      <c r="A1893" s="1" t="s">
        <v>112</v>
      </c>
      <c r="B1893" s="1">
        <v>481</v>
      </c>
      <c r="C1893" s="26" t="s">
        <v>2496</v>
      </c>
      <c r="D1893" t="s">
        <v>114</v>
      </c>
      <c r="E1893" s="27" t="s">
        <v>2497</v>
      </c>
      <c r="F1893" s="28" t="s">
        <v>136</v>
      </c>
      <c r="G1893" s="29">
        <v>544.51499999999999</v>
      </c>
      <c r="H1893" s="28">
        <v>3.0000000000000001E-05</v>
      </c>
      <c r="I1893" s="30">
        <f>ROUND(G1893*H1893,P4)</f>
        <v>0</v>
      </c>
      <c r="L1893" s="31">
        <v>0</v>
      </c>
      <c r="M1893" s="24">
        <f>ROUND(G1893*L1893,P4)</f>
        <v>0</v>
      </c>
      <c r="N1893" s="25" t="s">
        <v>133</v>
      </c>
      <c r="O1893" s="32">
        <f>M1893*AA1893</f>
        <v>0</v>
      </c>
      <c r="P1893" s="1">
        <v>3</v>
      </c>
      <c r="AA1893" s="1">
        <f>IF(P1893=1,$O$3,IF(P1893=2,$O$4,$O$5))</f>
        <v>0</v>
      </c>
    </row>
    <row r="1894">
      <c r="A1894" s="1" t="s">
        <v>118</v>
      </c>
      <c r="E1894" s="27" t="s">
        <v>2497</v>
      </c>
    </row>
    <row r="1895">
      <c r="A1895" s="1" t="s">
        <v>119</v>
      </c>
    </row>
    <row r="1896">
      <c r="A1896" s="1" t="s">
        <v>121</v>
      </c>
      <c r="E1896" s="27" t="s">
        <v>114</v>
      </c>
    </row>
    <row r="1897" ht="25.5">
      <c r="A1897" s="1" t="s">
        <v>112</v>
      </c>
      <c r="B1897" s="1">
        <v>482</v>
      </c>
      <c r="C1897" s="26" t="s">
        <v>2498</v>
      </c>
      <c r="D1897" t="s">
        <v>114</v>
      </c>
      <c r="E1897" s="27" t="s">
        <v>2499</v>
      </c>
      <c r="F1897" s="28" t="s">
        <v>478</v>
      </c>
      <c r="G1897" s="29">
        <v>11.516</v>
      </c>
      <c r="H1897" s="28">
        <v>0</v>
      </c>
      <c r="I1897" s="30">
        <f>ROUND(G1897*H1897,P4)</f>
        <v>0</v>
      </c>
      <c r="L1897" s="31">
        <v>0</v>
      </c>
      <c r="M1897" s="24">
        <f>ROUND(G1897*L1897,P4)</f>
        <v>0</v>
      </c>
      <c r="N1897" s="25" t="s">
        <v>133</v>
      </c>
      <c r="O1897" s="32">
        <f>M1897*AA1897</f>
        <v>0</v>
      </c>
      <c r="P1897" s="1">
        <v>3</v>
      </c>
      <c r="AA1897" s="1">
        <f>IF(P1897=1,$O$3,IF(P1897=2,$O$4,$O$5))</f>
        <v>0</v>
      </c>
    </row>
    <row r="1898" ht="25.5">
      <c r="A1898" s="1" t="s">
        <v>118</v>
      </c>
      <c r="E1898" s="27" t="s">
        <v>2499</v>
      </c>
    </row>
    <row r="1899">
      <c r="A1899" s="1" t="s">
        <v>119</v>
      </c>
    </row>
    <row r="1900">
      <c r="A1900" s="1" t="s">
        <v>121</v>
      </c>
      <c r="E1900" s="27" t="s">
        <v>114</v>
      </c>
    </row>
    <row r="1901">
      <c r="A1901" s="1" t="s">
        <v>112</v>
      </c>
      <c r="B1901" s="1">
        <v>480</v>
      </c>
      <c r="C1901" s="26" t="s">
        <v>2500</v>
      </c>
      <c r="D1901" t="s">
        <v>114</v>
      </c>
      <c r="E1901" s="27" t="s">
        <v>2501</v>
      </c>
      <c r="F1901" s="28" t="s">
        <v>136</v>
      </c>
      <c r="G1901" s="29">
        <v>147.79300000000001</v>
      </c>
      <c r="H1901" s="28">
        <v>0.00029999999999999997</v>
      </c>
      <c r="I1901" s="30">
        <f>ROUND(G1901*H1901,P4)</f>
        <v>0</v>
      </c>
      <c r="L1901" s="31">
        <v>0</v>
      </c>
      <c r="M1901" s="24">
        <f>ROUND(G1901*L1901,P4)</f>
        <v>0</v>
      </c>
      <c r="N1901" s="25" t="s">
        <v>257</v>
      </c>
      <c r="O1901" s="32">
        <f>M1901*AA1901</f>
        <v>0</v>
      </c>
      <c r="P1901" s="1">
        <v>3</v>
      </c>
      <c r="AA1901" s="1">
        <f>IF(P1901=1,$O$3,IF(P1901=2,$O$4,$O$5))</f>
        <v>0</v>
      </c>
    </row>
    <row r="1902">
      <c r="A1902" s="1" t="s">
        <v>118</v>
      </c>
      <c r="E1902" s="27" t="s">
        <v>2501</v>
      </c>
    </row>
    <row r="1903" ht="25.5">
      <c r="A1903" s="1" t="s">
        <v>119</v>
      </c>
      <c r="E1903" s="33" t="s">
        <v>2502</v>
      </c>
    </row>
    <row r="1904">
      <c r="A1904" s="1" t="s">
        <v>121</v>
      </c>
      <c r="E1904" s="27" t="s">
        <v>114</v>
      </c>
    </row>
    <row r="1905">
      <c r="A1905" s="1" t="s">
        <v>112</v>
      </c>
      <c r="B1905" s="1">
        <v>477</v>
      </c>
      <c r="C1905" s="26" t="s">
        <v>2503</v>
      </c>
      <c r="D1905" t="s">
        <v>114</v>
      </c>
      <c r="E1905" s="27" t="s">
        <v>2504</v>
      </c>
      <c r="F1905" s="28" t="s">
        <v>416</v>
      </c>
      <c r="G1905" s="29">
        <v>403.04300000000001</v>
      </c>
      <c r="H1905" s="28">
        <v>0.02</v>
      </c>
      <c r="I1905" s="30">
        <f>ROUND(G1905*H1905,P4)</f>
        <v>0</v>
      </c>
      <c r="L1905" s="31">
        <v>0</v>
      </c>
      <c r="M1905" s="24">
        <f>ROUND(G1905*L1905,P4)</f>
        <v>0</v>
      </c>
      <c r="N1905" s="25" t="s">
        <v>257</v>
      </c>
      <c r="O1905" s="32">
        <f>M1905*AA1905</f>
        <v>0</v>
      </c>
      <c r="P1905" s="1">
        <v>3</v>
      </c>
      <c r="AA1905" s="1">
        <f>IF(P1905=1,$O$3,IF(P1905=2,$O$4,$O$5))</f>
        <v>0</v>
      </c>
    </row>
    <row r="1906">
      <c r="A1906" s="1" t="s">
        <v>118</v>
      </c>
      <c r="E1906" s="27" t="s">
        <v>2504</v>
      </c>
    </row>
    <row r="1907">
      <c r="A1907" s="1" t="s">
        <v>119</v>
      </c>
    </row>
    <row r="1908">
      <c r="A1908" s="1" t="s">
        <v>121</v>
      </c>
      <c r="E1908" s="27" t="s">
        <v>114</v>
      </c>
    </row>
    <row r="1909">
      <c r="A1909" s="1" t="s">
        <v>109</v>
      </c>
      <c r="C1909" s="22" t="s">
        <v>2505</v>
      </c>
      <c r="E1909" s="23" t="s">
        <v>2506</v>
      </c>
      <c r="L1909" s="24">
        <f>SUMIFS(L1910:L1945,A1910:A1945,"P")</f>
        <v>0</v>
      </c>
      <c r="M1909" s="24">
        <f>SUMIFS(M1910:M1945,A1910:A1945,"P")</f>
        <v>0</v>
      </c>
      <c r="N1909" s="25"/>
    </row>
    <row r="1910">
      <c r="A1910" s="1" t="s">
        <v>112</v>
      </c>
      <c r="B1910" s="1">
        <v>483</v>
      </c>
      <c r="C1910" s="26" t="s">
        <v>2507</v>
      </c>
      <c r="D1910" t="s">
        <v>114</v>
      </c>
      <c r="E1910" s="27" t="s">
        <v>2508</v>
      </c>
      <c r="F1910" s="28" t="s">
        <v>416</v>
      </c>
      <c r="G1910" s="29">
        <v>244.36099999999999</v>
      </c>
      <c r="H1910" s="28">
        <v>0</v>
      </c>
      <c r="I1910" s="30">
        <f>ROUND(G1910*H1910,P4)</f>
        <v>0</v>
      </c>
      <c r="L1910" s="31">
        <v>0</v>
      </c>
      <c r="M1910" s="24">
        <f>ROUND(G1910*L1910,P4)</f>
        <v>0</v>
      </c>
      <c r="N1910" s="25" t="s">
        <v>133</v>
      </c>
      <c r="O1910" s="32">
        <f>M1910*AA1910</f>
        <v>0</v>
      </c>
      <c r="P1910" s="1">
        <v>3</v>
      </c>
      <c r="AA1910" s="1">
        <f>IF(P1910=1,$O$3,IF(P1910=2,$O$4,$O$5))</f>
        <v>0</v>
      </c>
    </row>
    <row r="1911">
      <c r="A1911" s="1" t="s">
        <v>118</v>
      </c>
      <c r="E1911" s="27" t="s">
        <v>2508</v>
      </c>
    </row>
    <row r="1912" ht="153">
      <c r="A1912" s="1" t="s">
        <v>119</v>
      </c>
      <c r="E1912" s="33" t="s">
        <v>2509</v>
      </c>
    </row>
    <row r="1913">
      <c r="A1913" s="1" t="s">
        <v>121</v>
      </c>
      <c r="E1913" s="27" t="s">
        <v>114</v>
      </c>
    </row>
    <row r="1914" ht="25.5">
      <c r="A1914" s="1" t="s">
        <v>112</v>
      </c>
      <c r="B1914" s="1">
        <v>484</v>
      </c>
      <c r="C1914" s="26" t="s">
        <v>2510</v>
      </c>
      <c r="D1914" t="s">
        <v>114</v>
      </c>
      <c r="E1914" s="27" t="s">
        <v>2511</v>
      </c>
      <c r="F1914" s="28" t="s">
        <v>416</v>
      </c>
      <c r="G1914" s="29">
        <v>479.44799999999998</v>
      </c>
      <c r="H1914" s="28">
        <v>0.00044999999999999999</v>
      </c>
      <c r="I1914" s="30">
        <f>ROUND(G1914*H1914,P4)</f>
        <v>0</v>
      </c>
      <c r="L1914" s="31">
        <v>0</v>
      </c>
      <c r="M1914" s="24">
        <f>ROUND(G1914*L1914,P4)</f>
        <v>0</v>
      </c>
      <c r="N1914" s="25" t="s">
        <v>133</v>
      </c>
      <c r="O1914" s="32">
        <f>M1914*AA1914</f>
        <v>0</v>
      </c>
      <c r="P1914" s="1">
        <v>3</v>
      </c>
      <c r="AA1914" s="1">
        <f>IF(P1914=1,$O$3,IF(P1914=2,$O$4,$O$5))</f>
        <v>0</v>
      </c>
    </row>
    <row r="1915" ht="25.5">
      <c r="A1915" s="1" t="s">
        <v>118</v>
      </c>
      <c r="E1915" s="27" t="s">
        <v>2511</v>
      </c>
    </row>
    <row r="1916" ht="306">
      <c r="A1916" s="1" t="s">
        <v>119</v>
      </c>
      <c r="E1916" s="33" t="s">
        <v>2512</v>
      </c>
    </row>
    <row r="1917">
      <c r="A1917" s="1" t="s">
        <v>121</v>
      </c>
      <c r="E1917" s="27" t="s">
        <v>114</v>
      </c>
    </row>
    <row r="1918" ht="25.5">
      <c r="A1918" s="1" t="s">
        <v>112</v>
      </c>
      <c r="B1918" s="1">
        <v>485</v>
      </c>
      <c r="C1918" s="26" t="s">
        <v>2513</v>
      </c>
      <c r="D1918" t="s">
        <v>114</v>
      </c>
      <c r="E1918" s="27" t="s">
        <v>2514</v>
      </c>
      <c r="F1918" s="28" t="s">
        <v>416</v>
      </c>
      <c r="G1918" s="29">
        <v>56.963000000000001</v>
      </c>
      <c r="H1918" s="28">
        <v>0.00017000000000000001</v>
      </c>
      <c r="I1918" s="30">
        <f>ROUND(G1918*H1918,P4)</f>
        <v>0</v>
      </c>
      <c r="L1918" s="31">
        <v>0</v>
      </c>
      <c r="M1918" s="24">
        <f>ROUND(G1918*L1918,P4)</f>
        <v>0</v>
      </c>
      <c r="N1918" s="25" t="s">
        <v>133</v>
      </c>
      <c r="O1918" s="32">
        <f>M1918*AA1918</f>
        <v>0</v>
      </c>
      <c r="P1918" s="1">
        <v>3</v>
      </c>
      <c r="AA1918" s="1">
        <f>IF(P1918=1,$O$3,IF(P1918=2,$O$4,$O$5))</f>
        <v>0</v>
      </c>
    </row>
    <row r="1919" ht="25.5">
      <c r="A1919" s="1" t="s">
        <v>118</v>
      </c>
      <c r="E1919" s="27" t="s">
        <v>2514</v>
      </c>
    </row>
    <row r="1920" ht="178.5">
      <c r="A1920" s="1" t="s">
        <v>119</v>
      </c>
      <c r="E1920" s="33" t="s">
        <v>2515</v>
      </c>
    </row>
    <row r="1921">
      <c r="A1921" s="1" t="s">
        <v>121</v>
      </c>
      <c r="E1921" s="27" t="s">
        <v>114</v>
      </c>
    </row>
    <row r="1922" ht="25.5">
      <c r="A1922" s="1" t="s">
        <v>112</v>
      </c>
      <c r="B1922" s="1">
        <v>486</v>
      </c>
      <c r="C1922" s="26" t="s">
        <v>2516</v>
      </c>
      <c r="D1922" t="s">
        <v>114</v>
      </c>
      <c r="E1922" s="27" t="s">
        <v>2517</v>
      </c>
      <c r="F1922" s="28" t="s">
        <v>416</v>
      </c>
      <c r="G1922" s="29">
        <v>244.209</v>
      </c>
      <c r="H1922" s="28">
        <v>0.00033</v>
      </c>
      <c r="I1922" s="30">
        <f>ROUND(G1922*H1922,P4)</f>
        <v>0</v>
      </c>
      <c r="L1922" s="31">
        <v>0</v>
      </c>
      <c r="M1922" s="24">
        <f>ROUND(G1922*L1922,P4)</f>
        <v>0</v>
      </c>
      <c r="N1922" s="25" t="s">
        <v>133</v>
      </c>
      <c r="O1922" s="32">
        <f>M1922*AA1922</f>
        <v>0</v>
      </c>
      <c r="P1922" s="1">
        <v>3</v>
      </c>
      <c r="AA1922" s="1">
        <f>IF(P1922=1,$O$3,IF(P1922=2,$O$4,$O$5))</f>
        <v>0</v>
      </c>
    </row>
    <row r="1923" ht="25.5">
      <c r="A1923" s="1" t="s">
        <v>118</v>
      </c>
      <c r="E1923" s="27" t="s">
        <v>2518</v>
      </c>
    </row>
    <row r="1924" ht="306">
      <c r="A1924" s="1" t="s">
        <v>119</v>
      </c>
      <c r="E1924" s="33" t="s">
        <v>2519</v>
      </c>
    </row>
    <row r="1925">
      <c r="A1925" s="1" t="s">
        <v>121</v>
      </c>
      <c r="E1925" s="27" t="s">
        <v>114</v>
      </c>
    </row>
    <row r="1926" ht="25.5">
      <c r="A1926" s="1" t="s">
        <v>112</v>
      </c>
      <c r="B1926" s="1">
        <v>489</v>
      </c>
      <c r="C1926" s="26" t="s">
        <v>2520</v>
      </c>
      <c r="D1926" t="s">
        <v>114</v>
      </c>
      <c r="E1926" s="27" t="s">
        <v>2521</v>
      </c>
      <c r="F1926" s="28" t="s">
        <v>416</v>
      </c>
      <c r="G1926" s="29">
        <v>14.859999999999999</v>
      </c>
      <c r="H1926" s="28">
        <v>0.00020000000000000001</v>
      </c>
      <c r="I1926" s="30">
        <f>ROUND(G1926*H1926,P4)</f>
        <v>0</v>
      </c>
      <c r="L1926" s="31">
        <v>0</v>
      </c>
      <c r="M1926" s="24">
        <f>ROUND(G1926*L1926,P4)</f>
        <v>0</v>
      </c>
      <c r="N1926" s="25" t="s">
        <v>133</v>
      </c>
      <c r="O1926" s="32">
        <f>M1926*AA1926</f>
        <v>0</v>
      </c>
      <c r="P1926" s="1">
        <v>3</v>
      </c>
      <c r="AA1926" s="1">
        <f>IF(P1926=1,$O$3,IF(P1926=2,$O$4,$O$5))</f>
        <v>0</v>
      </c>
    </row>
    <row r="1927" ht="25.5">
      <c r="A1927" s="1" t="s">
        <v>118</v>
      </c>
      <c r="E1927" s="27" t="s">
        <v>2521</v>
      </c>
    </row>
    <row r="1928" ht="102">
      <c r="A1928" s="1" t="s">
        <v>119</v>
      </c>
      <c r="E1928" s="33" t="s">
        <v>2522</v>
      </c>
    </row>
    <row r="1929">
      <c r="A1929" s="1" t="s">
        <v>121</v>
      </c>
      <c r="E1929" s="27" t="s">
        <v>114</v>
      </c>
    </row>
    <row r="1930">
      <c r="A1930" s="1" t="s">
        <v>112</v>
      </c>
      <c r="B1930" s="1">
        <v>490</v>
      </c>
      <c r="C1930" s="26" t="s">
        <v>2523</v>
      </c>
      <c r="D1930" t="s">
        <v>114</v>
      </c>
      <c r="E1930" s="27" t="s">
        <v>2524</v>
      </c>
      <c r="F1930" s="28" t="s">
        <v>416</v>
      </c>
      <c r="G1930" s="29">
        <v>14.859999999999999</v>
      </c>
      <c r="H1930" s="28">
        <v>0.00048000000000000001</v>
      </c>
      <c r="I1930" s="30">
        <f>ROUND(G1930*H1930,P4)</f>
        <v>0</v>
      </c>
      <c r="L1930" s="31">
        <v>0</v>
      </c>
      <c r="M1930" s="24">
        <f>ROUND(G1930*L1930,P4)</f>
        <v>0</v>
      </c>
      <c r="N1930" s="25" t="s">
        <v>133</v>
      </c>
      <c r="O1930" s="32">
        <f>M1930*AA1930</f>
        <v>0</v>
      </c>
      <c r="P1930" s="1">
        <v>3</v>
      </c>
      <c r="AA1930" s="1">
        <f>IF(P1930=1,$O$3,IF(P1930=2,$O$4,$O$5))</f>
        <v>0</v>
      </c>
    </row>
    <row r="1931">
      <c r="A1931" s="1" t="s">
        <v>118</v>
      </c>
      <c r="E1931" s="27" t="s">
        <v>2524</v>
      </c>
    </row>
    <row r="1932" ht="102">
      <c r="A1932" s="1" t="s">
        <v>119</v>
      </c>
      <c r="E1932" s="33" t="s">
        <v>2525</v>
      </c>
    </row>
    <row r="1933">
      <c r="A1933" s="1" t="s">
        <v>121</v>
      </c>
      <c r="E1933" s="27" t="s">
        <v>114</v>
      </c>
    </row>
    <row r="1934">
      <c r="A1934" s="1" t="s">
        <v>112</v>
      </c>
      <c r="B1934" s="1">
        <v>487</v>
      </c>
      <c r="C1934" s="26" t="s">
        <v>2526</v>
      </c>
      <c r="D1934" t="s">
        <v>114</v>
      </c>
      <c r="E1934" s="27" t="s">
        <v>2527</v>
      </c>
      <c r="F1934" s="28" t="s">
        <v>132</v>
      </c>
      <c r="G1934" s="29">
        <v>53</v>
      </c>
      <c r="H1934" s="28">
        <v>0.00013999999999999999</v>
      </c>
      <c r="I1934" s="30">
        <f>ROUND(G1934*H1934,P4)</f>
        <v>0</v>
      </c>
      <c r="L1934" s="31">
        <v>0</v>
      </c>
      <c r="M1934" s="24">
        <f>ROUND(G1934*L1934,P4)</f>
        <v>0</v>
      </c>
      <c r="N1934" s="25" t="s">
        <v>257</v>
      </c>
      <c r="O1934" s="32">
        <f>M1934*AA1934</f>
        <v>0</v>
      </c>
      <c r="P1934" s="1">
        <v>3</v>
      </c>
      <c r="AA1934" s="1">
        <f>IF(P1934=1,$O$3,IF(P1934=2,$O$4,$O$5))</f>
        <v>0</v>
      </c>
    </row>
    <row r="1935">
      <c r="A1935" s="1" t="s">
        <v>118</v>
      </c>
      <c r="E1935" s="27" t="s">
        <v>2527</v>
      </c>
    </row>
    <row r="1936" ht="25.5">
      <c r="A1936" s="1" t="s">
        <v>119</v>
      </c>
      <c r="E1936" s="33" t="s">
        <v>2528</v>
      </c>
    </row>
    <row r="1937">
      <c r="A1937" s="1" t="s">
        <v>121</v>
      </c>
      <c r="E1937" s="27" t="s">
        <v>114</v>
      </c>
    </row>
    <row r="1938">
      <c r="A1938" s="1" t="s">
        <v>112</v>
      </c>
      <c r="B1938" s="1">
        <v>488</v>
      </c>
      <c r="C1938" s="26" t="s">
        <v>2529</v>
      </c>
      <c r="D1938" t="s">
        <v>114</v>
      </c>
      <c r="E1938" s="27" t="s">
        <v>2530</v>
      </c>
      <c r="F1938" s="28" t="s">
        <v>416</v>
      </c>
      <c r="G1938" s="29">
        <v>443.22399999999999</v>
      </c>
      <c r="H1938" s="28">
        <v>0.00021000000000000001</v>
      </c>
      <c r="I1938" s="30">
        <f>ROUND(G1938*H1938,P4)</f>
        <v>0</v>
      </c>
      <c r="L1938" s="31">
        <v>0</v>
      </c>
      <c r="M1938" s="24">
        <f>ROUND(G1938*L1938,P4)</f>
        <v>0</v>
      </c>
      <c r="N1938" s="25" t="s">
        <v>257</v>
      </c>
      <c r="O1938" s="32">
        <f>M1938*AA1938</f>
        <v>0</v>
      </c>
      <c r="P1938" s="1">
        <v>3</v>
      </c>
      <c r="AA1938" s="1">
        <f>IF(P1938=1,$O$3,IF(P1938=2,$O$4,$O$5))</f>
        <v>0</v>
      </c>
    </row>
    <row r="1939">
      <c r="A1939" s="1" t="s">
        <v>118</v>
      </c>
      <c r="E1939" s="27" t="s">
        <v>2530</v>
      </c>
    </row>
    <row r="1940" ht="204">
      <c r="A1940" s="1" t="s">
        <v>119</v>
      </c>
      <c r="E1940" s="33" t="s">
        <v>2531</v>
      </c>
    </row>
    <row r="1941">
      <c r="A1941" s="1" t="s">
        <v>121</v>
      </c>
      <c r="E1941" s="27" t="s">
        <v>114</v>
      </c>
    </row>
    <row r="1942" ht="25.5">
      <c r="A1942" s="1" t="s">
        <v>112</v>
      </c>
      <c r="B1942" s="1">
        <v>491</v>
      </c>
      <c r="C1942" s="26" t="s">
        <v>2532</v>
      </c>
      <c r="D1942" t="s">
        <v>114</v>
      </c>
      <c r="E1942" s="27" t="s">
        <v>2533</v>
      </c>
      <c r="F1942" s="28" t="s">
        <v>136</v>
      </c>
      <c r="G1942" s="29">
        <v>1.72</v>
      </c>
      <c r="H1942" s="28">
        <v>0.00019000000000000001</v>
      </c>
      <c r="I1942" s="30">
        <f>ROUND(G1942*H1942,P4)</f>
        <v>0</v>
      </c>
      <c r="L1942" s="31">
        <v>0</v>
      </c>
      <c r="M1942" s="24">
        <f>ROUND(G1942*L1942,P4)</f>
        <v>0</v>
      </c>
      <c r="N1942" s="25" t="s">
        <v>257</v>
      </c>
      <c r="O1942" s="32">
        <f>M1942*AA1942</f>
        <v>0</v>
      </c>
      <c r="P1942" s="1">
        <v>3</v>
      </c>
      <c r="AA1942" s="1">
        <f>IF(P1942=1,$O$3,IF(P1942=2,$O$4,$O$5))</f>
        <v>0</v>
      </c>
    </row>
    <row r="1943" ht="25.5">
      <c r="A1943" s="1" t="s">
        <v>118</v>
      </c>
      <c r="E1943" s="27" t="s">
        <v>2533</v>
      </c>
    </row>
    <row r="1944">
      <c r="A1944" s="1" t="s">
        <v>119</v>
      </c>
    </row>
    <row r="1945">
      <c r="A1945" s="1" t="s">
        <v>121</v>
      </c>
      <c r="E1945" s="27" t="s">
        <v>114</v>
      </c>
    </row>
    <row r="1946">
      <c r="A1946" s="1" t="s">
        <v>109</v>
      </c>
      <c r="C1946" s="22" t="s">
        <v>2534</v>
      </c>
      <c r="E1946" s="23" t="s">
        <v>2535</v>
      </c>
      <c r="L1946" s="24">
        <f>SUMIFS(L1947:L1970,A1947:A1970,"P")</f>
        <v>0</v>
      </c>
      <c r="M1946" s="24">
        <f>SUMIFS(M1947:M1970,A1947:A1970,"P")</f>
        <v>0</v>
      </c>
      <c r="N1946" s="25"/>
    </row>
    <row r="1947" ht="25.5">
      <c r="A1947" s="1" t="s">
        <v>112</v>
      </c>
      <c r="B1947" s="1">
        <v>493</v>
      </c>
      <c r="C1947" s="26" t="s">
        <v>2536</v>
      </c>
      <c r="D1947" t="s">
        <v>114</v>
      </c>
      <c r="E1947" s="27" t="s">
        <v>2537</v>
      </c>
      <c r="F1947" s="28" t="s">
        <v>416</v>
      </c>
      <c r="G1947" s="29">
        <v>2365.8780000000002</v>
      </c>
      <c r="H1947" s="28">
        <v>0.00021000000000000001</v>
      </c>
      <c r="I1947" s="30">
        <f>ROUND(G1947*H1947,P4)</f>
        <v>0</v>
      </c>
      <c r="L1947" s="31">
        <v>0</v>
      </c>
      <c r="M1947" s="24">
        <f>ROUND(G1947*L1947,P4)</f>
        <v>0</v>
      </c>
      <c r="N1947" s="25" t="s">
        <v>133</v>
      </c>
      <c r="O1947" s="32">
        <f>M1947*AA1947</f>
        <v>0</v>
      </c>
      <c r="P1947" s="1">
        <v>3</v>
      </c>
      <c r="AA1947" s="1">
        <f>IF(P1947=1,$O$3,IF(P1947=2,$O$4,$O$5))</f>
        <v>0</v>
      </c>
    </row>
    <row r="1948" ht="25.5">
      <c r="A1948" s="1" t="s">
        <v>118</v>
      </c>
      <c r="E1948" s="27" t="s">
        <v>2537</v>
      </c>
    </row>
    <row r="1949">
      <c r="A1949" s="1" t="s">
        <v>119</v>
      </c>
      <c r="E1949" s="33" t="s">
        <v>2538</v>
      </c>
    </row>
    <row r="1950">
      <c r="A1950" s="1" t="s">
        <v>121</v>
      </c>
      <c r="E1950" s="27" t="s">
        <v>114</v>
      </c>
    </row>
    <row r="1951" ht="25.5">
      <c r="A1951" s="1" t="s">
        <v>112</v>
      </c>
      <c r="B1951" s="1">
        <v>494</v>
      </c>
      <c r="C1951" s="26" t="s">
        <v>2539</v>
      </c>
      <c r="D1951" t="s">
        <v>114</v>
      </c>
      <c r="E1951" s="27" t="s">
        <v>2540</v>
      </c>
      <c r="F1951" s="28" t="s">
        <v>416</v>
      </c>
      <c r="G1951" s="29">
        <v>661.64499999999998</v>
      </c>
      <c r="H1951" s="28">
        <v>0.00021000000000000001</v>
      </c>
      <c r="I1951" s="30">
        <f>ROUND(G1951*H1951,P4)</f>
        <v>0</v>
      </c>
      <c r="L1951" s="31">
        <v>0</v>
      </c>
      <c r="M1951" s="24">
        <f>ROUND(G1951*L1951,P4)</f>
        <v>0</v>
      </c>
      <c r="N1951" s="25" t="s">
        <v>133</v>
      </c>
      <c r="O1951" s="32">
        <f>M1951*AA1951</f>
        <v>0</v>
      </c>
      <c r="P1951" s="1">
        <v>3</v>
      </c>
      <c r="AA1951" s="1">
        <f>IF(P1951=1,$O$3,IF(P1951=2,$O$4,$O$5))</f>
        <v>0</v>
      </c>
    </row>
    <row r="1952" ht="25.5">
      <c r="A1952" s="1" t="s">
        <v>118</v>
      </c>
      <c r="E1952" s="27" t="s">
        <v>2540</v>
      </c>
    </row>
    <row r="1953">
      <c r="A1953" s="1" t="s">
        <v>119</v>
      </c>
    </row>
    <row r="1954">
      <c r="A1954" s="1" t="s">
        <v>121</v>
      </c>
      <c r="E1954" s="27" t="s">
        <v>114</v>
      </c>
    </row>
    <row r="1955" ht="25.5">
      <c r="A1955" s="1" t="s">
        <v>112</v>
      </c>
      <c r="B1955" s="1">
        <v>495</v>
      </c>
      <c r="C1955" s="26" t="s">
        <v>2541</v>
      </c>
      <c r="D1955" t="s">
        <v>114</v>
      </c>
      <c r="E1955" s="27" t="s">
        <v>2542</v>
      </c>
      <c r="F1955" s="28" t="s">
        <v>416</v>
      </c>
      <c r="G1955" s="29">
        <v>425.947</v>
      </c>
      <c r="H1955" s="28">
        <v>0.00027999999999999998</v>
      </c>
      <c r="I1955" s="30">
        <f>ROUND(G1955*H1955,P4)</f>
        <v>0</v>
      </c>
      <c r="L1955" s="31">
        <v>0</v>
      </c>
      <c r="M1955" s="24">
        <f>ROUND(G1955*L1955,P4)</f>
        <v>0</v>
      </c>
      <c r="N1955" s="25" t="s">
        <v>133</v>
      </c>
      <c r="O1955" s="32">
        <f>M1955*AA1955</f>
        <v>0</v>
      </c>
      <c r="P1955" s="1">
        <v>3</v>
      </c>
      <c r="AA1955" s="1">
        <f>IF(P1955=1,$O$3,IF(P1955=2,$O$4,$O$5))</f>
        <v>0</v>
      </c>
    </row>
    <row r="1956" ht="25.5">
      <c r="A1956" s="1" t="s">
        <v>118</v>
      </c>
      <c r="E1956" s="27" t="s">
        <v>2542</v>
      </c>
    </row>
    <row r="1957">
      <c r="A1957" s="1" t="s">
        <v>119</v>
      </c>
    </row>
    <row r="1958">
      <c r="A1958" s="1" t="s">
        <v>121</v>
      </c>
      <c r="E1958" s="27" t="s">
        <v>114</v>
      </c>
    </row>
    <row r="1959" ht="25.5">
      <c r="A1959" s="1" t="s">
        <v>112</v>
      </c>
      <c r="B1959" s="1">
        <v>496</v>
      </c>
      <c r="C1959" s="26" t="s">
        <v>2543</v>
      </c>
      <c r="D1959" t="s">
        <v>114</v>
      </c>
      <c r="E1959" s="27" t="s">
        <v>2544</v>
      </c>
      <c r="F1959" s="28" t="s">
        <v>416</v>
      </c>
      <c r="G1959" s="29">
        <v>1939.931</v>
      </c>
      <c r="H1959" s="28">
        <v>0.00029</v>
      </c>
      <c r="I1959" s="30">
        <f>ROUND(G1959*H1959,P4)</f>
        <v>0</v>
      </c>
      <c r="L1959" s="31">
        <v>0</v>
      </c>
      <c r="M1959" s="24">
        <f>ROUND(G1959*L1959,P4)</f>
        <v>0</v>
      </c>
      <c r="N1959" s="25" t="s">
        <v>133</v>
      </c>
      <c r="O1959" s="32">
        <f>M1959*AA1959</f>
        <v>0</v>
      </c>
      <c r="P1959" s="1">
        <v>3</v>
      </c>
      <c r="AA1959" s="1">
        <f>IF(P1959=1,$O$3,IF(P1959=2,$O$4,$O$5))</f>
        <v>0</v>
      </c>
    </row>
    <row r="1960" ht="25.5">
      <c r="A1960" s="1" t="s">
        <v>118</v>
      </c>
      <c r="E1960" s="27" t="s">
        <v>2544</v>
      </c>
    </row>
    <row r="1961">
      <c r="A1961" s="1" t="s">
        <v>119</v>
      </c>
    </row>
    <row r="1962">
      <c r="A1962" s="1" t="s">
        <v>121</v>
      </c>
      <c r="E1962" s="27" t="s">
        <v>114</v>
      </c>
    </row>
    <row r="1963" ht="25.5">
      <c r="A1963" s="1" t="s">
        <v>112</v>
      </c>
      <c r="B1963" s="1">
        <v>497</v>
      </c>
      <c r="C1963" s="26" t="s">
        <v>2545</v>
      </c>
      <c r="D1963" t="s">
        <v>114</v>
      </c>
      <c r="E1963" s="27" t="s">
        <v>2546</v>
      </c>
      <c r="F1963" s="28" t="s">
        <v>416</v>
      </c>
      <c r="G1963" s="29">
        <v>661.64499999999998</v>
      </c>
      <c r="H1963" s="28">
        <v>0.00029</v>
      </c>
      <c r="I1963" s="30">
        <f>ROUND(G1963*H1963,P4)</f>
        <v>0</v>
      </c>
      <c r="L1963" s="31">
        <v>0</v>
      </c>
      <c r="M1963" s="24">
        <f>ROUND(G1963*L1963,P4)</f>
        <v>0</v>
      </c>
      <c r="N1963" s="25" t="s">
        <v>133</v>
      </c>
      <c r="O1963" s="32">
        <f>M1963*AA1963</f>
        <v>0</v>
      </c>
      <c r="P1963" s="1">
        <v>3</v>
      </c>
      <c r="AA1963" s="1">
        <f>IF(P1963=1,$O$3,IF(P1963=2,$O$4,$O$5))</f>
        <v>0</v>
      </c>
    </row>
    <row r="1964" ht="25.5">
      <c r="A1964" s="1" t="s">
        <v>118</v>
      </c>
      <c r="E1964" s="27" t="s">
        <v>2546</v>
      </c>
    </row>
    <row r="1965" ht="255">
      <c r="A1965" s="1" t="s">
        <v>119</v>
      </c>
      <c r="E1965" s="33" t="s">
        <v>2547</v>
      </c>
    </row>
    <row r="1966">
      <c r="A1966" s="1" t="s">
        <v>121</v>
      </c>
      <c r="E1966" s="27" t="s">
        <v>114</v>
      </c>
    </row>
    <row r="1967">
      <c r="A1967" s="1" t="s">
        <v>112</v>
      </c>
      <c r="B1967" s="1">
        <v>492</v>
      </c>
      <c r="C1967" s="26" t="s">
        <v>2548</v>
      </c>
      <c r="D1967" t="s">
        <v>114</v>
      </c>
      <c r="E1967" s="27" t="s">
        <v>2549</v>
      </c>
      <c r="F1967" s="28" t="s">
        <v>2336</v>
      </c>
      <c r="G1967" s="29">
        <v>1</v>
      </c>
      <c r="H1967" s="28">
        <v>0</v>
      </c>
      <c r="I1967" s="30">
        <f>ROUND(G1967*H1967,P4)</f>
        <v>0</v>
      </c>
      <c r="L1967" s="31">
        <v>0</v>
      </c>
      <c r="M1967" s="24">
        <f>ROUND(G1967*L1967,P4)</f>
        <v>0</v>
      </c>
      <c r="N1967" s="25" t="s">
        <v>257</v>
      </c>
      <c r="O1967" s="32">
        <f>M1967*AA1967</f>
        <v>0</v>
      </c>
      <c r="P1967" s="1">
        <v>3</v>
      </c>
      <c r="AA1967" s="1">
        <f>IF(P1967=1,$O$3,IF(P1967=2,$O$4,$O$5))</f>
        <v>0</v>
      </c>
    </row>
    <row r="1968">
      <c r="A1968" s="1" t="s">
        <v>118</v>
      </c>
      <c r="E1968" s="27" t="s">
        <v>2549</v>
      </c>
    </row>
    <row r="1969">
      <c r="A1969" s="1" t="s">
        <v>119</v>
      </c>
    </row>
    <row r="1970">
      <c r="A1970" s="1" t="s">
        <v>121</v>
      </c>
      <c r="E1970" s="27" t="s">
        <v>114</v>
      </c>
    </row>
    <row r="1971">
      <c r="A1971" s="1" t="s">
        <v>109</v>
      </c>
      <c r="C1971" s="22" t="s">
        <v>2550</v>
      </c>
      <c r="E1971" s="23" t="s">
        <v>2551</v>
      </c>
      <c r="L1971" s="24">
        <f>SUMIFS(L1972:L1979,A1972:A1979,"P")</f>
        <v>0</v>
      </c>
      <c r="M1971" s="24">
        <f>SUMIFS(M1972:M1979,A1972:A1979,"P")</f>
        <v>0</v>
      </c>
      <c r="N1971" s="25"/>
    </row>
    <row r="1972" ht="25.5">
      <c r="A1972" s="1" t="s">
        <v>112</v>
      </c>
      <c r="B1972" s="1">
        <v>499</v>
      </c>
      <c r="C1972" s="26" t="s">
        <v>2552</v>
      </c>
      <c r="D1972" t="s">
        <v>114</v>
      </c>
      <c r="E1972" s="27" t="s">
        <v>2553</v>
      </c>
      <c r="F1972" s="28" t="s">
        <v>416</v>
      </c>
      <c r="G1972" s="29">
        <v>15.385</v>
      </c>
      <c r="H1972" s="28">
        <v>0.0012999999999999999</v>
      </c>
      <c r="I1972" s="30">
        <f>ROUND(G1972*H1972,P4)</f>
        <v>0</v>
      </c>
      <c r="L1972" s="31">
        <v>0</v>
      </c>
      <c r="M1972" s="24">
        <f>ROUND(G1972*L1972,P4)</f>
        <v>0</v>
      </c>
      <c r="N1972" s="25" t="s">
        <v>257</v>
      </c>
      <c r="O1972" s="32">
        <f>M1972*AA1972</f>
        <v>0</v>
      </c>
      <c r="P1972" s="1">
        <v>3</v>
      </c>
      <c r="AA1972" s="1">
        <f>IF(P1972=1,$O$3,IF(P1972=2,$O$4,$O$5))</f>
        <v>0</v>
      </c>
    </row>
    <row r="1973" ht="25.5">
      <c r="A1973" s="1" t="s">
        <v>118</v>
      </c>
      <c r="E1973" s="27" t="s">
        <v>2553</v>
      </c>
    </row>
    <row r="1974">
      <c r="A1974" s="1" t="s">
        <v>119</v>
      </c>
    </row>
    <row r="1975">
      <c r="A1975" s="1" t="s">
        <v>121</v>
      </c>
      <c r="E1975" s="27" t="s">
        <v>114</v>
      </c>
    </row>
    <row r="1976">
      <c r="A1976" s="1" t="s">
        <v>112</v>
      </c>
      <c r="B1976" s="1">
        <v>498</v>
      </c>
      <c r="C1976" s="26" t="s">
        <v>2554</v>
      </c>
      <c r="D1976" t="s">
        <v>114</v>
      </c>
      <c r="E1976" s="27" t="s">
        <v>2555</v>
      </c>
      <c r="F1976" s="28" t="s">
        <v>416</v>
      </c>
      <c r="G1976" s="29">
        <v>15.385</v>
      </c>
      <c r="H1976" s="28">
        <v>0</v>
      </c>
      <c r="I1976" s="30">
        <f>ROUND(G1976*H1976,P4)</f>
        <v>0</v>
      </c>
      <c r="L1976" s="31">
        <v>0</v>
      </c>
      <c r="M1976" s="24">
        <f>ROUND(G1976*L1976,P4)</f>
        <v>0</v>
      </c>
      <c r="N1976" s="25" t="s">
        <v>257</v>
      </c>
      <c r="O1976" s="32">
        <f>M1976*AA1976</f>
        <v>0</v>
      </c>
      <c r="P1976" s="1">
        <v>3</v>
      </c>
      <c r="AA1976" s="1">
        <f>IF(P1976=1,$O$3,IF(P1976=2,$O$4,$O$5))</f>
        <v>0</v>
      </c>
    </row>
    <row r="1977">
      <c r="A1977" s="1" t="s">
        <v>118</v>
      </c>
      <c r="E1977" s="27" t="s">
        <v>2555</v>
      </c>
    </row>
    <row r="1978" ht="76.5">
      <c r="A1978" s="1" t="s">
        <v>119</v>
      </c>
      <c r="E1978" s="33" t="s">
        <v>2556</v>
      </c>
    </row>
    <row r="1979">
      <c r="A1979" s="1" t="s">
        <v>121</v>
      </c>
      <c r="E1979" s="27" t="s">
        <v>114</v>
      </c>
    </row>
    <row r="1980">
      <c r="A1980" s="1" t="s">
        <v>109</v>
      </c>
      <c r="C1980" s="22" t="s">
        <v>2557</v>
      </c>
      <c r="E1980" s="23" t="s">
        <v>2558</v>
      </c>
      <c r="L1980" s="24">
        <f>SUMIFS(L1981:L2016,A1981:A2016,"P")</f>
        <v>0</v>
      </c>
      <c r="M1980" s="24">
        <f>SUMIFS(M1981:M2016,A1981:A2016,"P")</f>
        <v>0</v>
      </c>
      <c r="N1980" s="25"/>
    </row>
    <row r="1981" ht="25.5">
      <c r="A1981" s="1" t="s">
        <v>112</v>
      </c>
      <c r="B1981" s="1">
        <v>508</v>
      </c>
      <c r="C1981" s="26" t="s">
        <v>2498</v>
      </c>
      <c r="D1981" t="s">
        <v>191</v>
      </c>
      <c r="E1981" s="27" t="s">
        <v>2559</v>
      </c>
      <c r="F1981" s="28" t="s">
        <v>478</v>
      </c>
      <c r="G1981" s="29">
        <v>0.053999999999999999</v>
      </c>
      <c r="H1981" s="28">
        <v>0</v>
      </c>
      <c r="I1981" s="30">
        <f>ROUND(G1981*H1981,P4)</f>
        <v>0</v>
      </c>
      <c r="L1981" s="31">
        <v>0</v>
      </c>
      <c r="M1981" s="24">
        <f>ROUND(G1981*L1981,P4)</f>
        <v>0</v>
      </c>
      <c r="N1981" s="25" t="s">
        <v>257</v>
      </c>
      <c r="O1981" s="32">
        <f>M1981*AA1981</f>
        <v>0</v>
      </c>
      <c r="P1981" s="1">
        <v>3</v>
      </c>
      <c r="AA1981" s="1">
        <f>IF(P1981=1,$O$3,IF(P1981=2,$O$4,$O$5))</f>
        <v>0</v>
      </c>
    </row>
    <row r="1982" ht="25.5">
      <c r="A1982" s="1" t="s">
        <v>118</v>
      </c>
      <c r="E1982" s="27" t="s">
        <v>2559</v>
      </c>
    </row>
    <row r="1983">
      <c r="A1983" s="1" t="s">
        <v>119</v>
      </c>
    </row>
    <row r="1984">
      <c r="A1984" s="1" t="s">
        <v>121</v>
      </c>
      <c r="E1984" s="27" t="s">
        <v>114</v>
      </c>
    </row>
    <row r="1985" ht="25.5">
      <c r="A1985" s="1" t="s">
        <v>112</v>
      </c>
      <c r="B1985" s="1">
        <v>500</v>
      </c>
      <c r="C1985" s="26" t="s">
        <v>2560</v>
      </c>
      <c r="D1985" t="s">
        <v>114</v>
      </c>
      <c r="E1985" s="27" t="s">
        <v>2561</v>
      </c>
      <c r="F1985" s="28" t="s">
        <v>132</v>
      </c>
      <c r="G1985" s="29">
        <v>2</v>
      </c>
      <c r="H1985" s="28">
        <v>0</v>
      </c>
      <c r="I1985" s="30">
        <f>ROUND(G1985*H1985,P4)</f>
        <v>0</v>
      </c>
      <c r="L1985" s="31">
        <v>0</v>
      </c>
      <c r="M1985" s="24">
        <f>ROUND(G1985*L1985,P4)</f>
        <v>0</v>
      </c>
      <c r="N1985" s="25" t="s">
        <v>257</v>
      </c>
      <c r="O1985" s="32">
        <f>M1985*AA1985</f>
        <v>0</v>
      </c>
      <c r="P1985" s="1">
        <v>3</v>
      </c>
      <c r="AA1985" s="1">
        <f>IF(P1985=1,$O$3,IF(P1985=2,$O$4,$O$5))</f>
        <v>0</v>
      </c>
    </row>
    <row r="1986" ht="25.5">
      <c r="A1986" s="1" t="s">
        <v>118</v>
      </c>
      <c r="E1986" s="27" t="s">
        <v>2561</v>
      </c>
    </row>
    <row r="1987" ht="25.5">
      <c r="A1987" s="1" t="s">
        <v>119</v>
      </c>
      <c r="E1987" s="33" t="s">
        <v>2562</v>
      </c>
    </row>
    <row r="1988">
      <c r="A1988" s="1" t="s">
        <v>121</v>
      </c>
      <c r="E1988" s="27" t="s">
        <v>114</v>
      </c>
    </row>
    <row r="1989">
      <c r="A1989" s="1" t="s">
        <v>112</v>
      </c>
      <c r="B1989" s="1">
        <v>501</v>
      </c>
      <c r="C1989" s="26" t="s">
        <v>2563</v>
      </c>
      <c r="D1989" t="s">
        <v>114</v>
      </c>
      <c r="E1989" s="27" t="s">
        <v>2564</v>
      </c>
      <c r="F1989" s="28" t="s">
        <v>132</v>
      </c>
      <c r="G1989" s="29">
        <v>1</v>
      </c>
      <c r="H1989" s="28">
        <v>0</v>
      </c>
      <c r="I1989" s="30">
        <f>ROUND(G1989*H1989,P4)</f>
        <v>0</v>
      </c>
      <c r="L1989" s="31">
        <v>0</v>
      </c>
      <c r="M1989" s="24">
        <f>ROUND(G1989*L1989,P4)</f>
        <v>0</v>
      </c>
      <c r="N1989" s="25" t="s">
        <v>257</v>
      </c>
      <c r="O1989" s="32">
        <f>M1989*AA1989</f>
        <v>0</v>
      </c>
      <c r="P1989" s="1">
        <v>3</v>
      </c>
      <c r="AA1989" s="1">
        <f>IF(P1989=1,$O$3,IF(P1989=2,$O$4,$O$5))</f>
        <v>0</v>
      </c>
    </row>
    <row r="1990">
      <c r="A1990" s="1" t="s">
        <v>118</v>
      </c>
      <c r="E1990" s="27" t="s">
        <v>2564</v>
      </c>
    </row>
    <row r="1991" ht="25.5">
      <c r="A1991" s="1" t="s">
        <v>119</v>
      </c>
      <c r="E1991" s="33" t="s">
        <v>2565</v>
      </c>
    </row>
    <row r="1992">
      <c r="A1992" s="1" t="s">
        <v>121</v>
      </c>
      <c r="E1992" s="27" t="s">
        <v>114</v>
      </c>
    </row>
    <row r="1993">
      <c r="A1993" s="1" t="s">
        <v>112</v>
      </c>
      <c r="B1993" s="1">
        <v>502</v>
      </c>
      <c r="C1993" s="26" t="s">
        <v>2566</v>
      </c>
      <c r="D1993" t="s">
        <v>114</v>
      </c>
      <c r="E1993" s="27" t="s">
        <v>2567</v>
      </c>
      <c r="F1993" s="28" t="s">
        <v>132</v>
      </c>
      <c r="G1993" s="29">
        <v>11</v>
      </c>
      <c r="H1993" s="28">
        <v>0</v>
      </c>
      <c r="I1993" s="30">
        <f>ROUND(G1993*H1993,P4)</f>
        <v>0</v>
      </c>
      <c r="L1993" s="31">
        <v>0</v>
      </c>
      <c r="M1993" s="24">
        <f>ROUND(G1993*L1993,P4)</f>
        <v>0</v>
      </c>
      <c r="N1993" s="25" t="s">
        <v>257</v>
      </c>
      <c r="O1993" s="32">
        <f>M1993*AA1993</f>
        <v>0</v>
      </c>
      <c r="P1993" s="1">
        <v>3</v>
      </c>
      <c r="AA1993" s="1">
        <f>IF(P1993=1,$O$3,IF(P1993=2,$O$4,$O$5))</f>
        <v>0</v>
      </c>
    </row>
    <row r="1994">
      <c r="A1994" s="1" t="s">
        <v>118</v>
      </c>
      <c r="E1994" s="27" t="s">
        <v>2567</v>
      </c>
    </row>
    <row r="1995" ht="25.5">
      <c r="A1995" s="1" t="s">
        <v>119</v>
      </c>
      <c r="E1995" s="33" t="s">
        <v>2568</v>
      </c>
    </row>
    <row r="1996">
      <c r="A1996" s="1" t="s">
        <v>121</v>
      </c>
      <c r="E1996" s="27" t="s">
        <v>114</v>
      </c>
    </row>
    <row r="1997" ht="25.5">
      <c r="A1997" s="1" t="s">
        <v>112</v>
      </c>
      <c r="B1997" s="1">
        <v>503</v>
      </c>
      <c r="C1997" s="26" t="s">
        <v>2569</v>
      </c>
      <c r="D1997" t="s">
        <v>114</v>
      </c>
      <c r="E1997" s="27" t="s">
        <v>2570</v>
      </c>
      <c r="F1997" s="28" t="s">
        <v>132</v>
      </c>
      <c r="G1997" s="29">
        <v>20</v>
      </c>
      <c r="H1997" s="28">
        <v>0</v>
      </c>
      <c r="I1997" s="30">
        <f>ROUND(G1997*H1997,P4)</f>
        <v>0</v>
      </c>
      <c r="L1997" s="31">
        <v>0</v>
      </c>
      <c r="M1997" s="24">
        <f>ROUND(G1997*L1997,P4)</f>
        <v>0</v>
      </c>
      <c r="N1997" s="25" t="s">
        <v>257</v>
      </c>
      <c r="O1997" s="32">
        <f>M1997*AA1997</f>
        <v>0</v>
      </c>
      <c r="P1997" s="1">
        <v>3</v>
      </c>
      <c r="AA1997" s="1">
        <f>IF(P1997=1,$O$3,IF(P1997=2,$O$4,$O$5))</f>
        <v>0</v>
      </c>
    </row>
    <row r="1998" ht="25.5">
      <c r="A1998" s="1" t="s">
        <v>118</v>
      </c>
      <c r="E1998" s="27" t="s">
        <v>2570</v>
      </c>
    </row>
    <row r="1999" ht="25.5">
      <c r="A1999" s="1" t="s">
        <v>119</v>
      </c>
      <c r="E1999" s="33" t="s">
        <v>2571</v>
      </c>
    </row>
    <row r="2000">
      <c r="A2000" s="1" t="s">
        <v>121</v>
      </c>
      <c r="E2000" s="27" t="s">
        <v>114</v>
      </c>
    </row>
    <row r="2001" ht="25.5">
      <c r="A2001" s="1" t="s">
        <v>112</v>
      </c>
      <c r="B2001" s="1">
        <v>504</v>
      </c>
      <c r="C2001" s="26" t="s">
        <v>2572</v>
      </c>
      <c r="D2001" t="s">
        <v>114</v>
      </c>
      <c r="E2001" s="27" t="s">
        <v>2573</v>
      </c>
      <c r="F2001" s="28" t="s">
        <v>132</v>
      </c>
      <c r="G2001" s="29">
        <v>10</v>
      </c>
      <c r="H2001" s="28">
        <v>0</v>
      </c>
      <c r="I2001" s="30">
        <f>ROUND(G2001*H2001,P4)</f>
        <v>0</v>
      </c>
      <c r="L2001" s="31">
        <v>0</v>
      </c>
      <c r="M2001" s="24">
        <f>ROUND(G2001*L2001,P4)</f>
        <v>0</v>
      </c>
      <c r="N2001" s="25" t="s">
        <v>257</v>
      </c>
      <c r="O2001" s="32">
        <f>M2001*AA2001</f>
        <v>0</v>
      </c>
      <c r="P2001" s="1">
        <v>3</v>
      </c>
      <c r="AA2001" s="1">
        <f>IF(P2001=1,$O$3,IF(P2001=2,$O$4,$O$5))</f>
        <v>0</v>
      </c>
    </row>
    <row r="2002" ht="38.25">
      <c r="A2002" s="1" t="s">
        <v>118</v>
      </c>
      <c r="E2002" s="27" t="s">
        <v>2574</v>
      </c>
    </row>
    <row r="2003" ht="25.5">
      <c r="A2003" s="1" t="s">
        <v>119</v>
      </c>
      <c r="E2003" s="33" t="s">
        <v>2575</v>
      </c>
    </row>
    <row r="2004">
      <c r="A2004" s="1" t="s">
        <v>121</v>
      </c>
      <c r="E2004" s="27" t="s">
        <v>114</v>
      </c>
    </row>
    <row r="2005" ht="25.5">
      <c r="A2005" s="1" t="s">
        <v>112</v>
      </c>
      <c r="B2005" s="1">
        <v>505</v>
      </c>
      <c r="C2005" s="26" t="s">
        <v>2576</v>
      </c>
      <c r="D2005" t="s">
        <v>114</v>
      </c>
      <c r="E2005" s="27" t="s">
        <v>2577</v>
      </c>
      <c r="F2005" s="28" t="s">
        <v>132</v>
      </c>
      <c r="G2005" s="29">
        <v>10</v>
      </c>
      <c r="H2005" s="28">
        <v>0</v>
      </c>
      <c r="I2005" s="30">
        <f>ROUND(G2005*H2005,P4)</f>
        <v>0</v>
      </c>
      <c r="L2005" s="31">
        <v>0</v>
      </c>
      <c r="M2005" s="24">
        <f>ROUND(G2005*L2005,P4)</f>
        <v>0</v>
      </c>
      <c r="N2005" s="25" t="s">
        <v>257</v>
      </c>
      <c r="O2005" s="32">
        <f>M2005*AA2005</f>
        <v>0</v>
      </c>
      <c r="P2005" s="1">
        <v>3</v>
      </c>
      <c r="AA2005" s="1">
        <f>IF(P2005=1,$O$3,IF(P2005=2,$O$4,$O$5))</f>
        <v>0</v>
      </c>
    </row>
    <row r="2006" ht="25.5">
      <c r="A2006" s="1" t="s">
        <v>118</v>
      </c>
      <c r="E2006" s="27" t="s">
        <v>2577</v>
      </c>
    </row>
    <row r="2007" ht="25.5">
      <c r="A2007" s="1" t="s">
        <v>119</v>
      </c>
      <c r="E2007" s="33" t="s">
        <v>2578</v>
      </c>
    </row>
    <row r="2008">
      <c r="A2008" s="1" t="s">
        <v>121</v>
      </c>
      <c r="E2008" s="27" t="s">
        <v>114</v>
      </c>
    </row>
    <row r="2009">
      <c r="A2009" s="1" t="s">
        <v>112</v>
      </c>
      <c r="B2009" s="1">
        <v>506</v>
      </c>
      <c r="C2009" s="26" t="s">
        <v>2579</v>
      </c>
      <c r="D2009" t="s">
        <v>114</v>
      </c>
      <c r="E2009" s="27" t="s">
        <v>2580</v>
      </c>
      <c r="F2009" s="28" t="s">
        <v>132</v>
      </c>
      <c r="G2009" s="29">
        <v>11</v>
      </c>
      <c r="H2009" s="28">
        <v>0</v>
      </c>
      <c r="I2009" s="30">
        <f>ROUND(G2009*H2009,P4)</f>
        <v>0</v>
      </c>
      <c r="L2009" s="31">
        <v>0</v>
      </c>
      <c r="M2009" s="24">
        <f>ROUND(G2009*L2009,P4)</f>
        <v>0</v>
      </c>
      <c r="N2009" s="25" t="s">
        <v>257</v>
      </c>
      <c r="O2009" s="32">
        <f>M2009*AA2009</f>
        <v>0</v>
      </c>
      <c r="P2009" s="1">
        <v>3</v>
      </c>
      <c r="AA2009" s="1">
        <f>IF(P2009=1,$O$3,IF(P2009=2,$O$4,$O$5))</f>
        <v>0</v>
      </c>
    </row>
    <row r="2010">
      <c r="A2010" s="1" t="s">
        <v>118</v>
      </c>
      <c r="E2010" s="27" t="s">
        <v>2580</v>
      </c>
    </row>
    <row r="2011" ht="25.5">
      <c r="A2011" s="1" t="s">
        <v>119</v>
      </c>
      <c r="E2011" s="33" t="s">
        <v>2581</v>
      </c>
    </row>
    <row r="2012">
      <c r="A2012" s="1" t="s">
        <v>121</v>
      </c>
      <c r="E2012" s="27" t="s">
        <v>114</v>
      </c>
    </row>
    <row r="2013" ht="25.5">
      <c r="A2013" s="1" t="s">
        <v>112</v>
      </c>
      <c r="B2013" s="1">
        <v>507</v>
      </c>
      <c r="C2013" s="26" t="s">
        <v>2582</v>
      </c>
      <c r="D2013" t="s">
        <v>114</v>
      </c>
      <c r="E2013" s="27" t="s">
        <v>2583</v>
      </c>
      <c r="F2013" s="28" t="s">
        <v>132</v>
      </c>
      <c r="G2013" s="29">
        <v>1</v>
      </c>
      <c r="H2013" s="28">
        <v>0</v>
      </c>
      <c r="I2013" s="30">
        <f>ROUND(G2013*H2013,P4)</f>
        <v>0</v>
      </c>
      <c r="L2013" s="31">
        <v>0</v>
      </c>
      <c r="M2013" s="24">
        <f>ROUND(G2013*L2013,P4)</f>
        <v>0</v>
      </c>
      <c r="N2013" s="25" t="s">
        <v>257</v>
      </c>
      <c r="O2013" s="32">
        <f>M2013*AA2013</f>
        <v>0</v>
      </c>
      <c r="P2013" s="1">
        <v>3</v>
      </c>
      <c r="AA2013" s="1">
        <f>IF(P2013=1,$O$3,IF(P2013=2,$O$4,$O$5))</f>
        <v>0</v>
      </c>
    </row>
    <row r="2014" ht="25.5">
      <c r="A2014" s="1" t="s">
        <v>118</v>
      </c>
      <c r="E2014" s="27" t="s">
        <v>2584</v>
      </c>
    </row>
    <row r="2015" ht="25.5">
      <c r="A2015" s="1" t="s">
        <v>119</v>
      </c>
      <c r="E2015" s="33" t="s">
        <v>2585</v>
      </c>
    </row>
    <row r="2016">
      <c r="A2016" s="1" t="s">
        <v>121</v>
      </c>
      <c r="E2016" s="27" t="s">
        <v>114</v>
      </c>
    </row>
    <row r="2017">
      <c r="A2017" s="1" t="s">
        <v>109</v>
      </c>
      <c r="C2017" s="22" t="s">
        <v>467</v>
      </c>
      <c r="E2017" s="23" t="s">
        <v>468</v>
      </c>
      <c r="L2017" s="24">
        <f>SUMIFS(L2018:L2037,A2018:A2037,"P")</f>
        <v>0</v>
      </c>
      <c r="M2017" s="24">
        <f>SUMIFS(M2018:M2037,A2018:A2037,"P")</f>
        <v>0</v>
      </c>
      <c r="N2017" s="25"/>
    </row>
    <row r="2018">
      <c r="A2018" s="1" t="s">
        <v>112</v>
      </c>
      <c r="B2018" s="1">
        <v>134</v>
      </c>
      <c r="C2018" s="26" t="s">
        <v>2586</v>
      </c>
      <c r="D2018" t="s">
        <v>114</v>
      </c>
      <c r="E2018" s="27" t="s">
        <v>2587</v>
      </c>
      <c r="F2018" s="28" t="s">
        <v>2588</v>
      </c>
      <c r="G2018" s="29">
        <v>1</v>
      </c>
      <c r="H2018" s="28">
        <v>0.0033300000000000001</v>
      </c>
      <c r="I2018" s="30">
        <f>ROUND(G2018*H2018,P4)</f>
        <v>0</v>
      </c>
      <c r="L2018" s="31">
        <v>0</v>
      </c>
      <c r="M2018" s="24">
        <f>ROUND(G2018*L2018,P4)</f>
        <v>0</v>
      </c>
      <c r="N2018" s="25" t="s">
        <v>133</v>
      </c>
      <c r="O2018" s="32">
        <f>M2018*AA2018</f>
        <v>0</v>
      </c>
      <c r="P2018" s="1">
        <v>3</v>
      </c>
      <c r="AA2018" s="1">
        <f>IF(P2018=1,$O$3,IF(P2018=2,$O$4,$O$5))</f>
        <v>0</v>
      </c>
    </row>
    <row r="2019">
      <c r="A2019" s="1" t="s">
        <v>118</v>
      </c>
      <c r="E2019" s="27" t="s">
        <v>2587</v>
      </c>
    </row>
    <row r="2020">
      <c r="A2020" s="1" t="s">
        <v>119</v>
      </c>
    </row>
    <row r="2021">
      <c r="A2021" s="1" t="s">
        <v>121</v>
      </c>
      <c r="E2021" s="27" t="s">
        <v>114</v>
      </c>
    </row>
    <row r="2022">
      <c r="A2022" s="1" t="s">
        <v>112</v>
      </c>
      <c r="B2022" s="1">
        <v>135</v>
      </c>
      <c r="C2022" s="26" t="s">
        <v>2589</v>
      </c>
      <c r="D2022" t="s">
        <v>114</v>
      </c>
      <c r="E2022" s="27" t="s">
        <v>2590</v>
      </c>
      <c r="F2022" s="28" t="s">
        <v>2588</v>
      </c>
      <c r="G2022" s="29">
        <v>1</v>
      </c>
      <c r="H2022" s="28">
        <v>0.0011299999999999999</v>
      </c>
      <c r="I2022" s="30">
        <f>ROUND(G2022*H2022,P4)</f>
        <v>0</v>
      </c>
      <c r="L2022" s="31">
        <v>0</v>
      </c>
      <c r="M2022" s="24">
        <f>ROUND(G2022*L2022,P4)</f>
        <v>0</v>
      </c>
      <c r="N2022" s="25" t="s">
        <v>133</v>
      </c>
      <c r="O2022" s="32">
        <f>M2022*AA2022</f>
        <v>0</v>
      </c>
      <c r="P2022" s="1">
        <v>3</v>
      </c>
      <c r="AA2022" s="1">
        <f>IF(P2022=1,$O$3,IF(P2022=2,$O$4,$O$5))</f>
        <v>0</v>
      </c>
    </row>
    <row r="2023">
      <c r="A2023" s="1" t="s">
        <v>118</v>
      </c>
      <c r="E2023" s="27" t="s">
        <v>2590</v>
      </c>
    </row>
    <row r="2024">
      <c r="A2024" s="1" t="s">
        <v>119</v>
      </c>
    </row>
    <row r="2025">
      <c r="A2025" s="1" t="s">
        <v>121</v>
      </c>
      <c r="E2025" s="27" t="s">
        <v>114</v>
      </c>
    </row>
    <row r="2026" ht="25.5">
      <c r="A2026" s="1" t="s">
        <v>112</v>
      </c>
      <c r="B2026" s="1">
        <v>131</v>
      </c>
      <c r="C2026" s="26" t="s">
        <v>2591</v>
      </c>
      <c r="D2026" t="s">
        <v>114</v>
      </c>
      <c r="E2026" s="27" t="s">
        <v>2592</v>
      </c>
      <c r="F2026" s="28" t="s">
        <v>416</v>
      </c>
      <c r="G2026" s="29">
        <v>1231.9549999999999</v>
      </c>
      <c r="H2026" s="28">
        <v>4.0000000000000003E-05</v>
      </c>
      <c r="I2026" s="30">
        <f>ROUND(G2026*H2026,P4)</f>
        <v>0</v>
      </c>
      <c r="L2026" s="31">
        <v>0</v>
      </c>
      <c r="M2026" s="24">
        <f>ROUND(G2026*L2026,P4)</f>
        <v>0</v>
      </c>
      <c r="N2026" s="25" t="s">
        <v>133</v>
      </c>
      <c r="O2026" s="32">
        <f>M2026*AA2026</f>
        <v>0</v>
      </c>
      <c r="P2026" s="1">
        <v>3</v>
      </c>
      <c r="AA2026" s="1">
        <f>IF(P2026=1,$O$3,IF(P2026=2,$O$4,$O$5))</f>
        <v>0</v>
      </c>
    </row>
    <row r="2027" ht="25.5">
      <c r="A2027" s="1" t="s">
        <v>118</v>
      </c>
      <c r="E2027" s="27" t="s">
        <v>2592</v>
      </c>
    </row>
    <row r="2028" ht="114.75">
      <c r="A2028" s="1" t="s">
        <v>119</v>
      </c>
      <c r="E2028" s="33" t="s">
        <v>2593</v>
      </c>
    </row>
    <row r="2029">
      <c r="A2029" s="1" t="s">
        <v>121</v>
      </c>
      <c r="E2029" s="27" t="s">
        <v>114</v>
      </c>
    </row>
    <row r="2030" ht="25.5">
      <c r="A2030" s="1" t="s">
        <v>112</v>
      </c>
      <c r="B2030" s="1">
        <v>132</v>
      </c>
      <c r="C2030" s="26" t="s">
        <v>2594</v>
      </c>
      <c r="D2030" t="s">
        <v>114</v>
      </c>
      <c r="E2030" s="27" t="s">
        <v>2595</v>
      </c>
      <c r="F2030" s="28" t="s">
        <v>132</v>
      </c>
      <c r="G2030" s="29">
        <v>80</v>
      </c>
      <c r="H2030" s="28">
        <v>2.0000000000000002E-05</v>
      </c>
      <c r="I2030" s="30">
        <f>ROUND(G2030*H2030,P4)</f>
        <v>0</v>
      </c>
      <c r="L2030" s="31">
        <v>0</v>
      </c>
      <c r="M2030" s="24">
        <f>ROUND(G2030*L2030,P4)</f>
        <v>0</v>
      </c>
      <c r="N2030" s="25" t="s">
        <v>133</v>
      </c>
      <c r="O2030" s="32">
        <f>M2030*AA2030</f>
        <v>0</v>
      </c>
      <c r="P2030" s="1">
        <v>3</v>
      </c>
      <c r="AA2030" s="1">
        <f>IF(P2030=1,$O$3,IF(P2030=2,$O$4,$O$5))</f>
        <v>0</v>
      </c>
    </row>
    <row r="2031" ht="25.5">
      <c r="A2031" s="1" t="s">
        <v>118</v>
      </c>
      <c r="E2031" s="27" t="s">
        <v>2595</v>
      </c>
    </row>
    <row r="2032" ht="76.5">
      <c r="A2032" s="1" t="s">
        <v>119</v>
      </c>
      <c r="E2032" s="33" t="s">
        <v>2596</v>
      </c>
    </row>
    <row r="2033">
      <c r="A2033" s="1" t="s">
        <v>121</v>
      </c>
      <c r="E2033" s="27" t="s">
        <v>114</v>
      </c>
    </row>
    <row r="2034">
      <c r="A2034" s="1" t="s">
        <v>112</v>
      </c>
      <c r="B2034" s="1">
        <v>133</v>
      </c>
      <c r="C2034" s="26" t="s">
        <v>2597</v>
      </c>
      <c r="D2034" t="s">
        <v>114</v>
      </c>
      <c r="E2034" s="27" t="s">
        <v>2598</v>
      </c>
      <c r="F2034" s="28" t="s">
        <v>136</v>
      </c>
      <c r="G2034" s="29">
        <v>25.600000000000001</v>
      </c>
      <c r="H2034" s="28">
        <v>0.0012999999999999999</v>
      </c>
      <c r="I2034" s="30">
        <f>ROUND(G2034*H2034,P4)</f>
        <v>0</v>
      </c>
      <c r="L2034" s="31">
        <v>0</v>
      </c>
      <c r="M2034" s="24">
        <f>ROUND(G2034*L2034,P4)</f>
        <v>0</v>
      </c>
      <c r="N2034" s="25" t="s">
        <v>257</v>
      </c>
      <c r="O2034" s="32">
        <f>M2034*AA2034</f>
        <v>0</v>
      </c>
      <c r="P2034" s="1">
        <v>3</v>
      </c>
      <c r="AA2034" s="1">
        <f>IF(P2034=1,$O$3,IF(P2034=2,$O$4,$O$5))</f>
        <v>0</v>
      </c>
    </row>
    <row r="2035">
      <c r="A2035" s="1" t="s">
        <v>118</v>
      </c>
      <c r="E2035" s="27" t="s">
        <v>2598</v>
      </c>
    </row>
    <row r="2036">
      <c r="A2036" s="1" t="s">
        <v>119</v>
      </c>
      <c r="E2036" s="33" t="s">
        <v>2599</v>
      </c>
    </row>
    <row r="2037">
      <c r="A2037" s="1" t="s">
        <v>121</v>
      </c>
      <c r="E2037" s="27" t="s">
        <v>114</v>
      </c>
    </row>
    <row r="2038">
      <c r="A2038" s="1" t="s">
        <v>109</v>
      </c>
      <c r="C2038" s="22" t="s">
        <v>2600</v>
      </c>
      <c r="E2038" s="23" t="s">
        <v>2601</v>
      </c>
      <c r="L2038" s="24">
        <f>SUMIFS(L2039:L2066,A2039:A2066,"P")</f>
        <v>0</v>
      </c>
      <c r="M2038" s="24">
        <f>SUMIFS(M2039:M2066,A2039:A2066,"P")</f>
        <v>0</v>
      </c>
      <c r="N2038" s="25"/>
    </row>
    <row r="2039" ht="25.5">
      <c r="A2039" s="1" t="s">
        <v>112</v>
      </c>
      <c r="B2039" s="1">
        <v>136</v>
      </c>
      <c r="C2039" s="26" t="s">
        <v>2602</v>
      </c>
      <c r="D2039" t="s">
        <v>114</v>
      </c>
      <c r="E2039" s="27" t="s">
        <v>2603</v>
      </c>
      <c r="F2039" s="28" t="s">
        <v>416</v>
      </c>
      <c r="G2039" s="29">
        <v>860.31700000000001</v>
      </c>
      <c r="H2039" s="28">
        <v>0</v>
      </c>
      <c r="I2039" s="30">
        <f>ROUND(G2039*H2039,P4)</f>
        <v>0</v>
      </c>
      <c r="L2039" s="31">
        <v>0</v>
      </c>
      <c r="M2039" s="24">
        <f>ROUND(G2039*L2039,P4)</f>
        <v>0</v>
      </c>
      <c r="N2039" s="25" t="s">
        <v>133</v>
      </c>
      <c r="O2039" s="32">
        <f>M2039*AA2039</f>
        <v>0</v>
      </c>
      <c r="P2039" s="1">
        <v>3</v>
      </c>
      <c r="AA2039" s="1">
        <f>IF(P2039=1,$O$3,IF(P2039=2,$O$4,$O$5))</f>
        <v>0</v>
      </c>
    </row>
    <row r="2040" ht="25.5">
      <c r="A2040" s="1" t="s">
        <v>118</v>
      </c>
      <c r="E2040" s="27" t="s">
        <v>2603</v>
      </c>
    </row>
    <row r="2041" ht="242.25">
      <c r="A2041" s="1" t="s">
        <v>119</v>
      </c>
      <c r="E2041" s="33" t="s">
        <v>2604</v>
      </c>
    </row>
    <row r="2042">
      <c r="A2042" s="1" t="s">
        <v>121</v>
      </c>
      <c r="E2042" s="27" t="s">
        <v>114</v>
      </c>
    </row>
    <row r="2043" ht="25.5">
      <c r="A2043" s="1" t="s">
        <v>112</v>
      </c>
      <c r="B2043" s="1">
        <v>137</v>
      </c>
      <c r="C2043" s="26" t="s">
        <v>2605</v>
      </c>
      <c r="D2043" t="s">
        <v>114</v>
      </c>
      <c r="E2043" s="27" t="s">
        <v>2606</v>
      </c>
      <c r="F2043" s="28" t="s">
        <v>416</v>
      </c>
      <c r="G2043" s="29">
        <v>103238.03999999999</v>
      </c>
      <c r="H2043" s="28">
        <v>0</v>
      </c>
      <c r="I2043" s="30">
        <f>ROUND(G2043*H2043,P4)</f>
        <v>0</v>
      </c>
      <c r="L2043" s="31">
        <v>0</v>
      </c>
      <c r="M2043" s="24">
        <f>ROUND(G2043*L2043,P4)</f>
        <v>0</v>
      </c>
      <c r="N2043" s="25" t="s">
        <v>133</v>
      </c>
      <c r="O2043" s="32">
        <f>M2043*AA2043</f>
        <v>0</v>
      </c>
      <c r="P2043" s="1">
        <v>3</v>
      </c>
      <c r="AA2043" s="1">
        <f>IF(P2043=1,$O$3,IF(P2043=2,$O$4,$O$5))</f>
        <v>0</v>
      </c>
    </row>
    <row r="2044" ht="38.25">
      <c r="A2044" s="1" t="s">
        <v>118</v>
      </c>
      <c r="E2044" s="27" t="s">
        <v>2607</v>
      </c>
    </row>
    <row r="2045" ht="25.5">
      <c r="A2045" s="1" t="s">
        <v>119</v>
      </c>
      <c r="E2045" s="33" t="s">
        <v>2608</v>
      </c>
    </row>
    <row r="2046">
      <c r="A2046" s="1" t="s">
        <v>121</v>
      </c>
      <c r="E2046" s="27" t="s">
        <v>114</v>
      </c>
    </row>
    <row r="2047" ht="25.5">
      <c r="A2047" s="1" t="s">
        <v>112</v>
      </c>
      <c r="B2047" s="1">
        <v>138</v>
      </c>
      <c r="C2047" s="26" t="s">
        <v>2609</v>
      </c>
      <c r="D2047" t="s">
        <v>114</v>
      </c>
      <c r="E2047" s="27" t="s">
        <v>2610</v>
      </c>
      <c r="F2047" s="28" t="s">
        <v>416</v>
      </c>
      <c r="G2047" s="29">
        <v>860.31700000000001</v>
      </c>
      <c r="H2047" s="28">
        <v>0</v>
      </c>
      <c r="I2047" s="30">
        <f>ROUND(G2047*H2047,P4)</f>
        <v>0</v>
      </c>
      <c r="L2047" s="31">
        <v>0</v>
      </c>
      <c r="M2047" s="24">
        <f>ROUND(G2047*L2047,P4)</f>
        <v>0</v>
      </c>
      <c r="N2047" s="25" t="s">
        <v>133</v>
      </c>
      <c r="O2047" s="32">
        <f>M2047*AA2047</f>
        <v>0</v>
      </c>
      <c r="P2047" s="1">
        <v>3</v>
      </c>
      <c r="AA2047" s="1">
        <f>IF(P2047=1,$O$3,IF(P2047=2,$O$4,$O$5))</f>
        <v>0</v>
      </c>
    </row>
    <row r="2048" ht="25.5">
      <c r="A2048" s="1" t="s">
        <v>118</v>
      </c>
      <c r="E2048" s="27" t="s">
        <v>2610</v>
      </c>
    </row>
    <row r="2049">
      <c r="A2049" s="1" t="s">
        <v>119</v>
      </c>
      <c r="E2049" s="33" t="s">
        <v>2611</v>
      </c>
    </row>
    <row r="2050">
      <c r="A2050" s="1" t="s">
        <v>121</v>
      </c>
      <c r="E2050" s="27" t="s">
        <v>114</v>
      </c>
    </row>
    <row r="2051">
      <c r="A2051" s="1" t="s">
        <v>112</v>
      </c>
      <c r="B2051" s="1">
        <v>139</v>
      </c>
      <c r="C2051" s="26" t="s">
        <v>2612</v>
      </c>
      <c r="D2051" t="s">
        <v>114</v>
      </c>
      <c r="E2051" s="27" t="s">
        <v>2613</v>
      </c>
      <c r="F2051" s="28" t="s">
        <v>416</v>
      </c>
      <c r="G2051" s="29">
        <v>860.31700000000001</v>
      </c>
      <c r="H2051" s="28">
        <v>0</v>
      </c>
      <c r="I2051" s="30">
        <f>ROUND(G2051*H2051,P4)</f>
        <v>0</v>
      </c>
      <c r="L2051" s="31">
        <v>0</v>
      </c>
      <c r="M2051" s="24">
        <f>ROUND(G2051*L2051,P4)</f>
        <v>0</v>
      </c>
      <c r="N2051" s="25" t="s">
        <v>133</v>
      </c>
      <c r="O2051" s="32">
        <f>M2051*AA2051</f>
        <v>0</v>
      </c>
      <c r="P2051" s="1">
        <v>3</v>
      </c>
      <c r="AA2051" s="1">
        <f>IF(P2051=1,$O$3,IF(P2051=2,$O$4,$O$5))</f>
        <v>0</v>
      </c>
    </row>
    <row r="2052">
      <c r="A2052" s="1" t="s">
        <v>118</v>
      </c>
      <c r="E2052" s="27" t="s">
        <v>2613</v>
      </c>
    </row>
    <row r="2053">
      <c r="A2053" s="1" t="s">
        <v>119</v>
      </c>
      <c r="E2053" s="33" t="s">
        <v>2611</v>
      </c>
    </row>
    <row r="2054">
      <c r="A2054" s="1" t="s">
        <v>121</v>
      </c>
      <c r="E2054" s="27" t="s">
        <v>114</v>
      </c>
    </row>
    <row r="2055" ht="25.5">
      <c r="A2055" s="1" t="s">
        <v>112</v>
      </c>
      <c r="B2055" s="1">
        <v>140</v>
      </c>
      <c r="C2055" s="26" t="s">
        <v>2614</v>
      </c>
      <c r="D2055" t="s">
        <v>114</v>
      </c>
      <c r="E2055" s="27" t="s">
        <v>2615</v>
      </c>
      <c r="F2055" s="28" t="s">
        <v>416</v>
      </c>
      <c r="G2055" s="29">
        <v>103238.03999999999</v>
      </c>
      <c r="H2055" s="28">
        <v>0</v>
      </c>
      <c r="I2055" s="30">
        <f>ROUND(G2055*H2055,P4)</f>
        <v>0</v>
      </c>
      <c r="L2055" s="31">
        <v>0</v>
      </c>
      <c r="M2055" s="24">
        <f>ROUND(G2055*L2055,P4)</f>
        <v>0</v>
      </c>
      <c r="N2055" s="25" t="s">
        <v>133</v>
      </c>
      <c r="O2055" s="32">
        <f>M2055*AA2055</f>
        <v>0</v>
      </c>
      <c r="P2055" s="1">
        <v>3</v>
      </c>
      <c r="AA2055" s="1">
        <f>IF(P2055=1,$O$3,IF(P2055=2,$O$4,$O$5))</f>
        <v>0</v>
      </c>
    </row>
    <row r="2056" ht="25.5">
      <c r="A2056" s="1" t="s">
        <v>118</v>
      </c>
      <c r="E2056" s="27" t="s">
        <v>2615</v>
      </c>
    </row>
    <row r="2057" ht="25.5">
      <c r="A2057" s="1" t="s">
        <v>119</v>
      </c>
      <c r="E2057" s="33" t="s">
        <v>2608</v>
      </c>
    </row>
    <row r="2058">
      <c r="A2058" s="1" t="s">
        <v>121</v>
      </c>
      <c r="E2058" s="27" t="s">
        <v>114</v>
      </c>
    </row>
    <row r="2059">
      <c r="A2059" s="1" t="s">
        <v>112</v>
      </c>
      <c r="B2059" s="1">
        <v>141</v>
      </c>
      <c r="C2059" s="26" t="s">
        <v>2616</v>
      </c>
      <c r="D2059" t="s">
        <v>114</v>
      </c>
      <c r="E2059" s="27" t="s">
        <v>2617</v>
      </c>
      <c r="F2059" s="28" t="s">
        <v>416</v>
      </c>
      <c r="G2059" s="29">
        <v>860.31700000000001</v>
      </c>
      <c r="H2059" s="28">
        <v>0</v>
      </c>
      <c r="I2059" s="30">
        <f>ROUND(G2059*H2059,P4)</f>
        <v>0</v>
      </c>
      <c r="L2059" s="31">
        <v>0</v>
      </c>
      <c r="M2059" s="24">
        <f>ROUND(G2059*L2059,P4)</f>
        <v>0</v>
      </c>
      <c r="N2059" s="25" t="s">
        <v>133</v>
      </c>
      <c r="O2059" s="32">
        <f>M2059*AA2059</f>
        <v>0</v>
      </c>
      <c r="P2059" s="1">
        <v>3</v>
      </c>
      <c r="AA2059" s="1">
        <f>IF(P2059=1,$O$3,IF(P2059=2,$O$4,$O$5))</f>
        <v>0</v>
      </c>
    </row>
    <row r="2060">
      <c r="A2060" s="1" t="s">
        <v>118</v>
      </c>
      <c r="E2060" s="27" t="s">
        <v>2617</v>
      </c>
    </row>
    <row r="2061">
      <c r="A2061" s="1" t="s">
        <v>119</v>
      </c>
      <c r="E2061" s="33" t="s">
        <v>2611</v>
      </c>
    </row>
    <row r="2062">
      <c r="A2062" s="1" t="s">
        <v>121</v>
      </c>
      <c r="E2062" s="27" t="s">
        <v>114</v>
      </c>
    </row>
    <row r="2063" ht="25.5">
      <c r="A2063" s="1" t="s">
        <v>112</v>
      </c>
      <c r="B2063" s="1">
        <v>142</v>
      </c>
      <c r="C2063" s="26" t="s">
        <v>2618</v>
      </c>
      <c r="D2063" t="s">
        <v>114</v>
      </c>
      <c r="E2063" s="27" t="s">
        <v>2619</v>
      </c>
      <c r="F2063" s="28" t="s">
        <v>416</v>
      </c>
      <c r="G2063" s="29">
        <v>720.74000000000001</v>
      </c>
      <c r="H2063" s="28">
        <v>0.00021000000000000001</v>
      </c>
      <c r="I2063" s="30">
        <f>ROUND(G2063*H2063,P4)</f>
        <v>0</v>
      </c>
      <c r="L2063" s="31">
        <v>0</v>
      </c>
      <c r="M2063" s="24">
        <f>ROUND(G2063*L2063,P4)</f>
        <v>0</v>
      </c>
      <c r="N2063" s="25" t="s">
        <v>133</v>
      </c>
      <c r="O2063" s="32">
        <f>M2063*AA2063</f>
        <v>0</v>
      </c>
      <c r="P2063" s="1">
        <v>3</v>
      </c>
      <c r="AA2063" s="1">
        <f>IF(P2063=1,$O$3,IF(P2063=2,$O$4,$O$5))</f>
        <v>0</v>
      </c>
    </row>
    <row r="2064" ht="25.5">
      <c r="A2064" s="1" t="s">
        <v>118</v>
      </c>
      <c r="E2064" s="27" t="s">
        <v>2619</v>
      </c>
    </row>
    <row r="2065">
      <c r="A2065" s="1" t="s">
        <v>119</v>
      </c>
    </row>
    <row r="2066">
      <c r="A2066" s="1" t="s">
        <v>121</v>
      </c>
      <c r="E2066" s="27" t="s">
        <v>114</v>
      </c>
    </row>
    <row r="2067">
      <c r="A2067" s="1" t="s">
        <v>109</v>
      </c>
      <c r="C2067" s="22" t="s">
        <v>703</v>
      </c>
      <c r="E2067" s="23" t="s">
        <v>704</v>
      </c>
      <c r="L2067" s="24">
        <f>SUMIFS(L2068:L2071,A2068:A2071,"P")</f>
        <v>0</v>
      </c>
      <c r="M2067" s="24">
        <f>SUMIFS(M2068:M2071,A2068:A2071,"P")</f>
        <v>0</v>
      </c>
      <c r="N2067" s="25"/>
    </row>
    <row r="2068" ht="25.5">
      <c r="A2068" s="1" t="s">
        <v>112</v>
      </c>
      <c r="B2068" s="1">
        <v>143</v>
      </c>
      <c r="C2068" s="26" t="s">
        <v>2620</v>
      </c>
      <c r="D2068" t="s">
        <v>114</v>
      </c>
      <c r="E2068" s="27" t="s">
        <v>706</v>
      </c>
      <c r="F2068" s="28" t="s">
        <v>478</v>
      </c>
      <c r="G2068" s="29">
        <v>359.44400000000002</v>
      </c>
      <c r="H2068" s="28">
        <v>0</v>
      </c>
      <c r="I2068" s="30">
        <f>ROUND(G2068*H2068,P4)</f>
        <v>0</v>
      </c>
      <c r="L2068" s="31">
        <v>0</v>
      </c>
      <c r="M2068" s="24">
        <f>ROUND(G2068*L2068,P4)</f>
        <v>0</v>
      </c>
      <c r="N2068" s="25" t="s">
        <v>133</v>
      </c>
      <c r="O2068" s="32">
        <f>M2068*AA2068</f>
        <v>0</v>
      </c>
      <c r="P2068" s="1">
        <v>3</v>
      </c>
      <c r="AA2068" s="1">
        <f>IF(P2068=1,$O$3,IF(P2068=2,$O$4,$O$5))</f>
        <v>0</v>
      </c>
    </row>
    <row r="2069" ht="38.25">
      <c r="A2069" s="1" t="s">
        <v>118</v>
      </c>
      <c r="E2069" s="27" t="s">
        <v>2621</v>
      </c>
    </row>
    <row r="2070">
      <c r="A2070" s="1" t="s">
        <v>119</v>
      </c>
    </row>
    <row r="2071">
      <c r="A2071" s="1" t="s">
        <v>121</v>
      </c>
      <c r="E2071" s="27" t="s">
        <v>114</v>
      </c>
    </row>
  </sheetData>
  <sheetProtection sheet="1" objects="1" scenarios="1" spinCount="100000" saltValue="B8JwyldafHkUs33g/ershDvSegOgEqsSEke9B7d7E+7yTYxtIN859479KyO4wSafpQX2IcPPmxuVxSN5rmXCYw==" hashValue="Q8CvVinezScV3bZFuCLOtpLOh7/pgrPR6tC/s5IIXGd5u6D7xr+BTP5NxNdsz75up3r1hhaWq/BxsbQXz02S3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38</v>
      </c>
      <c r="D4" s="1"/>
      <c r="E4" s="17" t="s">
        <v>39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COUNTIFS(L8:L512,"=0",A8:A512,"P")+COUNTIFS(L8:L512,"",A8:A512,"P")+SUM(Q8:Q512)</f>
        <v>0</v>
      </c>
    </row>
    <row r="8" ht="25.5">
      <c r="A8" s="1" t="s">
        <v>107</v>
      </c>
      <c r="C8" s="22" t="s">
        <v>2622</v>
      </c>
      <c r="E8" s="23" t="s">
        <v>45</v>
      </c>
      <c r="L8" s="24">
        <f>L9+L14+L19+L24+L69+L78+L83+L148+L153+L194+L199+L224+L233+L238+L455</f>
        <v>0</v>
      </c>
      <c r="M8" s="24">
        <f>M9+M14+M19+M24+M69+M78+M83+M148+M153+M194+M199+M224+M233+M238+M455</f>
        <v>0</v>
      </c>
      <c r="N8" s="25"/>
    </row>
    <row r="9">
      <c r="A9" s="1" t="s">
        <v>109</v>
      </c>
      <c r="C9" s="22" t="s">
        <v>191</v>
      </c>
      <c r="E9" s="23" t="s">
        <v>641</v>
      </c>
      <c r="L9" s="24">
        <f>SUMIFS(L10:L13,A10:A13,"P")</f>
        <v>0</v>
      </c>
      <c r="M9" s="24">
        <f>SUMIFS(M10:M13,A10:A13,"P")</f>
        <v>0</v>
      </c>
      <c r="N9" s="25"/>
    </row>
    <row r="10" ht="25.5">
      <c r="A10" s="1" t="s">
        <v>112</v>
      </c>
      <c r="B10" s="1">
        <v>1</v>
      </c>
      <c r="C10" s="26" t="s">
        <v>2623</v>
      </c>
      <c r="D10" t="s">
        <v>114</v>
      </c>
      <c r="E10" s="27" t="s">
        <v>2624</v>
      </c>
      <c r="F10" s="28" t="s">
        <v>416</v>
      </c>
      <c r="G10" s="29">
        <v>48.600000000000001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118</v>
      </c>
      <c r="E11" s="27" t="s">
        <v>2625</v>
      </c>
    </row>
    <row r="12" ht="76.5">
      <c r="A12" s="1" t="s">
        <v>119</v>
      </c>
      <c r="E12" s="33" t="s">
        <v>2626</v>
      </c>
    </row>
    <row r="13">
      <c r="A13" s="1" t="s">
        <v>121</v>
      </c>
      <c r="E13" s="27" t="s">
        <v>114</v>
      </c>
    </row>
    <row r="14">
      <c r="A14" s="1" t="s">
        <v>109</v>
      </c>
      <c r="C14" s="22" t="s">
        <v>379</v>
      </c>
      <c r="E14" s="23" t="s">
        <v>688</v>
      </c>
      <c r="L14" s="24">
        <f>SUMIFS(L15:L18,A15:A18,"P")</f>
        <v>0</v>
      </c>
      <c r="M14" s="24">
        <f>SUMIFS(M15:M18,A15:A18,"P")</f>
        <v>0</v>
      </c>
      <c r="N14" s="25"/>
    </row>
    <row r="15" ht="25.5">
      <c r="A15" s="1" t="s">
        <v>112</v>
      </c>
      <c r="B15" s="1">
        <v>2</v>
      </c>
      <c r="C15" s="26" t="s">
        <v>1387</v>
      </c>
      <c r="D15" t="s">
        <v>114</v>
      </c>
      <c r="E15" s="27" t="s">
        <v>1388</v>
      </c>
      <c r="F15" s="28" t="s">
        <v>416</v>
      </c>
      <c r="G15" s="29">
        <v>25.988</v>
      </c>
      <c r="H15" s="28">
        <v>0.00011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133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118</v>
      </c>
      <c r="E16" s="27" t="s">
        <v>1388</v>
      </c>
    </row>
    <row r="17" ht="25.5">
      <c r="A17" s="1" t="s">
        <v>119</v>
      </c>
      <c r="E17" s="33" t="s">
        <v>2627</v>
      </c>
    </row>
    <row r="18">
      <c r="A18" s="1" t="s">
        <v>121</v>
      </c>
      <c r="E18" s="27" t="s">
        <v>114</v>
      </c>
    </row>
    <row r="19">
      <c r="A19" s="1" t="s">
        <v>109</v>
      </c>
      <c r="C19" s="22" t="s">
        <v>1034</v>
      </c>
      <c r="E19" s="23" t="s">
        <v>1035</v>
      </c>
      <c r="L19" s="24">
        <f>SUMIFS(L20:L23,A20:A23,"P")</f>
        <v>0</v>
      </c>
      <c r="M19" s="24">
        <f>SUMIFS(M20:M23,A20:A23,"P")</f>
        <v>0</v>
      </c>
      <c r="N19" s="25"/>
    </row>
    <row r="20" ht="25.5">
      <c r="A20" s="1" t="s">
        <v>112</v>
      </c>
      <c r="B20" s="1">
        <v>71</v>
      </c>
      <c r="C20" s="26" t="s">
        <v>2628</v>
      </c>
      <c r="D20" t="s">
        <v>114</v>
      </c>
      <c r="E20" s="27" t="s">
        <v>2629</v>
      </c>
      <c r="F20" s="28" t="s">
        <v>416</v>
      </c>
      <c r="G20" s="29">
        <v>9.2249999999999996</v>
      </c>
      <c r="H20" s="28">
        <v>0</v>
      </c>
      <c r="I20" s="30">
        <f>ROUND(G20*H20,P4)</f>
        <v>0</v>
      </c>
      <c r="L20" s="31">
        <v>0</v>
      </c>
      <c r="M20" s="24">
        <f>ROUND(G20*L20,P4)</f>
        <v>0</v>
      </c>
      <c r="N20" s="25" t="s">
        <v>133</v>
      </c>
      <c r="O20" s="32">
        <f>M20*AA20</f>
        <v>0</v>
      </c>
      <c r="P20" s="1">
        <v>3</v>
      </c>
      <c r="AA20" s="1">
        <f>IF(P20=1,$O$3,IF(P20=2,$O$4,$O$5))</f>
        <v>0</v>
      </c>
    </row>
    <row r="21" ht="25.5">
      <c r="A21" s="1" t="s">
        <v>118</v>
      </c>
      <c r="E21" s="27" t="s">
        <v>2629</v>
      </c>
    </row>
    <row r="22" ht="51">
      <c r="A22" s="1" t="s">
        <v>119</v>
      </c>
      <c r="E22" s="33" t="s">
        <v>2630</v>
      </c>
    </row>
    <row r="23">
      <c r="A23" s="1" t="s">
        <v>121</v>
      </c>
      <c r="E23" s="27" t="s">
        <v>114</v>
      </c>
    </row>
    <row r="24">
      <c r="A24" s="1" t="s">
        <v>109</v>
      </c>
      <c r="C24" s="22" t="s">
        <v>2631</v>
      </c>
      <c r="E24" s="23" t="s">
        <v>2632</v>
      </c>
      <c r="L24" s="24">
        <f>SUMIFS(L25:L68,A25:A68,"P")</f>
        <v>0</v>
      </c>
      <c r="M24" s="24">
        <f>SUMIFS(M25:M68,A25:A68,"P")</f>
        <v>0</v>
      </c>
      <c r="N24" s="25"/>
    </row>
    <row r="25">
      <c r="A25" s="1" t="s">
        <v>112</v>
      </c>
      <c r="B25" s="1">
        <v>72</v>
      </c>
      <c r="C25" s="26" t="s">
        <v>2633</v>
      </c>
      <c r="D25" t="s">
        <v>114</v>
      </c>
      <c r="E25" s="27" t="s">
        <v>2634</v>
      </c>
      <c r="F25" s="28" t="s">
        <v>2336</v>
      </c>
      <c r="G25" s="29">
        <v>12</v>
      </c>
      <c r="H25" s="28">
        <v>0</v>
      </c>
      <c r="I25" s="30">
        <f>ROUND(G25*H25,P4)</f>
        <v>0</v>
      </c>
      <c r="L25" s="31">
        <v>0</v>
      </c>
      <c r="M25" s="24">
        <f>ROUND(G25*L25,P4)</f>
        <v>0</v>
      </c>
      <c r="N25" s="25" t="s">
        <v>133</v>
      </c>
      <c r="O25" s="32">
        <f>M25*AA25</f>
        <v>0</v>
      </c>
      <c r="P25" s="1">
        <v>3</v>
      </c>
      <c r="AA25" s="1">
        <f>IF(P25=1,$O$3,IF(P25=2,$O$4,$O$5))</f>
        <v>0</v>
      </c>
    </row>
    <row r="26">
      <c r="A26" s="1" t="s">
        <v>118</v>
      </c>
      <c r="E26" s="27" t="s">
        <v>2634</v>
      </c>
    </row>
    <row r="27" ht="165.75">
      <c r="A27" s="1" t="s">
        <v>119</v>
      </c>
      <c r="E27" s="33" t="s">
        <v>2635</v>
      </c>
    </row>
    <row r="28">
      <c r="A28" s="1" t="s">
        <v>121</v>
      </c>
      <c r="E28" s="27" t="s">
        <v>114</v>
      </c>
    </row>
    <row r="29">
      <c r="A29" s="1" t="s">
        <v>112</v>
      </c>
      <c r="B29" s="1">
        <v>73</v>
      </c>
      <c r="C29" s="26" t="s">
        <v>2636</v>
      </c>
      <c r="D29" t="s">
        <v>114</v>
      </c>
      <c r="E29" s="27" t="s">
        <v>2637</v>
      </c>
      <c r="F29" s="28" t="s">
        <v>2336</v>
      </c>
      <c r="G29" s="29">
        <v>3</v>
      </c>
      <c r="H29" s="28">
        <v>0</v>
      </c>
      <c r="I29" s="30">
        <f>ROUND(G29*H29,P4)</f>
        <v>0</v>
      </c>
      <c r="L29" s="31">
        <v>0</v>
      </c>
      <c r="M29" s="24">
        <f>ROUND(G29*L29,P4)</f>
        <v>0</v>
      </c>
      <c r="N29" s="25" t="s">
        <v>133</v>
      </c>
      <c r="O29" s="32">
        <f>M29*AA29</f>
        <v>0</v>
      </c>
      <c r="P29" s="1">
        <v>3</v>
      </c>
      <c r="AA29" s="1">
        <f>IF(P29=1,$O$3,IF(P29=2,$O$4,$O$5))</f>
        <v>0</v>
      </c>
    </row>
    <row r="30">
      <c r="A30" s="1" t="s">
        <v>118</v>
      </c>
      <c r="E30" s="27" t="s">
        <v>2637</v>
      </c>
    </row>
    <row r="31" ht="25.5">
      <c r="A31" s="1" t="s">
        <v>119</v>
      </c>
      <c r="E31" s="33" t="s">
        <v>2638</v>
      </c>
    </row>
    <row r="32">
      <c r="A32" s="1" t="s">
        <v>121</v>
      </c>
      <c r="E32" s="27" t="s">
        <v>114</v>
      </c>
    </row>
    <row r="33">
      <c r="A33" s="1" t="s">
        <v>112</v>
      </c>
      <c r="B33" s="1">
        <v>74</v>
      </c>
      <c r="C33" s="26" t="s">
        <v>2639</v>
      </c>
      <c r="D33" t="s">
        <v>114</v>
      </c>
      <c r="E33" s="27" t="s">
        <v>2640</v>
      </c>
      <c r="F33" s="28" t="s">
        <v>2336</v>
      </c>
      <c r="G33" s="29">
        <v>9</v>
      </c>
      <c r="H33" s="28">
        <v>0</v>
      </c>
      <c r="I33" s="30">
        <f>ROUND(G33*H33,P4)</f>
        <v>0</v>
      </c>
      <c r="L33" s="31">
        <v>0</v>
      </c>
      <c r="M33" s="24">
        <f>ROUND(G33*L33,P4)</f>
        <v>0</v>
      </c>
      <c r="N33" s="25" t="s">
        <v>133</v>
      </c>
      <c r="O33" s="32">
        <f>M33*AA33</f>
        <v>0</v>
      </c>
      <c r="P33" s="1">
        <v>3</v>
      </c>
      <c r="AA33" s="1">
        <f>IF(P33=1,$O$3,IF(P33=2,$O$4,$O$5))</f>
        <v>0</v>
      </c>
    </row>
    <row r="34">
      <c r="A34" s="1" t="s">
        <v>118</v>
      </c>
      <c r="E34" s="27" t="s">
        <v>2640</v>
      </c>
    </row>
    <row r="35" ht="165.75">
      <c r="A35" s="1" t="s">
        <v>119</v>
      </c>
      <c r="E35" s="33" t="s">
        <v>2641</v>
      </c>
    </row>
    <row r="36">
      <c r="A36" s="1" t="s">
        <v>121</v>
      </c>
      <c r="E36" s="27" t="s">
        <v>114</v>
      </c>
    </row>
    <row r="37">
      <c r="A37" s="1" t="s">
        <v>112</v>
      </c>
      <c r="B37" s="1">
        <v>75</v>
      </c>
      <c r="C37" s="26" t="s">
        <v>2642</v>
      </c>
      <c r="D37" t="s">
        <v>114</v>
      </c>
      <c r="E37" s="27" t="s">
        <v>2643</v>
      </c>
      <c r="F37" s="28" t="s">
        <v>2336</v>
      </c>
      <c r="G37" s="29">
        <v>4</v>
      </c>
      <c r="H37" s="28">
        <v>0</v>
      </c>
      <c r="I37" s="30">
        <f>ROUND(G37*H37,P4)</f>
        <v>0</v>
      </c>
      <c r="L37" s="31">
        <v>0</v>
      </c>
      <c r="M37" s="24">
        <f>ROUND(G37*L37,P4)</f>
        <v>0</v>
      </c>
      <c r="N37" s="25" t="s">
        <v>133</v>
      </c>
      <c r="O37" s="32">
        <f>M37*AA37</f>
        <v>0</v>
      </c>
      <c r="P37" s="1">
        <v>3</v>
      </c>
      <c r="AA37" s="1">
        <f>IF(P37=1,$O$3,IF(P37=2,$O$4,$O$5))</f>
        <v>0</v>
      </c>
    </row>
    <row r="38">
      <c r="A38" s="1" t="s">
        <v>118</v>
      </c>
      <c r="E38" s="27" t="s">
        <v>2643</v>
      </c>
    </row>
    <row r="39" ht="89.25">
      <c r="A39" s="1" t="s">
        <v>119</v>
      </c>
      <c r="E39" s="33" t="s">
        <v>2644</v>
      </c>
    </row>
    <row r="40">
      <c r="A40" s="1" t="s">
        <v>121</v>
      </c>
      <c r="E40" s="27" t="s">
        <v>114</v>
      </c>
    </row>
    <row r="41">
      <c r="A41" s="1" t="s">
        <v>112</v>
      </c>
      <c r="B41" s="1">
        <v>76</v>
      </c>
      <c r="C41" s="26" t="s">
        <v>2645</v>
      </c>
      <c r="D41" t="s">
        <v>114</v>
      </c>
      <c r="E41" s="27" t="s">
        <v>2646</v>
      </c>
      <c r="F41" s="28" t="s">
        <v>2336</v>
      </c>
      <c r="G41" s="29">
        <v>1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133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118</v>
      </c>
      <c r="E42" s="27" t="s">
        <v>2646</v>
      </c>
    </row>
    <row r="43" ht="25.5">
      <c r="A43" s="1" t="s">
        <v>119</v>
      </c>
      <c r="E43" s="33" t="s">
        <v>2647</v>
      </c>
    </row>
    <row r="44">
      <c r="A44" s="1" t="s">
        <v>121</v>
      </c>
      <c r="E44" s="27" t="s">
        <v>114</v>
      </c>
    </row>
    <row r="45" ht="25.5">
      <c r="A45" s="1" t="s">
        <v>112</v>
      </c>
      <c r="B45" s="1">
        <v>77</v>
      </c>
      <c r="C45" s="26" t="s">
        <v>2648</v>
      </c>
      <c r="D45" t="s">
        <v>114</v>
      </c>
      <c r="E45" s="27" t="s">
        <v>2649</v>
      </c>
      <c r="F45" s="28" t="s">
        <v>2336</v>
      </c>
      <c r="G45" s="29">
        <v>4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133</v>
      </c>
      <c r="O45" s="32">
        <f>M45*AA45</f>
        <v>0</v>
      </c>
      <c r="P45" s="1">
        <v>3</v>
      </c>
      <c r="AA45" s="1">
        <f>IF(P45=1,$O$3,IF(P45=2,$O$4,$O$5))</f>
        <v>0</v>
      </c>
    </row>
    <row r="46" ht="25.5">
      <c r="A46" s="1" t="s">
        <v>118</v>
      </c>
      <c r="E46" s="27" t="s">
        <v>2649</v>
      </c>
    </row>
    <row r="47" ht="102">
      <c r="A47" s="1" t="s">
        <v>119</v>
      </c>
      <c r="E47" s="33" t="s">
        <v>2650</v>
      </c>
    </row>
    <row r="48">
      <c r="A48" s="1" t="s">
        <v>121</v>
      </c>
      <c r="E48" s="27" t="s">
        <v>114</v>
      </c>
    </row>
    <row r="49">
      <c r="A49" s="1" t="s">
        <v>112</v>
      </c>
      <c r="B49" s="1">
        <v>78</v>
      </c>
      <c r="C49" s="26" t="s">
        <v>2651</v>
      </c>
      <c r="D49" t="s">
        <v>114</v>
      </c>
      <c r="E49" s="27" t="s">
        <v>2652</v>
      </c>
      <c r="F49" s="28" t="s">
        <v>2336</v>
      </c>
      <c r="G49" s="29">
        <v>1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133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118</v>
      </c>
      <c r="E50" s="27" t="s">
        <v>2652</v>
      </c>
    </row>
    <row r="51" ht="38.25">
      <c r="A51" s="1" t="s">
        <v>119</v>
      </c>
      <c r="E51" s="33" t="s">
        <v>2653</v>
      </c>
    </row>
    <row r="52">
      <c r="A52" s="1" t="s">
        <v>121</v>
      </c>
      <c r="E52" s="27" t="s">
        <v>114</v>
      </c>
    </row>
    <row r="53">
      <c r="A53" s="1" t="s">
        <v>112</v>
      </c>
      <c r="B53" s="1">
        <v>79</v>
      </c>
      <c r="C53" s="26" t="s">
        <v>2654</v>
      </c>
      <c r="D53" t="s">
        <v>114</v>
      </c>
      <c r="E53" s="27" t="s">
        <v>2655</v>
      </c>
      <c r="F53" s="28" t="s">
        <v>2336</v>
      </c>
      <c r="G53" s="29">
        <v>3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133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118</v>
      </c>
      <c r="E54" s="27" t="s">
        <v>2655</v>
      </c>
    </row>
    <row r="55" ht="76.5">
      <c r="A55" s="1" t="s">
        <v>119</v>
      </c>
      <c r="E55" s="33" t="s">
        <v>2656</v>
      </c>
    </row>
    <row r="56">
      <c r="A56" s="1" t="s">
        <v>121</v>
      </c>
      <c r="E56" s="27" t="s">
        <v>114</v>
      </c>
    </row>
    <row r="57">
      <c r="A57" s="1" t="s">
        <v>112</v>
      </c>
      <c r="B57" s="1">
        <v>80</v>
      </c>
      <c r="C57" s="26" t="s">
        <v>2657</v>
      </c>
      <c r="D57" t="s">
        <v>114</v>
      </c>
      <c r="E57" s="27" t="s">
        <v>2658</v>
      </c>
      <c r="F57" s="28" t="s">
        <v>2336</v>
      </c>
      <c r="G57" s="29">
        <v>9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133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118</v>
      </c>
      <c r="E58" s="27" t="s">
        <v>2658</v>
      </c>
    </row>
    <row r="59" ht="165.75">
      <c r="A59" s="1" t="s">
        <v>119</v>
      </c>
      <c r="E59" s="33" t="s">
        <v>2641</v>
      </c>
    </row>
    <row r="60">
      <c r="A60" s="1" t="s">
        <v>121</v>
      </c>
      <c r="E60" s="27" t="s">
        <v>114</v>
      </c>
    </row>
    <row r="61">
      <c r="A61" s="1" t="s">
        <v>112</v>
      </c>
      <c r="B61" s="1">
        <v>81</v>
      </c>
      <c r="C61" s="26" t="s">
        <v>2659</v>
      </c>
      <c r="D61" t="s">
        <v>114</v>
      </c>
      <c r="E61" s="27" t="s">
        <v>2660</v>
      </c>
      <c r="F61" s="28" t="s">
        <v>2336</v>
      </c>
      <c r="G61" s="29">
        <v>4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133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118</v>
      </c>
      <c r="E62" s="27" t="s">
        <v>2660</v>
      </c>
    </row>
    <row r="63" ht="102">
      <c r="A63" s="1" t="s">
        <v>119</v>
      </c>
      <c r="E63" s="33" t="s">
        <v>2650</v>
      </c>
    </row>
    <row r="64">
      <c r="A64" s="1" t="s">
        <v>121</v>
      </c>
      <c r="E64" s="27" t="s">
        <v>114</v>
      </c>
    </row>
    <row r="65">
      <c r="A65" s="1" t="s">
        <v>112</v>
      </c>
      <c r="B65" s="1">
        <v>82</v>
      </c>
      <c r="C65" s="26" t="s">
        <v>2661</v>
      </c>
      <c r="D65" t="s">
        <v>114</v>
      </c>
      <c r="E65" s="27" t="s">
        <v>2662</v>
      </c>
      <c r="F65" s="28" t="s">
        <v>132</v>
      </c>
      <c r="G65" s="29">
        <v>5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133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118</v>
      </c>
      <c r="E66" s="27" t="s">
        <v>2662</v>
      </c>
    </row>
    <row r="67" ht="114.75">
      <c r="A67" s="1" t="s">
        <v>119</v>
      </c>
      <c r="E67" s="33" t="s">
        <v>2663</v>
      </c>
    </row>
    <row r="68">
      <c r="A68" s="1" t="s">
        <v>121</v>
      </c>
      <c r="E68" s="27" t="s">
        <v>114</v>
      </c>
    </row>
    <row r="69">
      <c r="A69" s="1" t="s">
        <v>109</v>
      </c>
      <c r="C69" s="22" t="s">
        <v>618</v>
      </c>
      <c r="E69" s="23" t="s">
        <v>619</v>
      </c>
      <c r="L69" s="24">
        <f>SUMIFS(L70:L77,A70:A77,"P")</f>
        <v>0</v>
      </c>
      <c r="M69" s="24">
        <f>SUMIFS(M70:M77,A70:A77,"P")</f>
        <v>0</v>
      </c>
      <c r="N69" s="25"/>
    </row>
    <row r="70" ht="25.5">
      <c r="A70" s="1" t="s">
        <v>112</v>
      </c>
      <c r="B70" s="1">
        <v>83</v>
      </c>
      <c r="C70" s="26" t="s">
        <v>2664</v>
      </c>
      <c r="D70" t="s">
        <v>114</v>
      </c>
      <c r="E70" s="27" t="s">
        <v>2665</v>
      </c>
      <c r="F70" s="28" t="s">
        <v>132</v>
      </c>
      <c r="G70" s="29">
        <v>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133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118</v>
      </c>
      <c r="E71" s="27" t="s">
        <v>2665</v>
      </c>
    </row>
    <row r="72" ht="38.25">
      <c r="A72" s="1" t="s">
        <v>119</v>
      </c>
      <c r="E72" s="33" t="s">
        <v>2666</v>
      </c>
    </row>
    <row r="73">
      <c r="A73" s="1" t="s">
        <v>121</v>
      </c>
      <c r="E73" s="27" t="s">
        <v>114</v>
      </c>
    </row>
    <row r="74" ht="25.5">
      <c r="A74" s="1" t="s">
        <v>112</v>
      </c>
      <c r="B74" s="1">
        <v>84</v>
      </c>
      <c r="C74" s="26" t="s">
        <v>2667</v>
      </c>
      <c r="D74" t="s">
        <v>114</v>
      </c>
      <c r="E74" s="27" t="s">
        <v>2668</v>
      </c>
      <c r="F74" s="28" t="s">
        <v>132</v>
      </c>
      <c r="G74" s="29">
        <v>2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133</v>
      </c>
      <c r="O74" s="32">
        <f>M74*AA74</f>
        <v>0</v>
      </c>
      <c r="P74" s="1">
        <v>3</v>
      </c>
      <c r="AA74" s="1">
        <f>IF(P74=1,$O$3,IF(P74=2,$O$4,$O$5))</f>
        <v>0</v>
      </c>
    </row>
    <row r="75" ht="25.5">
      <c r="A75" s="1" t="s">
        <v>118</v>
      </c>
      <c r="E75" s="27" t="s">
        <v>2668</v>
      </c>
    </row>
    <row r="76" ht="38.25">
      <c r="A76" s="1" t="s">
        <v>119</v>
      </c>
      <c r="E76" s="33" t="s">
        <v>2666</v>
      </c>
    </row>
    <row r="77">
      <c r="A77" s="1" t="s">
        <v>121</v>
      </c>
      <c r="E77" s="27" t="s">
        <v>114</v>
      </c>
    </row>
    <row r="78">
      <c r="A78" s="1" t="s">
        <v>109</v>
      </c>
      <c r="C78" s="22" t="s">
        <v>1659</v>
      </c>
      <c r="E78" s="23" t="s">
        <v>1660</v>
      </c>
      <c r="L78" s="24">
        <f>SUMIFS(L79:L82,A79:A82,"P")</f>
        <v>0</v>
      </c>
      <c r="M78" s="24">
        <f>SUMIFS(M79:M82,A79:A82,"P")</f>
        <v>0</v>
      </c>
      <c r="N78" s="25"/>
    </row>
    <row r="79">
      <c r="A79" s="1" t="s">
        <v>112</v>
      </c>
      <c r="B79" s="1">
        <v>85</v>
      </c>
      <c r="C79" s="26" t="s">
        <v>2669</v>
      </c>
      <c r="D79" t="s">
        <v>114</v>
      </c>
      <c r="E79" s="27" t="s">
        <v>2670</v>
      </c>
      <c r="F79" s="28" t="s">
        <v>132</v>
      </c>
      <c r="G79" s="29">
        <v>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257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118</v>
      </c>
      <c r="E80" s="27" t="s">
        <v>2670</v>
      </c>
    </row>
    <row r="81" ht="25.5">
      <c r="A81" s="1" t="s">
        <v>119</v>
      </c>
      <c r="E81" s="33" t="s">
        <v>2671</v>
      </c>
    </row>
    <row r="82">
      <c r="A82" s="1" t="s">
        <v>121</v>
      </c>
      <c r="E82" s="27" t="s">
        <v>114</v>
      </c>
    </row>
    <row r="83">
      <c r="A83" s="1" t="s">
        <v>109</v>
      </c>
      <c r="C83" s="22" t="s">
        <v>1044</v>
      </c>
      <c r="E83" s="23" t="s">
        <v>1045</v>
      </c>
      <c r="L83" s="24">
        <f>SUMIFS(L84:L147,A84:A147,"P")</f>
        <v>0</v>
      </c>
      <c r="M83" s="24">
        <f>SUMIFS(M84:M147,A84:A147,"P")</f>
        <v>0</v>
      </c>
      <c r="N83" s="25"/>
    </row>
    <row r="84">
      <c r="A84" s="1" t="s">
        <v>112</v>
      </c>
      <c r="B84" s="1">
        <v>86</v>
      </c>
      <c r="C84" s="26" t="s">
        <v>2672</v>
      </c>
      <c r="D84" t="s">
        <v>114</v>
      </c>
      <c r="E84" s="27" t="s">
        <v>2673</v>
      </c>
      <c r="F84" s="28" t="s">
        <v>416</v>
      </c>
      <c r="G84" s="29">
        <v>19.407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133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118</v>
      </c>
      <c r="E85" s="27" t="s">
        <v>2673</v>
      </c>
    </row>
    <row r="86" ht="63.75">
      <c r="A86" s="1" t="s">
        <v>119</v>
      </c>
      <c r="E86" s="33" t="s">
        <v>2674</v>
      </c>
    </row>
    <row r="87">
      <c r="A87" s="1" t="s">
        <v>121</v>
      </c>
      <c r="E87" s="27" t="s">
        <v>114</v>
      </c>
    </row>
    <row r="88" ht="25.5">
      <c r="A88" s="1" t="s">
        <v>112</v>
      </c>
      <c r="B88" s="1">
        <v>87</v>
      </c>
      <c r="C88" s="26" t="s">
        <v>2675</v>
      </c>
      <c r="D88" t="s">
        <v>114</v>
      </c>
      <c r="E88" s="27" t="s">
        <v>2676</v>
      </c>
      <c r="F88" s="28" t="s">
        <v>416</v>
      </c>
      <c r="G88" s="29">
        <v>14.5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133</v>
      </c>
      <c r="O88" s="32">
        <f>M88*AA88</f>
        <v>0</v>
      </c>
      <c r="P88" s="1">
        <v>3</v>
      </c>
      <c r="AA88" s="1">
        <f>IF(P88=1,$O$3,IF(P88=2,$O$4,$O$5))</f>
        <v>0</v>
      </c>
    </row>
    <row r="89" ht="25.5">
      <c r="A89" s="1" t="s">
        <v>118</v>
      </c>
      <c r="E89" s="27" t="s">
        <v>2676</v>
      </c>
    </row>
    <row r="90" ht="25.5">
      <c r="A90" s="1" t="s">
        <v>119</v>
      </c>
      <c r="E90" s="33" t="s">
        <v>2677</v>
      </c>
    </row>
    <row r="91">
      <c r="A91" s="1" t="s">
        <v>121</v>
      </c>
      <c r="E91" s="27" t="s">
        <v>114</v>
      </c>
    </row>
    <row r="92" ht="25.5">
      <c r="A92" s="1" t="s">
        <v>112</v>
      </c>
      <c r="B92" s="1">
        <v>88</v>
      </c>
      <c r="C92" s="26" t="s">
        <v>2678</v>
      </c>
      <c r="D92" t="s">
        <v>114</v>
      </c>
      <c r="E92" s="27" t="s">
        <v>2679</v>
      </c>
      <c r="F92" s="28" t="s">
        <v>136</v>
      </c>
      <c r="G92" s="29">
        <v>33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133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118</v>
      </c>
      <c r="E93" s="27" t="s">
        <v>2679</v>
      </c>
    </row>
    <row r="94" ht="51">
      <c r="A94" s="1" t="s">
        <v>119</v>
      </c>
      <c r="E94" s="33" t="s">
        <v>2680</v>
      </c>
    </row>
    <row r="95">
      <c r="A95" s="1" t="s">
        <v>121</v>
      </c>
      <c r="E95" s="27" t="s">
        <v>114</v>
      </c>
    </row>
    <row r="96" ht="25.5">
      <c r="A96" s="1" t="s">
        <v>112</v>
      </c>
      <c r="B96" s="1">
        <v>89</v>
      </c>
      <c r="C96" s="26" t="s">
        <v>1053</v>
      </c>
      <c r="D96" t="s">
        <v>114</v>
      </c>
      <c r="E96" s="27" t="s">
        <v>1054</v>
      </c>
      <c r="F96" s="28" t="s">
        <v>136</v>
      </c>
      <c r="G96" s="29">
        <v>152.83000000000001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133</v>
      </c>
      <c r="O96" s="32">
        <f>M96*AA96</f>
        <v>0</v>
      </c>
      <c r="P96" s="1">
        <v>3</v>
      </c>
      <c r="AA96" s="1">
        <f>IF(P96=1,$O$3,IF(P96=2,$O$4,$O$5))</f>
        <v>0</v>
      </c>
    </row>
    <row r="97" ht="25.5">
      <c r="A97" s="1" t="s">
        <v>118</v>
      </c>
      <c r="E97" s="27" t="s">
        <v>1054</v>
      </c>
    </row>
    <row r="98" ht="216.75">
      <c r="A98" s="1" t="s">
        <v>119</v>
      </c>
      <c r="E98" s="33" t="s">
        <v>2681</v>
      </c>
    </row>
    <row r="99">
      <c r="A99" s="1" t="s">
        <v>121</v>
      </c>
      <c r="E99" s="27" t="s">
        <v>114</v>
      </c>
    </row>
    <row r="100" ht="25.5">
      <c r="A100" s="1" t="s">
        <v>112</v>
      </c>
      <c r="B100" s="1">
        <v>90</v>
      </c>
      <c r="C100" s="26" t="s">
        <v>2682</v>
      </c>
      <c r="D100" t="s">
        <v>114</v>
      </c>
      <c r="E100" s="27" t="s">
        <v>2683</v>
      </c>
      <c r="F100" s="28" t="s">
        <v>136</v>
      </c>
      <c r="G100" s="29">
        <v>591.85000000000002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133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 ht="25.5">
      <c r="A101" s="1" t="s">
        <v>118</v>
      </c>
      <c r="E101" s="27" t="s">
        <v>2683</v>
      </c>
    </row>
    <row r="102" ht="357">
      <c r="A102" s="1" t="s">
        <v>119</v>
      </c>
      <c r="E102" s="33" t="s">
        <v>2684</v>
      </c>
    </row>
    <row r="103">
      <c r="A103" s="1" t="s">
        <v>121</v>
      </c>
      <c r="E103" s="27" t="s">
        <v>114</v>
      </c>
    </row>
    <row r="104" ht="25.5">
      <c r="A104" s="1" t="s">
        <v>112</v>
      </c>
      <c r="B104" s="1">
        <v>91</v>
      </c>
      <c r="C104" s="26" t="s">
        <v>2685</v>
      </c>
      <c r="D104" t="s">
        <v>114</v>
      </c>
      <c r="E104" s="27" t="s">
        <v>2686</v>
      </c>
      <c r="F104" s="28" t="s">
        <v>136</v>
      </c>
      <c r="G104" s="29">
        <v>65.200000000000003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133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25.5">
      <c r="A105" s="1" t="s">
        <v>118</v>
      </c>
      <c r="E105" s="27" t="s">
        <v>2686</v>
      </c>
    </row>
    <row r="106" ht="102">
      <c r="A106" s="1" t="s">
        <v>119</v>
      </c>
      <c r="E106" s="33" t="s">
        <v>2687</v>
      </c>
    </row>
    <row r="107">
      <c r="A107" s="1" t="s">
        <v>121</v>
      </c>
      <c r="E107" s="27" t="s">
        <v>114</v>
      </c>
    </row>
    <row r="108" ht="25.5">
      <c r="A108" s="1" t="s">
        <v>112</v>
      </c>
      <c r="B108" s="1">
        <v>92</v>
      </c>
      <c r="C108" s="26" t="s">
        <v>1063</v>
      </c>
      <c r="D108" t="s">
        <v>114</v>
      </c>
      <c r="E108" s="27" t="s">
        <v>1064</v>
      </c>
      <c r="F108" s="28" t="s">
        <v>416</v>
      </c>
      <c r="G108" s="29">
        <v>478.22500000000002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133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 ht="25.5">
      <c r="A109" s="1" t="s">
        <v>118</v>
      </c>
      <c r="E109" s="27" t="s">
        <v>1064</v>
      </c>
    </row>
    <row r="110" ht="191.25">
      <c r="A110" s="1" t="s">
        <v>119</v>
      </c>
      <c r="E110" s="33" t="s">
        <v>2688</v>
      </c>
    </row>
    <row r="111">
      <c r="A111" s="1" t="s">
        <v>121</v>
      </c>
      <c r="E111" s="27" t="s">
        <v>114</v>
      </c>
    </row>
    <row r="112">
      <c r="A112" s="1" t="s">
        <v>112</v>
      </c>
      <c r="B112" s="1">
        <v>93</v>
      </c>
      <c r="C112" s="26" t="s">
        <v>2689</v>
      </c>
      <c r="D112" t="s">
        <v>114</v>
      </c>
      <c r="E112" s="27" t="s">
        <v>2690</v>
      </c>
      <c r="F112" s="28" t="s">
        <v>136</v>
      </c>
      <c r="G112" s="29">
        <v>5.5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133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118</v>
      </c>
      <c r="E113" s="27" t="s">
        <v>2690</v>
      </c>
    </row>
    <row r="114" ht="76.5">
      <c r="A114" s="1" t="s">
        <v>119</v>
      </c>
      <c r="E114" s="33" t="s">
        <v>2691</v>
      </c>
    </row>
    <row r="115">
      <c r="A115" s="1" t="s">
        <v>121</v>
      </c>
      <c r="E115" s="27" t="s">
        <v>114</v>
      </c>
    </row>
    <row r="116">
      <c r="A116" s="1" t="s">
        <v>112</v>
      </c>
      <c r="B116" s="1">
        <v>96</v>
      </c>
      <c r="C116" s="26" t="s">
        <v>2692</v>
      </c>
      <c r="D116" t="s">
        <v>114</v>
      </c>
      <c r="E116" s="27" t="s">
        <v>2693</v>
      </c>
      <c r="F116" s="28" t="s">
        <v>416</v>
      </c>
      <c r="G116" s="29">
        <v>345.89600000000002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133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118</v>
      </c>
      <c r="E117" s="27" t="s">
        <v>2693</v>
      </c>
    </row>
    <row r="118" ht="255">
      <c r="A118" s="1" t="s">
        <v>119</v>
      </c>
      <c r="E118" s="33" t="s">
        <v>2694</v>
      </c>
    </row>
    <row r="119">
      <c r="A119" s="1" t="s">
        <v>121</v>
      </c>
      <c r="E119" s="27" t="s">
        <v>114</v>
      </c>
    </row>
    <row r="120" ht="25.5">
      <c r="A120" s="1" t="s">
        <v>112</v>
      </c>
      <c r="B120" s="1">
        <v>95</v>
      </c>
      <c r="C120" s="26" t="s">
        <v>2695</v>
      </c>
      <c r="D120" t="s">
        <v>114</v>
      </c>
      <c r="E120" s="27" t="s">
        <v>2696</v>
      </c>
      <c r="F120" s="28" t="s">
        <v>416</v>
      </c>
      <c r="G120" s="29">
        <v>4.2460000000000004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133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118</v>
      </c>
      <c r="E121" s="27" t="s">
        <v>2696</v>
      </c>
    </row>
    <row r="122" ht="25.5">
      <c r="A122" s="1" t="s">
        <v>119</v>
      </c>
      <c r="E122" s="33" t="s">
        <v>2697</v>
      </c>
    </row>
    <row r="123">
      <c r="A123" s="1" t="s">
        <v>121</v>
      </c>
      <c r="E123" s="27" t="s">
        <v>114</v>
      </c>
    </row>
    <row r="124">
      <c r="A124" s="1" t="s">
        <v>112</v>
      </c>
      <c r="B124" s="1">
        <v>98</v>
      </c>
      <c r="C124" s="26" t="s">
        <v>2698</v>
      </c>
      <c r="D124" t="s">
        <v>114</v>
      </c>
      <c r="E124" s="27" t="s">
        <v>2699</v>
      </c>
      <c r="F124" s="28" t="s">
        <v>416</v>
      </c>
      <c r="G124" s="29">
        <v>96.027000000000001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133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118</v>
      </c>
      <c r="E125" s="27" t="s">
        <v>2699</v>
      </c>
    </row>
    <row r="126" ht="114.75">
      <c r="A126" s="1" t="s">
        <v>119</v>
      </c>
      <c r="E126" s="33" t="s">
        <v>2700</v>
      </c>
    </row>
    <row r="127">
      <c r="A127" s="1" t="s">
        <v>121</v>
      </c>
      <c r="E127" s="27" t="s">
        <v>114</v>
      </c>
    </row>
    <row r="128">
      <c r="A128" s="1" t="s">
        <v>112</v>
      </c>
      <c r="B128" s="1">
        <v>99</v>
      </c>
      <c r="C128" s="26" t="s">
        <v>2701</v>
      </c>
      <c r="D128" t="s">
        <v>114</v>
      </c>
      <c r="E128" s="27" t="s">
        <v>2702</v>
      </c>
      <c r="F128" s="28" t="s">
        <v>136</v>
      </c>
      <c r="G128" s="29">
        <v>6.5199999999999996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133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118</v>
      </c>
      <c r="E129" s="27" t="s">
        <v>2702</v>
      </c>
    </row>
    <row r="130" ht="51">
      <c r="A130" s="1" t="s">
        <v>119</v>
      </c>
      <c r="E130" s="33" t="s">
        <v>2703</v>
      </c>
    </row>
    <row r="131">
      <c r="A131" s="1" t="s">
        <v>121</v>
      </c>
      <c r="E131" s="27" t="s">
        <v>114</v>
      </c>
    </row>
    <row r="132">
      <c r="A132" s="1" t="s">
        <v>112</v>
      </c>
      <c r="B132" s="1">
        <v>100</v>
      </c>
      <c r="C132" s="26" t="s">
        <v>2704</v>
      </c>
      <c r="D132" t="s">
        <v>114</v>
      </c>
      <c r="E132" s="27" t="s">
        <v>2705</v>
      </c>
      <c r="F132" s="28" t="s">
        <v>136</v>
      </c>
      <c r="G132" s="29">
        <v>5.1699999999999999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133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118</v>
      </c>
      <c r="E133" s="27" t="s">
        <v>2705</v>
      </c>
    </row>
    <row r="134" ht="25.5">
      <c r="A134" s="1" t="s">
        <v>119</v>
      </c>
      <c r="E134" s="33" t="s">
        <v>2706</v>
      </c>
    </row>
    <row r="135">
      <c r="A135" s="1" t="s">
        <v>121</v>
      </c>
      <c r="E135" s="27" t="s">
        <v>114</v>
      </c>
    </row>
    <row r="136">
      <c r="A136" s="1" t="s">
        <v>112</v>
      </c>
      <c r="B136" s="1">
        <v>101</v>
      </c>
      <c r="C136" s="26" t="s">
        <v>2707</v>
      </c>
      <c r="D136" t="s">
        <v>114</v>
      </c>
      <c r="E136" s="27" t="s">
        <v>2708</v>
      </c>
      <c r="F136" s="28" t="s">
        <v>136</v>
      </c>
      <c r="G136" s="29">
        <v>18.149999999999999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133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118</v>
      </c>
      <c r="E137" s="27" t="s">
        <v>2708</v>
      </c>
    </row>
    <row r="138" ht="63.75">
      <c r="A138" s="1" t="s">
        <v>119</v>
      </c>
      <c r="E138" s="33" t="s">
        <v>2709</v>
      </c>
    </row>
    <row r="139">
      <c r="A139" s="1" t="s">
        <v>121</v>
      </c>
      <c r="E139" s="27" t="s">
        <v>114</v>
      </c>
    </row>
    <row r="140" ht="25.5">
      <c r="A140" s="1" t="s">
        <v>112</v>
      </c>
      <c r="B140" s="1">
        <v>97</v>
      </c>
      <c r="C140" s="26" t="s">
        <v>2710</v>
      </c>
      <c r="D140" t="s">
        <v>114</v>
      </c>
      <c r="E140" s="27" t="s">
        <v>2711</v>
      </c>
      <c r="F140" s="28" t="s">
        <v>416</v>
      </c>
      <c r="G140" s="29">
        <v>73.489999999999995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133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25.5">
      <c r="A141" s="1" t="s">
        <v>118</v>
      </c>
      <c r="E141" s="27" t="s">
        <v>2711</v>
      </c>
    </row>
    <row r="142" ht="89.25">
      <c r="A142" s="1" t="s">
        <v>119</v>
      </c>
      <c r="E142" s="33" t="s">
        <v>2712</v>
      </c>
    </row>
    <row r="143">
      <c r="A143" s="1" t="s">
        <v>121</v>
      </c>
      <c r="E143" s="27" t="s">
        <v>114</v>
      </c>
    </row>
    <row r="144">
      <c r="A144" s="1" t="s">
        <v>112</v>
      </c>
      <c r="B144" s="1">
        <v>94</v>
      </c>
      <c r="C144" s="26" t="s">
        <v>2713</v>
      </c>
      <c r="D144" t="s">
        <v>114</v>
      </c>
      <c r="E144" s="27" t="s">
        <v>2714</v>
      </c>
      <c r="F144" s="28" t="s">
        <v>416</v>
      </c>
      <c r="G144" s="29">
        <v>4.2460000000000004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133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118</v>
      </c>
      <c r="E145" s="27" t="s">
        <v>2714</v>
      </c>
    </row>
    <row r="146" ht="25.5">
      <c r="A146" s="1" t="s">
        <v>119</v>
      </c>
      <c r="E146" s="33" t="s">
        <v>2697</v>
      </c>
    </row>
    <row r="147">
      <c r="A147" s="1" t="s">
        <v>121</v>
      </c>
      <c r="E147" s="27" t="s">
        <v>114</v>
      </c>
    </row>
    <row r="148">
      <c r="A148" s="1" t="s">
        <v>109</v>
      </c>
      <c r="C148" s="22" t="s">
        <v>1779</v>
      </c>
      <c r="E148" s="23" t="s">
        <v>1780</v>
      </c>
      <c r="L148" s="24">
        <f>SUMIFS(L149:L152,A149:A152,"P")</f>
        <v>0</v>
      </c>
      <c r="M148" s="24">
        <f>SUMIFS(M149:M152,A149:A152,"P")</f>
        <v>0</v>
      </c>
      <c r="N148" s="25"/>
    </row>
    <row r="149" ht="25.5">
      <c r="A149" s="1" t="s">
        <v>112</v>
      </c>
      <c r="B149" s="1">
        <v>102</v>
      </c>
      <c r="C149" s="26" t="s">
        <v>2715</v>
      </c>
      <c r="D149" t="s">
        <v>114</v>
      </c>
      <c r="E149" s="27" t="s">
        <v>2716</v>
      </c>
      <c r="F149" s="28" t="s">
        <v>416</v>
      </c>
      <c r="G149" s="29">
        <v>75.177999999999997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133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118</v>
      </c>
      <c r="E150" s="27" t="s">
        <v>2716</v>
      </c>
    </row>
    <row r="151" ht="89.25">
      <c r="A151" s="1" t="s">
        <v>119</v>
      </c>
      <c r="E151" s="33" t="s">
        <v>2717</v>
      </c>
    </row>
    <row r="152">
      <c r="A152" s="1" t="s">
        <v>121</v>
      </c>
      <c r="E152" s="27" t="s">
        <v>114</v>
      </c>
    </row>
    <row r="153">
      <c r="A153" s="1" t="s">
        <v>109</v>
      </c>
      <c r="C153" s="22" t="s">
        <v>1946</v>
      </c>
      <c r="E153" s="23" t="s">
        <v>1947</v>
      </c>
      <c r="L153" s="24">
        <f>SUMIFS(L154:L193,A154:A193,"P")</f>
        <v>0</v>
      </c>
      <c r="M153" s="24">
        <f>SUMIFS(M154:M193,A154:A193,"P")</f>
        <v>0</v>
      </c>
      <c r="N153" s="25"/>
    </row>
    <row r="154">
      <c r="A154" s="1" t="s">
        <v>112</v>
      </c>
      <c r="B154" s="1">
        <v>103</v>
      </c>
      <c r="C154" s="26" t="s">
        <v>2718</v>
      </c>
      <c r="D154" t="s">
        <v>114</v>
      </c>
      <c r="E154" s="27" t="s">
        <v>2719</v>
      </c>
      <c r="F154" s="28" t="s">
        <v>416</v>
      </c>
      <c r="G154" s="29">
        <v>72.420000000000002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133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118</v>
      </c>
      <c r="E155" s="27" t="s">
        <v>2719</v>
      </c>
    </row>
    <row r="156" ht="25.5">
      <c r="A156" s="1" t="s">
        <v>119</v>
      </c>
      <c r="E156" s="33" t="s">
        <v>2720</v>
      </c>
    </row>
    <row r="157">
      <c r="A157" s="1" t="s">
        <v>121</v>
      </c>
      <c r="E157" s="27" t="s">
        <v>114</v>
      </c>
    </row>
    <row r="158">
      <c r="A158" s="1" t="s">
        <v>112</v>
      </c>
      <c r="B158" s="1">
        <v>104</v>
      </c>
      <c r="C158" s="26" t="s">
        <v>2721</v>
      </c>
      <c r="D158" t="s">
        <v>114</v>
      </c>
      <c r="E158" s="27" t="s">
        <v>2722</v>
      </c>
      <c r="F158" s="28" t="s">
        <v>416</v>
      </c>
      <c r="G158" s="29">
        <v>396.57999999999998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133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118</v>
      </c>
      <c r="E159" s="27" t="s">
        <v>2722</v>
      </c>
    </row>
    <row r="160" ht="114.75">
      <c r="A160" s="1" t="s">
        <v>119</v>
      </c>
      <c r="E160" s="33" t="s">
        <v>2723</v>
      </c>
    </row>
    <row r="161">
      <c r="A161" s="1" t="s">
        <v>121</v>
      </c>
      <c r="E161" s="27" t="s">
        <v>114</v>
      </c>
    </row>
    <row r="162">
      <c r="A162" s="1" t="s">
        <v>112</v>
      </c>
      <c r="B162" s="1">
        <v>105</v>
      </c>
      <c r="C162" s="26" t="s">
        <v>2724</v>
      </c>
      <c r="D162" t="s">
        <v>114</v>
      </c>
      <c r="E162" s="27" t="s">
        <v>2725</v>
      </c>
      <c r="F162" s="28" t="s">
        <v>136</v>
      </c>
      <c r="G162" s="29">
        <v>42.149999999999999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133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118</v>
      </c>
      <c r="E163" s="27" t="s">
        <v>2725</v>
      </c>
    </row>
    <row r="164" ht="102">
      <c r="A164" s="1" t="s">
        <v>119</v>
      </c>
      <c r="E164" s="33" t="s">
        <v>2726</v>
      </c>
    </row>
    <row r="165">
      <c r="A165" s="1" t="s">
        <v>121</v>
      </c>
      <c r="E165" s="27" t="s">
        <v>114</v>
      </c>
    </row>
    <row r="166">
      <c r="A166" s="1" t="s">
        <v>112</v>
      </c>
      <c r="B166" s="1">
        <v>106</v>
      </c>
      <c r="C166" s="26" t="s">
        <v>2727</v>
      </c>
      <c r="D166" t="s">
        <v>114</v>
      </c>
      <c r="E166" s="27" t="s">
        <v>2728</v>
      </c>
      <c r="F166" s="28" t="s">
        <v>136</v>
      </c>
      <c r="G166" s="29">
        <v>45.200000000000003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133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118</v>
      </c>
      <c r="E167" s="27" t="s">
        <v>2728</v>
      </c>
    </row>
    <row r="168" ht="127.5">
      <c r="A168" s="1" t="s">
        <v>119</v>
      </c>
      <c r="E168" s="33" t="s">
        <v>2729</v>
      </c>
    </row>
    <row r="169">
      <c r="A169" s="1" t="s">
        <v>121</v>
      </c>
      <c r="E169" s="27" t="s">
        <v>114</v>
      </c>
    </row>
    <row r="170">
      <c r="A170" s="1" t="s">
        <v>112</v>
      </c>
      <c r="B170" s="1">
        <v>107</v>
      </c>
      <c r="C170" s="26" t="s">
        <v>2730</v>
      </c>
      <c r="D170" t="s">
        <v>114</v>
      </c>
      <c r="E170" s="27" t="s">
        <v>2731</v>
      </c>
      <c r="F170" s="28" t="s">
        <v>136</v>
      </c>
      <c r="G170" s="29">
        <v>64.950000000000003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133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118</v>
      </c>
      <c r="E171" s="27" t="s">
        <v>2731</v>
      </c>
    </row>
    <row r="172" ht="102">
      <c r="A172" s="1" t="s">
        <v>119</v>
      </c>
      <c r="E172" s="33" t="s">
        <v>2732</v>
      </c>
    </row>
    <row r="173">
      <c r="A173" s="1" t="s">
        <v>121</v>
      </c>
      <c r="E173" s="27" t="s">
        <v>114</v>
      </c>
    </row>
    <row r="174">
      <c r="A174" s="1" t="s">
        <v>112</v>
      </c>
      <c r="B174" s="1">
        <v>108</v>
      </c>
      <c r="C174" s="26" t="s">
        <v>2733</v>
      </c>
      <c r="D174" t="s">
        <v>114</v>
      </c>
      <c r="E174" s="27" t="s">
        <v>2734</v>
      </c>
      <c r="F174" s="28" t="s">
        <v>136</v>
      </c>
      <c r="G174" s="29">
        <v>53.814999999999998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133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118</v>
      </c>
      <c r="E175" s="27" t="s">
        <v>2734</v>
      </c>
    </row>
    <row r="176" ht="267.75">
      <c r="A176" s="1" t="s">
        <v>119</v>
      </c>
      <c r="E176" s="33" t="s">
        <v>2735</v>
      </c>
    </row>
    <row r="177">
      <c r="A177" s="1" t="s">
        <v>121</v>
      </c>
      <c r="E177" s="27" t="s">
        <v>114</v>
      </c>
    </row>
    <row r="178">
      <c r="A178" s="1" t="s">
        <v>112</v>
      </c>
      <c r="B178" s="1">
        <v>109</v>
      </c>
      <c r="C178" s="26" t="s">
        <v>2736</v>
      </c>
      <c r="D178" t="s">
        <v>114</v>
      </c>
      <c r="E178" s="27" t="s">
        <v>2737</v>
      </c>
      <c r="F178" s="28" t="s">
        <v>136</v>
      </c>
      <c r="G178" s="29">
        <v>34.805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133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118</v>
      </c>
      <c r="E179" s="27" t="s">
        <v>2737</v>
      </c>
    </row>
    <row r="180" ht="102">
      <c r="A180" s="1" t="s">
        <v>119</v>
      </c>
      <c r="E180" s="33" t="s">
        <v>2738</v>
      </c>
    </row>
    <row r="181">
      <c r="A181" s="1" t="s">
        <v>121</v>
      </c>
      <c r="E181" s="27" t="s">
        <v>114</v>
      </c>
    </row>
    <row r="182">
      <c r="A182" s="1" t="s">
        <v>112</v>
      </c>
      <c r="B182" s="1">
        <v>110</v>
      </c>
      <c r="C182" s="26" t="s">
        <v>2739</v>
      </c>
      <c r="D182" t="s">
        <v>114</v>
      </c>
      <c r="E182" s="27" t="s">
        <v>2740</v>
      </c>
      <c r="F182" s="28" t="s">
        <v>136</v>
      </c>
      <c r="G182" s="29">
        <v>32.594999999999999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133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118</v>
      </c>
      <c r="E183" s="27" t="s">
        <v>2740</v>
      </c>
    </row>
    <row r="184" ht="102">
      <c r="A184" s="1" t="s">
        <v>119</v>
      </c>
      <c r="E184" s="33" t="s">
        <v>2741</v>
      </c>
    </row>
    <row r="185">
      <c r="A185" s="1" t="s">
        <v>121</v>
      </c>
      <c r="E185" s="27" t="s">
        <v>114</v>
      </c>
    </row>
    <row r="186">
      <c r="A186" s="1" t="s">
        <v>112</v>
      </c>
      <c r="B186" s="1">
        <v>111</v>
      </c>
      <c r="C186" s="26" t="s">
        <v>2742</v>
      </c>
      <c r="D186" t="s">
        <v>114</v>
      </c>
      <c r="E186" s="27" t="s">
        <v>2743</v>
      </c>
      <c r="F186" s="28" t="s">
        <v>136</v>
      </c>
      <c r="G186" s="29">
        <v>52.049999999999997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133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118</v>
      </c>
      <c r="E187" s="27" t="s">
        <v>2743</v>
      </c>
    </row>
    <row r="188" ht="102">
      <c r="A188" s="1" t="s">
        <v>119</v>
      </c>
      <c r="E188" s="33" t="s">
        <v>2744</v>
      </c>
    </row>
    <row r="189">
      <c r="A189" s="1" t="s">
        <v>121</v>
      </c>
      <c r="E189" s="27" t="s">
        <v>114</v>
      </c>
    </row>
    <row r="190">
      <c r="A190" s="1" t="s">
        <v>112</v>
      </c>
      <c r="B190" s="1">
        <v>112</v>
      </c>
      <c r="C190" s="26" t="s">
        <v>2745</v>
      </c>
      <c r="D190" t="s">
        <v>114</v>
      </c>
      <c r="E190" s="27" t="s">
        <v>2746</v>
      </c>
      <c r="F190" s="28" t="s">
        <v>136</v>
      </c>
      <c r="G190" s="29">
        <v>59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133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118</v>
      </c>
      <c r="E191" s="27" t="s">
        <v>2746</v>
      </c>
    </row>
    <row r="192" ht="114.75">
      <c r="A192" s="1" t="s">
        <v>119</v>
      </c>
      <c r="E192" s="33" t="s">
        <v>2747</v>
      </c>
    </row>
    <row r="193">
      <c r="A193" s="1" t="s">
        <v>121</v>
      </c>
      <c r="E193" s="27" t="s">
        <v>114</v>
      </c>
    </row>
    <row r="194">
      <c r="A194" s="1" t="s">
        <v>109</v>
      </c>
      <c r="C194" s="22" t="s">
        <v>2026</v>
      </c>
      <c r="E194" s="23" t="s">
        <v>2027</v>
      </c>
      <c r="L194" s="24">
        <f>SUMIFS(L195:L198,A195:A198,"P")</f>
        <v>0</v>
      </c>
      <c r="M194" s="24">
        <f>SUMIFS(M195:M198,A195:A198,"P")</f>
        <v>0</v>
      </c>
      <c r="N194" s="25"/>
    </row>
    <row r="195">
      <c r="A195" s="1" t="s">
        <v>112</v>
      </c>
      <c r="B195" s="1">
        <v>113</v>
      </c>
      <c r="C195" s="26" t="s">
        <v>2748</v>
      </c>
      <c r="D195" t="s">
        <v>114</v>
      </c>
      <c r="E195" s="27" t="s">
        <v>2749</v>
      </c>
      <c r="F195" s="28" t="s">
        <v>132</v>
      </c>
      <c r="G195" s="29">
        <v>1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133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118</v>
      </c>
      <c r="E196" s="27" t="s">
        <v>2749</v>
      </c>
    </row>
    <row r="197" ht="25.5">
      <c r="A197" s="1" t="s">
        <v>119</v>
      </c>
      <c r="E197" s="33" t="s">
        <v>2750</v>
      </c>
    </row>
    <row r="198">
      <c r="A198" s="1" t="s">
        <v>121</v>
      </c>
      <c r="E198" s="27" t="s">
        <v>114</v>
      </c>
    </row>
    <row r="199">
      <c r="A199" s="1" t="s">
        <v>109</v>
      </c>
      <c r="C199" s="22" t="s">
        <v>1072</v>
      </c>
      <c r="E199" s="23" t="s">
        <v>1073</v>
      </c>
      <c r="L199" s="24">
        <f>SUMIFS(L200:L223,A200:A223,"P")</f>
        <v>0</v>
      </c>
      <c r="M199" s="24">
        <f>SUMIFS(M200:M223,A200:A223,"P")</f>
        <v>0</v>
      </c>
      <c r="N199" s="25"/>
    </row>
    <row r="200">
      <c r="A200" s="1" t="s">
        <v>112</v>
      </c>
      <c r="B200" s="1">
        <v>114</v>
      </c>
      <c r="C200" s="26" t="s">
        <v>2751</v>
      </c>
      <c r="D200" t="s">
        <v>114</v>
      </c>
      <c r="E200" s="27" t="s">
        <v>2752</v>
      </c>
      <c r="F200" s="28" t="s">
        <v>416</v>
      </c>
      <c r="G200" s="29">
        <v>100.09399999999999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133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118</v>
      </c>
      <c r="E201" s="27" t="s">
        <v>2752</v>
      </c>
    </row>
    <row r="202" ht="127.5">
      <c r="A202" s="1" t="s">
        <v>119</v>
      </c>
      <c r="E202" s="33" t="s">
        <v>2753</v>
      </c>
    </row>
    <row r="203">
      <c r="A203" s="1" t="s">
        <v>121</v>
      </c>
      <c r="E203" s="27" t="s">
        <v>114</v>
      </c>
    </row>
    <row r="204">
      <c r="A204" s="1" t="s">
        <v>112</v>
      </c>
      <c r="B204" s="1">
        <v>115</v>
      </c>
      <c r="C204" s="26" t="s">
        <v>2754</v>
      </c>
      <c r="D204" t="s">
        <v>114</v>
      </c>
      <c r="E204" s="27" t="s">
        <v>2755</v>
      </c>
      <c r="F204" s="28" t="s">
        <v>136</v>
      </c>
      <c r="G204" s="29">
        <v>32.189999999999998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133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118</v>
      </c>
      <c r="E205" s="27" t="s">
        <v>2755</v>
      </c>
    </row>
    <row r="206" ht="204">
      <c r="A206" s="1" t="s">
        <v>119</v>
      </c>
      <c r="E206" s="33" t="s">
        <v>2756</v>
      </c>
    </row>
    <row r="207">
      <c r="A207" s="1" t="s">
        <v>121</v>
      </c>
      <c r="E207" s="27" t="s">
        <v>114</v>
      </c>
    </row>
    <row r="208">
      <c r="A208" s="1" t="s">
        <v>112</v>
      </c>
      <c r="B208" s="1">
        <v>116</v>
      </c>
      <c r="C208" s="26" t="s">
        <v>2757</v>
      </c>
      <c r="D208" t="s">
        <v>114</v>
      </c>
      <c r="E208" s="27" t="s">
        <v>2758</v>
      </c>
      <c r="F208" s="28" t="s">
        <v>136</v>
      </c>
      <c r="G208" s="29">
        <v>22.045000000000002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133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118</v>
      </c>
      <c r="E209" s="27" t="s">
        <v>2758</v>
      </c>
    </row>
    <row r="210" ht="216.75">
      <c r="A210" s="1" t="s">
        <v>119</v>
      </c>
      <c r="E210" s="33" t="s">
        <v>2759</v>
      </c>
    </row>
    <row r="211">
      <c r="A211" s="1" t="s">
        <v>121</v>
      </c>
      <c r="E211" s="27" t="s">
        <v>114</v>
      </c>
    </row>
    <row r="212" ht="25.5">
      <c r="A212" s="1" t="s">
        <v>112</v>
      </c>
      <c r="B212" s="1">
        <v>117</v>
      </c>
      <c r="C212" s="26" t="s">
        <v>2760</v>
      </c>
      <c r="D212" t="s">
        <v>114</v>
      </c>
      <c r="E212" s="27" t="s">
        <v>2761</v>
      </c>
      <c r="F212" s="28" t="s">
        <v>132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133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25.5">
      <c r="A213" s="1" t="s">
        <v>118</v>
      </c>
      <c r="E213" s="27" t="s">
        <v>2761</v>
      </c>
    </row>
    <row r="214" ht="25.5">
      <c r="A214" s="1" t="s">
        <v>119</v>
      </c>
      <c r="E214" s="33" t="s">
        <v>2762</v>
      </c>
    </row>
    <row r="215">
      <c r="A215" s="1" t="s">
        <v>121</v>
      </c>
      <c r="E215" s="27" t="s">
        <v>114</v>
      </c>
    </row>
    <row r="216" ht="25.5">
      <c r="A216" s="1" t="s">
        <v>112</v>
      </c>
      <c r="B216" s="1">
        <v>118</v>
      </c>
      <c r="C216" s="26" t="s">
        <v>2763</v>
      </c>
      <c r="D216" t="s">
        <v>114</v>
      </c>
      <c r="E216" s="27" t="s">
        <v>2764</v>
      </c>
      <c r="F216" s="28" t="s">
        <v>132</v>
      </c>
      <c r="G216" s="29">
        <v>5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133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 ht="25.5">
      <c r="A217" s="1" t="s">
        <v>118</v>
      </c>
      <c r="E217" s="27" t="s">
        <v>2764</v>
      </c>
    </row>
    <row r="218" ht="76.5">
      <c r="A218" s="1" t="s">
        <v>119</v>
      </c>
      <c r="E218" s="33" t="s">
        <v>2765</v>
      </c>
    </row>
    <row r="219">
      <c r="A219" s="1" t="s">
        <v>121</v>
      </c>
      <c r="E219" s="27" t="s">
        <v>114</v>
      </c>
    </row>
    <row r="220">
      <c r="A220" s="1" t="s">
        <v>112</v>
      </c>
      <c r="B220" s="1">
        <v>119</v>
      </c>
      <c r="C220" s="26" t="s">
        <v>2766</v>
      </c>
      <c r="D220" t="s">
        <v>114</v>
      </c>
      <c r="E220" s="27" t="s">
        <v>2767</v>
      </c>
      <c r="F220" s="28" t="s">
        <v>132</v>
      </c>
      <c r="G220" s="29">
        <v>1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133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118</v>
      </c>
      <c r="E221" s="27" t="s">
        <v>2767</v>
      </c>
    </row>
    <row r="222" ht="25.5">
      <c r="A222" s="1" t="s">
        <v>119</v>
      </c>
      <c r="E222" s="33" t="s">
        <v>2768</v>
      </c>
    </row>
    <row r="223">
      <c r="A223" s="1" t="s">
        <v>121</v>
      </c>
      <c r="E223" s="27" t="s">
        <v>114</v>
      </c>
    </row>
    <row r="224">
      <c r="A224" s="1" t="s">
        <v>109</v>
      </c>
      <c r="C224" s="22" t="s">
        <v>2255</v>
      </c>
      <c r="E224" s="23" t="s">
        <v>2256</v>
      </c>
      <c r="L224" s="24">
        <f>SUMIFS(L225:L232,A225:A232,"P")</f>
        <v>0</v>
      </c>
      <c r="M224" s="24">
        <f>SUMIFS(M225:M232,A225:A232,"P")</f>
        <v>0</v>
      </c>
      <c r="N224" s="25"/>
    </row>
    <row r="225">
      <c r="A225" s="1" t="s">
        <v>112</v>
      </c>
      <c r="B225" s="1">
        <v>120</v>
      </c>
      <c r="C225" s="26" t="s">
        <v>2769</v>
      </c>
      <c r="D225" t="s">
        <v>114</v>
      </c>
      <c r="E225" s="27" t="s">
        <v>2770</v>
      </c>
      <c r="F225" s="28" t="s">
        <v>416</v>
      </c>
      <c r="G225" s="29">
        <v>5.5759999999999996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133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118</v>
      </c>
      <c r="E226" s="27" t="s">
        <v>2770</v>
      </c>
    </row>
    <row r="227" ht="114.75">
      <c r="A227" s="1" t="s">
        <v>119</v>
      </c>
      <c r="E227" s="33" t="s">
        <v>2771</v>
      </c>
    </row>
    <row r="228">
      <c r="A228" s="1" t="s">
        <v>121</v>
      </c>
      <c r="E228" s="27" t="s">
        <v>114</v>
      </c>
    </row>
    <row r="229">
      <c r="A229" s="1" t="s">
        <v>112</v>
      </c>
      <c r="B229" s="1">
        <v>121</v>
      </c>
      <c r="C229" s="26" t="s">
        <v>2772</v>
      </c>
      <c r="D229" t="s">
        <v>114</v>
      </c>
      <c r="E229" s="27" t="s">
        <v>2773</v>
      </c>
      <c r="F229" s="28" t="s">
        <v>136</v>
      </c>
      <c r="G229" s="29">
        <v>1.2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133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118</v>
      </c>
      <c r="E230" s="27" t="s">
        <v>2773</v>
      </c>
    </row>
    <row r="231" ht="25.5">
      <c r="A231" s="1" t="s">
        <v>119</v>
      </c>
      <c r="E231" s="33" t="s">
        <v>2774</v>
      </c>
    </row>
    <row r="232">
      <c r="A232" s="1" t="s">
        <v>121</v>
      </c>
      <c r="E232" s="27" t="s">
        <v>114</v>
      </c>
    </row>
    <row r="233">
      <c r="A233" s="1" t="s">
        <v>109</v>
      </c>
      <c r="C233" s="22" t="s">
        <v>2419</v>
      </c>
      <c r="E233" s="23" t="s">
        <v>2420</v>
      </c>
      <c r="L233" s="24">
        <f>SUMIFS(L234:L237,A234:A237,"P")</f>
        <v>0</v>
      </c>
      <c r="M233" s="24">
        <f>SUMIFS(M234:M237,A234:A237,"P")</f>
        <v>0</v>
      </c>
      <c r="N233" s="25"/>
    </row>
    <row r="234">
      <c r="A234" s="1" t="s">
        <v>112</v>
      </c>
      <c r="B234" s="1">
        <v>122</v>
      </c>
      <c r="C234" s="26" t="s">
        <v>2775</v>
      </c>
      <c r="D234" t="s">
        <v>114</v>
      </c>
      <c r="E234" s="27" t="s">
        <v>2776</v>
      </c>
      <c r="F234" s="28" t="s">
        <v>416</v>
      </c>
      <c r="G234" s="29">
        <v>288.45999999999998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133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118</v>
      </c>
      <c r="E235" s="27" t="s">
        <v>2776</v>
      </c>
    </row>
    <row r="236" ht="395.25">
      <c r="A236" s="1" t="s">
        <v>119</v>
      </c>
      <c r="E236" s="33" t="s">
        <v>2777</v>
      </c>
    </row>
    <row r="237">
      <c r="A237" s="1" t="s">
        <v>121</v>
      </c>
      <c r="E237" s="27" t="s">
        <v>114</v>
      </c>
    </row>
    <row r="238">
      <c r="A238" s="1" t="s">
        <v>109</v>
      </c>
      <c r="C238" s="22" t="s">
        <v>467</v>
      </c>
      <c r="E238" s="23" t="s">
        <v>468</v>
      </c>
      <c r="L238" s="24">
        <f>SUMIFS(L239:L454,A239:A454,"P")</f>
        <v>0</v>
      </c>
      <c r="M238" s="24">
        <f>SUMIFS(M239:M454,A239:A454,"P")</f>
        <v>0</v>
      </c>
      <c r="N238" s="25"/>
    </row>
    <row r="239">
      <c r="A239" s="1" t="s">
        <v>112</v>
      </c>
      <c r="B239" s="1">
        <v>3</v>
      </c>
      <c r="C239" s="26" t="s">
        <v>2778</v>
      </c>
      <c r="D239" t="s">
        <v>114</v>
      </c>
      <c r="E239" s="27" t="s">
        <v>2779</v>
      </c>
      <c r="F239" s="28" t="s">
        <v>570</v>
      </c>
      <c r="G239" s="29">
        <v>2.1200000000000001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133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118</v>
      </c>
      <c r="E240" s="27" t="s">
        <v>2779</v>
      </c>
    </row>
    <row r="241" ht="25.5">
      <c r="A241" s="1" t="s">
        <v>119</v>
      </c>
      <c r="E241" s="33" t="s">
        <v>2780</v>
      </c>
    </row>
    <row r="242">
      <c r="A242" s="1" t="s">
        <v>121</v>
      </c>
      <c r="E242" s="27" t="s">
        <v>114</v>
      </c>
    </row>
    <row r="243">
      <c r="A243" s="1" t="s">
        <v>112</v>
      </c>
      <c r="B243" s="1">
        <v>4</v>
      </c>
      <c r="C243" s="26" t="s">
        <v>2781</v>
      </c>
      <c r="D243" t="s">
        <v>114</v>
      </c>
      <c r="E243" s="27" t="s">
        <v>2782</v>
      </c>
      <c r="F243" s="28" t="s">
        <v>416</v>
      </c>
      <c r="G243" s="29">
        <v>56.366999999999997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133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118</v>
      </c>
      <c r="E244" s="27" t="s">
        <v>2782</v>
      </c>
    </row>
    <row r="245" ht="114.75">
      <c r="A245" s="1" t="s">
        <v>119</v>
      </c>
      <c r="E245" s="33" t="s">
        <v>2783</v>
      </c>
    </row>
    <row r="246">
      <c r="A246" s="1" t="s">
        <v>121</v>
      </c>
      <c r="E246" s="27" t="s">
        <v>114</v>
      </c>
    </row>
    <row r="247" ht="25.5">
      <c r="A247" s="1" t="s">
        <v>112</v>
      </c>
      <c r="B247" s="1">
        <v>5</v>
      </c>
      <c r="C247" s="26" t="s">
        <v>2784</v>
      </c>
      <c r="D247" t="s">
        <v>114</v>
      </c>
      <c r="E247" s="27" t="s">
        <v>2785</v>
      </c>
      <c r="F247" s="28" t="s">
        <v>416</v>
      </c>
      <c r="G247" s="29">
        <v>102.327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133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 ht="25.5">
      <c r="A248" s="1" t="s">
        <v>118</v>
      </c>
      <c r="E248" s="27" t="s">
        <v>2785</v>
      </c>
    </row>
    <row r="249" ht="178.5">
      <c r="A249" s="1" t="s">
        <v>119</v>
      </c>
      <c r="E249" s="33" t="s">
        <v>2786</v>
      </c>
    </row>
    <row r="250">
      <c r="A250" s="1" t="s">
        <v>121</v>
      </c>
      <c r="E250" s="27" t="s">
        <v>114</v>
      </c>
    </row>
    <row r="251" ht="25.5">
      <c r="A251" s="1" t="s">
        <v>112</v>
      </c>
      <c r="B251" s="1">
        <v>6</v>
      </c>
      <c r="C251" s="26" t="s">
        <v>2787</v>
      </c>
      <c r="D251" t="s">
        <v>114</v>
      </c>
      <c r="E251" s="27" t="s">
        <v>2788</v>
      </c>
      <c r="F251" s="28" t="s">
        <v>570</v>
      </c>
      <c r="G251" s="29">
        <v>8.0690000000000008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133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 ht="25.5">
      <c r="A252" s="1" t="s">
        <v>118</v>
      </c>
      <c r="E252" s="27" t="s">
        <v>2788</v>
      </c>
    </row>
    <row r="253" ht="140.25">
      <c r="A253" s="1" t="s">
        <v>119</v>
      </c>
      <c r="E253" s="33" t="s">
        <v>2789</v>
      </c>
    </row>
    <row r="254">
      <c r="A254" s="1" t="s">
        <v>121</v>
      </c>
      <c r="E254" s="27" t="s">
        <v>114</v>
      </c>
    </row>
    <row r="255" ht="25.5">
      <c r="A255" s="1" t="s">
        <v>112</v>
      </c>
      <c r="B255" s="1">
        <v>7</v>
      </c>
      <c r="C255" s="26" t="s">
        <v>2790</v>
      </c>
      <c r="D255" t="s">
        <v>114</v>
      </c>
      <c r="E255" s="27" t="s">
        <v>2791</v>
      </c>
      <c r="F255" s="28" t="s">
        <v>570</v>
      </c>
      <c r="G255" s="29">
        <v>14.776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133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 ht="25.5">
      <c r="A256" s="1" t="s">
        <v>118</v>
      </c>
      <c r="E256" s="27" t="s">
        <v>2791</v>
      </c>
    </row>
    <row r="257" ht="357">
      <c r="A257" s="1" t="s">
        <v>119</v>
      </c>
      <c r="E257" s="33" t="s">
        <v>2792</v>
      </c>
    </row>
    <row r="258">
      <c r="A258" s="1" t="s">
        <v>121</v>
      </c>
      <c r="E258" s="27" t="s">
        <v>114</v>
      </c>
    </row>
    <row r="259">
      <c r="A259" s="1" t="s">
        <v>112</v>
      </c>
      <c r="B259" s="1">
        <v>8</v>
      </c>
      <c r="C259" s="26" t="s">
        <v>2793</v>
      </c>
      <c r="D259" t="s">
        <v>114</v>
      </c>
      <c r="E259" s="27" t="s">
        <v>2794</v>
      </c>
      <c r="F259" s="28" t="s">
        <v>416</v>
      </c>
      <c r="G259" s="29">
        <v>27.901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133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118</v>
      </c>
      <c r="E260" s="27" t="s">
        <v>2794</v>
      </c>
    </row>
    <row r="261" ht="25.5">
      <c r="A261" s="1" t="s">
        <v>119</v>
      </c>
      <c r="E261" s="33" t="s">
        <v>2795</v>
      </c>
    </row>
    <row r="262">
      <c r="A262" s="1" t="s">
        <v>121</v>
      </c>
      <c r="E262" s="27" t="s">
        <v>114</v>
      </c>
    </row>
    <row r="263">
      <c r="A263" s="1" t="s">
        <v>112</v>
      </c>
      <c r="B263" s="1">
        <v>9</v>
      </c>
      <c r="C263" s="26" t="s">
        <v>2796</v>
      </c>
      <c r="D263" t="s">
        <v>114</v>
      </c>
      <c r="E263" s="27" t="s">
        <v>2797</v>
      </c>
      <c r="F263" s="28" t="s">
        <v>136</v>
      </c>
      <c r="G263" s="29">
        <v>1.75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133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118</v>
      </c>
      <c r="E264" s="27" t="s">
        <v>2797</v>
      </c>
    </row>
    <row r="265" ht="25.5">
      <c r="A265" s="1" t="s">
        <v>119</v>
      </c>
      <c r="E265" s="33" t="s">
        <v>2798</v>
      </c>
    </row>
    <row r="266">
      <c r="A266" s="1" t="s">
        <v>121</v>
      </c>
      <c r="E266" s="27" t="s">
        <v>114</v>
      </c>
    </row>
    <row r="267" ht="25.5">
      <c r="A267" s="1" t="s">
        <v>112</v>
      </c>
      <c r="B267" s="1">
        <v>10</v>
      </c>
      <c r="C267" s="26" t="s">
        <v>2799</v>
      </c>
      <c r="D267" t="s">
        <v>114</v>
      </c>
      <c r="E267" s="27" t="s">
        <v>2800</v>
      </c>
      <c r="F267" s="28" t="s">
        <v>416</v>
      </c>
      <c r="G267" s="29">
        <v>44.829999999999998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133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 ht="25.5">
      <c r="A268" s="1" t="s">
        <v>118</v>
      </c>
      <c r="E268" s="27" t="s">
        <v>2800</v>
      </c>
    </row>
    <row r="269" ht="38.25">
      <c r="A269" s="1" t="s">
        <v>119</v>
      </c>
      <c r="E269" s="33" t="s">
        <v>2801</v>
      </c>
    </row>
    <row r="270">
      <c r="A270" s="1" t="s">
        <v>121</v>
      </c>
      <c r="E270" s="27" t="s">
        <v>114</v>
      </c>
    </row>
    <row r="271" ht="25.5">
      <c r="A271" s="1" t="s">
        <v>112</v>
      </c>
      <c r="B271" s="1">
        <v>11</v>
      </c>
      <c r="C271" s="26" t="s">
        <v>2802</v>
      </c>
      <c r="D271" t="s">
        <v>114</v>
      </c>
      <c r="E271" s="27" t="s">
        <v>2803</v>
      </c>
      <c r="F271" s="28" t="s">
        <v>416</v>
      </c>
      <c r="G271" s="29">
        <v>64.620000000000005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133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 ht="25.5">
      <c r="A272" s="1" t="s">
        <v>118</v>
      </c>
      <c r="E272" s="27" t="s">
        <v>2803</v>
      </c>
    </row>
    <row r="273" ht="25.5">
      <c r="A273" s="1" t="s">
        <v>119</v>
      </c>
      <c r="E273" s="33" t="s">
        <v>2804</v>
      </c>
    </row>
    <row r="274">
      <c r="A274" s="1" t="s">
        <v>121</v>
      </c>
      <c r="E274" s="27" t="s">
        <v>114</v>
      </c>
    </row>
    <row r="275">
      <c r="A275" s="1" t="s">
        <v>112</v>
      </c>
      <c r="B275" s="1">
        <v>12</v>
      </c>
      <c r="C275" s="26" t="s">
        <v>2805</v>
      </c>
      <c r="D275" t="s">
        <v>114</v>
      </c>
      <c r="E275" s="27" t="s">
        <v>2806</v>
      </c>
      <c r="F275" s="28" t="s">
        <v>570</v>
      </c>
      <c r="G275" s="29">
        <v>55.189999999999998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133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118</v>
      </c>
      <c r="E276" s="27" t="s">
        <v>2806</v>
      </c>
    </row>
    <row r="277" ht="165.75">
      <c r="A277" s="1" t="s">
        <v>119</v>
      </c>
      <c r="E277" s="33" t="s">
        <v>2807</v>
      </c>
    </row>
    <row r="278">
      <c r="A278" s="1" t="s">
        <v>121</v>
      </c>
      <c r="E278" s="27" t="s">
        <v>114</v>
      </c>
    </row>
    <row r="279">
      <c r="A279" s="1" t="s">
        <v>112</v>
      </c>
      <c r="B279" s="1">
        <v>13</v>
      </c>
      <c r="C279" s="26" t="s">
        <v>2808</v>
      </c>
      <c r="D279" t="s">
        <v>114</v>
      </c>
      <c r="E279" s="27" t="s">
        <v>2809</v>
      </c>
      <c r="F279" s="28" t="s">
        <v>570</v>
      </c>
      <c r="G279" s="29">
        <v>15.048999999999999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133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118</v>
      </c>
      <c r="E280" s="27" t="s">
        <v>2809</v>
      </c>
    </row>
    <row r="281" ht="191.25">
      <c r="A281" s="1" t="s">
        <v>119</v>
      </c>
      <c r="E281" s="33" t="s">
        <v>2810</v>
      </c>
    </row>
    <row r="282">
      <c r="A282" s="1" t="s">
        <v>121</v>
      </c>
      <c r="E282" s="27" t="s">
        <v>114</v>
      </c>
    </row>
    <row r="283">
      <c r="A283" s="1" t="s">
        <v>112</v>
      </c>
      <c r="B283" s="1">
        <v>14</v>
      </c>
      <c r="C283" s="26" t="s">
        <v>2811</v>
      </c>
      <c r="D283" t="s">
        <v>114</v>
      </c>
      <c r="E283" s="27" t="s">
        <v>2812</v>
      </c>
      <c r="F283" s="28" t="s">
        <v>416</v>
      </c>
      <c r="G283" s="29">
        <v>44.829999999999998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133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118</v>
      </c>
      <c r="E284" s="27" t="s">
        <v>2812</v>
      </c>
    </row>
    <row r="285" ht="25.5">
      <c r="A285" s="1" t="s">
        <v>119</v>
      </c>
      <c r="E285" s="33" t="s">
        <v>2813</v>
      </c>
    </row>
    <row r="286">
      <c r="A286" s="1" t="s">
        <v>121</v>
      </c>
      <c r="E286" s="27" t="s">
        <v>114</v>
      </c>
    </row>
    <row r="287">
      <c r="A287" s="1" t="s">
        <v>112</v>
      </c>
      <c r="B287" s="1">
        <v>15</v>
      </c>
      <c r="C287" s="26" t="s">
        <v>2814</v>
      </c>
      <c r="D287" t="s">
        <v>114</v>
      </c>
      <c r="E287" s="27" t="s">
        <v>2815</v>
      </c>
      <c r="F287" s="28" t="s">
        <v>416</v>
      </c>
      <c r="G287" s="29">
        <v>44.829999999999998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133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118</v>
      </c>
      <c r="E288" s="27" t="s">
        <v>2815</v>
      </c>
    </row>
    <row r="289">
      <c r="A289" s="1" t="s">
        <v>119</v>
      </c>
    </row>
    <row r="290">
      <c r="A290" s="1" t="s">
        <v>121</v>
      </c>
      <c r="E290" s="27" t="s">
        <v>114</v>
      </c>
    </row>
    <row r="291" ht="25.5">
      <c r="A291" s="1" t="s">
        <v>112</v>
      </c>
      <c r="B291" s="1">
        <v>16</v>
      </c>
      <c r="C291" s="26" t="s">
        <v>2816</v>
      </c>
      <c r="D291" t="s">
        <v>114</v>
      </c>
      <c r="E291" s="27" t="s">
        <v>2817</v>
      </c>
      <c r="F291" s="28" t="s">
        <v>416</v>
      </c>
      <c r="G291" s="29">
        <v>83.680000000000007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133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 ht="25.5">
      <c r="A292" s="1" t="s">
        <v>118</v>
      </c>
      <c r="E292" s="27" t="s">
        <v>2817</v>
      </c>
    </row>
    <row r="293" ht="357">
      <c r="A293" s="1" t="s">
        <v>119</v>
      </c>
      <c r="E293" s="33" t="s">
        <v>2818</v>
      </c>
    </row>
    <row r="294">
      <c r="A294" s="1" t="s">
        <v>121</v>
      </c>
      <c r="E294" s="27" t="s">
        <v>114</v>
      </c>
    </row>
    <row r="295" ht="25.5">
      <c r="A295" s="1" t="s">
        <v>112</v>
      </c>
      <c r="B295" s="1">
        <v>17</v>
      </c>
      <c r="C295" s="26" t="s">
        <v>2819</v>
      </c>
      <c r="D295" t="s">
        <v>114</v>
      </c>
      <c r="E295" s="27" t="s">
        <v>2820</v>
      </c>
      <c r="F295" s="28" t="s">
        <v>416</v>
      </c>
      <c r="G295" s="29">
        <v>13.4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133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 ht="25.5">
      <c r="A296" s="1" t="s">
        <v>118</v>
      </c>
      <c r="E296" s="27" t="s">
        <v>2820</v>
      </c>
    </row>
    <row r="297" ht="63.75">
      <c r="A297" s="1" t="s">
        <v>119</v>
      </c>
      <c r="E297" s="33" t="s">
        <v>2821</v>
      </c>
    </row>
    <row r="298">
      <c r="A298" s="1" t="s">
        <v>121</v>
      </c>
      <c r="E298" s="27" t="s">
        <v>114</v>
      </c>
    </row>
    <row r="299">
      <c r="A299" s="1" t="s">
        <v>112</v>
      </c>
      <c r="B299" s="1">
        <v>18</v>
      </c>
      <c r="C299" s="26" t="s">
        <v>2822</v>
      </c>
      <c r="D299" t="s">
        <v>114</v>
      </c>
      <c r="E299" s="27" t="s">
        <v>2823</v>
      </c>
      <c r="F299" s="28" t="s">
        <v>570</v>
      </c>
      <c r="G299" s="29">
        <v>18.460999999999999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133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118</v>
      </c>
      <c r="E300" s="27" t="s">
        <v>2823</v>
      </c>
    </row>
    <row r="301" ht="140.25">
      <c r="A301" s="1" t="s">
        <v>119</v>
      </c>
      <c r="E301" s="33" t="s">
        <v>2824</v>
      </c>
    </row>
    <row r="302">
      <c r="A302" s="1" t="s">
        <v>121</v>
      </c>
      <c r="E302" s="27" t="s">
        <v>114</v>
      </c>
    </row>
    <row r="303" ht="25.5">
      <c r="A303" s="1" t="s">
        <v>112</v>
      </c>
      <c r="B303" s="1">
        <v>19</v>
      </c>
      <c r="C303" s="26" t="s">
        <v>2825</v>
      </c>
      <c r="D303" t="s">
        <v>114</v>
      </c>
      <c r="E303" s="27" t="s">
        <v>2826</v>
      </c>
      <c r="F303" s="28" t="s">
        <v>416</v>
      </c>
      <c r="G303" s="29">
        <v>42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133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 ht="25.5">
      <c r="A304" s="1" t="s">
        <v>118</v>
      </c>
      <c r="E304" s="27" t="s">
        <v>2827</v>
      </c>
    </row>
    <row r="305" ht="63.75">
      <c r="A305" s="1" t="s">
        <v>119</v>
      </c>
      <c r="E305" s="33" t="s">
        <v>2828</v>
      </c>
    </row>
    <row r="306">
      <c r="A306" s="1" t="s">
        <v>121</v>
      </c>
      <c r="E306" s="27" t="s">
        <v>114</v>
      </c>
    </row>
    <row r="307" ht="25.5">
      <c r="A307" s="1" t="s">
        <v>112</v>
      </c>
      <c r="B307" s="1">
        <v>20</v>
      </c>
      <c r="C307" s="26" t="s">
        <v>2829</v>
      </c>
      <c r="D307" t="s">
        <v>114</v>
      </c>
      <c r="E307" s="27" t="s">
        <v>2830</v>
      </c>
      <c r="F307" s="28" t="s">
        <v>416</v>
      </c>
      <c r="G307" s="29">
        <v>0.123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133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 ht="25.5">
      <c r="A308" s="1" t="s">
        <v>118</v>
      </c>
      <c r="E308" s="27" t="s">
        <v>2830</v>
      </c>
    </row>
    <row r="309" ht="25.5">
      <c r="A309" s="1" t="s">
        <v>119</v>
      </c>
      <c r="E309" s="33" t="s">
        <v>2831</v>
      </c>
    </row>
    <row r="310">
      <c r="A310" s="1" t="s">
        <v>121</v>
      </c>
      <c r="E310" s="27" t="s">
        <v>114</v>
      </c>
    </row>
    <row r="311" ht="25.5">
      <c r="A311" s="1" t="s">
        <v>112</v>
      </c>
      <c r="B311" s="1">
        <v>21</v>
      </c>
      <c r="C311" s="26" t="s">
        <v>2832</v>
      </c>
      <c r="D311" t="s">
        <v>114</v>
      </c>
      <c r="E311" s="27" t="s">
        <v>2833</v>
      </c>
      <c r="F311" s="28" t="s">
        <v>416</v>
      </c>
      <c r="G311" s="29">
        <v>2.5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133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 ht="25.5">
      <c r="A312" s="1" t="s">
        <v>118</v>
      </c>
      <c r="E312" s="27" t="s">
        <v>2833</v>
      </c>
    </row>
    <row r="313" ht="25.5">
      <c r="A313" s="1" t="s">
        <v>119</v>
      </c>
      <c r="E313" s="33" t="s">
        <v>2834</v>
      </c>
    </row>
    <row r="314">
      <c r="A314" s="1" t="s">
        <v>121</v>
      </c>
      <c r="E314" s="27" t="s">
        <v>114</v>
      </c>
    </row>
    <row r="315" ht="25.5">
      <c r="A315" s="1" t="s">
        <v>112</v>
      </c>
      <c r="B315" s="1">
        <v>22</v>
      </c>
      <c r="C315" s="26" t="s">
        <v>2835</v>
      </c>
      <c r="D315" t="s">
        <v>114</v>
      </c>
      <c r="E315" s="27" t="s">
        <v>2836</v>
      </c>
      <c r="F315" s="28" t="s">
        <v>416</v>
      </c>
      <c r="G315" s="29">
        <v>11.199999999999999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133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 ht="25.5">
      <c r="A316" s="1" t="s">
        <v>118</v>
      </c>
      <c r="E316" s="27" t="s">
        <v>2836</v>
      </c>
    </row>
    <row r="317" ht="63.75">
      <c r="A317" s="1" t="s">
        <v>119</v>
      </c>
      <c r="E317" s="33" t="s">
        <v>2837</v>
      </c>
    </row>
    <row r="318">
      <c r="A318" s="1" t="s">
        <v>121</v>
      </c>
      <c r="E318" s="27" t="s">
        <v>114</v>
      </c>
    </row>
    <row r="319" ht="25.5">
      <c r="A319" s="1" t="s">
        <v>112</v>
      </c>
      <c r="B319" s="1">
        <v>23</v>
      </c>
      <c r="C319" s="26" t="s">
        <v>2838</v>
      </c>
      <c r="D319" t="s">
        <v>114</v>
      </c>
      <c r="E319" s="27" t="s">
        <v>2839</v>
      </c>
      <c r="F319" s="28" t="s">
        <v>416</v>
      </c>
      <c r="G319" s="29">
        <v>3.0150000000000001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133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 ht="25.5">
      <c r="A320" s="1" t="s">
        <v>118</v>
      </c>
      <c r="E320" s="27" t="s">
        <v>2839</v>
      </c>
    </row>
    <row r="321" ht="25.5">
      <c r="A321" s="1" t="s">
        <v>119</v>
      </c>
      <c r="E321" s="33" t="s">
        <v>2840</v>
      </c>
    </row>
    <row r="322">
      <c r="A322" s="1" t="s">
        <v>121</v>
      </c>
      <c r="E322" s="27" t="s">
        <v>114</v>
      </c>
    </row>
    <row r="323" ht="25.5">
      <c r="A323" s="1" t="s">
        <v>112</v>
      </c>
      <c r="B323" s="1">
        <v>24</v>
      </c>
      <c r="C323" s="26" t="s">
        <v>2841</v>
      </c>
      <c r="D323" t="s">
        <v>114</v>
      </c>
      <c r="E323" s="27" t="s">
        <v>2842</v>
      </c>
      <c r="F323" s="28" t="s">
        <v>416</v>
      </c>
      <c r="G323" s="29">
        <v>10.625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133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 ht="25.5">
      <c r="A324" s="1" t="s">
        <v>118</v>
      </c>
      <c r="E324" s="27" t="s">
        <v>2842</v>
      </c>
    </row>
    <row r="325" ht="25.5">
      <c r="A325" s="1" t="s">
        <v>119</v>
      </c>
      <c r="E325" s="33" t="s">
        <v>2843</v>
      </c>
    </row>
    <row r="326">
      <c r="A326" s="1" t="s">
        <v>121</v>
      </c>
      <c r="E326" s="27" t="s">
        <v>114</v>
      </c>
    </row>
    <row r="327" ht="25.5">
      <c r="A327" s="1" t="s">
        <v>112</v>
      </c>
      <c r="B327" s="1">
        <v>25</v>
      </c>
      <c r="C327" s="26" t="s">
        <v>2844</v>
      </c>
      <c r="D327" t="s">
        <v>114</v>
      </c>
      <c r="E327" s="27" t="s">
        <v>2845</v>
      </c>
      <c r="F327" s="28" t="s">
        <v>416</v>
      </c>
      <c r="G327" s="29">
        <v>79.799999999999997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133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 ht="25.5">
      <c r="A328" s="1" t="s">
        <v>118</v>
      </c>
      <c r="E328" s="27" t="s">
        <v>2845</v>
      </c>
    </row>
    <row r="329" ht="395.25">
      <c r="A329" s="1" t="s">
        <v>119</v>
      </c>
      <c r="E329" s="33" t="s">
        <v>2846</v>
      </c>
    </row>
    <row r="330">
      <c r="A330" s="1" t="s">
        <v>121</v>
      </c>
      <c r="E330" s="27" t="s">
        <v>114</v>
      </c>
    </row>
    <row r="331" ht="25.5">
      <c r="A331" s="1" t="s">
        <v>112</v>
      </c>
      <c r="B331" s="1">
        <v>26</v>
      </c>
      <c r="C331" s="26" t="s">
        <v>2847</v>
      </c>
      <c r="D331" t="s">
        <v>114</v>
      </c>
      <c r="E331" s="27" t="s">
        <v>2848</v>
      </c>
      <c r="F331" s="28" t="s">
        <v>416</v>
      </c>
      <c r="G331" s="29">
        <v>16.773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133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 ht="25.5">
      <c r="A332" s="1" t="s">
        <v>118</v>
      </c>
      <c r="E332" s="27" t="s">
        <v>2848</v>
      </c>
    </row>
    <row r="333" ht="76.5">
      <c r="A333" s="1" t="s">
        <v>119</v>
      </c>
      <c r="E333" s="33" t="s">
        <v>2849</v>
      </c>
    </row>
    <row r="334">
      <c r="A334" s="1" t="s">
        <v>121</v>
      </c>
      <c r="E334" s="27" t="s">
        <v>114</v>
      </c>
    </row>
    <row r="335" ht="25.5">
      <c r="A335" s="1" t="s">
        <v>112</v>
      </c>
      <c r="B335" s="1">
        <v>27</v>
      </c>
      <c r="C335" s="26" t="s">
        <v>2850</v>
      </c>
      <c r="D335" t="s">
        <v>114</v>
      </c>
      <c r="E335" s="27" t="s">
        <v>2851</v>
      </c>
      <c r="F335" s="28" t="s">
        <v>416</v>
      </c>
      <c r="G335" s="29">
        <v>12.407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133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 ht="25.5">
      <c r="A336" s="1" t="s">
        <v>118</v>
      </c>
      <c r="E336" s="27" t="s">
        <v>2851</v>
      </c>
    </row>
    <row r="337" ht="293.25">
      <c r="A337" s="1" t="s">
        <v>119</v>
      </c>
      <c r="E337" s="33" t="s">
        <v>2852</v>
      </c>
    </row>
    <row r="338">
      <c r="A338" s="1" t="s">
        <v>121</v>
      </c>
      <c r="E338" s="27" t="s">
        <v>114</v>
      </c>
    </row>
    <row r="339" ht="25.5">
      <c r="A339" s="1" t="s">
        <v>112</v>
      </c>
      <c r="B339" s="1">
        <v>28</v>
      </c>
      <c r="C339" s="26" t="s">
        <v>1088</v>
      </c>
      <c r="D339" t="s">
        <v>114</v>
      </c>
      <c r="E339" s="27" t="s">
        <v>1089</v>
      </c>
      <c r="F339" s="28" t="s">
        <v>416</v>
      </c>
      <c r="G339" s="29">
        <v>46.654000000000003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133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 ht="25.5">
      <c r="A340" s="1" t="s">
        <v>118</v>
      </c>
      <c r="E340" s="27" t="s">
        <v>1089</v>
      </c>
    </row>
    <row r="341" ht="395.25">
      <c r="A341" s="1" t="s">
        <v>119</v>
      </c>
      <c r="E341" s="33" t="s">
        <v>2853</v>
      </c>
    </row>
    <row r="342">
      <c r="A342" s="1" t="s">
        <v>121</v>
      </c>
      <c r="E342" s="27" t="s">
        <v>114</v>
      </c>
    </row>
    <row r="343" ht="25.5">
      <c r="A343" s="1" t="s">
        <v>112</v>
      </c>
      <c r="B343" s="1">
        <v>29</v>
      </c>
      <c r="C343" s="26" t="s">
        <v>2854</v>
      </c>
      <c r="D343" t="s">
        <v>114</v>
      </c>
      <c r="E343" s="27" t="s">
        <v>2855</v>
      </c>
      <c r="F343" s="28" t="s">
        <v>416</v>
      </c>
      <c r="G343" s="29">
        <v>25.879999999999999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133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 ht="25.5">
      <c r="A344" s="1" t="s">
        <v>118</v>
      </c>
      <c r="E344" s="27" t="s">
        <v>2855</v>
      </c>
    </row>
    <row r="345" ht="242.25">
      <c r="A345" s="1" t="s">
        <v>119</v>
      </c>
      <c r="E345" s="33" t="s">
        <v>2856</v>
      </c>
    </row>
    <row r="346">
      <c r="A346" s="1" t="s">
        <v>121</v>
      </c>
      <c r="E346" s="27" t="s">
        <v>114</v>
      </c>
    </row>
    <row r="347" ht="25.5">
      <c r="A347" s="1" t="s">
        <v>112</v>
      </c>
      <c r="B347" s="1">
        <v>30</v>
      </c>
      <c r="C347" s="26" t="s">
        <v>2857</v>
      </c>
      <c r="D347" t="s">
        <v>114</v>
      </c>
      <c r="E347" s="27" t="s">
        <v>2858</v>
      </c>
      <c r="F347" s="28" t="s">
        <v>416</v>
      </c>
      <c r="G347" s="29">
        <v>11.673999999999999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133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 ht="25.5">
      <c r="A348" s="1" t="s">
        <v>118</v>
      </c>
      <c r="E348" s="27" t="s">
        <v>2858</v>
      </c>
    </row>
    <row r="349" ht="63.75">
      <c r="A349" s="1" t="s">
        <v>119</v>
      </c>
      <c r="E349" s="33" t="s">
        <v>2859</v>
      </c>
    </row>
    <row r="350">
      <c r="A350" s="1" t="s">
        <v>121</v>
      </c>
      <c r="E350" s="27" t="s">
        <v>114</v>
      </c>
    </row>
    <row r="351" ht="25.5">
      <c r="A351" s="1" t="s">
        <v>112</v>
      </c>
      <c r="B351" s="1">
        <v>31</v>
      </c>
      <c r="C351" s="26" t="s">
        <v>2860</v>
      </c>
      <c r="D351" t="s">
        <v>114</v>
      </c>
      <c r="E351" s="27" t="s">
        <v>2861</v>
      </c>
      <c r="F351" s="28" t="s">
        <v>416</v>
      </c>
      <c r="G351" s="29">
        <v>2.1739999999999999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133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 ht="25.5">
      <c r="A352" s="1" t="s">
        <v>118</v>
      </c>
      <c r="E352" s="27" t="s">
        <v>2861</v>
      </c>
    </row>
    <row r="353" ht="38.25">
      <c r="A353" s="1" t="s">
        <v>119</v>
      </c>
      <c r="E353" s="33" t="s">
        <v>2862</v>
      </c>
    </row>
    <row r="354">
      <c r="A354" s="1" t="s">
        <v>121</v>
      </c>
      <c r="E354" s="27" t="s">
        <v>114</v>
      </c>
    </row>
    <row r="355" ht="25.5">
      <c r="A355" s="1" t="s">
        <v>112</v>
      </c>
      <c r="B355" s="1">
        <v>44</v>
      </c>
      <c r="C355" s="26" t="s">
        <v>2863</v>
      </c>
      <c r="D355" t="s">
        <v>114</v>
      </c>
      <c r="E355" s="27" t="s">
        <v>2864</v>
      </c>
      <c r="F355" s="28" t="s">
        <v>132</v>
      </c>
      <c r="G355" s="29">
        <v>54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133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 ht="38.25">
      <c r="A356" s="1" t="s">
        <v>118</v>
      </c>
      <c r="E356" s="27" t="s">
        <v>2865</v>
      </c>
    </row>
    <row r="357">
      <c r="A357" s="1" t="s">
        <v>119</v>
      </c>
    </row>
    <row r="358">
      <c r="A358" s="1" t="s">
        <v>121</v>
      </c>
      <c r="E358" s="27" t="s">
        <v>114</v>
      </c>
    </row>
    <row r="359" ht="25.5">
      <c r="A359" s="1" t="s">
        <v>112</v>
      </c>
      <c r="B359" s="1">
        <v>34</v>
      </c>
      <c r="C359" s="26" t="s">
        <v>2866</v>
      </c>
      <c r="D359" t="s">
        <v>114</v>
      </c>
      <c r="E359" s="27" t="s">
        <v>2867</v>
      </c>
      <c r="F359" s="28" t="s">
        <v>416</v>
      </c>
      <c r="G359" s="29">
        <v>7.923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133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 ht="38.25">
      <c r="A360" s="1" t="s">
        <v>118</v>
      </c>
      <c r="E360" s="27" t="s">
        <v>2868</v>
      </c>
    </row>
    <row r="361" ht="165.75">
      <c r="A361" s="1" t="s">
        <v>119</v>
      </c>
      <c r="E361" s="33" t="s">
        <v>2869</v>
      </c>
    </row>
    <row r="362">
      <c r="A362" s="1" t="s">
        <v>121</v>
      </c>
      <c r="E362" s="27" t="s">
        <v>114</v>
      </c>
    </row>
    <row r="363" ht="25.5">
      <c r="A363" s="1" t="s">
        <v>112</v>
      </c>
      <c r="B363" s="1">
        <v>35</v>
      </c>
      <c r="C363" s="26" t="s">
        <v>2870</v>
      </c>
      <c r="D363" t="s">
        <v>114</v>
      </c>
      <c r="E363" s="27" t="s">
        <v>2867</v>
      </c>
      <c r="F363" s="28" t="s">
        <v>570</v>
      </c>
      <c r="G363" s="29">
        <v>0.58999999999999997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133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 ht="38.25">
      <c r="A364" s="1" t="s">
        <v>118</v>
      </c>
      <c r="E364" s="27" t="s">
        <v>2871</v>
      </c>
    </row>
    <row r="365" ht="76.5">
      <c r="A365" s="1" t="s">
        <v>119</v>
      </c>
      <c r="E365" s="33" t="s">
        <v>2872</v>
      </c>
    </row>
    <row r="366">
      <c r="A366" s="1" t="s">
        <v>121</v>
      </c>
      <c r="E366" s="27" t="s">
        <v>114</v>
      </c>
    </row>
    <row r="367" ht="25.5">
      <c r="A367" s="1" t="s">
        <v>112</v>
      </c>
      <c r="B367" s="1">
        <v>36</v>
      </c>
      <c r="C367" s="26" t="s">
        <v>2873</v>
      </c>
      <c r="D367" t="s">
        <v>114</v>
      </c>
      <c r="E367" s="27" t="s">
        <v>2874</v>
      </c>
      <c r="F367" s="28" t="s">
        <v>416</v>
      </c>
      <c r="G367" s="29">
        <v>2.8279999999999998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133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 ht="38.25">
      <c r="A368" s="1" t="s">
        <v>118</v>
      </c>
      <c r="E368" s="27" t="s">
        <v>2875</v>
      </c>
    </row>
    <row r="369" ht="25.5">
      <c r="A369" s="1" t="s">
        <v>119</v>
      </c>
      <c r="E369" s="33" t="s">
        <v>2876</v>
      </c>
    </row>
    <row r="370">
      <c r="A370" s="1" t="s">
        <v>121</v>
      </c>
      <c r="E370" s="27" t="s">
        <v>114</v>
      </c>
    </row>
    <row r="371" ht="25.5">
      <c r="A371" s="1" t="s">
        <v>112</v>
      </c>
      <c r="B371" s="1">
        <v>37</v>
      </c>
      <c r="C371" s="26" t="s">
        <v>2877</v>
      </c>
      <c r="D371" t="s">
        <v>114</v>
      </c>
      <c r="E371" s="27" t="s">
        <v>2874</v>
      </c>
      <c r="F371" s="28" t="s">
        <v>416</v>
      </c>
      <c r="G371" s="29">
        <v>1.621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133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 ht="38.25">
      <c r="A372" s="1" t="s">
        <v>118</v>
      </c>
      <c r="E372" s="27" t="s">
        <v>2878</v>
      </c>
    </row>
    <row r="373" ht="25.5">
      <c r="A373" s="1" t="s">
        <v>119</v>
      </c>
      <c r="E373" s="33" t="s">
        <v>2879</v>
      </c>
    </row>
    <row r="374">
      <c r="A374" s="1" t="s">
        <v>121</v>
      </c>
      <c r="E374" s="27" t="s">
        <v>114</v>
      </c>
    </row>
    <row r="375" ht="25.5">
      <c r="A375" s="1" t="s">
        <v>112</v>
      </c>
      <c r="B375" s="1">
        <v>38</v>
      </c>
      <c r="C375" s="26" t="s">
        <v>2880</v>
      </c>
      <c r="D375" t="s">
        <v>114</v>
      </c>
      <c r="E375" s="27" t="s">
        <v>2874</v>
      </c>
      <c r="F375" s="28" t="s">
        <v>570</v>
      </c>
      <c r="G375" s="29">
        <v>3.411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133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 ht="38.25">
      <c r="A376" s="1" t="s">
        <v>118</v>
      </c>
      <c r="E376" s="27" t="s">
        <v>2881</v>
      </c>
    </row>
    <row r="377" ht="114.75">
      <c r="A377" s="1" t="s">
        <v>119</v>
      </c>
      <c r="E377" s="33" t="s">
        <v>2882</v>
      </c>
    </row>
    <row r="378">
      <c r="A378" s="1" t="s">
        <v>121</v>
      </c>
      <c r="E378" s="27" t="s">
        <v>114</v>
      </c>
    </row>
    <row r="379" ht="25.5">
      <c r="A379" s="1" t="s">
        <v>112</v>
      </c>
      <c r="B379" s="1">
        <v>39</v>
      </c>
      <c r="C379" s="26" t="s">
        <v>2883</v>
      </c>
      <c r="D379" t="s">
        <v>114</v>
      </c>
      <c r="E379" s="27" t="s">
        <v>2874</v>
      </c>
      <c r="F379" s="28" t="s">
        <v>570</v>
      </c>
      <c r="G379" s="29">
        <v>7.1340000000000003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133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 ht="38.25">
      <c r="A380" s="1" t="s">
        <v>118</v>
      </c>
      <c r="E380" s="27" t="s">
        <v>2884</v>
      </c>
    </row>
    <row r="381" ht="140.25">
      <c r="A381" s="1" t="s">
        <v>119</v>
      </c>
      <c r="E381" s="33" t="s">
        <v>2885</v>
      </c>
    </row>
    <row r="382">
      <c r="A382" s="1" t="s">
        <v>121</v>
      </c>
      <c r="E382" s="27" t="s">
        <v>114</v>
      </c>
    </row>
    <row r="383" ht="25.5">
      <c r="A383" s="1" t="s">
        <v>112</v>
      </c>
      <c r="B383" s="1">
        <v>40</v>
      </c>
      <c r="C383" s="26" t="s">
        <v>2886</v>
      </c>
      <c r="D383" t="s">
        <v>114</v>
      </c>
      <c r="E383" s="27" t="s">
        <v>2874</v>
      </c>
      <c r="F383" s="28" t="s">
        <v>570</v>
      </c>
      <c r="G383" s="29">
        <v>2.3530000000000002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133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 ht="38.25">
      <c r="A384" s="1" t="s">
        <v>118</v>
      </c>
      <c r="E384" s="27" t="s">
        <v>2887</v>
      </c>
    </row>
    <row r="385" ht="63.75">
      <c r="A385" s="1" t="s">
        <v>119</v>
      </c>
      <c r="E385" s="33" t="s">
        <v>2888</v>
      </c>
    </row>
    <row r="386">
      <c r="A386" s="1" t="s">
        <v>121</v>
      </c>
      <c r="E386" s="27" t="s">
        <v>114</v>
      </c>
    </row>
    <row r="387" ht="25.5">
      <c r="A387" s="1" t="s">
        <v>112</v>
      </c>
      <c r="B387" s="1">
        <v>45</v>
      </c>
      <c r="C387" s="26" t="s">
        <v>2889</v>
      </c>
      <c r="D387" t="s">
        <v>114</v>
      </c>
      <c r="E387" s="27" t="s">
        <v>2890</v>
      </c>
      <c r="F387" s="28" t="s">
        <v>132</v>
      </c>
      <c r="G387" s="29">
        <v>50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133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 ht="25.5">
      <c r="A388" s="1" t="s">
        <v>118</v>
      </c>
      <c r="E388" s="27" t="s">
        <v>2890</v>
      </c>
    </row>
    <row r="389">
      <c r="A389" s="1" t="s">
        <v>119</v>
      </c>
    </row>
    <row r="390">
      <c r="A390" s="1" t="s">
        <v>121</v>
      </c>
      <c r="E390" s="27" t="s">
        <v>114</v>
      </c>
    </row>
    <row r="391" ht="25.5">
      <c r="A391" s="1" t="s">
        <v>112</v>
      </c>
      <c r="B391" s="1">
        <v>47</v>
      </c>
      <c r="C391" s="26" t="s">
        <v>2891</v>
      </c>
      <c r="D391" t="s">
        <v>114</v>
      </c>
      <c r="E391" s="27" t="s">
        <v>2892</v>
      </c>
      <c r="F391" s="28" t="s">
        <v>136</v>
      </c>
      <c r="G391" s="29">
        <v>256.30000000000001</v>
      </c>
      <c r="H391" s="28">
        <v>0</v>
      </c>
      <c r="I391" s="30">
        <f>ROUND(G391*H391,P4)</f>
        <v>0</v>
      </c>
      <c r="L391" s="31">
        <v>0</v>
      </c>
      <c r="M391" s="24">
        <f>ROUND(G391*L391,P4)</f>
        <v>0</v>
      </c>
      <c r="N391" s="25" t="s">
        <v>133</v>
      </c>
      <c r="O391" s="32">
        <f>M391*AA391</f>
        <v>0</v>
      </c>
      <c r="P391" s="1">
        <v>3</v>
      </c>
      <c r="AA391" s="1">
        <f>IF(P391=1,$O$3,IF(P391=2,$O$4,$O$5))</f>
        <v>0</v>
      </c>
    </row>
    <row r="392" ht="25.5">
      <c r="A392" s="1" t="s">
        <v>118</v>
      </c>
      <c r="E392" s="27" t="s">
        <v>2892</v>
      </c>
    </row>
    <row r="393">
      <c r="A393" s="1" t="s">
        <v>119</v>
      </c>
    </row>
    <row r="394">
      <c r="A394" s="1" t="s">
        <v>121</v>
      </c>
      <c r="E394" s="27" t="s">
        <v>114</v>
      </c>
    </row>
    <row r="395" ht="25.5">
      <c r="A395" s="1" t="s">
        <v>112</v>
      </c>
      <c r="B395" s="1">
        <v>46</v>
      </c>
      <c r="C395" s="26" t="s">
        <v>2893</v>
      </c>
      <c r="D395" t="s">
        <v>114</v>
      </c>
      <c r="E395" s="27" t="s">
        <v>2894</v>
      </c>
      <c r="F395" s="28" t="s">
        <v>136</v>
      </c>
      <c r="G395" s="29">
        <v>34.299999999999997</v>
      </c>
      <c r="H395" s="28">
        <v>0</v>
      </c>
      <c r="I395" s="30">
        <f>ROUND(G395*H395,P4)</f>
        <v>0</v>
      </c>
      <c r="L395" s="31">
        <v>0</v>
      </c>
      <c r="M395" s="24">
        <f>ROUND(G395*L395,P4)</f>
        <v>0</v>
      </c>
      <c r="N395" s="25" t="s">
        <v>133</v>
      </c>
      <c r="O395" s="32">
        <f>M395*AA395</f>
        <v>0</v>
      </c>
      <c r="P395" s="1">
        <v>3</v>
      </c>
      <c r="AA395" s="1">
        <f>IF(P395=1,$O$3,IF(P395=2,$O$4,$O$5))</f>
        <v>0</v>
      </c>
    </row>
    <row r="396" ht="25.5">
      <c r="A396" s="1" t="s">
        <v>118</v>
      </c>
      <c r="E396" s="27" t="s">
        <v>2894</v>
      </c>
    </row>
    <row r="397">
      <c r="A397" s="1" t="s">
        <v>119</v>
      </c>
    </row>
    <row r="398">
      <c r="A398" s="1" t="s">
        <v>121</v>
      </c>
      <c r="E398" s="27" t="s">
        <v>114</v>
      </c>
    </row>
    <row r="399" ht="25.5">
      <c r="A399" s="1" t="s">
        <v>112</v>
      </c>
      <c r="B399" s="1">
        <v>41</v>
      </c>
      <c r="C399" s="26" t="s">
        <v>2895</v>
      </c>
      <c r="D399" t="s">
        <v>114</v>
      </c>
      <c r="E399" s="27" t="s">
        <v>2896</v>
      </c>
      <c r="F399" s="28" t="s">
        <v>136</v>
      </c>
      <c r="G399" s="29">
        <v>23.420000000000002</v>
      </c>
      <c r="H399" s="28">
        <v>0.047370000000000002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133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 ht="25.5">
      <c r="A400" s="1" t="s">
        <v>118</v>
      </c>
      <c r="E400" s="27" t="s">
        <v>2896</v>
      </c>
    </row>
    <row r="401" ht="242.25">
      <c r="A401" s="1" t="s">
        <v>119</v>
      </c>
      <c r="E401" s="33" t="s">
        <v>2897</v>
      </c>
    </row>
    <row r="402">
      <c r="A402" s="1" t="s">
        <v>121</v>
      </c>
      <c r="E402" s="27" t="s">
        <v>114</v>
      </c>
    </row>
    <row r="403" ht="25.5">
      <c r="A403" s="1" t="s">
        <v>112</v>
      </c>
      <c r="B403" s="1">
        <v>42</v>
      </c>
      <c r="C403" s="26" t="s">
        <v>2898</v>
      </c>
      <c r="D403" t="s">
        <v>114</v>
      </c>
      <c r="E403" s="27" t="s">
        <v>2899</v>
      </c>
      <c r="F403" s="28" t="s">
        <v>136</v>
      </c>
      <c r="G403" s="29">
        <v>15.199999999999999</v>
      </c>
      <c r="H403" s="28">
        <v>0.074160000000000004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133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 ht="25.5">
      <c r="A404" s="1" t="s">
        <v>118</v>
      </c>
      <c r="E404" s="27" t="s">
        <v>2899</v>
      </c>
    </row>
    <row r="405" ht="165.75">
      <c r="A405" s="1" t="s">
        <v>119</v>
      </c>
      <c r="E405" s="33" t="s">
        <v>2900</v>
      </c>
    </row>
    <row r="406">
      <c r="A406" s="1" t="s">
        <v>121</v>
      </c>
      <c r="E406" s="27" t="s">
        <v>114</v>
      </c>
    </row>
    <row r="407" ht="25.5">
      <c r="A407" s="1" t="s">
        <v>112</v>
      </c>
      <c r="B407" s="1">
        <v>32</v>
      </c>
      <c r="C407" s="26" t="s">
        <v>2901</v>
      </c>
      <c r="D407" t="s">
        <v>114</v>
      </c>
      <c r="E407" s="27" t="s">
        <v>2902</v>
      </c>
      <c r="F407" s="28" t="s">
        <v>136</v>
      </c>
      <c r="G407" s="29">
        <v>20</v>
      </c>
      <c r="H407" s="28">
        <v>0.01804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133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 ht="25.5">
      <c r="A408" s="1" t="s">
        <v>118</v>
      </c>
      <c r="E408" s="27" t="s">
        <v>2902</v>
      </c>
    </row>
    <row r="409">
      <c r="A409" s="1" t="s">
        <v>119</v>
      </c>
    </row>
    <row r="410">
      <c r="A410" s="1" t="s">
        <v>121</v>
      </c>
      <c r="E410" s="27" t="s">
        <v>114</v>
      </c>
    </row>
    <row r="411" ht="25.5">
      <c r="A411" s="1" t="s">
        <v>112</v>
      </c>
      <c r="B411" s="1">
        <v>48</v>
      </c>
      <c r="C411" s="26" t="s">
        <v>2903</v>
      </c>
      <c r="D411" t="s">
        <v>114</v>
      </c>
      <c r="E411" s="27" t="s">
        <v>2904</v>
      </c>
      <c r="F411" s="28" t="s">
        <v>136</v>
      </c>
      <c r="G411" s="29">
        <v>5</v>
      </c>
      <c r="H411" s="28">
        <v>0.00123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133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 ht="25.5">
      <c r="A412" s="1" t="s">
        <v>118</v>
      </c>
      <c r="E412" s="27" t="s">
        <v>2904</v>
      </c>
    </row>
    <row r="413">
      <c r="A413" s="1" t="s">
        <v>119</v>
      </c>
    </row>
    <row r="414">
      <c r="A414" s="1" t="s">
        <v>121</v>
      </c>
      <c r="E414" s="27" t="s">
        <v>114</v>
      </c>
    </row>
    <row r="415" ht="25.5">
      <c r="A415" s="1" t="s">
        <v>112</v>
      </c>
      <c r="B415" s="1">
        <v>49</v>
      </c>
      <c r="C415" s="26" t="s">
        <v>2905</v>
      </c>
      <c r="D415" t="s">
        <v>114</v>
      </c>
      <c r="E415" s="27" t="s">
        <v>2906</v>
      </c>
      <c r="F415" s="28" t="s">
        <v>136</v>
      </c>
      <c r="G415" s="29">
        <v>10</v>
      </c>
      <c r="H415" s="28">
        <v>0.0027899999999999999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133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 ht="25.5">
      <c r="A416" s="1" t="s">
        <v>118</v>
      </c>
      <c r="E416" s="27" t="s">
        <v>2906</v>
      </c>
    </row>
    <row r="417">
      <c r="A417" s="1" t="s">
        <v>119</v>
      </c>
    </row>
    <row r="418">
      <c r="A418" s="1" t="s">
        <v>121</v>
      </c>
      <c r="E418" s="27" t="s">
        <v>114</v>
      </c>
    </row>
    <row r="419">
      <c r="A419" s="1" t="s">
        <v>112</v>
      </c>
      <c r="B419" s="1">
        <v>43</v>
      </c>
      <c r="C419" s="26" t="s">
        <v>2907</v>
      </c>
      <c r="D419" t="s">
        <v>114</v>
      </c>
      <c r="E419" s="27" t="s">
        <v>2908</v>
      </c>
      <c r="F419" s="28" t="s">
        <v>136</v>
      </c>
      <c r="G419" s="29">
        <v>3.6800000000000002</v>
      </c>
      <c r="H419" s="28">
        <v>0</v>
      </c>
      <c r="I419" s="30">
        <f>ROUND(G419*H419,P4)</f>
        <v>0</v>
      </c>
      <c r="L419" s="31">
        <v>0</v>
      </c>
      <c r="M419" s="24">
        <f>ROUND(G419*L419,P4)</f>
        <v>0</v>
      </c>
      <c r="N419" s="25" t="s">
        <v>133</v>
      </c>
      <c r="O419" s="32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118</v>
      </c>
      <c r="E420" s="27" t="s">
        <v>2908</v>
      </c>
    </row>
    <row r="421" ht="25.5">
      <c r="A421" s="1" t="s">
        <v>119</v>
      </c>
      <c r="E421" s="33" t="s">
        <v>2909</v>
      </c>
    </row>
    <row r="422">
      <c r="A422" s="1" t="s">
        <v>121</v>
      </c>
      <c r="E422" s="27" t="s">
        <v>114</v>
      </c>
    </row>
    <row r="423" ht="25.5">
      <c r="A423" s="1" t="s">
        <v>112</v>
      </c>
      <c r="B423" s="1">
        <v>50</v>
      </c>
      <c r="C423" s="26" t="s">
        <v>2910</v>
      </c>
      <c r="D423" t="s">
        <v>114</v>
      </c>
      <c r="E423" s="27" t="s">
        <v>2911</v>
      </c>
      <c r="F423" s="28" t="s">
        <v>416</v>
      </c>
      <c r="G423" s="29">
        <v>208.93600000000001</v>
      </c>
      <c r="H423" s="28">
        <v>0</v>
      </c>
      <c r="I423" s="30">
        <f>ROUND(G423*H423,P4)</f>
        <v>0</v>
      </c>
      <c r="L423" s="31">
        <v>0</v>
      </c>
      <c r="M423" s="24">
        <f>ROUND(G423*L423,P4)</f>
        <v>0</v>
      </c>
      <c r="N423" s="25" t="s">
        <v>133</v>
      </c>
      <c r="O423" s="32">
        <f>M423*AA423</f>
        <v>0</v>
      </c>
      <c r="P423" s="1">
        <v>3</v>
      </c>
      <c r="AA423" s="1">
        <f>IF(P423=1,$O$3,IF(P423=2,$O$4,$O$5))</f>
        <v>0</v>
      </c>
    </row>
    <row r="424" ht="25.5">
      <c r="A424" s="1" t="s">
        <v>118</v>
      </c>
      <c r="E424" s="27" t="s">
        <v>2911</v>
      </c>
    </row>
    <row r="425" ht="51">
      <c r="A425" s="1" t="s">
        <v>119</v>
      </c>
      <c r="E425" s="33" t="s">
        <v>2912</v>
      </c>
    </row>
    <row r="426">
      <c r="A426" s="1" t="s">
        <v>121</v>
      </c>
      <c r="E426" s="27" t="s">
        <v>114</v>
      </c>
    </row>
    <row r="427" ht="25.5">
      <c r="A427" s="1" t="s">
        <v>112</v>
      </c>
      <c r="B427" s="1">
        <v>51</v>
      </c>
      <c r="C427" s="26" t="s">
        <v>2913</v>
      </c>
      <c r="D427" t="s">
        <v>114</v>
      </c>
      <c r="E427" s="27" t="s">
        <v>2914</v>
      </c>
      <c r="F427" s="28" t="s">
        <v>416</v>
      </c>
      <c r="G427" s="29">
        <v>73.489999999999995</v>
      </c>
      <c r="H427" s="28">
        <v>0</v>
      </c>
      <c r="I427" s="30">
        <f>ROUND(G427*H427,P4)</f>
        <v>0</v>
      </c>
      <c r="L427" s="31">
        <v>0</v>
      </c>
      <c r="M427" s="24">
        <f>ROUND(G427*L427,P4)</f>
        <v>0</v>
      </c>
      <c r="N427" s="25" t="s">
        <v>133</v>
      </c>
      <c r="O427" s="32">
        <f>M427*AA427</f>
        <v>0</v>
      </c>
      <c r="P427" s="1">
        <v>3</v>
      </c>
      <c r="AA427" s="1">
        <f>IF(P427=1,$O$3,IF(P427=2,$O$4,$O$5))</f>
        <v>0</v>
      </c>
    </row>
    <row r="428" ht="25.5">
      <c r="A428" s="1" t="s">
        <v>118</v>
      </c>
      <c r="E428" s="27" t="s">
        <v>2914</v>
      </c>
    </row>
    <row r="429" ht="89.25">
      <c r="A429" s="1" t="s">
        <v>119</v>
      </c>
      <c r="E429" s="33" t="s">
        <v>2915</v>
      </c>
    </row>
    <row r="430">
      <c r="A430" s="1" t="s">
        <v>121</v>
      </c>
      <c r="E430" s="27" t="s">
        <v>114</v>
      </c>
    </row>
    <row r="431" ht="25.5">
      <c r="A431" s="1" t="s">
        <v>112</v>
      </c>
      <c r="B431" s="1">
        <v>53</v>
      </c>
      <c r="C431" s="26" t="s">
        <v>2916</v>
      </c>
      <c r="D431" t="s">
        <v>114</v>
      </c>
      <c r="E431" s="27" t="s">
        <v>2917</v>
      </c>
      <c r="F431" s="28" t="s">
        <v>416</v>
      </c>
      <c r="G431" s="29">
        <v>1811.2950000000001</v>
      </c>
      <c r="H431" s="28">
        <v>0</v>
      </c>
      <c r="I431" s="30">
        <f>ROUND(G431*H431,P4)</f>
        <v>0</v>
      </c>
      <c r="L431" s="31">
        <v>0</v>
      </c>
      <c r="M431" s="24">
        <f>ROUND(G431*L431,P4)</f>
        <v>0</v>
      </c>
      <c r="N431" s="25" t="s">
        <v>133</v>
      </c>
      <c r="O431" s="32">
        <f>M431*AA431</f>
        <v>0</v>
      </c>
      <c r="P431" s="1">
        <v>3</v>
      </c>
      <c r="AA431" s="1">
        <f>IF(P431=1,$O$3,IF(P431=2,$O$4,$O$5))</f>
        <v>0</v>
      </c>
    </row>
    <row r="432" ht="25.5">
      <c r="A432" s="1" t="s">
        <v>118</v>
      </c>
      <c r="E432" s="27" t="s">
        <v>2917</v>
      </c>
    </row>
    <row r="433">
      <c r="A433" s="1" t="s">
        <v>119</v>
      </c>
    </row>
    <row r="434">
      <c r="A434" s="1" t="s">
        <v>121</v>
      </c>
      <c r="E434" s="27" t="s">
        <v>114</v>
      </c>
    </row>
    <row r="435" ht="25.5">
      <c r="A435" s="1" t="s">
        <v>112</v>
      </c>
      <c r="B435" s="1">
        <v>52</v>
      </c>
      <c r="C435" s="26" t="s">
        <v>2918</v>
      </c>
      <c r="D435" t="s">
        <v>114</v>
      </c>
      <c r="E435" s="27" t="s">
        <v>2919</v>
      </c>
      <c r="F435" s="28" t="s">
        <v>416</v>
      </c>
      <c r="G435" s="29">
        <v>342.51600000000002</v>
      </c>
      <c r="H435" s="28">
        <v>0</v>
      </c>
      <c r="I435" s="30">
        <f>ROUND(G435*H435,P4)</f>
        <v>0</v>
      </c>
      <c r="L435" s="31">
        <v>0</v>
      </c>
      <c r="M435" s="24">
        <f>ROUND(G435*L435,P4)</f>
        <v>0</v>
      </c>
      <c r="N435" s="25" t="s">
        <v>133</v>
      </c>
      <c r="O435" s="32">
        <f>M435*AA435</f>
        <v>0</v>
      </c>
      <c r="P435" s="1">
        <v>3</v>
      </c>
      <c r="AA435" s="1">
        <f>IF(P435=1,$O$3,IF(P435=2,$O$4,$O$5))</f>
        <v>0</v>
      </c>
    </row>
    <row r="436" ht="25.5">
      <c r="A436" s="1" t="s">
        <v>118</v>
      </c>
      <c r="E436" s="27" t="s">
        <v>2919</v>
      </c>
    </row>
    <row r="437" ht="127.5">
      <c r="A437" s="1" t="s">
        <v>119</v>
      </c>
      <c r="E437" s="33" t="s">
        <v>2920</v>
      </c>
    </row>
    <row r="438">
      <c r="A438" s="1" t="s">
        <v>121</v>
      </c>
      <c r="E438" s="27" t="s">
        <v>114</v>
      </c>
    </row>
    <row r="439" ht="25.5">
      <c r="A439" s="1" t="s">
        <v>112</v>
      </c>
      <c r="B439" s="1">
        <v>54</v>
      </c>
      <c r="C439" s="26" t="s">
        <v>2921</v>
      </c>
      <c r="D439" t="s">
        <v>114</v>
      </c>
      <c r="E439" s="27" t="s">
        <v>2922</v>
      </c>
      <c r="F439" s="28" t="s">
        <v>416</v>
      </c>
      <c r="G439" s="29">
        <v>828.97299999999996</v>
      </c>
      <c r="H439" s="28">
        <v>0</v>
      </c>
      <c r="I439" s="30">
        <f>ROUND(G439*H439,P4)</f>
        <v>0</v>
      </c>
      <c r="L439" s="31">
        <v>0</v>
      </c>
      <c r="M439" s="24">
        <f>ROUND(G439*L439,P4)</f>
        <v>0</v>
      </c>
      <c r="N439" s="25" t="s">
        <v>133</v>
      </c>
      <c r="O439" s="32">
        <f>M439*AA439</f>
        <v>0</v>
      </c>
      <c r="P439" s="1">
        <v>3</v>
      </c>
      <c r="AA439" s="1">
        <f>IF(P439=1,$O$3,IF(P439=2,$O$4,$O$5))</f>
        <v>0</v>
      </c>
    </row>
    <row r="440" ht="25.5">
      <c r="A440" s="1" t="s">
        <v>118</v>
      </c>
      <c r="E440" s="27" t="s">
        <v>2922</v>
      </c>
    </row>
    <row r="441" ht="382.5">
      <c r="A441" s="1" t="s">
        <v>119</v>
      </c>
      <c r="E441" s="33" t="s">
        <v>2923</v>
      </c>
    </row>
    <row r="442">
      <c r="A442" s="1" t="s">
        <v>121</v>
      </c>
      <c r="E442" s="27" t="s">
        <v>114</v>
      </c>
    </row>
    <row r="443" ht="25.5">
      <c r="A443" s="1" t="s">
        <v>112</v>
      </c>
      <c r="B443" s="1">
        <v>55</v>
      </c>
      <c r="C443" s="26" t="s">
        <v>2924</v>
      </c>
      <c r="D443" t="s">
        <v>114</v>
      </c>
      <c r="E443" s="27" t="s">
        <v>2925</v>
      </c>
      <c r="F443" s="28" t="s">
        <v>416</v>
      </c>
      <c r="G443" s="29">
        <v>195.72900000000001</v>
      </c>
      <c r="H443" s="28">
        <v>0</v>
      </c>
      <c r="I443" s="30">
        <f>ROUND(G443*H443,P4)</f>
        <v>0</v>
      </c>
      <c r="L443" s="31">
        <v>0</v>
      </c>
      <c r="M443" s="24">
        <f>ROUND(G443*L443,P4)</f>
        <v>0</v>
      </c>
      <c r="N443" s="25" t="s">
        <v>133</v>
      </c>
      <c r="O443" s="32">
        <f>M443*AA443</f>
        <v>0</v>
      </c>
      <c r="P443" s="1">
        <v>3</v>
      </c>
      <c r="AA443" s="1">
        <f>IF(P443=1,$O$3,IF(P443=2,$O$4,$O$5))</f>
        <v>0</v>
      </c>
    </row>
    <row r="444" ht="25.5">
      <c r="A444" s="1" t="s">
        <v>118</v>
      </c>
      <c r="E444" s="27" t="s">
        <v>2925</v>
      </c>
    </row>
    <row r="445" ht="267.75">
      <c r="A445" s="1" t="s">
        <v>119</v>
      </c>
      <c r="E445" s="33" t="s">
        <v>2926</v>
      </c>
    </row>
    <row r="446">
      <c r="A446" s="1" t="s">
        <v>121</v>
      </c>
      <c r="E446" s="27" t="s">
        <v>114</v>
      </c>
    </row>
    <row r="447">
      <c r="A447" s="1" t="s">
        <v>112</v>
      </c>
      <c r="B447" s="1">
        <v>56</v>
      </c>
      <c r="C447" s="26" t="s">
        <v>2927</v>
      </c>
      <c r="D447" t="s">
        <v>114</v>
      </c>
      <c r="E447" s="27" t="s">
        <v>2928</v>
      </c>
      <c r="F447" s="28" t="s">
        <v>416</v>
      </c>
      <c r="G447" s="29">
        <v>551.452</v>
      </c>
      <c r="H447" s="28">
        <v>0</v>
      </c>
      <c r="I447" s="30">
        <f>ROUND(G447*H447,P4)</f>
        <v>0</v>
      </c>
      <c r="L447" s="31">
        <v>0</v>
      </c>
      <c r="M447" s="24">
        <f>ROUND(G447*L447,P4)</f>
        <v>0</v>
      </c>
      <c r="N447" s="25" t="s">
        <v>133</v>
      </c>
      <c r="O447" s="32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118</v>
      </c>
      <c r="E448" s="27" t="s">
        <v>2928</v>
      </c>
    </row>
    <row r="449" ht="25.5">
      <c r="A449" s="1" t="s">
        <v>119</v>
      </c>
      <c r="E449" s="33" t="s">
        <v>2929</v>
      </c>
    </row>
    <row r="450">
      <c r="A450" s="1" t="s">
        <v>121</v>
      </c>
      <c r="E450" s="27" t="s">
        <v>114</v>
      </c>
    </row>
    <row r="451">
      <c r="A451" s="1" t="s">
        <v>112</v>
      </c>
      <c r="B451" s="1">
        <v>33</v>
      </c>
      <c r="C451" s="26" t="s">
        <v>2930</v>
      </c>
      <c r="D451" t="s">
        <v>114</v>
      </c>
      <c r="E451" s="27" t="s">
        <v>2931</v>
      </c>
      <c r="F451" s="28" t="s">
        <v>416</v>
      </c>
      <c r="G451" s="29">
        <v>10.395</v>
      </c>
      <c r="H451" s="28">
        <v>0</v>
      </c>
      <c r="I451" s="30">
        <f>ROUND(G451*H451,P4)</f>
        <v>0</v>
      </c>
      <c r="L451" s="31">
        <v>0</v>
      </c>
      <c r="M451" s="24">
        <f>ROUND(G451*L451,P4)</f>
        <v>0</v>
      </c>
      <c r="N451" s="25" t="s">
        <v>133</v>
      </c>
      <c r="O451" s="32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118</v>
      </c>
      <c r="E452" s="27" t="s">
        <v>2931</v>
      </c>
    </row>
    <row r="453" ht="38.25">
      <c r="A453" s="1" t="s">
        <v>119</v>
      </c>
      <c r="E453" s="33" t="s">
        <v>2932</v>
      </c>
    </row>
    <row r="454">
      <c r="A454" s="1" t="s">
        <v>121</v>
      </c>
      <c r="E454" s="27" t="s">
        <v>114</v>
      </c>
    </row>
    <row r="455">
      <c r="A455" s="1" t="s">
        <v>109</v>
      </c>
      <c r="C455" s="22" t="s">
        <v>474</v>
      </c>
      <c r="E455" s="23" t="s">
        <v>475</v>
      </c>
      <c r="L455" s="24">
        <f>SUMIFS(L456:L511,A456:A511,"P")</f>
        <v>0</v>
      </c>
      <c r="M455" s="24">
        <f>SUMIFS(M456:M511,A456:A511,"P")</f>
        <v>0</v>
      </c>
      <c r="N455" s="25"/>
    </row>
    <row r="456" ht="25.5">
      <c r="A456" s="1" t="s">
        <v>112</v>
      </c>
      <c r="B456" s="1">
        <v>57</v>
      </c>
      <c r="C456" s="26" t="s">
        <v>2933</v>
      </c>
      <c r="D456" t="s">
        <v>114</v>
      </c>
      <c r="E456" s="27" t="s">
        <v>2934</v>
      </c>
      <c r="F456" s="28" t="s">
        <v>478</v>
      </c>
      <c r="G456" s="29">
        <v>479.36399999999998</v>
      </c>
      <c r="H456" s="28">
        <v>0</v>
      </c>
      <c r="I456" s="30">
        <f>ROUND(G456*H456,P4)</f>
        <v>0</v>
      </c>
      <c r="L456" s="31">
        <v>0</v>
      </c>
      <c r="M456" s="24">
        <f>ROUND(G456*L456,P4)</f>
        <v>0</v>
      </c>
      <c r="N456" s="25" t="s">
        <v>133</v>
      </c>
      <c r="O456" s="32">
        <f>M456*AA456</f>
        <v>0</v>
      </c>
      <c r="P456" s="1">
        <v>3</v>
      </c>
      <c r="AA456" s="1">
        <f>IF(P456=1,$O$3,IF(P456=2,$O$4,$O$5))</f>
        <v>0</v>
      </c>
    </row>
    <row r="457" ht="25.5">
      <c r="A457" s="1" t="s">
        <v>118</v>
      </c>
      <c r="E457" s="27" t="s">
        <v>2934</v>
      </c>
    </row>
    <row r="458">
      <c r="A458" s="1" t="s">
        <v>119</v>
      </c>
    </row>
    <row r="459">
      <c r="A459" s="1" t="s">
        <v>121</v>
      </c>
      <c r="E459" s="27" t="s">
        <v>114</v>
      </c>
    </row>
    <row r="460" ht="25.5">
      <c r="A460" s="1" t="s">
        <v>112</v>
      </c>
      <c r="B460" s="1">
        <v>58</v>
      </c>
      <c r="C460" s="26" t="s">
        <v>479</v>
      </c>
      <c r="D460" t="s">
        <v>114</v>
      </c>
      <c r="E460" s="27" t="s">
        <v>480</v>
      </c>
      <c r="F460" s="28" t="s">
        <v>478</v>
      </c>
      <c r="G460" s="29">
        <v>479.36399999999998</v>
      </c>
      <c r="H460" s="28">
        <v>0</v>
      </c>
      <c r="I460" s="30">
        <f>ROUND(G460*H460,P4)</f>
        <v>0</v>
      </c>
      <c r="L460" s="31">
        <v>0</v>
      </c>
      <c r="M460" s="24">
        <f>ROUND(G460*L460,P4)</f>
        <v>0</v>
      </c>
      <c r="N460" s="25" t="s">
        <v>133</v>
      </c>
      <c r="O460" s="32">
        <f>M460*AA460</f>
        <v>0</v>
      </c>
      <c r="P460" s="1">
        <v>3</v>
      </c>
      <c r="AA460" s="1">
        <f>IF(P460=1,$O$3,IF(P460=2,$O$4,$O$5))</f>
        <v>0</v>
      </c>
    </row>
    <row r="461" ht="25.5">
      <c r="A461" s="1" t="s">
        <v>118</v>
      </c>
      <c r="E461" s="27" t="s">
        <v>480</v>
      </c>
    </row>
    <row r="462">
      <c r="A462" s="1" t="s">
        <v>119</v>
      </c>
    </row>
    <row r="463">
      <c r="A463" s="1" t="s">
        <v>121</v>
      </c>
      <c r="E463" s="27" t="s">
        <v>114</v>
      </c>
    </row>
    <row r="464" ht="25.5">
      <c r="A464" s="1" t="s">
        <v>112</v>
      </c>
      <c r="B464" s="1">
        <v>59</v>
      </c>
      <c r="C464" s="26" t="s">
        <v>481</v>
      </c>
      <c r="D464" t="s">
        <v>114</v>
      </c>
      <c r="E464" s="27" t="s">
        <v>2935</v>
      </c>
      <c r="F464" s="28" t="s">
        <v>478</v>
      </c>
      <c r="G464" s="29">
        <v>7190.46</v>
      </c>
      <c r="H464" s="28">
        <v>0</v>
      </c>
      <c r="I464" s="30">
        <f>ROUND(G464*H464,P4)</f>
        <v>0</v>
      </c>
      <c r="L464" s="31">
        <v>0</v>
      </c>
      <c r="M464" s="24">
        <f>ROUND(G464*L464,P4)</f>
        <v>0</v>
      </c>
      <c r="N464" s="25" t="s">
        <v>133</v>
      </c>
      <c r="O464" s="32">
        <f>M464*AA464</f>
        <v>0</v>
      </c>
      <c r="P464" s="1">
        <v>3</v>
      </c>
      <c r="AA464" s="1">
        <f>IF(P464=1,$O$3,IF(P464=2,$O$4,$O$5))</f>
        <v>0</v>
      </c>
    </row>
    <row r="465" ht="25.5">
      <c r="A465" s="1" t="s">
        <v>118</v>
      </c>
      <c r="E465" s="27" t="s">
        <v>2935</v>
      </c>
    </row>
    <row r="466">
      <c r="A466" s="1" t="s">
        <v>119</v>
      </c>
    </row>
    <row r="467">
      <c r="A467" s="1" t="s">
        <v>121</v>
      </c>
      <c r="E467" s="27" t="s">
        <v>114</v>
      </c>
    </row>
    <row r="468" ht="25.5">
      <c r="A468" s="1" t="s">
        <v>112</v>
      </c>
      <c r="B468" s="1">
        <v>60</v>
      </c>
      <c r="C468" s="26" t="s">
        <v>994</v>
      </c>
      <c r="D468" t="s">
        <v>995</v>
      </c>
      <c r="E468" s="27" t="s">
        <v>996</v>
      </c>
      <c r="F468" s="28" t="s">
        <v>478</v>
      </c>
      <c r="G468" s="29">
        <v>134.38200000000001</v>
      </c>
      <c r="H468" s="28">
        <v>0</v>
      </c>
      <c r="I468" s="30">
        <f>ROUND(G468*H468,P4)</f>
        <v>0</v>
      </c>
      <c r="L468" s="31">
        <v>0</v>
      </c>
      <c r="M468" s="24">
        <f>ROUND(G468*L468,P4)</f>
        <v>0</v>
      </c>
      <c r="N468" s="25" t="s">
        <v>133</v>
      </c>
      <c r="O468" s="32">
        <f>M468*AA468</f>
        <v>0</v>
      </c>
      <c r="P468" s="1">
        <v>3</v>
      </c>
      <c r="AA468" s="1">
        <f>IF(P468=1,$O$3,IF(P468=2,$O$4,$O$5))</f>
        <v>0</v>
      </c>
    </row>
    <row r="469" ht="25.5">
      <c r="A469" s="1" t="s">
        <v>118</v>
      </c>
      <c r="E469" s="27" t="s">
        <v>997</v>
      </c>
    </row>
    <row r="470" ht="89.25">
      <c r="A470" s="1" t="s">
        <v>119</v>
      </c>
      <c r="E470" s="33" t="s">
        <v>2936</v>
      </c>
    </row>
    <row r="471">
      <c r="A471" s="1" t="s">
        <v>121</v>
      </c>
      <c r="E471" s="27" t="s">
        <v>114</v>
      </c>
    </row>
    <row r="472" ht="25.5">
      <c r="A472" s="1" t="s">
        <v>112</v>
      </c>
      <c r="B472" s="1">
        <v>61</v>
      </c>
      <c r="C472" s="26" t="s">
        <v>2937</v>
      </c>
      <c r="D472" t="s">
        <v>2938</v>
      </c>
      <c r="E472" s="27" t="s">
        <v>2939</v>
      </c>
      <c r="F472" s="28" t="s">
        <v>478</v>
      </c>
      <c r="G472" s="29">
        <v>107.479</v>
      </c>
      <c r="H472" s="28">
        <v>0</v>
      </c>
      <c r="I472" s="30">
        <f>ROUND(G472*H472,P4)</f>
        <v>0</v>
      </c>
      <c r="L472" s="31">
        <v>0</v>
      </c>
      <c r="M472" s="24">
        <f>ROUND(G472*L472,P4)</f>
        <v>0</v>
      </c>
      <c r="N472" s="25" t="s">
        <v>133</v>
      </c>
      <c r="O472" s="32">
        <f>M472*AA472</f>
        <v>0</v>
      </c>
      <c r="P472" s="1">
        <v>3</v>
      </c>
      <c r="AA472" s="1">
        <f>IF(P472=1,$O$3,IF(P472=2,$O$4,$O$5))</f>
        <v>0</v>
      </c>
    </row>
    <row r="473" ht="25.5">
      <c r="A473" s="1" t="s">
        <v>118</v>
      </c>
      <c r="E473" s="27" t="s">
        <v>2940</v>
      </c>
    </row>
    <row r="474" ht="293.25">
      <c r="A474" s="1" t="s">
        <v>119</v>
      </c>
      <c r="E474" s="33" t="s">
        <v>2941</v>
      </c>
    </row>
    <row r="475">
      <c r="A475" s="1" t="s">
        <v>121</v>
      </c>
      <c r="E475" s="27" t="s">
        <v>114</v>
      </c>
    </row>
    <row r="476" ht="25.5">
      <c r="A476" s="1" t="s">
        <v>112</v>
      </c>
      <c r="B476" s="1">
        <v>62</v>
      </c>
      <c r="C476" s="26" t="s">
        <v>2942</v>
      </c>
      <c r="D476" t="s">
        <v>2943</v>
      </c>
      <c r="E476" s="27" t="s">
        <v>2944</v>
      </c>
      <c r="F476" s="28" t="s">
        <v>478</v>
      </c>
      <c r="G476" s="29">
        <v>17.030000000000001</v>
      </c>
      <c r="H476" s="28">
        <v>0</v>
      </c>
      <c r="I476" s="30">
        <f>ROUND(G476*H476,P4)</f>
        <v>0</v>
      </c>
      <c r="L476" s="31">
        <v>0</v>
      </c>
      <c r="M476" s="24">
        <f>ROUND(G476*L476,P4)</f>
        <v>0</v>
      </c>
      <c r="N476" s="25" t="s">
        <v>133</v>
      </c>
      <c r="O476" s="32">
        <f>M476*AA476</f>
        <v>0</v>
      </c>
      <c r="P476" s="1">
        <v>3</v>
      </c>
      <c r="AA476" s="1">
        <f>IF(P476=1,$O$3,IF(P476=2,$O$4,$O$5))</f>
        <v>0</v>
      </c>
    </row>
    <row r="477" ht="25.5">
      <c r="A477" s="1" t="s">
        <v>118</v>
      </c>
      <c r="E477" s="27" t="s">
        <v>2945</v>
      </c>
    </row>
    <row r="478" ht="63.75">
      <c r="A478" s="1" t="s">
        <v>119</v>
      </c>
      <c r="E478" s="33" t="s">
        <v>2946</v>
      </c>
    </row>
    <row r="479">
      <c r="A479" s="1" t="s">
        <v>121</v>
      </c>
      <c r="E479" s="27" t="s">
        <v>114</v>
      </c>
    </row>
    <row r="480" ht="25.5">
      <c r="A480" s="1" t="s">
        <v>112</v>
      </c>
      <c r="B480" s="1">
        <v>63</v>
      </c>
      <c r="C480" s="26" t="s">
        <v>483</v>
      </c>
      <c r="D480" t="s">
        <v>484</v>
      </c>
      <c r="E480" s="27" t="s">
        <v>485</v>
      </c>
      <c r="F480" s="28" t="s">
        <v>478</v>
      </c>
      <c r="G480" s="29">
        <v>115.989</v>
      </c>
      <c r="H480" s="28">
        <v>0</v>
      </c>
      <c r="I480" s="30">
        <f>ROUND(G480*H480,P4)</f>
        <v>0</v>
      </c>
      <c r="L480" s="31">
        <v>0</v>
      </c>
      <c r="M480" s="24">
        <f>ROUND(G480*L480,P4)</f>
        <v>0</v>
      </c>
      <c r="N480" s="25" t="s">
        <v>133</v>
      </c>
      <c r="O480" s="32">
        <f>M480*AA480</f>
        <v>0</v>
      </c>
      <c r="P480" s="1">
        <v>3</v>
      </c>
      <c r="AA480" s="1">
        <f>IF(P480=1,$O$3,IF(P480=2,$O$4,$O$5))</f>
        <v>0</v>
      </c>
    </row>
    <row r="481" ht="38.25">
      <c r="A481" s="1" t="s">
        <v>118</v>
      </c>
      <c r="E481" s="27" t="s">
        <v>486</v>
      </c>
    </row>
    <row r="482" ht="102">
      <c r="A482" s="1" t="s">
        <v>119</v>
      </c>
      <c r="E482" s="33" t="s">
        <v>2947</v>
      </c>
    </row>
    <row r="483">
      <c r="A483" s="1" t="s">
        <v>121</v>
      </c>
      <c r="E483" s="27" t="s">
        <v>114</v>
      </c>
    </row>
    <row r="484" ht="38.25">
      <c r="A484" s="1" t="s">
        <v>112</v>
      </c>
      <c r="B484" s="1">
        <v>64</v>
      </c>
      <c r="C484" s="26" t="s">
        <v>2948</v>
      </c>
      <c r="D484" t="s">
        <v>2949</v>
      </c>
      <c r="E484" s="27" t="s">
        <v>2950</v>
      </c>
      <c r="F484" s="28" t="s">
        <v>478</v>
      </c>
      <c r="G484" s="29">
        <v>31.811</v>
      </c>
      <c r="H484" s="28">
        <v>0</v>
      </c>
      <c r="I484" s="30">
        <f>ROUND(G484*H484,P4)</f>
        <v>0</v>
      </c>
      <c r="L484" s="31">
        <v>0</v>
      </c>
      <c r="M484" s="24">
        <f>ROUND(G484*L484,P4)</f>
        <v>0</v>
      </c>
      <c r="N484" s="25" t="s">
        <v>133</v>
      </c>
      <c r="O484" s="32">
        <f>M484*AA484</f>
        <v>0</v>
      </c>
      <c r="P484" s="1">
        <v>3</v>
      </c>
      <c r="AA484" s="1">
        <f>IF(P484=1,$O$3,IF(P484=2,$O$4,$O$5))</f>
        <v>0</v>
      </c>
    </row>
    <row r="485" ht="25.5">
      <c r="A485" s="1" t="s">
        <v>118</v>
      </c>
      <c r="E485" s="27" t="s">
        <v>2951</v>
      </c>
    </row>
    <row r="486" ht="178.5">
      <c r="A486" s="1" t="s">
        <v>119</v>
      </c>
      <c r="E486" s="33" t="s">
        <v>2952</v>
      </c>
    </row>
    <row r="487">
      <c r="A487" s="1" t="s">
        <v>121</v>
      </c>
      <c r="E487" s="27" t="s">
        <v>114</v>
      </c>
    </row>
    <row r="488" ht="25.5">
      <c r="A488" s="1" t="s">
        <v>112</v>
      </c>
      <c r="B488" s="1">
        <v>65</v>
      </c>
      <c r="C488" s="26" t="s">
        <v>1004</v>
      </c>
      <c r="D488" t="s">
        <v>1005</v>
      </c>
      <c r="E488" s="27" t="s">
        <v>1006</v>
      </c>
      <c r="F488" s="28" t="s">
        <v>478</v>
      </c>
      <c r="G488" s="29">
        <v>0.050999999999999997</v>
      </c>
      <c r="H488" s="28">
        <v>0</v>
      </c>
      <c r="I488" s="30">
        <f>ROUND(G488*H488,P4)</f>
        <v>0</v>
      </c>
      <c r="L488" s="31">
        <v>0</v>
      </c>
      <c r="M488" s="24">
        <f>ROUND(G488*L488,P4)</f>
        <v>0</v>
      </c>
      <c r="N488" s="25" t="s">
        <v>133</v>
      </c>
      <c r="O488" s="32">
        <f>M488*AA488</f>
        <v>0</v>
      </c>
      <c r="P488" s="1">
        <v>3</v>
      </c>
      <c r="AA488" s="1">
        <f>IF(P488=1,$O$3,IF(P488=2,$O$4,$O$5))</f>
        <v>0</v>
      </c>
    </row>
    <row r="489" ht="25.5">
      <c r="A489" s="1" t="s">
        <v>118</v>
      </c>
      <c r="E489" s="27" t="s">
        <v>1007</v>
      </c>
    </row>
    <row r="490" ht="25.5">
      <c r="A490" s="1" t="s">
        <v>119</v>
      </c>
      <c r="E490" s="33" t="s">
        <v>2953</v>
      </c>
    </row>
    <row r="491">
      <c r="A491" s="1" t="s">
        <v>121</v>
      </c>
      <c r="E491" s="27" t="s">
        <v>114</v>
      </c>
    </row>
    <row r="492" ht="25.5">
      <c r="A492" s="1" t="s">
        <v>112</v>
      </c>
      <c r="B492" s="1">
        <v>66</v>
      </c>
      <c r="C492" s="26" t="s">
        <v>1094</v>
      </c>
      <c r="D492" t="s">
        <v>1095</v>
      </c>
      <c r="E492" s="27" t="s">
        <v>1096</v>
      </c>
      <c r="F492" s="28" t="s">
        <v>478</v>
      </c>
      <c r="G492" s="29">
        <v>6.9580000000000002</v>
      </c>
      <c r="H492" s="28">
        <v>0</v>
      </c>
      <c r="I492" s="30">
        <f>ROUND(G492*H492,P4)</f>
        <v>0</v>
      </c>
      <c r="L492" s="31">
        <v>0</v>
      </c>
      <c r="M492" s="24">
        <f>ROUND(G492*L492,P4)</f>
        <v>0</v>
      </c>
      <c r="N492" s="25" t="s">
        <v>133</v>
      </c>
      <c r="O492" s="32">
        <f>M492*AA492</f>
        <v>0</v>
      </c>
      <c r="P492" s="1">
        <v>3</v>
      </c>
      <c r="AA492" s="1">
        <f>IF(P492=1,$O$3,IF(P492=2,$O$4,$O$5))</f>
        <v>0</v>
      </c>
    </row>
    <row r="493" ht="25.5">
      <c r="A493" s="1" t="s">
        <v>118</v>
      </c>
      <c r="E493" s="27" t="s">
        <v>1097</v>
      </c>
    </row>
    <row r="494" ht="127.5">
      <c r="A494" s="1" t="s">
        <v>119</v>
      </c>
      <c r="E494" s="33" t="s">
        <v>2954</v>
      </c>
    </row>
    <row r="495">
      <c r="A495" s="1" t="s">
        <v>121</v>
      </c>
      <c r="E495" s="27" t="s">
        <v>114</v>
      </c>
    </row>
    <row r="496" ht="25.5">
      <c r="A496" s="1" t="s">
        <v>112</v>
      </c>
      <c r="B496" s="1">
        <v>67</v>
      </c>
      <c r="C496" s="26" t="s">
        <v>1099</v>
      </c>
      <c r="D496" t="s">
        <v>1100</v>
      </c>
      <c r="E496" s="27" t="s">
        <v>1101</v>
      </c>
      <c r="F496" s="28" t="s">
        <v>478</v>
      </c>
      <c r="G496" s="29">
        <v>37.725999999999999</v>
      </c>
      <c r="H496" s="28">
        <v>0</v>
      </c>
      <c r="I496" s="30">
        <f>ROUND(G496*H496,P4)</f>
        <v>0</v>
      </c>
      <c r="L496" s="31">
        <v>0</v>
      </c>
      <c r="M496" s="24">
        <f>ROUND(G496*L496,P4)</f>
        <v>0</v>
      </c>
      <c r="N496" s="25" t="s">
        <v>133</v>
      </c>
      <c r="O496" s="32">
        <f>M496*AA496</f>
        <v>0</v>
      </c>
      <c r="P496" s="1">
        <v>3</v>
      </c>
      <c r="AA496" s="1">
        <f>IF(P496=1,$O$3,IF(P496=2,$O$4,$O$5))</f>
        <v>0</v>
      </c>
    </row>
    <row r="497" ht="25.5">
      <c r="A497" s="1" t="s">
        <v>118</v>
      </c>
      <c r="E497" s="27" t="s">
        <v>1102</v>
      </c>
    </row>
    <row r="498" ht="25.5">
      <c r="A498" s="1" t="s">
        <v>119</v>
      </c>
      <c r="E498" s="33" t="s">
        <v>2955</v>
      </c>
    </row>
    <row r="499">
      <c r="A499" s="1" t="s">
        <v>121</v>
      </c>
      <c r="E499" s="27" t="s">
        <v>114</v>
      </c>
    </row>
    <row r="500" ht="25.5">
      <c r="A500" s="1" t="s">
        <v>112</v>
      </c>
      <c r="B500" s="1">
        <v>68</v>
      </c>
      <c r="C500" s="26" t="s">
        <v>2956</v>
      </c>
      <c r="D500" t="s">
        <v>2957</v>
      </c>
      <c r="E500" s="27" t="s">
        <v>2958</v>
      </c>
      <c r="F500" s="28" t="s">
        <v>478</v>
      </c>
      <c r="G500" s="29">
        <v>2.387</v>
      </c>
      <c r="H500" s="28">
        <v>0</v>
      </c>
      <c r="I500" s="30">
        <f>ROUND(G500*H500,P4)</f>
        <v>0</v>
      </c>
      <c r="L500" s="31">
        <v>0</v>
      </c>
      <c r="M500" s="24">
        <f>ROUND(G500*L500,P4)</f>
        <v>0</v>
      </c>
      <c r="N500" s="25" t="s">
        <v>133</v>
      </c>
      <c r="O500" s="32">
        <f>M500*AA500</f>
        <v>0</v>
      </c>
      <c r="P500" s="1">
        <v>3</v>
      </c>
      <c r="AA500" s="1">
        <f>IF(P500=1,$O$3,IF(P500=2,$O$4,$O$5))</f>
        <v>0</v>
      </c>
    </row>
    <row r="501" ht="25.5">
      <c r="A501" s="1" t="s">
        <v>118</v>
      </c>
      <c r="E501" s="27" t="s">
        <v>2959</v>
      </c>
    </row>
    <row r="502" ht="25.5">
      <c r="A502" s="1" t="s">
        <v>119</v>
      </c>
      <c r="E502" s="33" t="s">
        <v>2960</v>
      </c>
    </row>
    <row r="503">
      <c r="A503" s="1" t="s">
        <v>121</v>
      </c>
      <c r="E503" s="27" t="s">
        <v>114</v>
      </c>
    </row>
    <row r="504" ht="25.5">
      <c r="A504" s="1" t="s">
        <v>112</v>
      </c>
      <c r="B504" s="1">
        <v>69</v>
      </c>
      <c r="C504" s="26" t="s">
        <v>2961</v>
      </c>
      <c r="D504" t="s">
        <v>2962</v>
      </c>
      <c r="E504" s="27" t="s">
        <v>2963</v>
      </c>
      <c r="F504" s="28" t="s">
        <v>478</v>
      </c>
      <c r="G504" s="29">
        <v>1.998</v>
      </c>
      <c r="H504" s="28">
        <v>0</v>
      </c>
      <c r="I504" s="30">
        <f>ROUND(G504*H504,P4)</f>
        <v>0</v>
      </c>
      <c r="L504" s="31">
        <v>0</v>
      </c>
      <c r="M504" s="24">
        <f>ROUND(G504*L504,P4)</f>
        <v>0</v>
      </c>
      <c r="N504" s="25" t="s">
        <v>133</v>
      </c>
      <c r="O504" s="32">
        <f>M504*AA504</f>
        <v>0</v>
      </c>
      <c r="P504" s="1">
        <v>3</v>
      </c>
      <c r="AA504" s="1">
        <f>IF(P504=1,$O$3,IF(P504=2,$O$4,$O$5))</f>
        <v>0</v>
      </c>
    </row>
    <row r="505" ht="25.5">
      <c r="A505" s="1" t="s">
        <v>118</v>
      </c>
      <c r="E505" s="27" t="s">
        <v>2964</v>
      </c>
    </row>
    <row r="506" ht="63.75">
      <c r="A506" s="1" t="s">
        <v>119</v>
      </c>
      <c r="E506" s="33" t="s">
        <v>2965</v>
      </c>
    </row>
    <row r="507">
      <c r="A507" s="1" t="s">
        <v>121</v>
      </c>
      <c r="E507" s="27" t="s">
        <v>114</v>
      </c>
    </row>
    <row r="508" ht="25.5">
      <c r="A508" s="1" t="s">
        <v>112</v>
      </c>
      <c r="B508" s="1">
        <v>70</v>
      </c>
      <c r="C508" s="26" t="s">
        <v>2966</v>
      </c>
      <c r="D508" t="s">
        <v>2967</v>
      </c>
      <c r="E508" s="27" t="s">
        <v>2968</v>
      </c>
      <c r="F508" s="28" t="s">
        <v>478</v>
      </c>
      <c r="G508" s="29">
        <v>23.553000000000001</v>
      </c>
      <c r="H508" s="28">
        <v>0</v>
      </c>
      <c r="I508" s="30">
        <f>ROUND(G508*H508,P4)</f>
        <v>0</v>
      </c>
      <c r="L508" s="31">
        <v>0</v>
      </c>
      <c r="M508" s="24">
        <f>ROUND(G508*L508,P4)</f>
        <v>0</v>
      </c>
      <c r="N508" s="25" t="s">
        <v>133</v>
      </c>
      <c r="O508" s="32">
        <f>M508*AA508</f>
        <v>0</v>
      </c>
      <c r="P508" s="1">
        <v>3</v>
      </c>
      <c r="AA508" s="1">
        <f>IF(P508=1,$O$3,IF(P508=2,$O$4,$O$5))</f>
        <v>0</v>
      </c>
    </row>
    <row r="509" ht="25.5">
      <c r="A509" s="1" t="s">
        <v>118</v>
      </c>
      <c r="E509" s="27" t="s">
        <v>2969</v>
      </c>
    </row>
    <row r="510" ht="25.5">
      <c r="A510" s="1" t="s">
        <v>119</v>
      </c>
      <c r="E510" s="33" t="s">
        <v>2970</v>
      </c>
    </row>
    <row r="511">
      <c r="A511" s="1" t="s">
        <v>121</v>
      </c>
      <c r="E511" s="27" t="s">
        <v>114</v>
      </c>
    </row>
  </sheetData>
  <sheetProtection sheet="1" objects="1" scenarios="1" spinCount="100000" saltValue="V7xuzzzPelXBbFU8FsbMR8OuBqW6w0ULeyDZaQfrgn88Y3rgdtm2Pb8/erjB3sPFCw37RXRzrE2hsPtZgD0M/Q==" hashValue="StgbGxATQ0C3XEi5o/y/3bi0BNAEgSm1Gzn4ooK4CYYy7qBgFblrgrpJ4aYEyBxGrAUXmZJ5jCHEjh2WKdPKT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38</v>
      </c>
      <c r="D4" s="1"/>
      <c r="E4" s="17" t="s">
        <v>39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COUNTIFS(L8:L521,"=0",A8:A521,"P")+COUNTIFS(L8:L521,"",A8:A521,"P")+SUM(Q8:Q521)</f>
        <v>0</v>
      </c>
    </row>
    <row r="8">
      <c r="A8" s="1" t="s">
        <v>107</v>
      </c>
      <c r="C8" s="22" t="s">
        <v>2971</v>
      </c>
      <c r="E8" s="23" t="s">
        <v>47</v>
      </c>
      <c r="L8" s="24">
        <f>L9+L42+L47+L52+L117+L254+L367+L384+L389+L398+L431+L444+L453+L466+L499+L516</f>
        <v>0</v>
      </c>
      <c r="M8" s="24">
        <f>M9+M42+M47+M52+M117+M254+M367+M384+M389+M398+M431+M444+M453+M466+M499+M516</f>
        <v>0</v>
      </c>
      <c r="N8" s="25"/>
    </row>
    <row r="9">
      <c r="A9" s="1" t="s">
        <v>109</v>
      </c>
      <c r="C9" s="22" t="s">
        <v>191</v>
      </c>
      <c r="E9" s="23" t="s">
        <v>641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112</v>
      </c>
      <c r="B10" s="1">
        <v>1</v>
      </c>
      <c r="C10" s="26" t="s">
        <v>1177</v>
      </c>
      <c r="D10" t="s">
        <v>114</v>
      </c>
      <c r="E10" s="27" t="s">
        <v>1178</v>
      </c>
      <c r="F10" s="28" t="s">
        <v>570</v>
      </c>
      <c r="G10" s="29">
        <v>16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118</v>
      </c>
      <c r="E11" s="27" t="s">
        <v>1178</v>
      </c>
    </row>
    <row r="12" ht="38.25">
      <c r="A12" s="1" t="s">
        <v>119</v>
      </c>
      <c r="E12" s="33" t="s">
        <v>2972</v>
      </c>
    </row>
    <row r="13">
      <c r="A13" s="1" t="s">
        <v>121</v>
      </c>
      <c r="E13" s="27" t="s">
        <v>114</v>
      </c>
    </row>
    <row r="14" ht="25.5">
      <c r="A14" s="1" t="s">
        <v>112</v>
      </c>
      <c r="B14" s="1">
        <v>2</v>
      </c>
      <c r="C14" s="26" t="s">
        <v>1200</v>
      </c>
      <c r="D14" t="s">
        <v>114</v>
      </c>
      <c r="E14" s="27" t="s">
        <v>649</v>
      </c>
      <c r="F14" s="28" t="s">
        <v>570</v>
      </c>
      <c r="G14" s="29">
        <v>10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118</v>
      </c>
      <c r="E15" s="27" t="s">
        <v>1201</v>
      </c>
    </row>
    <row r="16" ht="25.5">
      <c r="A16" s="1" t="s">
        <v>119</v>
      </c>
      <c r="E16" s="33" t="s">
        <v>2973</v>
      </c>
    </row>
    <row r="17">
      <c r="A17" s="1" t="s">
        <v>121</v>
      </c>
      <c r="E17" s="27" t="s">
        <v>114</v>
      </c>
    </row>
    <row r="18" ht="25.5">
      <c r="A18" s="1" t="s">
        <v>112</v>
      </c>
      <c r="B18" s="1">
        <v>3</v>
      </c>
      <c r="C18" s="26" t="s">
        <v>1203</v>
      </c>
      <c r="D18" t="s">
        <v>114</v>
      </c>
      <c r="E18" s="27" t="s">
        <v>649</v>
      </c>
      <c r="F18" s="28" t="s">
        <v>570</v>
      </c>
      <c r="G18" s="29">
        <v>100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51">
      <c r="A19" s="1" t="s">
        <v>118</v>
      </c>
      <c r="E19" s="27" t="s">
        <v>1204</v>
      </c>
    </row>
    <row r="20">
      <c r="A20" s="1" t="s">
        <v>119</v>
      </c>
      <c r="E20" s="33" t="s">
        <v>2974</v>
      </c>
    </row>
    <row r="21">
      <c r="A21" s="1" t="s">
        <v>121</v>
      </c>
      <c r="E21" s="27" t="s">
        <v>114</v>
      </c>
    </row>
    <row r="22" ht="25.5">
      <c r="A22" s="1" t="s">
        <v>112</v>
      </c>
      <c r="B22" s="1">
        <v>4</v>
      </c>
      <c r="C22" s="26" t="s">
        <v>652</v>
      </c>
      <c r="D22" t="s">
        <v>653</v>
      </c>
      <c r="E22" s="27" t="s">
        <v>654</v>
      </c>
      <c r="F22" s="28" t="s">
        <v>478</v>
      </c>
      <c r="G22" s="29">
        <v>20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118</v>
      </c>
      <c r="E23" s="27" t="s">
        <v>655</v>
      </c>
    </row>
    <row r="24">
      <c r="A24" s="1" t="s">
        <v>119</v>
      </c>
      <c r="E24" s="33" t="s">
        <v>2975</v>
      </c>
    </row>
    <row r="25">
      <c r="A25" s="1" t="s">
        <v>121</v>
      </c>
      <c r="E25" s="27" t="s">
        <v>114</v>
      </c>
    </row>
    <row r="26" ht="25.5">
      <c r="A26" s="1" t="s">
        <v>112</v>
      </c>
      <c r="B26" s="1">
        <v>5</v>
      </c>
      <c r="C26" s="26" t="s">
        <v>743</v>
      </c>
      <c r="D26" t="s">
        <v>114</v>
      </c>
      <c r="E26" s="27" t="s">
        <v>744</v>
      </c>
      <c r="F26" s="28" t="s">
        <v>570</v>
      </c>
      <c r="G26" s="29">
        <v>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133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118</v>
      </c>
      <c r="E27" s="27" t="s">
        <v>744</v>
      </c>
    </row>
    <row r="28" ht="25.5">
      <c r="A28" s="1" t="s">
        <v>119</v>
      </c>
      <c r="E28" s="33" t="s">
        <v>2976</v>
      </c>
    </row>
    <row r="29">
      <c r="A29" s="1" t="s">
        <v>121</v>
      </c>
      <c r="E29" s="27" t="s">
        <v>114</v>
      </c>
    </row>
    <row r="30" ht="25.5">
      <c r="A30" s="1" t="s">
        <v>112</v>
      </c>
      <c r="B30" s="1">
        <v>6</v>
      </c>
      <c r="C30" s="26" t="s">
        <v>750</v>
      </c>
      <c r="D30" t="s">
        <v>114</v>
      </c>
      <c r="E30" s="27" t="s">
        <v>751</v>
      </c>
      <c r="F30" s="28" t="s">
        <v>570</v>
      </c>
      <c r="G30" s="29">
        <v>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133</v>
      </c>
      <c r="O30" s="32">
        <f>M30*AA30</f>
        <v>0</v>
      </c>
      <c r="P30" s="1">
        <v>3</v>
      </c>
      <c r="AA30" s="1">
        <f>IF(P30=1,$O$3,IF(P30=2,$O$4,$O$5))</f>
        <v>0</v>
      </c>
    </row>
    <row r="31" ht="38.25">
      <c r="A31" s="1" t="s">
        <v>118</v>
      </c>
      <c r="E31" s="27" t="s">
        <v>752</v>
      </c>
    </row>
    <row r="32" ht="25.5">
      <c r="A32" s="1" t="s">
        <v>119</v>
      </c>
      <c r="E32" s="33" t="s">
        <v>2977</v>
      </c>
    </row>
    <row r="33">
      <c r="A33" s="1" t="s">
        <v>121</v>
      </c>
      <c r="E33" s="27" t="s">
        <v>114</v>
      </c>
    </row>
    <row r="34">
      <c r="A34" s="1" t="s">
        <v>112</v>
      </c>
      <c r="B34" s="1">
        <v>8</v>
      </c>
      <c r="C34" s="26" t="s">
        <v>2978</v>
      </c>
      <c r="D34" t="s">
        <v>114</v>
      </c>
      <c r="E34" s="27" t="s">
        <v>2979</v>
      </c>
      <c r="F34" s="28" t="s">
        <v>478</v>
      </c>
      <c r="G34" s="29">
        <v>16</v>
      </c>
      <c r="H34" s="28">
        <v>1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133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118</v>
      </c>
      <c r="E35" s="27" t="s">
        <v>2979</v>
      </c>
    </row>
    <row r="36">
      <c r="A36" s="1" t="s">
        <v>119</v>
      </c>
      <c r="E36" s="33" t="s">
        <v>2980</v>
      </c>
    </row>
    <row r="37">
      <c r="A37" s="1" t="s">
        <v>121</v>
      </c>
      <c r="E37" s="27" t="s">
        <v>114</v>
      </c>
    </row>
    <row r="38">
      <c r="A38" s="1" t="s">
        <v>112</v>
      </c>
      <c r="B38" s="1">
        <v>7</v>
      </c>
      <c r="C38" s="26" t="s">
        <v>661</v>
      </c>
      <c r="D38" t="s">
        <v>114</v>
      </c>
      <c r="E38" s="27" t="s">
        <v>662</v>
      </c>
      <c r="F38" s="28" t="s">
        <v>478</v>
      </c>
      <c r="G38" s="29">
        <v>16</v>
      </c>
      <c r="H38" s="28">
        <v>1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133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118</v>
      </c>
      <c r="E39" s="27" t="s">
        <v>662</v>
      </c>
    </row>
    <row r="40">
      <c r="A40" s="1" t="s">
        <v>119</v>
      </c>
      <c r="E40" s="33" t="s">
        <v>2980</v>
      </c>
    </row>
    <row r="41">
      <c r="A41" s="1" t="s">
        <v>121</v>
      </c>
      <c r="E41" s="27" t="s">
        <v>114</v>
      </c>
    </row>
    <row r="42">
      <c r="A42" s="1" t="s">
        <v>109</v>
      </c>
      <c r="C42" s="22" t="s">
        <v>348</v>
      </c>
      <c r="E42" s="23" t="s">
        <v>675</v>
      </c>
      <c r="L42" s="24">
        <f>SUMIFS(L43:L46,A43:A46,"P")</f>
        <v>0</v>
      </c>
      <c r="M42" s="24">
        <f>SUMIFS(M43:M46,A43:A46,"P")</f>
        <v>0</v>
      </c>
      <c r="N42" s="25"/>
    </row>
    <row r="43" ht="25.5">
      <c r="A43" s="1" t="s">
        <v>112</v>
      </c>
      <c r="B43" s="1">
        <v>9</v>
      </c>
      <c r="C43" s="26" t="s">
        <v>759</v>
      </c>
      <c r="D43" t="s">
        <v>114</v>
      </c>
      <c r="E43" s="27" t="s">
        <v>760</v>
      </c>
      <c r="F43" s="28" t="s">
        <v>570</v>
      </c>
      <c r="G43" s="29">
        <v>2</v>
      </c>
      <c r="H43" s="28">
        <v>1.8907700000000001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133</v>
      </c>
      <c r="O43" s="32">
        <f>M43*AA43</f>
        <v>0</v>
      </c>
      <c r="P43" s="1">
        <v>3</v>
      </c>
      <c r="AA43" s="1">
        <f>IF(P43=1,$O$3,IF(P43=2,$O$4,$O$5))</f>
        <v>0</v>
      </c>
    </row>
    <row r="44" ht="25.5">
      <c r="A44" s="1" t="s">
        <v>118</v>
      </c>
      <c r="E44" s="27" t="s">
        <v>760</v>
      </c>
    </row>
    <row r="45" ht="25.5">
      <c r="A45" s="1" t="s">
        <v>119</v>
      </c>
      <c r="E45" s="33" t="s">
        <v>2981</v>
      </c>
    </row>
    <row r="46">
      <c r="A46" s="1" t="s">
        <v>121</v>
      </c>
      <c r="E46" s="27" t="s">
        <v>114</v>
      </c>
    </row>
    <row r="47">
      <c r="A47" s="1" t="s">
        <v>109</v>
      </c>
      <c r="C47" s="22" t="s">
        <v>379</v>
      </c>
      <c r="E47" s="23" t="s">
        <v>688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112</v>
      </c>
      <c r="B48" s="1">
        <v>10</v>
      </c>
      <c r="C48" s="26" t="s">
        <v>414</v>
      </c>
      <c r="D48" t="s">
        <v>114</v>
      </c>
      <c r="E48" s="27" t="s">
        <v>415</v>
      </c>
      <c r="F48" s="28" t="s">
        <v>416</v>
      </c>
      <c r="G48" s="29">
        <v>58.5</v>
      </c>
      <c r="H48" s="28">
        <v>0.056000000000000001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133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118</v>
      </c>
      <c r="E49" s="27" t="s">
        <v>415</v>
      </c>
    </row>
    <row r="50" ht="38.25">
      <c r="A50" s="1" t="s">
        <v>119</v>
      </c>
      <c r="E50" s="33" t="s">
        <v>2982</v>
      </c>
    </row>
    <row r="51">
      <c r="A51" s="1" t="s">
        <v>121</v>
      </c>
      <c r="E51" s="27" t="s">
        <v>114</v>
      </c>
    </row>
    <row r="52">
      <c r="A52" s="1" t="s">
        <v>109</v>
      </c>
      <c r="C52" s="22" t="s">
        <v>790</v>
      </c>
      <c r="E52" s="23" t="s">
        <v>791</v>
      </c>
      <c r="L52" s="24">
        <f>SUMIFS(L53:L116,A53:A116,"P")</f>
        <v>0</v>
      </c>
      <c r="M52" s="24">
        <f>SUMIFS(M53:M116,A53:A116,"P")</f>
        <v>0</v>
      </c>
      <c r="N52" s="25"/>
    </row>
    <row r="53">
      <c r="A53" s="1" t="s">
        <v>112</v>
      </c>
      <c r="B53" s="1">
        <v>24</v>
      </c>
      <c r="C53" s="26" t="s">
        <v>2983</v>
      </c>
      <c r="D53" t="s">
        <v>114</v>
      </c>
      <c r="E53" s="27" t="s">
        <v>2984</v>
      </c>
      <c r="F53" s="28" t="s">
        <v>136</v>
      </c>
      <c r="G53" s="29">
        <v>130</v>
      </c>
      <c r="H53" s="28">
        <v>0.0020100000000000001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133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118</v>
      </c>
      <c r="E54" s="27" t="s">
        <v>2984</v>
      </c>
    </row>
    <row r="55" ht="51">
      <c r="A55" s="1" t="s">
        <v>119</v>
      </c>
      <c r="E55" s="33" t="s">
        <v>2985</v>
      </c>
    </row>
    <row r="56">
      <c r="A56" s="1" t="s">
        <v>121</v>
      </c>
      <c r="E56" s="27" t="s">
        <v>114</v>
      </c>
    </row>
    <row r="57">
      <c r="A57" s="1" t="s">
        <v>112</v>
      </c>
      <c r="B57" s="1">
        <v>25</v>
      </c>
      <c r="C57" s="26" t="s">
        <v>2986</v>
      </c>
      <c r="D57" t="s">
        <v>114</v>
      </c>
      <c r="E57" s="27" t="s">
        <v>2987</v>
      </c>
      <c r="F57" s="28" t="s">
        <v>136</v>
      </c>
      <c r="G57" s="29">
        <v>12</v>
      </c>
      <c r="H57" s="28">
        <v>0.0018400000000000001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133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118</v>
      </c>
      <c r="E58" s="27" t="s">
        <v>2987</v>
      </c>
    </row>
    <row r="59" ht="51">
      <c r="A59" s="1" t="s">
        <v>119</v>
      </c>
      <c r="E59" s="33" t="s">
        <v>2988</v>
      </c>
    </row>
    <row r="60">
      <c r="A60" s="1" t="s">
        <v>121</v>
      </c>
      <c r="E60" s="27" t="s">
        <v>114</v>
      </c>
    </row>
    <row r="61">
      <c r="A61" s="1" t="s">
        <v>112</v>
      </c>
      <c r="B61" s="1">
        <v>26</v>
      </c>
      <c r="C61" s="26" t="s">
        <v>2989</v>
      </c>
      <c r="D61" t="s">
        <v>114</v>
      </c>
      <c r="E61" s="27" t="s">
        <v>2990</v>
      </c>
      <c r="F61" s="28" t="s">
        <v>136</v>
      </c>
      <c r="G61" s="29">
        <v>60</v>
      </c>
      <c r="H61" s="28">
        <v>0.00040999999999999999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133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118</v>
      </c>
      <c r="E62" s="27" t="s">
        <v>2990</v>
      </c>
    </row>
    <row r="63" ht="51">
      <c r="A63" s="1" t="s">
        <v>119</v>
      </c>
      <c r="E63" s="33" t="s">
        <v>2991</v>
      </c>
    </row>
    <row r="64">
      <c r="A64" s="1" t="s">
        <v>121</v>
      </c>
      <c r="E64" s="27" t="s">
        <v>114</v>
      </c>
    </row>
    <row r="65">
      <c r="A65" s="1" t="s">
        <v>112</v>
      </c>
      <c r="B65" s="1">
        <v>27</v>
      </c>
      <c r="C65" s="26" t="s">
        <v>2992</v>
      </c>
      <c r="D65" t="s">
        <v>114</v>
      </c>
      <c r="E65" s="27" t="s">
        <v>2993</v>
      </c>
      <c r="F65" s="28" t="s">
        <v>136</v>
      </c>
      <c r="G65" s="29">
        <v>62</v>
      </c>
      <c r="H65" s="28">
        <v>0.00048000000000000001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133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118</v>
      </c>
      <c r="E66" s="27" t="s">
        <v>2993</v>
      </c>
    </row>
    <row r="67" ht="51">
      <c r="A67" s="1" t="s">
        <v>119</v>
      </c>
      <c r="E67" s="33" t="s">
        <v>2994</v>
      </c>
    </row>
    <row r="68">
      <c r="A68" s="1" t="s">
        <v>121</v>
      </c>
      <c r="E68" s="27" t="s">
        <v>114</v>
      </c>
    </row>
    <row r="69">
      <c r="A69" s="1" t="s">
        <v>112</v>
      </c>
      <c r="B69" s="1">
        <v>28</v>
      </c>
      <c r="C69" s="26" t="s">
        <v>2995</v>
      </c>
      <c r="D69" t="s">
        <v>114</v>
      </c>
      <c r="E69" s="27" t="s">
        <v>2996</v>
      </c>
      <c r="F69" s="28" t="s">
        <v>136</v>
      </c>
      <c r="G69" s="29">
        <v>23</v>
      </c>
      <c r="H69" s="28">
        <v>0.00044000000000000002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133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118</v>
      </c>
      <c r="E70" s="27" t="s">
        <v>2996</v>
      </c>
    </row>
    <row r="71" ht="51">
      <c r="A71" s="1" t="s">
        <v>119</v>
      </c>
      <c r="E71" s="33" t="s">
        <v>2997</v>
      </c>
    </row>
    <row r="72">
      <c r="A72" s="1" t="s">
        <v>121</v>
      </c>
      <c r="E72" s="27" t="s">
        <v>114</v>
      </c>
    </row>
    <row r="73">
      <c r="A73" s="1" t="s">
        <v>112</v>
      </c>
      <c r="B73" s="1">
        <v>29</v>
      </c>
      <c r="C73" s="26" t="s">
        <v>2998</v>
      </c>
      <c r="D73" t="s">
        <v>114</v>
      </c>
      <c r="E73" s="27" t="s">
        <v>2999</v>
      </c>
      <c r="F73" s="28" t="s">
        <v>136</v>
      </c>
      <c r="G73" s="29">
        <v>15</v>
      </c>
      <c r="H73" s="28">
        <v>0.00055000000000000003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133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118</v>
      </c>
      <c r="E74" s="27" t="s">
        <v>2999</v>
      </c>
    </row>
    <row r="75" ht="51">
      <c r="A75" s="1" t="s">
        <v>119</v>
      </c>
      <c r="E75" s="33" t="s">
        <v>3000</v>
      </c>
    </row>
    <row r="76">
      <c r="A76" s="1" t="s">
        <v>121</v>
      </c>
      <c r="E76" s="27" t="s">
        <v>114</v>
      </c>
    </row>
    <row r="77">
      <c r="A77" s="1" t="s">
        <v>112</v>
      </c>
      <c r="B77" s="1">
        <v>30</v>
      </c>
      <c r="C77" s="26" t="s">
        <v>3001</v>
      </c>
      <c r="D77" t="s">
        <v>114</v>
      </c>
      <c r="E77" s="27" t="s">
        <v>3002</v>
      </c>
      <c r="F77" s="28" t="s">
        <v>136</v>
      </c>
      <c r="G77" s="29">
        <v>13</v>
      </c>
      <c r="H77" s="28">
        <v>0.0017700000000000001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133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118</v>
      </c>
      <c r="E78" s="27" t="s">
        <v>3002</v>
      </c>
    </row>
    <row r="79" ht="51">
      <c r="A79" s="1" t="s">
        <v>119</v>
      </c>
      <c r="E79" s="33" t="s">
        <v>3003</v>
      </c>
    </row>
    <row r="80">
      <c r="A80" s="1" t="s">
        <v>121</v>
      </c>
      <c r="E80" s="27" t="s">
        <v>114</v>
      </c>
    </row>
    <row r="81">
      <c r="A81" s="1" t="s">
        <v>112</v>
      </c>
      <c r="B81" s="1">
        <v>31</v>
      </c>
      <c r="C81" s="26" t="s">
        <v>3004</v>
      </c>
      <c r="D81" t="s">
        <v>114</v>
      </c>
      <c r="E81" s="27" t="s">
        <v>3005</v>
      </c>
      <c r="F81" s="28" t="s">
        <v>132</v>
      </c>
      <c r="G81" s="29">
        <v>27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133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118</v>
      </c>
      <c r="E82" s="27" t="s">
        <v>3005</v>
      </c>
    </row>
    <row r="83">
      <c r="A83" s="1" t="s">
        <v>119</v>
      </c>
      <c r="E83" s="33" t="s">
        <v>3006</v>
      </c>
    </row>
    <row r="84">
      <c r="A84" s="1" t="s">
        <v>121</v>
      </c>
      <c r="E84" s="27" t="s">
        <v>114</v>
      </c>
    </row>
    <row r="85">
      <c r="A85" s="1" t="s">
        <v>112</v>
      </c>
      <c r="B85" s="1">
        <v>32</v>
      </c>
      <c r="C85" s="26" t="s">
        <v>3007</v>
      </c>
      <c r="D85" t="s">
        <v>114</v>
      </c>
      <c r="E85" s="27" t="s">
        <v>3008</v>
      </c>
      <c r="F85" s="28" t="s">
        <v>132</v>
      </c>
      <c r="G85" s="29">
        <v>13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133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118</v>
      </c>
      <c r="E86" s="27" t="s">
        <v>3008</v>
      </c>
    </row>
    <row r="87">
      <c r="A87" s="1" t="s">
        <v>119</v>
      </c>
      <c r="E87" s="33" t="s">
        <v>3009</v>
      </c>
    </row>
    <row r="88">
      <c r="A88" s="1" t="s">
        <v>121</v>
      </c>
      <c r="E88" s="27" t="s">
        <v>114</v>
      </c>
    </row>
    <row r="89">
      <c r="A89" s="1" t="s">
        <v>112</v>
      </c>
      <c r="B89" s="1">
        <v>33</v>
      </c>
      <c r="C89" s="26" t="s">
        <v>3010</v>
      </c>
      <c r="D89" t="s">
        <v>114</v>
      </c>
      <c r="E89" s="27" t="s">
        <v>3011</v>
      </c>
      <c r="F89" s="28" t="s">
        <v>132</v>
      </c>
      <c r="G89" s="29">
        <v>15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133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118</v>
      </c>
      <c r="E90" s="27" t="s">
        <v>3011</v>
      </c>
    </row>
    <row r="91" ht="25.5">
      <c r="A91" s="1" t="s">
        <v>119</v>
      </c>
      <c r="E91" s="33" t="s">
        <v>3012</v>
      </c>
    </row>
    <row r="92">
      <c r="A92" s="1" t="s">
        <v>121</v>
      </c>
      <c r="E92" s="27" t="s">
        <v>114</v>
      </c>
    </row>
    <row r="93">
      <c r="A93" s="1" t="s">
        <v>112</v>
      </c>
      <c r="B93" s="1">
        <v>34</v>
      </c>
      <c r="C93" s="26" t="s">
        <v>3013</v>
      </c>
      <c r="D93" t="s">
        <v>114</v>
      </c>
      <c r="E93" s="27" t="s">
        <v>3014</v>
      </c>
      <c r="F93" s="28" t="s">
        <v>132</v>
      </c>
      <c r="G93" s="29">
        <v>5</v>
      </c>
      <c r="H93" s="28">
        <v>0.00101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133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118</v>
      </c>
      <c r="E94" s="27" t="s">
        <v>3014</v>
      </c>
    </row>
    <row r="95" ht="38.25">
      <c r="A95" s="1" t="s">
        <v>119</v>
      </c>
      <c r="E95" s="33" t="s">
        <v>3015</v>
      </c>
    </row>
    <row r="96">
      <c r="A96" s="1" t="s">
        <v>121</v>
      </c>
      <c r="E96" s="27" t="s">
        <v>114</v>
      </c>
    </row>
    <row r="97">
      <c r="A97" s="1" t="s">
        <v>112</v>
      </c>
      <c r="B97" s="1">
        <v>35</v>
      </c>
      <c r="C97" s="26" t="s">
        <v>3016</v>
      </c>
      <c r="D97" t="s">
        <v>114</v>
      </c>
      <c r="E97" s="27" t="s">
        <v>3017</v>
      </c>
      <c r="F97" s="28" t="s">
        <v>132</v>
      </c>
      <c r="G97" s="29">
        <v>7</v>
      </c>
      <c r="H97" s="28">
        <v>0.0053499999999999997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133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118</v>
      </c>
      <c r="E98" s="27" t="s">
        <v>3017</v>
      </c>
    </row>
    <row r="99" ht="38.25">
      <c r="A99" s="1" t="s">
        <v>119</v>
      </c>
      <c r="E99" s="33" t="s">
        <v>3018</v>
      </c>
    </row>
    <row r="100">
      <c r="A100" s="1" t="s">
        <v>121</v>
      </c>
      <c r="E100" s="27" t="s">
        <v>114</v>
      </c>
    </row>
    <row r="101">
      <c r="A101" s="1" t="s">
        <v>112</v>
      </c>
      <c r="B101" s="1">
        <v>36</v>
      </c>
      <c r="C101" s="26" t="s">
        <v>1642</v>
      </c>
      <c r="D101" t="s">
        <v>114</v>
      </c>
      <c r="E101" s="27" t="s">
        <v>1643</v>
      </c>
      <c r="F101" s="28" t="s">
        <v>132</v>
      </c>
      <c r="G101" s="29">
        <v>7</v>
      </c>
      <c r="H101" s="28">
        <v>0.00029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133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118</v>
      </c>
      <c r="E102" s="27" t="s">
        <v>1643</v>
      </c>
    </row>
    <row r="103" ht="51">
      <c r="A103" s="1" t="s">
        <v>119</v>
      </c>
      <c r="E103" s="33" t="s">
        <v>3019</v>
      </c>
    </row>
    <row r="104">
      <c r="A104" s="1" t="s">
        <v>121</v>
      </c>
      <c r="E104" s="27" t="s">
        <v>114</v>
      </c>
    </row>
    <row r="105">
      <c r="A105" s="1" t="s">
        <v>112</v>
      </c>
      <c r="B105" s="1">
        <v>37</v>
      </c>
      <c r="C105" s="26" t="s">
        <v>804</v>
      </c>
      <c r="D105" t="s">
        <v>114</v>
      </c>
      <c r="E105" s="27" t="s">
        <v>805</v>
      </c>
      <c r="F105" s="28" t="s">
        <v>136</v>
      </c>
      <c r="G105" s="29">
        <v>303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133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118</v>
      </c>
      <c r="E106" s="27" t="s">
        <v>805</v>
      </c>
    </row>
    <row r="107" ht="25.5">
      <c r="A107" s="1" t="s">
        <v>119</v>
      </c>
      <c r="E107" s="33" t="s">
        <v>3020</v>
      </c>
    </row>
    <row r="108">
      <c r="A108" s="1" t="s">
        <v>121</v>
      </c>
      <c r="E108" s="27" t="s">
        <v>114</v>
      </c>
    </row>
    <row r="109">
      <c r="A109" s="1" t="s">
        <v>112</v>
      </c>
      <c r="B109" s="1">
        <v>38</v>
      </c>
      <c r="C109" s="26" t="s">
        <v>807</v>
      </c>
      <c r="D109" t="s">
        <v>114</v>
      </c>
      <c r="E109" s="27" t="s">
        <v>808</v>
      </c>
      <c r="F109" s="28" t="s">
        <v>136</v>
      </c>
      <c r="G109" s="29">
        <v>12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133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118</v>
      </c>
      <c r="E110" s="27" t="s">
        <v>808</v>
      </c>
    </row>
    <row r="111" ht="25.5">
      <c r="A111" s="1" t="s">
        <v>119</v>
      </c>
      <c r="E111" s="33" t="s">
        <v>3021</v>
      </c>
    </row>
    <row r="112">
      <c r="A112" s="1" t="s">
        <v>121</v>
      </c>
      <c r="E112" s="27" t="s">
        <v>114</v>
      </c>
    </row>
    <row r="113" ht="25.5">
      <c r="A113" s="1" t="s">
        <v>112</v>
      </c>
      <c r="B113" s="1">
        <v>39</v>
      </c>
      <c r="C113" s="26" t="s">
        <v>1645</v>
      </c>
      <c r="D113" t="s">
        <v>114</v>
      </c>
      <c r="E113" s="27" t="s">
        <v>1646</v>
      </c>
      <c r="F113" s="28" t="s">
        <v>478</v>
      </c>
      <c r="G113" s="29">
        <v>0.42399999999999999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133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118</v>
      </c>
      <c r="E114" s="27" t="s">
        <v>1646</v>
      </c>
    </row>
    <row r="115">
      <c r="A115" s="1" t="s">
        <v>119</v>
      </c>
    </row>
    <row r="116">
      <c r="A116" s="1" t="s">
        <v>121</v>
      </c>
      <c r="E116" s="27" t="s">
        <v>114</v>
      </c>
    </row>
    <row r="117">
      <c r="A117" s="1" t="s">
        <v>109</v>
      </c>
      <c r="C117" s="22" t="s">
        <v>3022</v>
      </c>
      <c r="E117" s="23" t="s">
        <v>3023</v>
      </c>
      <c r="L117" s="24">
        <f>SUMIFS(L118:L253,A118:A253,"P")</f>
        <v>0</v>
      </c>
      <c r="M117" s="24">
        <f>SUMIFS(M118:M253,A118:A253,"P")</f>
        <v>0</v>
      </c>
      <c r="N117" s="25"/>
    </row>
    <row r="118">
      <c r="A118" s="1" t="s">
        <v>112</v>
      </c>
      <c r="B118" s="1">
        <v>62</v>
      </c>
      <c r="C118" s="26" t="s">
        <v>3024</v>
      </c>
      <c r="D118" t="s">
        <v>114</v>
      </c>
      <c r="E118" s="27" t="s">
        <v>3025</v>
      </c>
      <c r="F118" s="28" t="s">
        <v>132</v>
      </c>
      <c r="G118" s="29">
        <v>11</v>
      </c>
      <c r="H118" s="28">
        <v>0.00014999999999999999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133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118</v>
      </c>
      <c r="E119" s="27" t="s">
        <v>3025</v>
      </c>
    </row>
    <row r="120">
      <c r="A120" s="1" t="s">
        <v>119</v>
      </c>
    </row>
    <row r="121">
      <c r="A121" s="1" t="s">
        <v>121</v>
      </c>
      <c r="E121" s="27" t="s">
        <v>114</v>
      </c>
    </row>
    <row r="122">
      <c r="A122" s="1" t="s">
        <v>112</v>
      </c>
      <c r="B122" s="1">
        <v>64</v>
      </c>
      <c r="C122" s="26" t="s">
        <v>3026</v>
      </c>
      <c r="D122" t="s">
        <v>114</v>
      </c>
      <c r="E122" s="27" t="s">
        <v>3027</v>
      </c>
      <c r="F122" s="28" t="s">
        <v>136</v>
      </c>
      <c r="G122" s="29">
        <v>1.5</v>
      </c>
      <c r="H122" s="28">
        <v>0.00020000000000000001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133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118</v>
      </c>
      <c r="E123" s="27" t="s">
        <v>3027</v>
      </c>
    </row>
    <row r="124" ht="25.5">
      <c r="A124" s="1" t="s">
        <v>119</v>
      </c>
      <c r="E124" s="33" t="s">
        <v>3028</v>
      </c>
    </row>
    <row r="125">
      <c r="A125" s="1" t="s">
        <v>121</v>
      </c>
      <c r="E125" s="27" t="s">
        <v>114</v>
      </c>
    </row>
    <row r="126" ht="25.5">
      <c r="A126" s="1" t="s">
        <v>112</v>
      </c>
      <c r="B126" s="1">
        <v>40</v>
      </c>
      <c r="C126" s="26" t="s">
        <v>3029</v>
      </c>
      <c r="D126" t="s">
        <v>114</v>
      </c>
      <c r="E126" s="27" t="s">
        <v>3030</v>
      </c>
      <c r="F126" s="28" t="s">
        <v>136</v>
      </c>
      <c r="G126" s="29">
        <v>360</v>
      </c>
      <c r="H126" s="28">
        <v>0.00084000000000000003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133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 ht="25.5">
      <c r="A127" s="1" t="s">
        <v>118</v>
      </c>
      <c r="E127" s="27" t="s">
        <v>3030</v>
      </c>
    </row>
    <row r="128" ht="38.25">
      <c r="A128" s="1" t="s">
        <v>119</v>
      </c>
      <c r="E128" s="33" t="s">
        <v>3031</v>
      </c>
    </row>
    <row r="129">
      <c r="A129" s="1" t="s">
        <v>121</v>
      </c>
      <c r="E129" s="27" t="s">
        <v>114</v>
      </c>
    </row>
    <row r="130" ht="25.5">
      <c r="A130" s="1" t="s">
        <v>112</v>
      </c>
      <c r="B130" s="1">
        <v>41</v>
      </c>
      <c r="C130" s="26" t="s">
        <v>3032</v>
      </c>
      <c r="D130" t="s">
        <v>114</v>
      </c>
      <c r="E130" s="27" t="s">
        <v>3033</v>
      </c>
      <c r="F130" s="28" t="s">
        <v>136</v>
      </c>
      <c r="G130" s="29">
        <v>360</v>
      </c>
      <c r="H130" s="28">
        <v>0.00116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133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 ht="25.5">
      <c r="A131" s="1" t="s">
        <v>118</v>
      </c>
      <c r="E131" s="27" t="s">
        <v>3033</v>
      </c>
    </row>
    <row r="132" ht="38.25">
      <c r="A132" s="1" t="s">
        <v>119</v>
      </c>
      <c r="E132" s="33" t="s">
        <v>3031</v>
      </c>
    </row>
    <row r="133">
      <c r="A133" s="1" t="s">
        <v>121</v>
      </c>
      <c r="E133" s="27" t="s">
        <v>114</v>
      </c>
    </row>
    <row r="134" ht="25.5">
      <c r="A134" s="1" t="s">
        <v>112</v>
      </c>
      <c r="B134" s="1">
        <v>42</v>
      </c>
      <c r="C134" s="26" t="s">
        <v>3034</v>
      </c>
      <c r="D134" t="s">
        <v>114</v>
      </c>
      <c r="E134" s="27" t="s">
        <v>3035</v>
      </c>
      <c r="F134" s="28" t="s">
        <v>136</v>
      </c>
      <c r="G134" s="29">
        <v>25</v>
      </c>
      <c r="H134" s="28">
        <v>0.0014400000000000001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133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25.5">
      <c r="A135" s="1" t="s">
        <v>118</v>
      </c>
      <c r="E135" s="27" t="s">
        <v>3035</v>
      </c>
    </row>
    <row r="136" ht="38.25">
      <c r="A136" s="1" t="s">
        <v>119</v>
      </c>
      <c r="E136" s="33" t="s">
        <v>3036</v>
      </c>
    </row>
    <row r="137">
      <c r="A137" s="1" t="s">
        <v>121</v>
      </c>
      <c r="E137" s="27" t="s">
        <v>114</v>
      </c>
    </row>
    <row r="138" ht="25.5">
      <c r="A138" s="1" t="s">
        <v>112</v>
      </c>
      <c r="B138" s="1">
        <v>43</v>
      </c>
      <c r="C138" s="26" t="s">
        <v>3037</v>
      </c>
      <c r="D138" t="s">
        <v>114</v>
      </c>
      <c r="E138" s="27" t="s">
        <v>3038</v>
      </c>
      <c r="F138" s="28" t="s">
        <v>136</v>
      </c>
      <c r="G138" s="29">
        <v>22</v>
      </c>
      <c r="H138" s="28">
        <v>0.00281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133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25.5">
      <c r="A139" s="1" t="s">
        <v>118</v>
      </c>
      <c r="E139" s="27" t="s">
        <v>3038</v>
      </c>
    </row>
    <row r="140" ht="38.25">
      <c r="A140" s="1" t="s">
        <v>119</v>
      </c>
      <c r="E140" s="33" t="s">
        <v>3039</v>
      </c>
    </row>
    <row r="141">
      <c r="A141" s="1" t="s">
        <v>121</v>
      </c>
      <c r="E141" s="27" t="s">
        <v>114</v>
      </c>
    </row>
    <row r="142" ht="25.5">
      <c r="A142" s="1" t="s">
        <v>112</v>
      </c>
      <c r="B142" s="1">
        <v>44</v>
      </c>
      <c r="C142" s="26" t="s">
        <v>3040</v>
      </c>
      <c r="D142" t="s">
        <v>114</v>
      </c>
      <c r="E142" s="27" t="s">
        <v>3041</v>
      </c>
      <c r="F142" s="28" t="s">
        <v>136</v>
      </c>
      <c r="G142" s="29">
        <v>190</v>
      </c>
      <c r="H142" s="28">
        <v>4.0000000000000003E-05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133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38.25">
      <c r="A143" s="1" t="s">
        <v>118</v>
      </c>
      <c r="E143" s="27" t="s">
        <v>3042</v>
      </c>
    </row>
    <row r="144" ht="38.25">
      <c r="A144" s="1" t="s">
        <v>119</v>
      </c>
      <c r="E144" s="33" t="s">
        <v>3043</v>
      </c>
    </row>
    <row r="145">
      <c r="A145" s="1" t="s">
        <v>121</v>
      </c>
      <c r="E145" s="27" t="s">
        <v>114</v>
      </c>
    </row>
    <row r="146" ht="25.5">
      <c r="A146" s="1" t="s">
        <v>112</v>
      </c>
      <c r="B146" s="1">
        <v>45</v>
      </c>
      <c r="C146" s="26" t="s">
        <v>3044</v>
      </c>
      <c r="D146" t="s">
        <v>114</v>
      </c>
      <c r="E146" s="27" t="s">
        <v>3041</v>
      </c>
      <c r="F146" s="28" t="s">
        <v>136</v>
      </c>
      <c r="G146" s="29">
        <v>295</v>
      </c>
      <c r="H146" s="28">
        <v>4.0000000000000003E-05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133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 ht="38.25">
      <c r="A147" s="1" t="s">
        <v>118</v>
      </c>
      <c r="E147" s="27" t="s">
        <v>3045</v>
      </c>
    </row>
    <row r="148" ht="38.25">
      <c r="A148" s="1" t="s">
        <v>119</v>
      </c>
      <c r="E148" s="33" t="s">
        <v>3046</v>
      </c>
    </row>
    <row r="149">
      <c r="A149" s="1" t="s">
        <v>121</v>
      </c>
      <c r="E149" s="27" t="s">
        <v>114</v>
      </c>
    </row>
    <row r="150" ht="25.5">
      <c r="A150" s="1" t="s">
        <v>112</v>
      </c>
      <c r="B150" s="1">
        <v>46</v>
      </c>
      <c r="C150" s="26" t="s">
        <v>3047</v>
      </c>
      <c r="D150" t="s">
        <v>114</v>
      </c>
      <c r="E150" s="27" t="s">
        <v>3041</v>
      </c>
      <c r="F150" s="28" t="s">
        <v>136</v>
      </c>
      <c r="G150" s="29">
        <v>22</v>
      </c>
      <c r="H150" s="28">
        <v>4.0000000000000003E-05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133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 ht="38.25">
      <c r="A151" s="1" t="s">
        <v>118</v>
      </c>
      <c r="E151" s="27" t="s">
        <v>3048</v>
      </c>
    </row>
    <row r="152" ht="38.25">
      <c r="A152" s="1" t="s">
        <v>119</v>
      </c>
      <c r="E152" s="33" t="s">
        <v>3039</v>
      </c>
    </row>
    <row r="153">
      <c r="A153" s="1" t="s">
        <v>121</v>
      </c>
      <c r="E153" s="27" t="s">
        <v>114</v>
      </c>
    </row>
    <row r="154" ht="25.5">
      <c r="A154" s="1" t="s">
        <v>112</v>
      </c>
      <c r="B154" s="1">
        <v>47</v>
      </c>
      <c r="C154" s="26" t="s">
        <v>3049</v>
      </c>
      <c r="D154" t="s">
        <v>114</v>
      </c>
      <c r="E154" s="27" t="s">
        <v>3050</v>
      </c>
      <c r="F154" s="28" t="s">
        <v>136</v>
      </c>
      <c r="G154" s="29">
        <v>170</v>
      </c>
      <c r="H154" s="28">
        <v>0.00012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133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38.25">
      <c r="A155" s="1" t="s">
        <v>118</v>
      </c>
      <c r="E155" s="27" t="s">
        <v>3051</v>
      </c>
    </row>
    <row r="156" ht="38.25">
      <c r="A156" s="1" t="s">
        <v>119</v>
      </c>
      <c r="E156" s="33" t="s">
        <v>3052</v>
      </c>
    </row>
    <row r="157">
      <c r="A157" s="1" t="s">
        <v>121</v>
      </c>
      <c r="E157" s="27" t="s">
        <v>114</v>
      </c>
    </row>
    <row r="158" ht="25.5">
      <c r="A158" s="1" t="s">
        <v>112</v>
      </c>
      <c r="B158" s="1">
        <v>48</v>
      </c>
      <c r="C158" s="26" t="s">
        <v>3053</v>
      </c>
      <c r="D158" t="s">
        <v>114</v>
      </c>
      <c r="E158" s="27" t="s">
        <v>3054</v>
      </c>
      <c r="F158" s="28" t="s">
        <v>136</v>
      </c>
      <c r="G158" s="29">
        <v>90</v>
      </c>
      <c r="H158" s="28">
        <v>0.00024000000000000001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133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 ht="38.25">
      <c r="A159" s="1" t="s">
        <v>118</v>
      </c>
      <c r="E159" s="27" t="s">
        <v>3055</v>
      </c>
    </row>
    <row r="160" ht="38.25">
      <c r="A160" s="1" t="s">
        <v>119</v>
      </c>
      <c r="E160" s="33" t="s">
        <v>3056</v>
      </c>
    </row>
    <row r="161">
      <c r="A161" s="1" t="s">
        <v>121</v>
      </c>
      <c r="E161" s="27" t="s">
        <v>114</v>
      </c>
    </row>
    <row r="162">
      <c r="A162" s="1" t="s">
        <v>112</v>
      </c>
      <c r="B162" s="1">
        <v>49</v>
      </c>
      <c r="C162" s="26" t="s">
        <v>3057</v>
      </c>
      <c r="D162" t="s">
        <v>114</v>
      </c>
      <c r="E162" s="27" t="s">
        <v>3058</v>
      </c>
      <c r="F162" s="28" t="s">
        <v>132</v>
      </c>
      <c r="G162" s="29">
        <v>85</v>
      </c>
      <c r="H162" s="28">
        <v>0.00017000000000000001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133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118</v>
      </c>
      <c r="E163" s="27" t="s">
        <v>3058</v>
      </c>
    </row>
    <row r="164" ht="38.25">
      <c r="A164" s="1" t="s">
        <v>119</v>
      </c>
      <c r="E164" s="33" t="s">
        <v>3059</v>
      </c>
    </row>
    <row r="165">
      <c r="A165" s="1" t="s">
        <v>121</v>
      </c>
      <c r="E165" s="27" t="s">
        <v>114</v>
      </c>
    </row>
    <row r="166">
      <c r="A166" s="1" t="s">
        <v>112</v>
      </c>
      <c r="B166" s="1">
        <v>50</v>
      </c>
      <c r="C166" s="26" t="s">
        <v>3060</v>
      </c>
      <c r="D166" t="s">
        <v>114</v>
      </c>
      <c r="E166" s="27" t="s">
        <v>3061</v>
      </c>
      <c r="F166" s="28" t="s">
        <v>132</v>
      </c>
      <c r="G166" s="29">
        <v>1</v>
      </c>
      <c r="H166" s="28">
        <v>0.00020000000000000001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133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118</v>
      </c>
      <c r="E167" s="27" t="s">
        <v>3061</v>
      </c>
    </row>
    <row r="168" ht="38.25">
      <c r="A168" s="1" t="s">
        <v>119</v>
      </c>
      <c r="E168" s="33" t="s">
        <v>3062</v>
      </c>
    </row>
    <row r="169">
      <c r="A169" s="1" t="s">
        <v>121</v>
      </c>
      <c r="E169" s="27" t="s">
        <v>114</v>
      </c>
    </row>
    <row r="170">
      <c r="A170" s="1" t="s">
        <v>112</v>
      </c>
      <c r="B170" s="1">
        <v>51</v>
      </c>
      <c r="C170" s="26" t="s">
        <v>3063</v>
      </c>
      <c r="D170" t="s">
        <v>114</v>
      </c>
      <c r="E170" s="27" t="s">
        <v>3064</v>
      </c>
      <c r="F170" s="28" t="s">
        <v>132</v>
      </c>
      <c r="G170" s="29">
        <v>43</v>
      </c>
      <c r="H170" s="28">
        <v>0.00022000000000000001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133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118</v>
      </c>
      <c r="E171" s="27" t="s">
        <v>3064</v>
      </c>
    </row>
    <row r="172" ht="38.25">
      <c r="A172" s="1" t="s">
        <v>119</v>
      </c>
      <c r="E172" s="33" t="s">
        <v>3065</v>
      </c>
    </row>
    <row r="173">
      <c r="A173" s="1" t="s">
        <v>121</v>
      </c>
      <c r="E173" s="27" t="s">
        <v>114</v>
      </c>
    </row>
    <row r="174">
      <c r="A174" s="1" t="s">
        <v>112</v>
      </c>
      <c r="B174" s="1">
        <v>52</v>
      </c>
      <c r="C174" s="26" t="s">
        <v>3066</v>
      </c>
      <c r="D174" t="s">
        <v>114</v>
      </c>
      <c r="E174" s="27" t="s">
        <v>3067</v>
      </c>
      <c r="F174" s="28" t="s">
        <v>132</v>
      </c>
      <c r="G174" s="29">
        <v>11</v>
      </c>
      <c r="H174" s="28">
        <v>0.00029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133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118</v>
      </c>
      <c r="E175" s="27" t="s">
        <v>3067</v>
      </c>
    </row>
    <row r="176" ht="38.25">
      <c r="A176" s="1" t="s">
        <v>119</v>
      </c>
      <c r="E176" s="33" t="s">
        <v>3068</v>
      </c>
    </row>
    <row r="177">
      <c r="A177" s="1" t="s">
        <v>121</v>
      </c>
      <c r="E177" s="27" t="s">
        <v>114</v>
      </c>
    </row>
    <row r="178">
      <c r="A178" s="1" t="s">
        <v>112</v>
      </c>
      <c r="B178" s="1">
        <v>53</v>
      </c>
      <c r="C178" s="26" t="s">
        <v>3069</v>
      </c>
      <c r="D178" t="s">
        <v>114</v>
      </c>
      <c r="E178" s="27" t="s">
        <v>3070</v>
      </c>
      <c r="F178" s="28" t="s">
        <v>132</v>
      </c>
      <c r="G178" s="29">
        <v>28</v>
      </c>
      <c r="H178" s="28">
        <v>0.00021000000000000001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133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118</v>
      </c>
      <c r="E179" s="27" t="s">
        <v>3070</v>
      </c>
    </row>
    <row r="180" ht="38.25">
      <c r="A180" s="1" t="s">
        <v>119</v>
      </c>
      <c r="E180" s="33" t="s">
        <v>3071</v>
      </c>
    </row>
    <row r="181">
      <c r="A181" s="1" t="s">
        <v>121</v>
      </c>
      <c r="E181" s="27" t="s">
        <v>114</v>
      </c>
    </row>
    <row r="182">
      <c r="A182" s="1" t="s">
        <v>112</v>
      </c>
      <c r="B182" s="1">
        <v>54</v>
      </c>
      <c r="C182" s="26" t="s">
        <v>3072</v>
      </c>
      <c r="D182" t="s">
        <v>114</v>
      </c>
      <c r="E182" s="27" t="s">
        <v>3073</v>
      </c>
      <c r="F182" s="28" t="s">
        <v>132</v>
      </c>
      <c r="G182" s="29">
        <v>22</v>
      </c>
      <c r="H182" s="28">
        <v>0.00034000000000000002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133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118</v>
      </c>
      <c r="E183" s="27" t="s">
        <v>3073</v>
      </c>
    </row>
    <row r="184" ht="38.25">
      <c r="A184" s="1" t="s">
        <v>119</v>
      </c>
      <c r="E184" s="33" t="s">
        <v>3074</v>
      </c>
    </row>
    <row r="185">
      <c r="A185" s="1" t="s">
        <v>121</v>
      </c>
      <c r="E185" s="27" t="s">
        <v>114</v>
      </c>
    </row>
    <row r="186">
      <c r="A186" s="1" t="s">
        <v>112</v>
      </c>
      <c r="B186" s="1">
        <v>55</v>
      </c>
      <c r="C186" s="26" t="s">
        <v>3075</v>
      </c>
      <c r="D186" t="s">
        <v>114</v>
      </c>
      <c r="E186" s="27" t="s">
        <v>3076</v>
      </c>
      <c r="F186" s="28" t="s">
        <v>132</v>
      </c>
      <c r="G186" s="29">
        <v>2</v>
      </c>
      <c r="H186" s="28">
        <v>0.00050000000000000001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133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118</v>
      </c>
      <c r="E187" s="27" t="s">
        <v>3076</v>
      </c>
    </row>
    <row r="188" ht="38.25">
      <c r="A188" s="1" t="s">
        <v>119</v>
      </c>
      <c r="E188" s="33" t="s">
        <v>3077</v>
      </c>
    </row>
    <row r="189">
      <c r="A189" s="1" t="s">
        <v>121</v>
      </c>
      <c r="E189" s="27" t="s">
        <v>114</v>
      </c>
    </row>
    <row r="190">
      <c r="A190" s="1" t="s">
        <v>112</v>
      </c>
      <c r="B190" s="1">
        <v>56</v>
      </c>
      <c r="C190" s="26" t="s">
        <v>3078</v>
      </c>
      <c r="D190" t="s">
        <v>114</v>
      </c>
      <c r="E190" s="27" t="s">
        <v>3079</v>
      </c>
      <c r="F190" s="28" t="s">
        <v>132</v>
      </c>
      <c r="G190" s="29">
        <v>2</v>
      </c>
      <c r="H190" s="28">
        <v>0.00069999999999999999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133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118</v>
      </c>
      <c r="E191" s="27" t="s">
        <v>3079</v>
      </c>
    </row>
    <row r="192" ht="38.25">
      <c r="A192" s="1" t="s">
        <v>119</v>
      </c>
      <c r="E192" s="33" t="s">
        <v>3077</v>
      </c>
    </row>
    <row r="193">
      <c r="A193" s="1" t="s">
        <v>121</v>
      </c>
      <c r="E193" s="27" t="s">
        <v>114</v>
      </c>
    </row>
    <row r="194" ht="25.5">
      <c r="A194" s="1" t="s">
        <v>112</v>
      </c>
      <c r="B194" s="1">
        <v>57</v>
      </c>
      <c r="C194" s="26" t="s">
        <v>3080</v>
      </c>
      <c r="D194" t="s">
        <v>114</v>
      </c>
      <c r="E194" s="27" t="s">
        <v>3081</v>
      </c>
      <c r="F194" s="28" t="s">
        <v>132</v>
      </c>
      <c r="G194" s="29">
        <v>12</v>
      </c>
      <c r="H194" s="28">
        <v>2.0000000000000002E-05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133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 ht="25.5">
      <c r="A195" s="1" t="s">
        <v>118</v>
      </c>
      <c r="E195" s="27" t="s">
        <v>3081</v>
      </c>
    </row>
    <row r="196" ht="38.25">
      <c r="A196" s="1" t="s">
        <v>119</v>
      </c>
      <c r="E196" s="33" t="s">
        <v>3082</v>
      </c>
    </row>
    <row r="197">
      <c r="A197" s="1" t="s">
        <v>121</v>
      </c>
      <c r="E197" s="27" t="s">
        <v>114</v>
      </c>
    </row>
    <row r="198" ht="25.5">
      <c r="A198" s="1" t="s">
        <v>112</v>
      </c>
      <c r="B198" s="1">
        <v>59</v>
      </c>
      <c r="C198" s="26" t="s">
        <v>3080</v>
      </c>
      <c r="D198" t="s">
        <v>191</v>
      </c>
      <c r="E198" s="27" t="s">
        <v>3081</v>
      </c>
      <c r="F198" s="28" t="s">
        <v>132</v>
      </c>
      <c r="G198" s="29">
        <v>12</v>
      </c>
      <c r="H198" s="28">
        <v>2.0000000000000002E-05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133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 ht="25.5">
      <c r="A199" s="1" t="s">
        <v>118</v>
      </c>
      <c r="E199" s="27" t="s">
        <v>3081</v>
      </c>
    </row>
    <row r="200" ht="38.25">
      <c r="A200" s="1" t="s">
        <v>119</v>
      </c>
      <c r="E200" s="33" t="s">
        <v>3082</v>
      </c>
    </row>
    <row r="201">
      <c r="A201" s="1" t="s">
        <v>121</v>
      </c>
      <c r="E201" s="27" t="s">
        <v>114</v>
      </c>
    </row>
    <row r="202" ht="25.5">
      <c r="A202" s="1" t="s">
        <v>112</v>
      </c>
      <c r="B202" s="1">
        <v>61</v>
      </c>
      <c r="C202" s="26" t="s">
        <v>3080</v>
      </c>
      <c r="D202" t="s">
        <v>232</v>
      </c>
      <c r="E202" s="27" t="s">
        <v>3081</v>
      </c>
      <c r="F202" s="28" t="s">
        <v>132</v>
      </c>
      <c r="G202" s="29">
        <v>11</v>
      </c>
      <c r="H202" s="28">
        <v>2.0000000000000002E-05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133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 ht="25.5">
      <c r="A203" s="1" t="s">
        <v>118</v>
      </c>
      <c r="E203" s="27" t="s">
        <v>3081</v>
      </c>
    </row>
    <row r="204" ht="38.25">
      <c r="A204" s="1" t="s">
        <v>119</v>
      </c>
      <c r="E204" s="33" t="s">
        <v>3083</v>
      </c>
    </row>
    <row r="205">
      <c r="A205" s="1" t="s">
        <v>121</v>
      </c>
      <c r="E205" s="27" t="s">
        <v>114</v>
      </c>
    </row>
    <row r="206" ht="25.5">
      <c r="A206" s="1" t="s">
        <v>112</v>
      </c>
      <c r="B206" s="1">
        <v>63</v>
      </c>
      <c r="C206" s="26" t="s">
        <v>3080</v>
      </c>
      <c r="D206" t="s">
        <v>225</v>
      </c>
      <c r="E206" s="27" t="s">
        <v>3081</v>
      </c>
      <c r="F206" s="28" t="s">
        <v>132</v>
      </c>
      <c r="G206" s="29">
        <v>3</v>
      </c>
      <c r="H206" s="28">
        <v>2.0000000000000002E-05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133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 ht="25.5">
      <c r="A207" s="1" t="s">
        <v>118</v>
      </c>
      <c r="E207" s="27" t="s">
        <v>3081</v>
      </c>
    </row>
    <row r="208" ht="38.25">
      <c r="A208" s="1" t="s">
        <v>119</v>
      </c>
      <c r="E208" s="33" t="s">
        <v>3084</v>
      </c>
    </row>
    <row r="209">
      <c r="A209" s="1" t="s">
        <v>121</v>
      </c>
      <c r="E209" s="27" t="s">
        <v>114</v>
      </c>
    </row>
    <row r="210" ht="25.5">
      <c r="A210" s="1" t="s">
        <v>112</v>
      </c>
      <c r="B210" s="1">
        <v>65</v>
      </c>
      <c r="C210" s="26" t="s">
        <v>3085</v>
      </c>
      <c r="D210" t="s">
        <v>114</v>
      </c>
      <c r="E210" s="27" t="s">
        <v>3086</v>
      </c>
      <c r="F210" s="28" t="s">
        <v>132</v>
      </c>
      <c r="G210" s="29">
        <v>5</v>
      </c>
      <c r="H210" s="28">
        <v>2.0000000000000002E-05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133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 ht="25.5">
      <c r="A211" s="1" t="s">
        <v>118</v>
      </c>
      <c r="E211" s="27" t="s">
        <v>3086</v>
      </c>
    </row>
    <row r="212" ht="38.25">
      <c r="A212" s="1" t="s">
        <v>119</v>
      </c>
      <c r="E212" s="33" t="s">
        <v>3087</v>
      </c>
    </row>
    <row r="213">
      <c r="A213" s="1" t="s">
        <v>121</v>
      </c>
      <c r="E213" s="27" t="s">
        <v>114</v>
      </c>
    </row>
    <row r="214">
      <c r="A214" s="1" t="s">
        <v>112</v>
      </c>
      <c r="B214" s="1">
        <v>67</v>
      </c>
      <c r="C214" s="26" t="s">
        <v>3088</v>
      </c>
      <c r="D214" t="s">
        <v>114</v>
      </c>
      <c r="E214" s="27" t="s">
        <v>3089</v>
      </c>
      <c r="F214" s="28" t="s">
        <v>136</v>
      </c>
      <c r="G214" s="29">
        <v>55</v>
      </c>
      <c r="H214" s="28">
        <v>0.00052999999999999998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133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118</v>
      </c>
      <c r="E215" s="27" t="s">
        <v>3089</v>
      </c>
    </row>
    <row r="216" ht="38.25">
      <c r="A216" s="1" t="s">
        <v>119</v>
      </c>
      <c r="E216" s="33" t="s">
        <v>3090</v>
      </c>
    </row>
    <row r="217">
      <c r="A217" s="1" t="s">
        <v>121</v>
      </c>
      <c r="E217" s="27" t="s">
        <v>114</v>
      </c>
    </row>
    <row r="218" ht="25.5">
      <c r="A218" s="1" t="s">
        <v>112</v>
      </c>
      <c r="B218" s="1">
        <v>70</v>
      </c>
      <c r="C218" s="26" t="s">
        <v>3091</v>
      </c>
      <c r="D218" t="s">
        <v>114</v>
      </c>
      <c r="E218" s="27" t="s">
        <v>3092</v>
      </c>
      <c r="F218" s="28" t="s">
        <v>136</v>
      </c>
      <c r="G218" s="29">
        <v>767</v>
      </c>
      <c r="H218" s="28">
        <v>0.00019000000000000001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133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 ht="25.5">
      <c r="A219" s="1" t="s">
        <v>118</v>
      </c>
      <c r="E219" s="27" t="s">
        <v>3092</v>
      </c>
    </row>
    <row r="220" ht="38.25">
      <c r="A220" s="1" t="s">
        <v>119</v>
      </c>
      <c r="E220" s="33" t="s">
        <v>3093</v>
      </c>
    </row>
    <row r="221">
      <c r="A221" s="1" t="s">
        <v>121</v>
      </c>
      <c r="E221" s="27" t="s">
        <v>114</v>
      </c>
    </row>
    <row r="222" ht="25.5">
      <c r="A222" s="1" t="s">
        <v>112</v>
      </c>
      <c r="B222" s="1">
        <v>71</v>
      </c>
      <c r="C222" s="26" t="s">
        <v>3094</v>
      </c>
      <c r="D222" t="s">
        <v>114</v>
      </c>
      <c r="E222" s="27" t="s">
        <v>3095</v>
      </c>
      <c r="F222" s="28" t="s">
        <v>136</v>
      </c>
      <c r="G222" s="29">
        <v>767</v>
      </c>
      <c r="H222" s="28">
        <v>1.0000000000000001E-05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133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 ht="25.5">
      <c r="A223" s="1" t="s">
        <v>118</v>
      </c>
      <c r="E223" s="27" t="s">
        <v>3095</v>
      </c>
    </row>
    <row r="224" ht="38.25">
      <c r="A224" s="1" t="s">
        <v>119</v>
      </c>
      <c r="E224" s="33" t="s">
        <v>3093</v>
      </c>
    </row>
    <row r="225">
      <c r="A225" s="1" t="s">
        <v>121</v>
      </c>
      <c r="E225" s="27" t="s">
        <v>114</v>
      </c>
    </row>
    <row r="226" ht="25.5">
      <c r="A226" s="1" t="s">
        <v>112</v>
      </c>
      <c r="B226" s="1">
        <v>73</v>
      </c>
      <c r="C226" s="26" t="s">
        <v>3096</v>
      </c>
      <c r="D226" t="s">
        <v>114</v>
      </c>
      <c r="E226" s="27" t="s">
        <v>3097</v>
      </c>
      <c r="F226" s="28" t="s">
        <v>478</v>
      </c>
      <c r="G226" s="29">
        <v>1.2450000000000001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133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 ht="25.5">
      <c r="A227" s="1" t="s">
        <v>118</v>
      </c>
      <c r="E227" s="27" t="s">
        <v>3097</v>
      </c>
    </row>
    <row r="228">
      <c r="A228" s="1" t="s">
        <v>119</v>
      </c>
    </row>
    <row r="229">
      <c r="A229" s="1" t="s">
        <v>121</v>
      </c>
      <c r="E229" s="27" t="s">
        <v>114</v>
      </c>
    </row>
    <row r="230">
      <c r="A230" s="1" t="s">
        <v>112</v>
      </c>
      <c r="B230" s="1">
        <v>58</v>
      </c>
      <c r="C230" s="26" t="s">
        <v>3098</v>
      </c>
      <c r="D230" t="s">
        <v>114</v>
      </c>
      <c r="E230" s="27" t="s">
        <v>3099</v>
      </c>
      <c r="F230" s="28" t="s">
        <v>132</v>
      </c>
      <c r="G230" s="29">
        <v>12</v>
      </c>
      <c r="H230" s="28">
        <v>0.00050000000000000001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257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118</v>
      </c>
      <c r="E231" s="27" t="s">
        <v>3099</v>
      </c>
    </row>
    <row r="232">
      <c r="A232" s="1" t="s">
        <v>119</v>
      </c>
    </row>
    <row r="233">
      <c r="A233" s="1" t="s">
        <v>121</v>
      </c>
      <c r="E233" s="27" t="s">
        <v>114</v>
      </c>
    </row>
    <row r="234">
      <c r="A234" s="1" t="s">
        <v>112</v>
      </c>
      <c r="B234" s="1">
        <v>60</v>
      </c>
      <c r="C234" s="26" t="s">
        <v>3100</v>
      </c>
      <c r="D234" t="s">
        <v>114</v>
      </c>
      <c r="E234" s="27" t="s">
        <v>3101</v>
      </c>
      <c r="F234" s="28" t="s">
        <v>132</v>
      </c>
      <c r="G234" s="29">
        <v>12</v>
      </c>
      <c r="H234" s="28">
        <v>0.001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257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118</v>
      </c>
      <c r="E235" s="27" t="s">
        <v>3101</v>
      </c>
    </row>
    <row r="236">
      <c r="A236" s="1" t="s">
        <v>119</v>
      </c>
    </row>
    <row r="237">
      <c r="A237" s="1" t="s">
        <v>121</v>
      </c>
      <c r="E237" s="27" t="s">
        <v>114</v>
      </c>
    </row>
    <row r="238">
      <c r="A238" s="1" t="s">
        <v>112</v>
      </c>
      <c r="B238" s="1">
        <v>66</v>
      </c>
      <c r="C238" s="26" t="s">
        <v>3102</v>
      </c>
      <c r="D238" t="s">
        <v>114</v>
      </c>
      <c r="E238" s="27" t="s">
        <v>3103</v>
      </c>
      <c r="F238" s="28" t="s">
        <v>132</v>
      </c>
      <c r="G238" s="29">
        <v>5</v>
      </c>
      <c r="H238" s="28">
        <v>0.00050000000000000001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257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118</v>
      </c>
      <c r="E239" s="27" t="s">
        <v>3103</v>
      </c>
    </row>
    <row r="240">
      <c r="A240" s="1" t="s">
        <v>119</v>
      </c>
    </row>
    <row r="241">
      <c r="A241" s="1" t="s">
        <v>121</v>
      </c>
      <c r="E241" s="27" t="s">
        <v>114</v>
      </c>
    </row>
    <row r="242" ht="25.5">
      <c r="A242" s="1" t="s">
        <v>112</v>
      </c>
      <c r="B242" s="1">
        <v>72</v>
      </c>
      <c r="C242" s="26" t="s">
        <v>3104</v>
      </c>
      <c r="D242" t="s">
        <v>114</v>
      </c>
      <c r="E242" s="27" t="s">
        <v>3105</v>
      </c>
      <c r="F242" s="28" t="s">
        <v>136</v>
      </c>
      <c r="G242" s="29">
        <v>70</v>
      </c>
      <c r="H242" s="28">
        <v>0.0014400000000000001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257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118</v>
      </c>
      <c r="E243" s="27" t="s">
        <v>3105</v>
      </c>
    </row>
    <row r="244" ht="76.5">
      <c r="A244" s="1" t="s">
        <v>119</v>
      </c>
      <c r="E244" s="33" t="s">
        <v>3106</v>
      </c>
    </row>
    <row r="245">
      <c r="A245" s="1" t="s">
        <v>121</v>
      </c>
      <c r="E245" s="27" t="s">
        <v>114</v>
      </c>
    </row>
    <row r="246" ht="25.5">
      <c r="A246" s="1" t="s">
        <v>112</v>
      </c>
      <c r="B246" s="1">
        <v>68</v>
      </c>
      <c r="C246" s="26" t="s">
        <v>3107</v>
      </c>
      <c r="D246" t="s">
        <v>114</v>
      </c>
      <c r="E246" s="27" t="s">
        <v>3108</v>
      </c>
      <c r="F246" s="28" t="s">
        <v>132</v>
      </c>
      <c r="G246" s="29">
        <v>7</v>
      </c>
      <c r="H246" s="28">
        <v>0.0011800000000000001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257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 ht="25.5">
      <c r="A247" s="1" t="s">
        <v>118</v>
      </c>
      <c r="E247" s="27" t="s">
        <v>3108</v>
      </c>
    </row>
    <row r="248" ht="38.25">
      <c r="A248" s="1" t="s">
        <v>119</v>
      </c>
      <c r="E248" s="33" t="s">
        <v>3018</v>
      </c>
    </row>
    <row r="249">
      <c r="A249" s="1" t="s">
        <v>121</v>
      </c>
      <c r="E249" s="27" t="s">
        <v>114</v>
      </c>
    </row>
    <row r="250" ht="25.5">
      <c r="A250" s="1" t="s">
        <v>112</v>
      </c>
      <c r="B250" s="1">
        <v>69</v>
      </c>
      <c r="C250" s="26" t="s">
        <v>3109</v>
      </c>
      <c r="D250" t="s">
        <v>114</v>
      </c>
      <c r="E250" s="27" t="s">
        <v>3110</v>
      </c>
      <c r="F250" s="28" t="s">
        <v>132</v>
      </c>
      <c r="G250" s="29">
        <v>1</v>
      </c>
      <c r="H250" s="28">
        <v>0.00189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257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25.5">
      <c r="A251" s="1" t="s">
        <v>118</v>
      </c>
      <c r="E251" s="27" t="s">
        <v>3110</v>
      </c>
    </row>
    <row r="252" ht="38.25">
      <c r="A252" s="1" t="s">
        <v>119</v>
      </c>
      <c r="E252" s="33" t="s">
        <v>3111</v>
      </c>
    </row>
    <row r="253">
      <c r="A253" s="1" t="s">
        <v>121</v>
      </c>
      <c r="E253" s="27" t="s">
        <v>114</v>
      </c>
    </row>
    <row r="254">
      <c r="A254" s="1" t="s">
        <v>109</v>
      </c>
      <c r="C254" s="22" t="s">
        <v>2631</v>
      </c>
      <c r="E254" s="23" t="s">
        <v>2632</v>
      </c>
      <c r="L254" s="24">
        <f>SUMIFS(L255:L366,A255:A366,"P")</f>
        <v>0</v>
      </c>
      <c r="M254" s="24">
        <f>SUMIFS(M255:M366,A255:A366,"P")</f>
        <v>0</v>
      </c>
      <c r="N254" s="25"/>
    </row>
    <row r="255">
      <c r="A255" s="1" t="s">
        <v>112</v>
      </c>
      <c r="B255" s="1">
        <v>95</v>
      </c>
      <c r="C255" s="26" t="s">
        <v>3112</v>
      </c>
      <c r="D255" t="s">
        <v>114</v>
      </c>
      <c r="E255" s="27" t="s">
        <v>3113</v>
      </c>
      <c r="F255" s="28" t="s">
        <v>132</v>
      </c>
      <c r="G255" s="29">
        <v>7</v>
      </c>
      <c r="H255" s="28">
        <v>0.0053800000000000002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133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118</v>
      </c>
      <c r="E256" s="27" t="s">
        <v>3113</v>
      </c>
    </row>
    <row r="257">
      <c r="A257" s="1" t="s">
        <v>119</v>
      </c>
    </row>
    <row r="258">
      <c r="A258" s="1" t="s">
        <v>121</v>
      </c>
      <c r="E258" s="27" t="s">
        <v>114</v>
      </c>
    </row>
    <row r="259">
      <c r="A259" s="1" t="s">
        <v>112</v>
      </c>
      <c r="B259" s="1">
        <v>83</v>
      </c>
      <c r="C259" s="26" t="s">
        <v>3114</v>
      </c>
      <c r="D259" t="s">
        <v>114</v>
      </c>
      <c r="E259" s="27" t="s">
        <v>3115</v>
      </c>
      <c r="F259" s="28" t="s">
        <v>132</v>
      </c>
      <c r="G259" s="29">
        <v>2</v>
      </c>
      <c r="H259" s="28">
        <v>0.0036900000000000001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133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118</v>
      </c>
      <c r="E260" s="27" t="s">
        <v>3115</v>
      </c>
    </row>
    <row r="261">
      <c r="A261" s="1" t="s">
        <v>119</v>
      </c>
    </row>
    <row r="262">
      <c r="A262" s="1" t="s">
        <v>121</v>
      </c>
      <c r="E262" s="27" t="s">
        <v>114</v>
      </c>
    </row>
    <row r="263" ht="25.5">
      <c r="A263" s="1" t="s">
        <v>112</v>
      </c>
      <c r="B263" s="1">
        <v>74</v>
      </c>
      <c r="C263" s="26" t="s">
        <v>3116</v>
      </c>
      <c r="D263" t="s">
        <v>114</v>
      </c>
      <c r="E263" s="27" t="s">
        <v>3117</v>
      </c>
      <c r="F263" s="28" t="s">
        <v>2336</v>
      </c>
      <c r="G263" s="29">
        <v>8</v>
      </c>
      <c r="H263" s="28">
        <v>0.016969999999999999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133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 ht="25.5">
      <c r="A264" s="1" t="s">
        <v>118</v>
      </c>
      <c r="E264" s="27" t="s">
        <v>3117</v>
      </c>
    </row>
    <row r="265" ht="38.25">
      <c r="A265" s="1" t="s">
        <v>119</v>
      </c>
      <c r="E265" s="33" t="s">
        <v>3118</v>
      </c>
    </row>
    <row r="266">
      <c r="A266" s="1" t="s">
        <v>121</v>
      </c>
      <c r="E266" s="27" t="s">
        <v>114</v>
      </c>
    </row>
    <row r="267" ht="25.5">
      <c r="A267" s="1" t="s">
        <v>112</v>
      </c>
      <c r="B267" s="1">
        <v>75</v>
      </c>
      <c r="C267" s="26" t="s">
        <v>3119</v>
      </c>
      <c r="D267" t="s">
        <v>114</v>
      </c>
      <c r="E267" s="27" t="s">
        <v>3120</v>
      </c>
      <c r="F267" s="28" t="s">
        <v>2336</v>
      </c>
      <c r="G267" s="29">
        <v>2</v>
      </c>
      <c r="H267" s="28">
        <v>0.039910000000000001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133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 ht="25.5">
      <c r="A268" s="1" t="s">
        <v>118</v>
      </c>
      <c r="E268" s="27" t="s">
        <v>3120</v>
      </c>
    </row>
    <row r="269" ht="38.25">
      <c r="A269" s="1" t="s">
        <v>119</v>
      </c>
      <c r="E269" s="33" t="s">
        <v>3121</v>
      </c>
    </row>
    <row r="270">
      <c r="A270" s="1" t="s">
        <v>121</v>
      </c>
      <c r="E270" s="27" t="s">
        <v>114</v>
      </c>
    </row>
    <row r="271" ht="25.5">
      <c r="A271" s="1" t="s">
        <v>112</v>
      </c>
      <c r="B271" s="1">
        <v>76</v>
      </c>
      <c r="C271" s="26" t="s">
        <v>3122</v>
      </c>
      <c r="D271" t="s">
        <v>114</v>
      </c>
      <c r="E271" s="27" t="s">
        <v>3123</v>
      </c>
      <c r="F271" s="28" t="s">
        <v>2336</v>
      </c>
      <c r="G271" s="29">
        <v>3</v>
      </c>
      <c r="H271" s="28">
        <v>0.01413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133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 ht="25.5">
      <c r="A272" s="1" t="s">
        <v>118</v>
      </c>
      <c r="E272" s="27" t="s">
        <v>3123</v>
      </c>
    </row>
    <row r="273" ht="51">
      <c r="A273" s="1" t="s">
        <v>119</v>
      </c>
      <c r="E273" s="33" t="s">
        <v>3124</v>
      </c>
    </row>
    <row r="274">
      <c r="A274" s="1" t="s">
        <v>121</v>
      </c>
      <c r="E274" s="27" t="s">
        <v>114</v>
      </c>
    </row>
    <row r="275">
      <c r="A275" s="1" t="s">
        <v>112</v>
      </c>
      <c r="B275" s="1">
        <v>77</v>
      </c>
      <c r="C275" s="26" t="s">
        <v>3125</v>
      </c>
      <c r="D275" t="s">
        <v>114</v>
      </c>
      <c r="E275" s="27" t="s">
        <v>3126</v>
      </c>
      <c r="F275" s="28" t="s">
        <v>2336</v>
      </c>
      <c r="G275" s="29">
        <v>1</v>
      </c>
      <c r="H275" s="28">
        <v>0.0097800000000000005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133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118</v>
      </c>
      <c r="E276" s="27" t="s">
        <v>3126</v>
      </c>
    </row>
    <row r="277">
      <c r="A277" s="1" t="s">
        <v>119</v>
      </c>
      <c r="E277" s="33" t="s">
        <v>3127</v>
      </c>
    </row>
    <row r="278">
      <c r="A278" s="1" t="s">
        <v>121</v>
      </c>
      <c r="E278" s="27" t="s">
        <v>114</v>
      </c>
    </row>
    <row r="279" ht="25.5">
      <c r="A279" s="1" t="s">
        <v>112</v>
      </c>
      <c r="B279" s="1">
        <v>78</v>
      </c>
      <c r="C279" s="26" t="s">
        <v>3128</v>
      </c>
      <c r="D279" t="s">
        <v>114</v>
      </c>
      <c r="E279" s="27" t="s">
        <v>3129</v>
      </c>
      <c r="F279" s="28" t="s">
        <v>2336</v>
      </c>
      <c r="G279" s="29">
        <v>22</v>
      </c>
      <c r="H279" s="28">
        <v>0.02223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133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 ht="25.5">
      <c r="A280" s="1" t="s">
        <v>118</v>
      </c>
      <c r="E280" s="27" t="s">
        <v>3129</v>
      </c>
    </row>
    <row r="281" ht="38.25">
      <c r="A281" s="1" t="s">
        <v>119</v>
      </c>
      <c r="E281" s="33" t="s">
        <v>3130</v>
      </c>
    </row>
    <row r="282">
      <c r="A282" s="1" t="s">
        <v>121</v>
      </c>
      <c r="E282" s="27" t="s">
        <v>114</v>
      </c>
    </row>
    <row r="283" ht="25.5">
      <c r="A283" s="1" t="s">
        <v>112</v>
      </c>
      <c r="B283" s="1">
        <v>79</v>
      </c>
      <c r="C283" s="26" t="s">
        <v>3131</v>
      </c>
      <c r="D283" t="s">
        <v>114</v>
      </c>
      <c r="E283" s="27" t="s">
        <v>3132</v>
      </c>
      <c r="F283" s="28" t="s">
        <v>2336</v>
      </c>
      <c r="G283" s="29">
        <v>2</v>
      </c>
      <c r="H283" s="28">
        <v>0.01444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133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 ht="25.5">
      <c r="A284" s="1" t="s">
        <v>118</v>
      </c>
      <c r="E284" s="27" t="s">
        <v>3132</v>
      </c>
    </row>
    <row r="285" ht="38.25">
      <c r="A285" s="1" t="s">
        <v>119</v>
      </c>
      <c r="E285" s="33" t="s">
        <v>3133</v>
      </c>
    </row>
    <row r="286">
      <c r="A286" s="1" t="s">
        <v>121</v>
      </c>
      <c r="E286" s="27" t="s">
        <v>114</v>
      </c>
    </row>
    <row r="287" ht="25.5">
      <c r="A287" s="1" t="s">
        <v>112</v>
      </c>
      <c r="B287" s="1">
        <v>80</v>
      </c>
      <c r="C287" s="26" t="s">
        <v>3131</v>
      </c>
      <c r="D287" t="s">
        <v>191</v>
      </c>
      <c r="E287" s="27" t="s">
        <v>3134</v>
      </c>
      <c r="F287" s="28" t="s">
        <v>2336</v>
      </c>
      <c r="G287" s="29">
        <v>1</v>
      </c>
      <c r="H287" s="28">
        <v>0.01444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117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 ht="25.5">
      <c r="A288" s="1" t="s">
        <v>118</v>
      </c>
      <c r="E288" s="27" t="s">
        <v>3134</v>
      </c>
    </row>
    <row r="289" ht="25.5">
      <c r="A289" s="1" t="s">
        <v>119</v>
      </c>
      <c r="E289" s="33" t="s">
        <v>3135</v>
      </c>
    </row>
    <row r="290">
      <c r="A290" s="1" t="s">
        <v>121</v>
      </c>
      <c r="E290" s="27" t="s">
        <v>114</v>
      </c>
    </row>
    <row r="291" ht="25.5">
      <c r="A291" s="1" t="s">
        <v>112</v>
      </c>
      <c r="B291" s="1">
        <v>81</v>
      </c>
      <c r="C291" s="26" t="s">
        <v>3136</v>
      </c>
      <c r="D291" t="s">
        <v>114</v>
      </c>
      <c r="E291" s="27" t="s">
        <v>3137</v>
      </c>
      <c r="F291" s="28" t="s">
        <v>2336</v>
      </c>
      <c r="G291" s="29">
        <v>7</v>
      </c>
      <c r="H291" s="28">
        <v>0.037220000000000003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133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 ht="25.5">
      <c r="A292" s="1" t="s">
        <v>118</v>
      </c>
      <c r="E292" s="27" t="s">
        <v>3137</v>
      </c>
    </row>
    <row r="293" ht="38.25">
      <c r="A293" s="1" t="s">
        <v>119</v>
      </c>
      <c r="E293" s="33" t="s">
        <v>3018</v>
      </c>
    </row>
    <row r="294">
      <c r="A294" s="1" t="s">
        <v>121</v>
      </c>
      <c r="E294" s="27" t="s">
        <v>114</v>
      </c>
    </row>
    <row r="295">
      <c r="A295" s="1" t="s">
        <v>112</v>
      </c>
      <c r="B295" s="1">
        <v>82</v>
      </c>
      <c r="C295" s="26" t="s">
        <v>3138</v>
      </c>
      <c r="D295" t="s">
        <v>114</v>
      </c>
      <c r="E295" s="27" t="s">
        <v>3139</v>
      </c>
      <c r="F295" s="28" t="s">
        <v>2336</v>
      </c>
      <c r="G295" s="29">
        <v>2</v>
      </c>
      <c r="H295" s="28">
        <v>0.00064000000000000005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133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118</v>
      </c>
      <c r="E296" s="27" t="s">
        <v>3139</v>
      </c>
    </row>
    <row r="297" ht="38.25">
      <c r="A297" s="1" t="s">
        <v>119</v>
      </c>
      <c r="E297" s="33" t="s">
        <v>3121</v>
      </c>
    </row>
    <row r="298">
      <c r="A298" s="1" t="s">
        <v>121</v>
      </c>
      <c r="E298" s="27" t="s">
        <v>114</v>
      </c>
    </row>
    <row r="299" ht="25.5">
      <c r="A299" s="1" t="s">
        <v>112</v>
      </c>
      <c r="B299" s="1">
        <v>84</v>
      </c>
      <c r="C299" s="26" t="s">
        <v>3140</v>
      </c>
      <c r="D299" t="s">
        <v>114</v>
      </c>
      <c r="E299" s="27" t="s">
        <v>3141</v>
      </c>
      <c r="F299" s="28" t="s">
        <v>2336</v>
      </c>
      <c r="G299" s="29">
        <v>11</v>
      </c>
      <c r="H299" s="28">
        <v>0.010659999999999999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133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 ht="25.5">
      <c r="A300" s="1" t="s">
        <v>118</v>
      </c>
      <c r="E300" s="27" t="s">
        <v>3141</v>
      </c>
    </row>
    <row r="301" ht="38.25">
      <c r="A301" s="1" t="s">
        <v>119</v>
      </c>
      <c r="E301" s="33" t="s">
        <v>3142</v>
      </c>
    </row>
    <row r="302">
      <c r="A302" s="1" t="s">
        <v>121</v>
      </c>
      <c r="E302" s="27" t="s">
        <v>114</v>
      </c>
    </row>
    <row r="303" ht="25.5">
      <c r="A303" s="1" t="s">
        <v>112</v>
      </c>
      <c r="B303" s="1">
        <v>85</v>
      </c>
      <c r="C303" s="26" t="s">
        <v>3143</v>
      </c>
      <c r="D303" t="s">
        <v>114</v>
      </c>
      <c r="E303" s="27" t="s">
        <v>3144</v>
      </c>
      <c r="F303" s="28" t="s">
        <v>2336</v>
      </c>
      <c r="G303" s="29">
        <v>1</v>
      </c>
      <c r="H303" s="28">
        <v>0.05534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133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 ht="25.5">
      <c r="A304" s="1" t="s">
        <v>118</v>
      </c>
      <c r="E304" s="27" t="s">
        <v>3144</v>
      </c>
    </row>
    <row r="305" ht="38.25">
      <c r="A305" s="1" t="s">
        <v>119</v>
      </c>
      <c r="E305" s="33" t="s">
        <v>3111</v>
      </c>
    </row>
    <row r="306">
      <c r="A306" s="1" t="s">
        <v>121</v>
      </c>
      <c r="E306" s="27" t="s">
        <v>114</v>
      </c>
    </row>
    <row r="307" ht="25.5">
      <c r="A307" s="1" t="s">
        <v>112</v>
      </c>
      <c r="B307" s="1">
        <v>86</v>
      </c>
      <c r="C307" s="26" t="s">
        <v>3145</v>
      </c>
      <c r="D307" t="s">
        <v>114</v>
      </c>
      <c r="E307" s="27" t="s">
        <v>3146</v>
      </c>
      <c r="F307" s="28" t="s">
        <v>2336</v>
      </c>
      <c r="G307" s="29">
        <v>1</v>
      </c>
      <c r="H307" s="28">
        <v>0.072340000000000002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133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 ht="25.5">
      <c r="A308" s="1" t="s">
        <v>118</v>
      </c>
      <c r="E308" s="27" t="s">
        <v>3146</v>
      </c>
    </row>
    <row r="309" ht="38.25">
      <c r="A309" s="1" t="s">
        <v>119</v>
      </c>
      <c r="E309" s="33" t="s">
        <v>3111</v>
      </c>
    </row>
    <row r="310">
      <c r="A310" s="1" t="s">
        <v>121</v>
      </c>
      <c r="E310" s="27" t="s">
        <v>114</v>
      </c>
    </row>
    <row r="311" ht="25.5">
      <c r="A311" s="1" t="s">
        <v>112</v>
      </c>
      <c r="B311" s="1">
        <v>87</v>
      </c>
      <c r="C311" s="26" t="s">
        <v>3147</v>
      </c>
      <c r="D311" t="s">
        <v>114</v>
      </c>
      <c r="E311" s="27" t="s">
        <v>3148</v>
      </c>
      <c r="F311" s="28" t="s">
        <v>2336</v>
      </c>
      <c r="G311" s="29">
        <v>2</v>
      </c>
      <c r="H311" s="28">
        <v>0.054339999999999999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133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 ht="25.5">
      <c r="A312" s="1" t="s">
        <v>118</v>
      </c>
      <c r="E312" s="27" t="s">
        <v>3148</v>
      </c>
    </row>
    <row r="313" ht="38.25">
      <c r="A313" s="1" t="s">
        <v>119</v>
      </c>
      <c r="E313" s="33" t="s">
        <v>3077</v>
      </c>
    </row>
    <row r="314">
      <c r="A314" s="1" t="s">
        <v>121</v>
      </c>
      <c r="E314" s="27" t="s">
        <v>114</v>
      </c>
    </row>
    <row r="315" ht="25.5">
      <c r="A315" s="1" t="s">
        <v>112</v>
      </c>
      <c r="B315" s="1">
        <v>88</v>
      </c>
      <c r="C315" s="26" t="s">
        <v>3149</v>
      </c>
      <c r="D315" t="s">
        <v>114</v>
      </c>
      <c r="E315" s="27" t="s">
        <v>3150</v>
      </c>
      <c r="F315" s="28" t="s">
        <v>2336</v>
      </c>
      <c r="G315" s="29">
        <v>1</v>
      </c>
      <c r="H315" s="28">
        <v>0.10465000000000001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133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 ht="25.5">
      <c r="A316" s="1" t="s">
        <v>118</v>
      </c>
      <c r="E316" s="27" t="s">
        <v>3150</v>
      </c>
    </row>
    <row r="317" ht="38.25">
      <c r="A317" s="1" t="s">
        <v>119</v>
      </c>
      <c r="E317" s="33" t="s">
        <v>3111</v>
      </c>
    </row>
    <row r="318">
      <c r="A318" s="1" t="s">
        <v>121</v>
      </c>
      <c r="E318" s="27" t="s">
        <v>114</v>
      </c>
    </row>
    <row r="319" ht="25.5">
      <c r="A319" s="1" t="s">
        <v>112</v>
      </c>
      <c r="B319" s="1">
        <v>89</v>
      </c>
      <c r="C319" s="26" t="s">
        <v>3151</v>
      </c>
      <c r="D319" t="s">
        <v>114</v>
      </c>
      <c r="E319" s="27" t="s">
        <v>3152</v>
      </c>
      <c r="F319" s="28" t="s">
        <v>2336</v>
      </c>
      <c r="G319" s="29">
        <v>1</v>
      </c>
      <c r="H319" s="28">
        <v>0.0050699999999999999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133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 ht="25.5">
      <c r="A320" s="1" t="s">
        <v>118</v>
      </c>
      <c r="E320" s="27" t="s">
        <v>3152</v>
      </c>
    </row>
    <row r="321" ht="38.25">
      <c r="A321" s="1" t="s">
        <v>119</v>
      </c>
      <c r="E321" s="33" t="s">
        <v>3111</v>
      </c>
    </row>
    <row r="322">
      <c r="A322" s="1" t="s">
        <v>121</v>
      </c>
      <c r="E322" s="27" t="s">
        <v>114</v>
      </c>
    </row>
    <row r="323">
      <c r="A323" s="1" t="s">
        <v>112</v>
      </c>
      <c r="B323" s="1">
        <v>91</v>
      </c>
      <c r="C323" s="26" t="s">
        <v>3153</v>
      </c>
      <c r="D323" t="s">
        <v>114</v>
      </c>
      <c r="E323" s="27" t="s">
        <v>3154</v>
      </c>
      <c r="F323" s="28" t="s">
        <v>2336</v>
      </c>
      <c r="G323" s="29">
        <v>24</v>
      </c>
      <c r="H323" s="28">
        <v>0.0018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133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118</v>
      </c>
      <c r="E324" s="27" t="s">
        <v>3154</v>
      </c>
    </row>
    <row r="325" ht="38.25">
      <c r="A325" s="1" t="s">
        <v>119</v>
      </c>
      <c r="E325" s="33" t="s">
        <v>3155</v>
      </c>
    </row>
    <row r="326">
      <c r="A326" s="1" t="s">
        <v>121</v>
      </c>
      <c r="E326" s="27" t="s">
        <v>114</v>
      </c>
    </row>
    <row r="327">
      <c r="A327" s="1" t="s">
        <v>112</v>
      </c>
      <c r="B327" s="1">
        <v>92</v>
      </c>
      <c r="C327" s="26" t="s">
        <v>3156</v>
      </c>
      <c r="D327" t="s">
        <v>114</v>
      </c>
      <c r="E327" s="27" t="s">
        <v>3157</v>
      </c>
      <c r="F327" s="28" t="s">
        <v>132</v>
      </c>
      <c r="G327" s="29">
        <v>1</v>
      </c>
      <c r="H327" s="28">
        <v>4.0000000000000003E-05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133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118</v>
      </c>
      <c r="E328" s="27" t="s">
        <v>3157</v>
      </c>
    </row>
    <row r="329" ht="38.25">
      <c r="A329" s="1" t="s">
        <v>119</v>
      </c>
      <c r="E329" s="33" t="s">
        <v>3111</v>
      </c>
    </row>
    <row r="330">
      <c r="A330" s="1" t="s">
        <v>121</v>
      </c>
      <c r="E330" s="27" t="s">
        <v>114</v>
      </c>
    </row>
    <row r="331">
      <c r="A331" s="1" t="s">
        <v>112</v>
      </c>
      <c r="B331" s="1">
        <v>94</v>
      </c>
      <c r="C331" s="26" t="s">
        <v>3158</v>
      </c>
      <c r="D331" t="s">
        <v>114</v>
      </c>
      <c r="E331" s="27" t="s">
        <v>3159</v>
      </c>
      <c r="F331" s="28" t="s">
        <v>132</v>
      </c>
      <c r="G331" s="29">
        <v>7</v>
      </c>
      <c r="H331" s="28">
        <v>0.00012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133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118</v>
      </c>
      <c r="E332" s="27" t="s">
        <v>3159</v>
      </c>
    </row>
    <row r="333" ht="38.25">
      <c r="A333" s="1" t="s">
        <v>119</v>
      </c>
      <c r="E333" s="33" t="s">
        <v>3018</v>
      </c>
    </row>
    <row r="334">
      <c r="A334" s="1" t="s">
        <v>121</v>
      </c>
      <c r="E334" s="27" t="s">
        <v>114</v>
      </c>
    </row>
    <row r="335">
      <c r="A335" s="1" t="s">
        <v>112</v>
      </c>
      <c r="B335" s="1">
        <v>96</v>
      </c>
      <c r="C335" s="26" t="s">
        <v>3160</v>
      </c>
      <c r="D335" t="s">
        <v>114</v>
      </c>
      <c r="E335" s="27" t="s">
        <v>3161</v>
      </c>
      <c r="F335" s="28" t="s">
        <v>132</v>
      </c>
      <c r="G335" s="29">
        <v>17</v>
      </c>
      <c r="H335" s="28">
        <v>0.00024000000000000001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133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118</v>
      </c>
      <c r="E336" s="27" t="s">
        <v>3161</v>
      </c>
    </row>
    <row r="337" ht="38.25">
      <c r="A337" s="1" t="s">
        <v>119</v>
      </c>
      <c r="E337" s="33" t="s">
        <v>3162</v>
      </c>
    </row>
    <row r="338">
      <c r="A338" s="1" t="s">
        <v>121</v>
      </c>
      <c r="E338" s="27" t="s">
        <v>114</v>
      </c>
    </row>
    <row r="339" ht="25.5">
      <c r="A339" s="1" t="s">
        <v>112</v>
      </c>
      <c r="B339" s="1">
        <v>97</v>
      </c>
      <c r="C339" s="26" t="s">
        <v>3163</v>
      </c>
      <c r="D339" t="s">
        <v>114</v>
      </c>
      <c r="E339" s="27" t="s">
        <v>3164</v>
      </c>
      <c r="F339" s="28" t="s">
        <v>132</v>
      </c>
      <c r="G339" s="29">
        <v>1</v>
      </c>
      <c r="H339" s="28">
        <v>0.00038000000000000002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133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 ht="25.5">
      <c r="A340" s="1" t="s">
        <v>118</v>
      </c>
      <c r="E340" s="27" t="s">
        <v>3164</v>
      </c>
    </row>
    <row r="341" ht="38.25">
      <c r="A341" s="1" t="s">
        <v>119</v>
      </c>
      <c r="E341" s="33" t="s">
        <v>3062</v>
      </c>
    </row>
    <row r="342">
      <c r="A342" s="1" t="s">
        <v>121</v>
      </c>
      <c r="E342" s="27" t="s">
        <v>114</v>
      </c>
    </row>
    <row r="343" ht="25.5">
      <c r="A343" s="1" t="s">
        <v>112</v>
      </c>
      <c r="B343" s="1">
        <v>98</v>
      </c>
      <c r="C343" s="26" t="s">
        <v>3165</v>
      </c>
      <c r="D343" t="s">
        <v>114</v>
      </c>
      <c r="E343" s="27" t="s">
        <v>3166</v>
      </c>
      <c r="F343" s="28" t="s">
        <v>132</v>
      </c>
      <c r="G343" s="29">
        <v>5</v>
      </c>
      <c r="H343" s="28">
        <v>0.00014999999999999999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133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 ht="25.5">
      <c r="A344" s="1" t="s">
        <v>118</v>
      </c>
      <c r="E344" s="27" t="s">
        <v>3166</v>
      </c>
    </row>
    <row r="345" ht="51">
      <c r="A345" s="1" t="s">
        <v>119</v>
      </c>
      <c r="E345" s="33" t="s">
        <v>3167</v>
      </c>
    </row>
    <row r="346">
      <c r="A346" s="1" t="s">
        <v>121</v>
      </c>
      <c r="E346" s="27" t="s">
        <v>114</v>
      </c>
    </row>
    <row r="347">
      <c r="A347" s="1" t="s">
        <v>112</v>
      </c>
      <c r="B347" s="1">
        <v>100</v>
      </c>
      <c r="C347" s="26" t="s">
        <v>3168</v>
      </c>
      <c r="D347" t="s">
        <v>114</v>
      </c>
      <c r="E347" s="27" t="s">
        <v>3169</v>
      </c>
      <c r="F347" s="28" t="s">
        <v>132</v>
      </c>
      <c r="G347" s="29">
        <v>5</v>
      </c>
      <c r="H347" s="28">
        <v>0.00031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133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118</v>
      </c>
      <c r="E348" s="27" t="s">
        <v>3169</v>
      </c>
    </row>
    <row r="349" ht="51">
      <c r="A349" s="1" t="s">
        <v>119</v>
      </c>
      <c r="E349" s="33" t="s">
        <v>3167</v>
      </c>
    </row>
    <row r="350">
      <c r="A350" s="1" t="s">
        <v>121</v>
      </c>
      <c r="E350" s="27" t="s">
        <v>114</v>
      </c>
    </row>
    <row r="351" ht="25.5">
      <c r="A351" s="1" t="s">
        <v>112</v>
      </c>
      <c r="B351" s="1">
        <v>101</v>
      </c>
      <c r="C351" s="26" t="s">
        <v>3170</v>
      </c>
      <c r="D351" t="s">
        <v>114</v>
      </c>
      <c r="E351" s="27" t="s">
        <v>3171</v>
      </c>
      <c r="F351" s="28" t="s">
        <v>478</v>
      </c>
      <c r="G351" s="29">
        <v>1.6240000000000001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133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 ht="25.5">
      <c r="A352" s="1" t="s">
        <v>118</v>
      </c>
      <c r="E352" s="27" t="s">
        <v>3172</v>
      </c>
    </row>
    <row r="353">
      <c r="A353" s="1" t="s">
        <v>119</v>
      </c>
    </row>
    <row r="354">
      <c r="A354" s="1" t="s">
        <v>121</v>
      </c>
      <c r="E354" s="27" t="s">
        <v>114</v>
      </c>
    </row>
    <row r="355">
      <c r="A355" s="1" t="s">
        <v>112</v>
      </c>
      <c r="B355" s="1">
        <v>90</v>
      </c>
      <c r="C355" s="26" t="s">
        <v>3173</v>
      </c>
      <c r="D355" t="s">
        <v>114</v>
      </c>
      <c r="E355" s="27" t="s">
        <v>3174</v>
      </c>
      <c r="F355" s="28" t="s">
        <v>132</v>
      </c>
      <c r="G355" s="29">
        <v>1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257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118</v>
      </c>
      <c r="E356" s="27" t="s">
        <v>3174</v>
      </c>
    </row>
    <row r="357" ht="25.5">
      <c r="A357" s="1" t="s">
        <v>119</v>
      </c>
      <c r="E357" s="33" t="s">
        <v>3175</v>
      </c>
    </row>
    <row r="358">
      <c r="A358" s="1" t="s">
        <v>121</v>
      </c>
      <c r="E358" s="27" t="s">
        <v>114</v>
      </c>
    </row>
    <row r="359">
      <c r="A359" s="1" t="s">
        <v>112</v>
      </c>
      <c r="B359" s="1">
        <v>93</v>
      </c>
      <c r="C359" s="26" t="s">
        <v>3176</v>
      </c>
      <c r="D359" t="s">
        <v>114</v>
      </c>
      <c r="E359" s="27" t="s">
        <v>3177</v>
      </c>
      <c r="F359" s="28" t="s">
        <v>132</v>
      </c>
      <c r="G359" s="29">
        <v>1</v>
      </c>
      <c r="H359" s="28">
        <v>0.0015200000000000001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257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118</v>
      </c>
      <c r="E360" s="27" t="s">
        <v>3177</v>
      </c>
    </row>
    <row r="361" ht="25.5">
      <c r="A361" s="1" t="s">
        <v>119</v>
      </c>
      <c r="E361" s="33" t="s">
        <v>3135</v>
      </c>
    </row>
    <row r="362">
      <c r="A362" s="1" t="s">
        <v>121</v>
      </c>
      <c r="E362" s="27" t="s">
        <v>114</v>
      </c>
    </row>
    <row r="363">
      <c r="A363" s="1" t="s">
        <v>112</v>
      </c>
      <c r="B363" s="1">
        <v>99</v>
      </c>
      <c r="C363" s="26" t="s">
        <v>3178</v>
      </c>
      <c r="D363" t="s">
        <v>114</v>
      </c>
      <c r="E363" s="27" t="s">
        <v>3179</v>
      </c>
      <c r="F363" s="28" t="s">
        <v>132</v>
      </c>
      <c r="G363" s="29">
        <v>5</v>
      </c>
      <c r="H363" s="28">
        <v>0.00012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257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118</v>
      </c>
      <c r="E364" s="27" t="s">
        <v>3179</v>
      </c>
    </row>
    <row r="365" ht="25.5">
      <c r="A365" s="1" t="s">
        <v>119</v>
      </c>
      <c r="E365" s="33" t="s">
        <v>3180</v>
      </c>
    </row>
    <row r="366">
      <c r="A366" s="1" t="s">
        <v>121</v>
      </c>
      <c r="E366" s="27" t="s">
        <v>114</v>
      </c>
    </row>
    <row r="367">
      <c r="A367" s="1" t="s">
        <v>109</v>
      </c>
      <c r="C367" s="22" t="s">
        <v>3181</v>
      </c>
      <c r="E367" s="23" t="s">
        <v>3182</v>
      </c>
      <c r="L367" s="24">
        <f>SUMIFS(L368:L383,A368:A383,"P")</f>
        <v>0</v>
      </c>
      <c r="M367" s="24">
        <f>SUMIFS(M368:M383,A368:A383,"P")</f>
        <v>0</v>
      </c>
      <c r="N367" s="25"/>
    </row>
    <row r="368" ht="25.5">
      <c r="A368" s="1" t="s">
        <v>112</v>
      </c>
      <c r="B368" s="1">
        <v>102</v>
      </c>
      <c r="C368" s="26" t="s">
        <v>3183</v>
      </c>
      <c r="D368" t="s">
        <v>114</v>
      </c>
      <c r="E368" s="27" t="s">
        <v>3184</v>
      </c>
      <c r="F368" s="28" t="s">
        <v>2336</v>
      </c>
      <c r="G368" s="29">
        <v>11</v>
      </c>
      <c r="H368" s="28">
        <v>0.0091999999999999998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133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 ht="25.5">
      <c r="A369" s="1" t="s">
        <v>118</v>
      </c>
      <c r="E369" s="27" t="s">
        <v>3184</v>
      </c>
    </row>
    <row r="370" ht="38.25">
      <c r="A370" s="1" t="s">
        <v>119</v>
      </c>
      <c r="E370" s="33" t="s">
        <v>3185</v>
      </c>
    </row>
    <row r="371">
      <c r="A371" s="1" t="s">
        <v>121</v>
      </c>
      <c r="E371" s="27" t="s">
        <v>114</v>
      </c>
    </row>
    <row r="372" ht="25.5">
      <c r="A372" s="1" t="s">
        <v>112</v>
      </c>
      <c r="B372" s="1">
        <v>103</v>
      </c>
      <c r="C372" s="26" t="s">
        <v>3186</v>
      </c>
      <c r="D372" t="s">
        <v>114</v>
      </c>
      <c r="E372" s="27" t="s">
        <v>3187</v>
      </c>
      <c r="F372" s="28" t="s">
        <v>2336</v>
      </c>
      <c r="G372" s="29">
        <v>2</v>
      </c>
      <c r="H372" s="28">
        <v>0</v>
      </c>
      <c r="I372" s="30">
        <f>ROUND(G372*H372,P4)</f>
        <v>0</v>
      </c>
      <c r="L372" s="31">
        <v>0</v>
      </c>
      <c r="M372" s="24">
        <f>ROUND(G372*L372,P4)</f>
        <v>0</v>
      </c>
      <c r="N372" s="25" t="s">
        <v>133</v>
      </c>
      <c r="O372" s="32">
        <f>M372*AA372</f>
        <v>0</v>
      </c>
      <c r="P372" s="1">
        <v>3</v>
      </c>
      <c r="AA372" s="1">
        <f>IF(P372=1,$O$3,IF(P372=2,$O$4,$O$5))</f>
        <v>0</v>
      </c>
    </row>
    <row r="373" ht="25.5">
      <c r="A373" s="1" t="s">
        <v>118</v>
      </c>
      <c r="E373" s="27" t="s">
        <v>3187</v>
      </c>
    </row>
    <row r="374" ht="38.25">
      <c r="A374" s="1" t="s">
        <v>119</v>
      </c>
      <c r="E374" s="33" t="s">
        <v>3121</v>
      </c>
    </row>
    <row r="375">
      <c r="A375" s="1" t="s">
        <v>121</v>
      </c>
      <c r="E375" s="27" t="s">
        <v>114</v>
      </c>
    </row>
    <row r="376" ht="25.5">
      <c r="A376" s="1" t="s">
        <v>112</v>
      </c>
      <c r="B376" s="1">
        <v>105</v>
      </c>
      <c r="C376" s="26" t="s">
        <v>3188</v>
      </c>
      <c r="D376" t="s">
        <v>114</v>
      </c>
      <c r="E376" s="27" t="s">
        <v>3189</v>
      </c>
      <c r="F376" s="28" t="s">
        <v>478</v>
      </c>
      <c r="G376" s="29">
        <v>0.121</v>
      </c>
      <c r="H376" s="28">
        <v>0</v>
      </c>
      <c r="I376" s="30">
        <f>ROUND(G376*H376,P4)</f>
        <v>0</v>
      </c>
      <c r="L376" s="31">
        <v>0</v>
      </c>
      <c r="M376" s="24">
        <f>ROUND(G376*L376,P4)</f>
        <v>0</v>
      </c>
      <c r="N376" s="25" t="s">
        <v>133</v>
      </c>
      <c r="O376" s="32">
        <f>M376*AA376</f>
        <v>0</v>
      </c>
      <c r="P376" s="1">
        <v>3</v>
      </c>
      <c r="AA376" s="1">
        <f>IF(P376=1,$O$3,IF(P376=2,$O$4,$O$5))</f>
        <v>0</v>
      </c>
    </row>
    <row r="377" ht="25.5">
      <c r="A377" s="1" t="s">
        <v>118</v>
      </c>
      <c r="E377" s="27" t="s">
        <v>3190</v>
      </c>
    </row>
    <row r="378">
      <c r="A378" s="1" t="s">
        <v>119</v>
      </c>
    </row>
    <row r="379">
      <c r="A379" s="1" t="s">
        <v>121</v>
      </c>
      <c r="E379" s="27" t="s">
        <v>114</v>
      </c>
    </row>
    <row r="380">
      <c r="A380" s="1" t="s">
        <v>112</v>
      </c>
      <c r="B380" s="1">
        <v>104</v>
      </c>
      <c r="C380" s="26" t="s">
        <v>3191</v>
      </c>
      <c r="D380" t="s">
        <v>114</v>
      </c>
      <c r="E380" s="27" t="s">
        <v>3192</v>
      </c>
      <c r="F380" s="28" t="s">
        <v>132</v>
      </c>
      <c r="G380" s="29">
        <v>2</v>
      </c>
      <c r="H380" s="28">
        <v>0.01</v>
      </c>
      <c r="I380" s="30">
        <f>ROUND(G380*H380,P4)</f>
        <v>0</v>
      </c>
      <c r="L380" s="31">
        <v>0</v>
      </c>
      <c r="M380" s="24">
        <f>ROUND(G380*L380,P4)</f>
        <v>0</v>
      </c>
      <c r="N380" s="25" t="s">
        <v>257</v>
      </c>
      <c r="O380" s="32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118</v>
      </c>
      <c r="E381" s="27" t="s">
        <v>3192</v>
      </c>
    </row>
    <row r="382">
      <c r="A382" s="1" t="s">
        <v>119</v>
      </c>
    </row>
    <row r="383">
      <c r="A383" s="1" t="s">
        <v>121</v>
      </c>
      <c r="E383" s="27" t="s">
        <v>114</v>
      </c>
    </row>
    <row r="384">
      <c r="A384" s="1" t="s">
        <v>109</v>
      </c>
      <c r="C384" s="22" t="s">
        <v>1647</v>
      </c>
      <c r="E384" s="23" t="s">
        <v>1648</v>
      </c>
      <c r="L384" s="24">
        <f>SUMIFS(L385:L388,A385:A388,"P")</f>
        <v>0</v>
      </c>
      <c r="M384" s="24">
        <f>SUMIFS(M385:M388,A385:A388,"P")</f>
        <v>0</v>
      </c>
      <c r="N384" s="25"/>
    </row>
    <row r="385" ht="25.5">
      <c r="A385" s="1" t="s">
        <v>112</v>
      </c>
      <c r="B385" s="1">
        <v>106</v>
      </c>
      <c r="C385" s="26" t="s">
        <v>3193</v>
      </c>
      <c r="D385" t="s">
        <v>114</v>
      </c>
      <c r="E385" s="27" t="s">
        <v>3194</v>
      </c>
      <c r="F385" s="28" t="s">
        <v>132</v>
      </c>
      <c r="G385" s="29">
        <v>23</v>
      </c>
      <c r="H385" s="28">
        <v>0.00069999999999999999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133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 ht="25.5">
      <c r="A386" s="1" t="s">
        <v>118</v>
      </c>
      <c r="E386" s="27" t="s">
        <v>3194</v>
      </c>
    </row>
    <row r="387" ht="51">
      <c r="A387" s="1" t="s">
        <v>119</v>
      </c>
      <c r="E387" s="33" t="s">
        <v>3195</v>
      </c>
    </row>
    <row r="388">
      <c r="A388" s="1" t="s">
        <v>121</v>
      </c>
      <c r="E388" s="27" t="s">
        <v>114</v>
      </c>
    </row>
    <row r="389">
      <c r="A389" s="1" t="s">
        <v>109</v>
      </c>
      <c r="C389" s="22" t="s">
        <v>3196</v>
      </c>
      <c r="E389" s="23" t="s">
        <v>3197</v>
      </c>
      <c r="L389" s="24">
        <f>SUMIFS(L390:L397,A390:A397,"P")</f>
        <v>0</v>
      </c>
      <c r="M389" s="24">
        <f>SUMIFS(M390:M397,A390:A397,"P")</f>
        <v>0</v>
      </c>
      <c r="N389" s="25"/>
    </row>
    <row r="390">
      <c r="A390" s="1" t="s">
        <v>112</v>
      </c>
      <c r="B390" s="1">
        <v>107</v>
      </c>
      <c r="C390" s="26" t="s">
        <v>3198</v>
      </c>
      <c r="D390" t="s">
        <v>114</v>
      </c>
      <c r="E390" s="27" t="s">
        <v>3199</v>
      </c>
      <c r="F390" s="28" t="s">
        <v>136</v>
      </c>
      <c r="G390" s="29">
        <v>85</v>
      </c>
      <c r="H390" s="28">
        <v>0.00052999999999999998</v>
      </c>
      <c r="I390" s="30">
        <f>ROUND(G390*H390,P4)</f>
        <v>0</v>
      </c>
      <c r="L390" s="31">
        <v>0</v>
      </c>
      <c r="M390" s="24">
        <f>ROUND(G390*L390,P4)</f>
        <v>0</v>
      </c>
      <c r="N390" s="25" t="s">
        <v>133</v>
      </c>
      <c r="O390" s="32">
        <f>M390*AA390</f>
        <v>0</v>
      </c>
      <c r="P390" s="1">
        <v>3</v>
      </c>
      <c r="AA390" s="1">
        <f>IF(P390=1,$O$3,IF(P390=2,$O$4,$O$5))</f>
        <v>0</v>
      </c>
    </row>
    <row r="391">
      <c r="A391" s="1" t="s">
        <v>118</v>
      </c>
      <c r="E391" s="27" t="s">
        <v>3199</v>
      </c>
    </row>
    <row r="392" ht="38.25">
      <c r="A392" s="1" t="s">
        <v>119</v>
      </c>
      <c r="E392" s="33" t="s">
        <v>3200</v>
      </c>
    </row>
    <row r="393">
      <c r="A393" s="1" t="s">
        <v>121</v>
      </c>
      <c r="E393" s="27" t="s">
        <v>114</v>
      </c>
    </row>
    <row r="394" ht="25.5">
      <c r="A394" s="1" t="s">
        <v>112</v>
      </c>
      <c r="B394" s="1">
        <v>108</v>
      </c>
      <c r="C394" s="26" t="s">
        <v>3201</v>
      </c>
      <c r="D394" t="s">
        <v>114</v>
      </c>
      <c r="E394" s="27" t="s">
        <v>3202</v>
      </c>
      <c r="F394" s="28" t="s">
        <v>478</v>
      </c>
      <c r="G394" s="29">
        <v>0.065000000000000002</v>
      </c>
      <c r="H394" s="28">
        <v>0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133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 ht="25.5">
      <c r="A395" s="1" t="s">
        <v>118</v>
      </c>
      <c r="E395" s="27" t="s">
        <v>3202</v>
      </c>
    </row>
    <row r="396">
      <c r="A396" s="1" t="s">
        <v>119</v>
      </c>
    </row>
    <row r="397">
      <c r="A397" s="1" t="s">
        <v>121</v>
      </c>
      <c r="E397" s="27" t="s">
        <v>114</v>
      </c>
    </row>
    <row r="398">
      <c r="A398" s="1" t="s">
        <v>109</v>
      </c>
      <c r="C398" s="22" t="s">
        <v>3203</v>
      </c>
      <c r="E398" s="23" t="s">
        <v>3204</v>
      </c>
      <c r="L398" s="24">
        <f>SUMIFS(L399:L430,A399:A430,"P")</f>
        <v>0</v>
      </c>
      <c r="M398" s="24">
        <f>SUMIFS(M399:M430,A399:A430,"P")</f>
        <v>0</v>
      </c>
      <c r="N398" s="25"/>
    </row>
    <row r="399">
      <c r="A399" s="1" t="s">
        <v>112</v>
      </c>
      <c r="B399" s="1">
        <v>111</v>
      </c>
      <c r="C399" s="26" t="s">
        <v>3205</v>
      </c>
      <c r="D399" t="s">
        <v>114</v>
      </c>
      <c r="E399" s="27" t="s">
        <v>3206</v>
      </c>
      <c r="F399" s="28" t="s">
        <v>132</v>
      </c>
      <c r="G399" s="29">
        <v>1</v>
      </c>
      <c r="H399" s="28">
        <v>0.0012800000000000001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133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118</v>
      </c>
      <c r="E400" s="27" t="s">
        <v>3206</v>
      </c>
    </row>
    <row r="401">
      <c r="A401" s="1" t="s">
        <v>119</v>
      </c>
    </row>
    <row r="402">
      <c r="A402" s="1" t="s">
        <v>121</v>
      </c>
      <c r="E402" s="27" t="s">
        <v>114</v>
      </c>
    </row>
    <row r="403">
      <c r="A403" s="1" t="s">
        <v>112</v>
      </c>
      <c r="B403" s="1">
        <v>113</v>
      </c>
      <c r="C403" s="26" t="s">
        <v>3207</v>
      </c>
      <c r="D403" t="s">
        <v>114</v>
      </c>
      <c r="E403" s="27" t="s">
        <v>3179</v>
      </c>
      <c r="F403" s="28" t="s">
        <v>132</v>
      </c>
      <c r="G403" s="29">
        <v>1</v>
      </c>
      <c r="H403" s="28">
        <v>0.00012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133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>
      <c r="A404" s="1" t="s">
        <v>118</v>
      </c>
      <c r="E404" s="27" t="s">
        <v>3179</v>
      </c>
    </row>
    <row r="405">
      <c r="A405" s="1" t="s">
        <v>119</v>
      </c>
    </row>
    <row r="406">
      <c r="A406" s="1" t="s">
        <v>121</v>
      </c>
      <c r="E406" s="27" t="s">
        <v>114</v>
      </c>
    </row>
    <row r="407">
      <c r="A407" s="1" t="s">
        <v>112</v>
      </c>
      <c r="B407" s="1">
        <v>115</v>
      </c>
      <c r="C407" s="26" t="s">
        <v>3208</v>
      </c>
      <c r="D407" t="s">
        <v>114</v>
      </c>
      <c r="E407" s="27" t="s">
        <v>3209</v>
      </c>
      <c r="F407" s="28" t="s">
        <v>136</v>
      </c>
      <c r="G407" s="29">
        <v>1</v>
      </c>
      <c r="H407" s="28">
        <v>0.00040999999999999999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133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118</v>
      </c>
      <c r="E408" s="27" t="s">
        <v>3209</v>
      </c>
    </row>
    <row r="409">
      <c r="A409" s="1" t="s">
        <v>119</v>
      </c>
    </row>
    <row r="410">
      <c r="A410" s="1" t="s">
        <v>121</v>
      </c>
      <c r="E410" s="27" t="s">
        <v>114</v>
      </c>
    </row>
    <row r="411" ht="25.5">
      <c r="A411" s="1" t="s">
        <v>112</v>
      </c>
      <c r="B411" s="1">
        <v>109</v>
      </c>
      <c r="C411" s="26" t="s">
        <v>3210</v>
      </c>
      <c r="D411" t="s">
        <v>114</v>
      </c>
      <c r="E411" s="27" t="s">
        <v>3211</v>
      </c>
      <c r="F411" s="28" t="s">
        <v>2336</v>
      </c>
      <c r="G411" s="29">
        <v>1</v>
      </c>
      <c r="H411" s="28">
        <v>0.00068000000000000005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133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 ht="25.5">
      <c r="A412" s="1" t="s">
        <v>118</v>
      </c>
      <c r="E412" s="27" t="s">
        <v>3211</v>
      </c>
    </row>
    <row r="413" ht="51">
      <c r="A413" s="1" t="s">
        <v>119</v>
      </c>
      <c r="E413" s="33" t="s">
        <v>3212</v>
      </c>
    </row>
    <row r="414">
      <c r="A414" s="1" t="s">
        <v>121</v>
      </c>
      <c r="E414" s="27" t="s">
        <v>114</v>
      </c>
    </row>
    <row r="415">
      <c r="A415" s="1" t="s">
        <v>112</v>
      </c>
      <c r="B415" s="1">
        <v>110</v>
      </c>
      <c r="C415" s="26" t="s">
        <v>3213</v>
      </c>
      <c r="D415" t="s">
        <v>114</v>
      </c>
      <c r="E415" s="27" t="s">
        <v>3214</v>
      </c>
      <c r="F415" s="28" t="s">
        <v>132</v>
      </c>
      <c r="G415" s="29">
        <v>1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133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>
      <c r="A416" s="1" t="s">
        <v>118</v>
      </c>
      <c r="E416" s="27" t="s">
        <v>3214</v>
      </c>
    </row>
    <row r="417">
      <c r="A417" s="1" t="s">
        <v>119</v>
      </c>
    </row>
    <row r="418">
      <c r="A418" s="1" t="s">
        <v>121</v>
      </c>
      <c r="E418" s="27" t="s">
        <v>114</v>
      </c>
    </row>
    <row r="419">
      <c r="A419" s="1" t="s">
        <v>112</v>
      </c>
      <c r="B419" s="1">
        <v>112</v>
      </c>
      <c r="C419" s="26" t="s">
        <v>3215</v>
      </c>
      <c r="D419" t="s">
        <v>114</v>
      </c>
      <c r="E419" s="27" t="s">
        <v>3216</v>
      </c>
      <c r="F419" s="28" t="s">
        <v>132</v>
      </c>
      <c r="G419" s="29">
        <v>1</v>
      </c>
      <c r="H419" s="28">
        <v>0</v>
      </c>
      <c r="I419" s="30">
        <f>ROUND(G419*H419,P4)</f>
        <v>0</v>
      </c>
      <c r="L419" s="31">
        <v>0</v>
      </c>
      <c r="M419" s="24">
        <f>ROUND(G419*L419,P4)</f>
        <v>0</v>
      </c>
      <c r="N419" s="25" t="s">
        <v>133</v>
      </c>
      <c r="O419" s="32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118</v>
      </c>
      <c r="E420" s="27" t="s">
        <v>3216</v>
      </c>
    </row>
    <row r="421">
      <c r="A421" s="1" t="s">
        <v>119</v>
      </c>
    </row>
    <row r="422">
      <c r="A422" s="1" t="s">
        <v>121</v>
      </c>
      <c r="E422" s="27" t="s">
        <v>114</v>
      </c>
    </row>
    <row r="423">
      <c r="A423" s="1" t="s">
        <v>112</v>
      </c>
      <c r="B423" s="1">
        <v>114</v>
      </c>
      <c r="C423" s="26" t="s">
        <v>3217</v>
      </c>
      <c r="D423" t="s">
        <v>114</v>
      </c>
      <c r="E423" s="27" t="s">
        <v>3218</v>
      </c>
      <c r="F423" s="28" t="s">
        <v>132</v>
      </c>
      <c r="G423" s="29">
        <v>1</v>
      </c>
      <c r="H423" s="28">
        <v>0</v>
      </c>
      <c r="I423" s="30">
        <f>ROUND(G423*H423,P4)</f>
        <v>0</v>
      </c>
      <c r="L423" s="31">
        <v>0</v>
      </c>
      <c r="M423" s="24">
        <f>ROUND(G423*L423,P4)</f>
        <v>0</v>
      </c>
      <c r="N423" s="25" t="s">
        <v>133</v>
      </c>
      <c r="O423" s="32">
        <f>M423*AA423</f>
        <v>0</v>
      </c>
      <c r="P423" s="1">
        <v>3</v>
      </c>
      <c r="AA423" s="1">
        <f>IF(P423=1,$O$3,IF(P423=2,$O$4,$O$5))</f>
        <v>0</v>
      </c>
    </row>
    <row r="424">
      <c r="A424" s="1" t="s">
        <v>118</v>
      </c>
      <c r="E424" s="27" t="s">
        <v>3218</v>
      </c>
    </row>
    <row r="425">
      <c r="A425" s="1" t="s">
        <v>119</v>
      </c>
    </row>
    <row r="426">
      <c r="A426" s="1" t="s">
        <v>121</v>
      </c>
      <c r="E426" s="27" t="s">
        <v>114</v>
      </c>
    </row>
    <row r="427" ht="25.5">
      <c r="A427" s="1" t="s">
        <v>112</v>
      </c>
      <c r="B427" s="1">
        <v>116</v>
      </c>
      <c r="C427" s="26" t="s">
        <v>3219</v>
      </c>
      <c r="D427" t="s">
        <v>114</v>
      </c>
      <c r="E427" s="27" t="s">
        <v>3220</v>
      </c>
      <c r="F427" s="28" t="s">
        <v>478</v>
      </c>
      <c r="G427" s="29">
        <v>0.021000000000000001</v>
      </c>
      <c r="H427" s="28">
        <v>0</v>
      </c>
      <c r="I427" s="30">
        <f>ROUND(G427*H427,P4)</f>
        <v>0</v>
      </c>
      <c r="L427" s="31">
        <v>0</v>
      </c>
      <c r="M427" s="24">
        <f>ROUND(G427*L427,P4)</f>
        <v>0</v>
      </c>
      <c r="N427" s="25" t="s">
        <v>133</v>
      </c>
      <c r="O427" s="32">
        <f>M427*AA427</f>
        <v>0</v>
      </c>
      <c r="P427" s="1">
        <v>3</v>
      </c>
      <c r="AA427" s="1">
        <f>IF(P427=1,$O$3,IF(P427=2,$O$4,$O$5))</f>
        <v>0</v>
      </c>
    </row>
    <row r="428" ht="25.5">
      <c r="A428" s="1" t="s">
        <v>118</v>
      </c>
      <c r="E428" s="27" t="s">
        <v>3220</v>
      </c>
    </row>
    <row r="429">
      <c r="A429" s="1" t="s">
        <v>119</v>
      </c>
    </row>
    <row r="430">
      <c r="A430" s="1" t="s">
        <v>121</v>
      </c>
      <c r="E430" s="27" t="s">
        <v>114</v>
      </c>
    </row>
    <row r="431">
      <c r="A431" s="1" t="s">
        <v>109</v>
      </c>
      <c r="C431" s="22" t="s">
        <v>3221</v>
      </c>
      <c r="E431" s="23" t="s">
        <v>3222</v>
      </c>
      <c r="L431" s="24">
        <f>SUMIFS(L432:L443,A432:A443,"P")</f>
        <v>0</v>
      </c>
      <c r="M431" s="24">
        <f>SUMIFS(M432:M443,A432:A443,"P")</f>
        <v>0</v>
      </c>
      <c r="N431" s="25"/>
    </row>
    <row r="432" ht="25.5">
      <c r="A432" s="1" t="s">
        <v>112</v>
      </c>
      <c r="B432" s="1">
        <v>117</v>
      </c>
      <c r="C432" s="26" t="s">
        <v>3223</v>
      </c>
      <c r="D432" t="s">
        <v>114</v>
      </c>
      <c r="E432" s="27" t="s">
        <v>3224</v>
      </c>
      <c r="F432" s="28" t="s">
        <v>132</v>
      </c>
      <c r="G432" s="29">
        <v>17</v>
      </c>
      <c r="H432" s="28">
        <v>0.00147</v>
      </c>
      <c r="I432" s="30">
        <f>ROUND(G432*H432,P4)</f>
        <v>0</v>
      </c>
      <c r="L432" s="31">
        <v>0</v>
      </c>
      <c r="M432" s="24">
        <f>ROUND(G432*L432,P4)</f>
        <v>0</v>
      </c>
      <c r="N432" s="25" t="s">
        <v>133</v>
      </c>
      <c r="O432" s="32">
        <f>M432*AA432</f>
        <v>0</v>
      </c>
      <c r="P432" s="1">
        <v>3</v>
      </c>
      <c r="AA432" s="1">
        <f>IF(P432=1,$O$3,IF(P432=2,$O$4,$O$5))</f>
        <v>0</v>
      </c>
    </row>
    <row r="433" ht="25.5">
      <c r="A433" s="1" t="s">
        <v>118</v>
      </c>
      <c r="E433" s="27" t="s">
        <v>3224</v>
      </c>
    </row>
    <row r="434" ht="38.25">
      <c r="A434" s="1" t="s">
        <v>119</v>
      </c>
      <c r="E434" s="33" t="s">
        <v>3162</v>
      </c>
    </row>
    <row r="435">
      <c r="A435" s="1" t="s">
        <v>121</v>
      </c>
      <c r="E435" s="27" t="s">
        <v>114</v>
      </c>
    </row>
    <row r="436">
      <c r="A436" s="1" t="s">
        <v>112</v>
      </c>
      <c r="B436" s="1">
        <v>118</v>
      </c>
      <c r="C436" s="26" t="s">
        <v>3225</v>
      </c>
      <c r="D436" t="s">
        <v>114</v>
      </c>
      <c r="E436" s="27" t="s">
        <v>3226</v>
      </c>
      <c r="F436" s="28" t="s">
        <v>132</v>
      </c>
      <c r="G436" s="29">
        <v>17</v>
      </c>
      <c r="H436" s="28">
        <v>0.00035</v>
      </c>
      <c r="I436" s="30">
        <f>ROUND(G436*H436,P4)</f>
        <v>0</v>
      </c>
      <c r="L436" s="31">
        <v>0</v>
      </c>
      <c r="M436" s="24">
        <f>ROUND(G436*L436,P4)</f>
        <v>0</v>
      </c>
      <c r="N436" s="25" t="s">
        <v>133</v>
      </c>
      <c r="O436" s="32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118</v>
      </c>
      <c r="E437" s="27" t="s">
        <v>3226</v>
      </c>
    </row>
    <row r="438" ht="38.25">
      <c r="A438" s="1" t="s">
        <v>119</v>
      </c>
      <c r="E438" s="33" t="s">
        <v>3162</v>
      </c>
    </row>
    <row r="439">
      <c r="A439" s="1" t="s">
        <v>121</v>
      </c>
      <c r="E439" s="27" t="s">
        <v>114</v>
      </c>
    </row>
    <row r="440" ht="25.5">
      <c r="A440" s="1" t="s">
        <v>112</v>
      </c>
      <c r="B440" s="1">
        <v>119</v>
      </c>
      <c r="C440" s="26" t="s">
        <v>3227</v>
      </c>
      <c r="D440" t="s">
        <v>114</v>
      </c>
      <c r="E440" s="27" t="s">
        <v>3228</v>
      </c>
      <c r="F440" s="28" t="s">
        <v>478</v>
      </c>
      <c r="G440" s="29">
        <v>0.031</v>
      </c>
      <c r="H440" s="28">
        <v>0</v>
      </c>
      <c r="I440" s="30">
        <f>ROUND(G440*H440,P4)</f>
        <v>0</v>
      </c>
      <c r="L440" s="31">
        <v>0</v>
      </c>
      <c r="M440" s="24">
        <f>ROUND(G440*L440,P4)</f>
        <v>0</v>
      </c>
      <c r="N440" s="25" t="s">
        <v>133</v>
      </c>
      <c r="O440" s="32">
        <f>M440*AA440</f>
        <v>0</v>
      </c>
      <c r="P440" s="1">
        <v>3</v>
      </c>
      <c r="AA440" s="1">
        <f>IF(P440=1,$O$3,IF(P440=2,$O$4,$O$5))</f>
        <v>0</v>
      </c>
    </row>
    <row r="441" ht="25.5">
      <c r="A441" s="1" t="s">
        <v>118</v>
      </c>
      <c r="E441" s="27" t="s">
        <v>3228</v>
      </c>
    </row>
    <row r="442">
      <c r="A442" s="1" t="s">
        <v>119</v>
      </c>
    </row>
    <row r="443">
      <c r="A443" s="1" t="s">
        <v>121</v>
      </c>
      <c r="E443" s="27" t="s">
        <v>114</v>
      </c>
    </row>
    <row r="444">
      <c r="A444" s="1" t="s">
        <v>109</v>
      </c>
      <c r="C444" s="22" t="s">
        <v>618</v>
      </c>
      <c r="E444" s="23" t="s">
        <v>619</v>
      </c>
      <c r="L444" s="24">
        <f>SUMIFS(L445:L452,A445:A452,"P")</f>
        <v>0</v>
      </c>
      <c r="M444" s="24">
        <f>SUMIFS(M445:M452,A445:A452,"P")</f>
        <v>0</v>
      </c>
      <c r="N444" s="25"/>
    </row>
    <row r="445" ht="25.5">
      <c r="A445" s="1" t="s">
        <v>112</v>
      </c>
      <c r="B445" s="1">
        <v>120</v>
      </c>
      <c r="C445" s="26" t="s">
        <v>3229</v>
      </c>
      <c r="D445" t="s">
        <v>114</v>
      </c>
      <c r="E445" s="27" t="s">
        <v>3230</v>
      </c>
      <c r="F445" s="28" t="s">
        <v>132</v>
      </c>
      <c r="G445" s="29">
        <v>1</v>
      </c>
      <c r="H445" s="28">
        <v>0</v>
      </c>
      <c r="I445" s="30">
        <f>ROUND(G445*H445,P4)</f>
        <v>0</v>
      </c>
      <c r="L445" s="31">
        <v>0</v>
      </c>
      <c r="M445" s="24">
        <f>ROUND(G445*L445,P4)</f>
        <v>0</v>
      </c>
      <c r="N445" s="25" t="s">
        <v>133</v>
      </c>
      <c r="O445" s="32">
        <f>M445*AA445</f>
        <v>0</v>
      </c>
      <c r="P445" s="1">
        <v>3</v>
      </c>
      <c r="AA445" s="1">
        <f>IF(P445=1,$O$3,IF(P445=2,$O$4,$O$5))</f>
        <v>0</v>
      </c>
    </row>
    <row r="446" ht="25.5">
      <c r="A446" s="1" t="s">
        <v>118</v>
      </c>
      <c r="E446" s="27" t="s">
        <v>3230</v>
      </c>
    </row>
    <row r="447" ht="38.25">
      <c r="A447" s="1" t="s">
        <v>119</v>
      </c>
      <c r="E447" s="33" t="s">
        <v>3111</v>
      </c>
    </row>
    <row r="448">
      <c r="A448" s="1" t="s">
        <v>121</v>
      </c>
      <c r="E448" s="27" t="s">
        <v>114</v>
      </c>
    </row>
    <row r="449">
      <c r="A449" s="1" t="s">
        <v>112</v>
      </c>
      <c r="B449" s="1">
        <v>121</v>
      </c>
      <c r="C449" s="26" t="s">
        <v>3231</v>
      </c>
      <c r="D449" t="s">
        <v>114</v>
      </c>
      <c r="E449" s="27" t="s">
        <v>3232</v>
      </c>
      <c r="F449" s="28" t="s">
        <v>132</v>
      </c>
      <c r="G449" s="29">
        <v>1</v>
      </c>
      <c r="H449" s="28">
        <v>0.001</v>
      </c>
      <c r="I449" s="30">
        <f>ROUND(G449*H449,P4)</f>
        <v>0</v>
      </c>
      <c r="L449" s="31">
        <v>0</v>
      </c>
      <c r="M449" s="24">
        <f>ROUND(G449*L449,P4)</f>
        <v>0</v>
      </c>
      <c r="N449" s="25" t="s">
        <v>257</v>
      </c>
      <c r="O449" s="32">
        <f>M449*AA449</f>
        <v>0</v>
      </c>
      <c r="P449" s="1">
        <v>3</v>
      </c>
      <c r="AA449" s="1">
        <f>IF(P449=1,$O$3,IF(P449=2,$O$4,$O$5))</f>
        <v>0</v>
      </c>
    </row>
    <row r="450">
      <c r="A450" s="1" t="s">
        <v>118</v>
      </c>
      <c r="E450" s="27" t="s">
        <v>3232</v>
      </c>
    </row>
    <row r="451">
      <c r="A451" s="1" t="s">
        <v>119</v>
      </c>
    </row>
    <row r="452">
      <c r="A452" s="1" t="s">
        <v>121</v>
      </c>
      <c r="E452" s="27" t="s">
        <v>114</v>
      </c>
    </row>
    <row r="453">
      <c r="A453" s="1" t="s">
        <v>109</v>
      </c>
      <c r="C453" s="22" t="s">
        <v>2255</v>
      </c>
      <c r="E453" s="23" t="s">
        <v>2256</v>
      </c>
      <c r="L453" s="24">
        <f>SUMIFS(L454:L465,A454:A465,"P")</f>
        <v>0</v>
      </c>
      <c r="M453" s="24">
        <f>SUMIFS(M454:M465,A454:A465,"P")</f>
        <v>0</v>
      </c>
      <c r="N453" s="25"/>
    </row>
    <row r="454">
      <c r="A454" s="1" t="s">
        <v>112</v>
      </c>
      <c r="B454" s="1">
        <v>122</v>
      </c>
      <c r="C454" s="26" t="s">
        <v>3233</v>
      </c>
      <c r="D454" t="s">
        <v>114</v>
      </c>
      <c r="E454" s="27" t="s">
        <v>3234</v>
      </c>
      <c r="F454" s="28" t="s">
        <v>589</v>
      </c>
      <c r="G454" s="29">
        <v>20</v>
      </c>
      <c r="H454" s="28">
        <v>6.0000000000000002E-05</v>
      </c>
      <c r="I454" s="30">
        <f>ROUND(G454*H454,P4)</f>
        <v>0</v>
      </c>
      <c r="L454" s="31">
        <v>0</v>
      </c>
      <c r="M454" s="24">
        <f>ROUND(G454*L454,P4)</f>
        <v>0</v>
      </c>
      <c r="N454" s="25" t="s">
        <v>133</v>
      </c>
      <c r="O454" s="32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118</v>
      </c>
      <c r="E455" s="27" t="s">
        <v>3234</v>
      </c>
    </row>
    <row r="456" ht="38.25">
      <c r="A456" s="1" t="s">
        <v>119</v>
      </c>
      <c r="E456" s="33" t="s">
        <v>3235</v>
      </c>
    </row>
    <row r="457">
      <c r="A457" s="1" t="s">
        <v>121</v>
      </c>
      <c r="E457" s="27" t="s">
        <v>114</v>
      </c>
    </row>
    <row r="458" ht="25.5">
      <c r="A458" s="1" t="s">
        <v>112</v>
      </c>
      <c r="B458" s="1">
        <v>124</v>
      </c>
      <c r="C458" s="26" t="s">
        <v>3236</v>
      </c>
      <c r="D458" t="s">
        <v>114</v>
      </c>
      <c r="E458" s="27" t="s">
        <v>3237</v>
      </c>
      <c r="F458" s="28" t="s">
        <v>478</v>
      </c>
      <c r="G458" s="29">
        <v>0.002</v>
      </c>
      <c r="H458" s="28">
        <v>0</v>
      </c>
      <c r="I458" s="30">
        <f>ROUND(G458*H458,P4)</f>
        <v>0</v>
      </c>
      <c r="L458" s="31">
        <v>0</v>
      </c>
      <c r="M458" s="24">
        <f>ROUND(G458*L458,P4)</f>
        <v>0</v>
      </c>
      <c r="N458" s="25" t="s">
        <v>133</v>
      </c>
      <c r="O458" s="32">
        <f>M458*AA458</f>
        <v>0</v>
      </c>
      <c r="P458" s="1">
        <v>3</v>
      </c>
      <c r="AA458" s="1">
        <f>IF(P458=1,$O$3,IF(P458=2,$O$4,$O$5))</f>
        <v>0</v>
      </c>
    </row>
    <row r="459" ht="38.25">
      <c r="A459" s="1" t="s">
        <v>118</v>
      </c>
      <c r="E459" s="27" t="s">
        <v>3238</v>
      </c>
    </row>
    <row r="460">
      <c r="A460" s="1" t="s">
        <v>119</v>
      </c>
    </row>
    <row r="461">
      <c r="A461" s="1" t="s">
        <v>121</v>
      </c>
      <c r="E461" s="27" t="s">
        <v>114</v>
      </c>
    </row>
    <row r="462">
      <c r="A462" s="1" t="s">
        <v>112</v>
      </c>
      <c r="B462" s="1">
        <v>123</v>
      </c>
      <c r="C462" s="26" t="s">
        <v>3239</v>
      </c>
      <c r="D462" t="s">
        <v>114</v>
      </c>
      <c r="E462" s="27" t="s">
        <v>3240</v>
      </c>
      <c r="F462" s="28" t="s">
        <v>132</v>
      </c>
      <c r="G462" s="29">
        <v>1</v>
      </c>
      <c r="H462" s="28">
        <v>0.001</v>
      </c>
      <c r="I462" s="30">
        <f>ROUND(G462*H462,P4)</f>
        <v>0</v>
      </c>
      <c r="L462" s="31">
        <v>0</v>
      </c>
      <c r="M462" s="24">
        <f>ROUND(G462*L462,P4)</f>
        <v>0</v>
      </c>
      <c r="N462" s="25" t="s">
        <v>257</v>
      </c>
      <c r="O462" s="32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118</v>
      </c>
      <c r="E463" s="27" t="s">
        <v>3240</v>
      </c>
    </row>
    <row r="464">
      <c r="A464" s="1" t="s">
        <v>119</v>
      </c>
    </row>
    <row r="465">
      <c r="A465" s="1" t="s">
        <v>121</v>
      </c>
      <c r="E465" s="27" t="s">
        <v>114</v>
      </c>
    </row>
    <row r="466">
      <c r="A466" s="1" t="s">
        <v>109</v>
      </c>
      <c r="C466" s="22" t="s">
        <v>467</v>
      </c>
      <c r="E466" s="23" t="s">
        <v>468</v>
      </c>
      <c r="L466" s="24">
        <f>SUMIFS(L467:L498,A467:A498,"P")</f>
        <v>0</v>
      </c>
      <c r="M466" s="24">
        <f>SUMIFS(M467:M498,A467:A498,"P")</f>
        <v>0</v>
      </c>
      <c r="N466" s="25"/>
    </row>
    <row r="467" ht="25.5">
      <c r="A467" s="1" t="s">
        <v>112</v>
      </c>
      <c r="B467" s="1">
        <v>11</v>
      </c>
      <c r="C467" s="26" t="s">
        <v>472</v>
      </c>
      <c r="D467" t="s">
        <v>114</v>
      </c>
      <c r="E467" s="27" t="s">
        <v>473</v>
      </c>
      <c r="F467" s="28" t="s">
        <v>416</v>
      </c>
      <c r="G467" s="29">
        <v>300</v>
      </c>
      <c r="H467" s="28">
        <v>0.00012999999999999999</v>
      </c>
      <c r="I467" s="30">
        <f>ROUND(G467*H467,P4)</f>
        <v>0</v>
      </c>
      <c r="L467" s="31">
        <v>0</v>
      </c>
      <c r="M467" s="24">
        <f>ROUND(G467*L467,P4)</f>
        <v>0</v>
      </c>
      <c r="N467" s="25" t="s">
        <v>133</v>
      </c>
      <c r="O467" s="32">
        <f>M467*AA467</f>
        <v>0</v>
      </c>
      <c r="P467" s="1">
        <v>3</v>
      </c>
      <c r="AA467" s="1">
        <f>IF(P467=1,$O$3,IF(P467=2,$O$4,$O$5))</f>
        <v>0</v>
      </c>
    </row>
    <row r="468" ht="25.5">
      <c r="A468" s="1" t="s">
        <v>118</v>
      </c>
      <c r="E468" s="27" t="s">
        <v>473</v>
      </c>
    </row>
    <row r="469" ht="25.5">
      <c r="A469" s="1" t="s">
        <v>119</v>
      </c>
      <c r="E469" s="33" t="s">
        <v>3241</v>
      </c>
    </row>
    <row r="470">
      <c r="A470" s="1" t="s">
        <v>121</v>
      </c>
      <c r="E470" s="27" t="s">
        <v>114</v>
      </c>
    </row>
    <row r="471" ht="25.5">
      <c r="A471" s="1" t="s">
        <v>112</v>
      </c>
      <c r="B471" s="1">
        <v>12</v>
      </c>
      <c r="C471" s="26" t="s">
        <v>472</v>
      </c>
      <c r="D471" t="s">
        <v>191</v>
      </c>
      <c r="E471" s="27" t="s">
        <v>473</v>
      </c>
      <c r="F471" s="28" t="s">
        <v>416</v>
      </c>
      <c r="G471" s="29">
        <v>112.5</v>
      </c>
      <c r="H471" s="28">
        <v>0.00012999999999999999</v>
      </c>
      <c r="I471" s="30">
        <f>ROUND(G471*H471,P4)</f>
        <v>0</v>
      </c>
      <c r="L471" s="31">
        <v>0</v>
      </c>
      <c r="M471" s="24">
        <f>ROUND(G471*L471,P4)</f>
        <v>0</v>
      </c>
      <c r="N471" s="25" t="s">
        <v>133</v>
      </c>
      <c r="O471" s="32">
        <f>M471*AA471</f>
        <v>0</v>
      </c>
      <c r="P471" s="1">
        <v>3</v>
      </c>
      <c r="AA471" s="1">
        <f>IF(P471=1,$O$3,IF(P471=2,$O$4,$O$5))</f>
        <v>0</v>
      </c>
    </row>
    <row r="472" ht="25.5">
      <c r="A472" s="1" t="s">
        <v>118</v>
      </c>
      <c r="E472" s="27" t="s">
        <v>473</v>
      </c>
    </row>
    <row r="473">
      <c r="A473" s="1" t="s">
        <v>119</v>
      </c>
      <c r="E473" s="33" t="s">
        <v>3242</v>
      </c>
    </row>
    <row r="474">
      <c r="A474" s="1" t="s">
        <v>121</v>
      </c>
      <c r="E474" s="27" t="s">
        <v>114</v>
      </c>
    </row>
    <row r="475" ht="25.5">
      <c r="A475" s="1" t="s">
        <v>112</v>
      </c>
      <c r="B475" s="1">
        <v>13</v>
      </c>
      <c r="C475" s="26" t="s">
        <v>3243</v>
      </c>
      <c r="D475" t="s">
        <v>114</v>
      </c>
      <c r="E475" s="27" t="s">
        <v>3244</v>
      </c>
      <c r="F475" s="28" t="s">
        <v>136</v>
      </c>
      <c r="G475" s="29">
        <v>150</v>
      </c>
      <c r="H475" s="28">
        <v>0</v>
      </c>
      <c r="I475" s="30">
        <f>ROUND(G475*H475,P4)</f>
        <v>0</v>
      </c>
      <c r="L475" s="31">
        <v>0</v>
      </c>
      <c r="M475" s="24">
        <f>ROUND(G475*L475,P4)</f>
        <v>0</v>
      </c>
      <c r="N475" s="25" t="s">
        <v>133</v>
      </c>
      <c r="O475" s="32">
        <f>M475*AA475</f>
        <v>0</v>
      </c>
      <c r="P475" s="1">
        <v>3</v>
      </c>
      <c r="AA475" s="1">
        <f>IF(P475=1,$O$3,IF(P475=2,$O$4,$O$5))</f>
        <v>0</v>
      </c>
    </row>
    <row r="476" ht="25.5">
      <c r="A476" s="1" t="s">
        <v>118</v>
      </c>
      <c r="E476" s="27" t="s">
        <v>3244</v>
      </c>
    </row>
    <row r="477" ht="25.5">
      <c r="A477" s="1" t="s">
        <v>119</v>
      </c>
      <c r="E477" s="33" t="s">
        <v>3245</v>
      </c>
    </row>
    <row r="478">
      <c r="A478" s="1" t="s">
        <v>121</v>
      </c>
      <c r="E478" s="27" t="s">
        <v>114</v>
      </c>
    </row>
    <row r="479" ht="25.5">
      <c r="A479" s="1" t="s">
        <v>112</v>
      </c>
      <c r="B479" s="1">
        <v>14</v>
      </c>
      <c r="C479" s="26" t="s">
        <v>3246</v>
      </c>
      <c r="D479" t="s">
        <v>114</v>
      </c>
      <c r="E479" s="27" t="s">
        <v>3247</v>
      </c>
      <c r="F479" s="28" t="s">
        <v>136</v>
      </c>
      <c r="G479" s="29">
        <v>180</v>
      </c>
      <c r="H479" s="28">
        <v>0</v>
      </c>
      <c r="I479" s="30">
        <f>ROUND(G479*H479,P4)</f>
        <v>0</v>
      </c>
      <c r="L479" s="31">
        <v>0</v>
      </c>
      <c r="M479" s="24">
        <f>ROUND(G479*L479,P4)</f>
        <v>0</v>
      </c>
      <c r="N479" s="25" t="s">
        <v>133</v>
      </c>
      <c r="O479" s="32">
        <f>M479*AA479</f>
        <v>0</v>
      </c>
      <c r="P479" s="1">
        <v>3</v>
      </c>
      <c r="AA479" s="1">
        <f>IF(P479=1,$O$3,IF(P479=2,$O$4,$O$5))</f>
        <v>0</v>
      </c>
    </row>
    <row r="480" ht="25.5">
      <c r="A480" s="1" t="s">
        <v>118</v>
      </c>
      <c r="E480" s="27" t="s">
        <v>3247</v>
      </c>
    </row>
    <row r="481" ht="25.5">
      <c r="A481" s="1" t="s">
        <v>119</v>
      </c>
      <c r="E481" s="33" t="s">
        <v>3248</v>
      </c>
    </row>
    <row r="482">
      <c r="A482" s="1" t="s">
        <v>121</v>
      </c>
      <c r="E482" s="27" t="s">
        <v>114</v>
      </c>
    </row>
    <row r="483" ht="25.5">
      <c r="A483" s="1" t="s">
        <v>112</v>
      </c>
      <c r="B483" s="1">
        <v>15</v>
      </c>
      <c r="C483" s="26" t="s">
        <v>3249</v>
      </c>
      <c r="D483" t="s">
        <v>114</v>
      </c>
      <c r="E483" s="27" t="s">
        <v>3250</v>
      </c>
      <c r="F483" s="28" t="s">
        <v>136</v>
      </c>
      <c r="G483" s="29">
        <v>15</v>
      </c>
      <c r="H483" s="28">
        <v>0.00097000000000000005</v>
      </c>
      <c r="I483" s="30">
        <f>ROUND(G483*H483,P4)</f>
        <v>0</v>
      </c>
      <c r="L483" s="31">
        <v>0</v>
      </c>
      <c r="M483" s="24">
        <f>ROUND(G483*L483,P4)</f>
        <v>0</v>
      </c>
      <c r="N483" s="25" t="s">
        <v>133</v>
      </c>
      <c r="O483" s="32">
        <f>M483*AA483</f>
        <v>0</v>
      </c>
      <c r="P483" s="1">
        <v>3</v>
      </c>
      <c r="AA483" s="1">
        <f>IF(P483=1,$O$3,IF(P483=2,$O$4,$O$5))</f>
        <v>0</v>
      </c>
    </row>
    <row r="484" ht="25.5">
      <c r="A484" s="1" t="s">
        <v>118</v>
      </c>
      <c r="E484" s="27" t="s">
        <v>3250</v>
      </c>
    </row>
    <row r="485" ht="25.5">
      <c r="A485" s="1" t="s">
        <v>119</v>
      </c>
      <c r="E485" s="33" t="s">
        <v>3251</v>
      </c>
    </row>
    <row r="486">
      <c r="A486" s="1" t="s">
        <v>121</v>
      </c>
      <c r="E486" s="27" t="s">
        <v>114</v>
      </c>
    </row>
    <row r="487" ht="25.5">
      <c r="A487" s="1" t="s">
        <v>112</v>
      </c>
      <c r="B487" s="1">
        <v>16</v>
      </c>
      <c r="C487" s="26" t="s">
        <v>3252</v>
      </c>
      <c r="D487" t="s">
        <v>114</v>
      </c>
      <c r="E487" s="27" t="s">
        <v>3253</v>
      </c>
      <c r="F487" s="28" t="s">
        <v>136</v>
      </c>
      <c r="G487" s="29">
        <v>6.75</v>
      </c>
      <c r="H487" s="28">
        <v>0.0012800000000000001</v>
      </c>
      <c r="I487" s="30">
        <f>ROUND(G487*H487,P4)</f>
        <v>0</v>
      </c>
      <c r="L487" s="31">
        <v>0</v>
      </c>
      <c r="M487" s="24">
        <f>ROUND(G487*L487,P4)</f>
        <v>0</v>
      </c>
      <c r="N487" s="25" t="s">
        <v>133</v>
      </c>
      <c r="O487" s="32">
        <f>M487*AA487</f>
        <v>0</v>
      </c>
      <c r="P487" s="1">
        <v>3</v>
      </c>
      <c r="AA487" s="1">
        <f>IF(P487=1,$O$3,IF(P487=2,$O$4,$O$5))</f>
        <v>0</v>
      </c>
    </row>
    <row r="488" ht="25.5">
      <c r="A488" s="1" t="s">
        <v>118</v>
      </c>
      <c r="E488" s="27" t="s">
        <v>3253</v>
      </c>
    </row>
    <row r="489" ht="25.5">
      <c r="A489" s="1" t="s">
        <v>119</v>
      </c>
      <c r="E489" s="33" t="s">
        <v>3254</v>
      </c>
    </row>
    <row r="490">
      <c r="A490" s="1" t="s">
        <v>121</v>
      </c>
      <c r="E490" s="27" t="s">
        <v>114</v>
      </c>
    </row>
    <row r="491" ht="25.5">
      <c r="A491" s="1" t="s">
        <v>112</v>
      </c>
      <c r="B491" s="1">
        <v>17</v>
      </c>
      <c r="C491" s="26" t="s">
        <v>3255</v>
      </c>
      <c r="D491" t="s">
        <v>114</v>
      </c>
      <c r="E491" s="27" t="s">
        <v>3256</v>
      </c>
      <c r="F491" s="28" t="s">
        <v>136</v>
      </c>
      <c r="G491" s="29">
        <v>8</v>
      </c>
      <c r="H491" s="28">
        <v>0.00316</v>
      </c>
      <c r="I491" s="30">
        <f>ROUND(G491*H491,P4)</f>
        <v>0</v>
      </c>
      <c r="L491" s="31">
        <v>0</v>
      </c>
      <c r="M491" s="24">
        <f>ROUND(G491*L491,P4)</f>
        <v>0</v>
      </c>
      <c r="N491" s="25" t="s">
        <v>133</v>
      </c>
      <c r="O491" s="32">
        <f>M491*AA491</f>
        <v>0</v>
      </c>
      <c r="P491" s="1">
        <v>3</v>
      </c>
      <c r="AA491" s="1">
        <f>IF(P491=1,$O$3,IF(P491=2,$O$4,$O$5))</f>
        <v>0</v>
      </c>
    </row>
    <row r="492" ht="25.5">
      <c r="A492" s="1" t="s">
        <v>118</v>
      </c>
      <c r="E492" s="27" t="s">
        <v>3256</v>
      </c>
    </row>
    <row r="493">
      <c r="A493" s="1" t="s">
        <v>119</v>
      </c>
      <c r="E493" s="33" t="s">
        <v>3257</v>
      </c>
    </row>
    <row r="494">
      <c r="A494" s="1" t="s">
        <v>121</v>
      </c>
      <c r="E494" s="27" t="s">
        <v>114</v>
      </c>
    </row>
    <row r="495" ht="25.5">
      <c r="A495" s="1" t="s">
        <v>112</v>
      </c>
      <c r="B495" s="1">
        <v>18</v>
      </c>
      <c r="C495" s="26" t="s">
        <v>3258</v>
      </c>
      <c r="D495" t="s">
        <v>114</v>
      </c>
      <c r="E495" s="27" t="s">
        <v>3259</v>
      </c>
      <c r="F495" s="28" t="s">
        <v>136</v>
      </c>
      <c r="G495" s="29">
        <v>22.5</v>
      </c>
      <c r="H495" s="28">
        <v>0.00115</v>
      </c>
      <c r="I495" s="30">
        <f>ROUND(G495*H495,P4)</f>
        <v>0</v>
      </c>
      <c r="L495" s="31">
        <v>0</v>
      </c>
      <c r="M495" s="24">
        <f>ROUND(G495*L495,P4)</f>
        <v>0</v>
      </c>
      <c r="N495" s="25" t="s">
        <v>133</v>
      </c>
      <c r="O495" s="32">
        <f>M495*AA495</f>
        <v>0</v>
      </c>
      <c r="P495" s="1">
        <v>3</v>
      </c>
      <c r="AA495" s="1">
        <f>IF(P495=1,$O$3,IF(P495=2,$O$4,$O$5))</f>
        <v>0</v>
      </c>
    </row>
    <row r="496" ht="25.5">
      <c r="A496" s="1" t="s">
        <v>118</v>
      </c>
      <c r="E496" s="27" t="s">
        <v>3260</v>
      </c>
    </row>
    <row r="497" ht="25.5">
      <c r="A497" s="1" t="s">
        <v>119</v>
      </c>
      <c r="E497" s="33" t="s">
        <v>3261</v>
      </c>
    </row>
    <row r="498">
      <c r="A498" s="1" t="s">
        <v>121</v>
      </c>
      <c r="E498" s="27" t="s">
        <v>114</v>
      </c>
    </row>
    <row r="499">
      <c r="A499" s="1" t="s">
        <v>109</v>
      </c>
      <c r="C499" s="22" t="s">
        <v>474</v>
      </c>
      <c r="E499" s="23" t="s">
        <v>475</v>
      </c>
      <c r="L499" s="24">
        <f>SUMIFS(L500:L515,A500:A515,"P")</f>
        <v>0</v>
      </c>
      <c r="M499" s="24">
        <f>SUMIFS(M500:M515,A500:A515,"P")</f>
        <v>0</v>
      </c>
      <c r="N499" s="25"/>
    </row>
    <row r="500" ht="25.5">
      <c r="A500" s="1" t="s">
        <v>112</v>
      </c>
      <c r="B500" s="1">
        <v>19</v>
      </c>
      <c r="C500" s="26" t="s">
        <v>476</v>
      </c>
      <c r="D500" t="s">
        <v>114</v>
      </c>
      <c r="E500" s="27" t="s">
        <v>477</v>
      </c>
      <c r="F500" s="28" t="s">
        <v>478</v>
      </c>
      <c r="G500" s="29">
        <v>12.525</v>
      </c>
      <c r="H500" s="28">
        <v>0</v>
      </c>
      <c r="I500" s="30">
        <f>ROUND(G500*H500,P4)</f>
        <v>0</v>
      </c>
      <c r="L500" s="31">
        <v>0</v>
      </c>
      <c r="M500" s="24">
        <f>ROUND(G500*L500,P4)</f>
        <v>0</v>
      </c>
      <c r="N500" s="25" t="s">
        <v>133</v>
      </c>
      <c r="O500" s="32">
        <f>M500*AA500</f>
        <v>0</v>
      </c>
      <c r="P500" s="1">
        <v>3</v>
      </c>
      <c r="AA500" s="1">
        <f>IF(P500=1,$O$3,IF(P500=2,$O$4,$O$5))</f>
        <v>0</v>
      </c>
    </row>
    <row r="501" ht="25.5">
      <c r="A501" s="1" t="s">
        <v>118</v>
      </c>
      <c r="E501" s="27" t="s">
        <v>477</v>
      </c>
    </row>
    <row r="502">
      <c r="A502" s="1" t="s">
        <v>119</v>
      </c>
    </row>
    <row r="503">
      <c r="A503" s="1" t="s">
        <v>121</v>
      </c>
      <c r="E503" s="27" t="s">
        <v>114</v>
      </c>
    </row>
    <row r="504" ht="25.5">
      <c r="A504" s="1" t="s">
        <v>112</v>
      </c>
      <c r="B504" s="1">
        <v>20</v>
      </c>
      <c r="C504" s="26" t="s">
        <v>479</v>
      </c>
      <c r="D504" t="s">
        <v>114</v>
      </c>
      <c r="E504" s="27" t="s">
        <v>480</v>
      </c>
      <c r="F504" s="28" t="s">
        <v>478</v>
      </c>
      <c r="G504" s="29">
        <v>12.525</v>
      </c>
      <c r="H504" s="28">
        <v>0</v>
      </c>
      <c r="I504" s="30">
        <f>ROUND(G504*H504,P4)</f>
        <v>0</v>
      </c>
      <c r="L504" s="31">
        <v>0</v>
      </c>
      <c r="M504" s="24">
        <f>ROUND(G504*L504,P4)</f>
        <v>0</v>
      </c>
      <c r="N504" s="25" t="s">
        <v>133</v>
      </c>
      <c r="O504" s="32">
        <f>M504*AA504</f>
        <v>0</v>
      </c>
      <c r="P504" s="1">
        <v>3</v>
      </c>
      <c r="AA504" s="1">
        <f>IF(P504=1,$O$3,IF(P504=2,$O$4,$O$5))</f>
        <v>0</v>
      </c>
    </row>
    <row r="505" ht="25.5">
      <c r="A505" s="1" t="s">
        <v>118</v>
      </c>
      <c r="E505" s="27" t="s">
        <v>480</v>
      </c>
    </row>
    <row r="506">
      <c r="A506" s="1" t="s">
        <v>119</v>
      </c>
    </row>
    <row r="507">
      <c r="A507" s="1" t="s">
        <v>121</v>
      </c>
      <c r="E507" s="27" t="s">
        <v>114</v>
      </c>
    </row>
    <row r="508" ht="25.5">
      <c r="A508" s="1" t="s">
        <v>112</v>
      </c>
      <c r="B508" s="1">
        <v>21</v>
      </c>
      <c r="C508" s="26" t="s">
        <v>481</v>
      </c>
      <c r="D508" t="s">
        <v>114</v>
      </c>
      <c r="E508" s="27" t="s">
        <v>2935</v>
      </c>
      <c r="F508" s="28" t="s">
        <v>478</v>
      </c>
      <c r="G508" s="29">
        <v>187.875</v>
      </c>
      <c r="H508" s="28">
        <v>0</v>
      </c>
      <c r="I508" s="30">
        <f>ROUND(G508*H508,P4)</f>
        <v>0</v>
      </c>
      <c r="L508" s="31">
        <v>0</v>
      </c>
      <c r="M508" s="24">
        <f>ROUND(G508*L508,P4)</f>
        <v>0</v>
      </c>
      <c r="N508" s="25" t="s">
        <v>133</v>
      </c>
      <c r="O508" s="32">
        <f>M508*AA508</f>
        <v>0</v>
      </c>
      <c r="P508" s="1">
        <v>3</v>
      </c>
      <c r="AA508" s="1">
        <f>IF(P508=1,$O$3,IF(P508=2,$O$4,$O$5))</f>
        <v>0</v>
      </c>
    </row>
    <row r="509" ht="25.5">
      <c r="A509" s="1" t="s">
        <v>118</v>
      </c>
      <c r="E509" s="27" t="s">
        <v>2935</v>
      </c>
    </row>
    <row r="510">
      <c r="A510" s="1" t="s">
        <v>119</v>
      </c>
    </row>
    <row r="511">
      <c r="A511" s="1" t="s">
        <v>121</v>
      </c>
      <c r="E511" s="27" t="s">
        <v>114</v>
      </c>
    </row>
    <row r="512" ht="25.5">
      <c r="A512" s="1" t="s">
        <v>112</v>
      </c>
      <c r="B512" s="1">
        <v>22</v>
      </c>
      <c r="C512" s="26" t="s">
        <v>483</v>
      </c>
      <c r="D512" t="s">
        <v>484</v>
      </c>
      <c r="E512" s="27" t="s">
        <v>485</v>
      </c>
      <c r="F512" s="28" t="s">
        <v>478</v>
      </c>
      <c r="G512" s="29">
        <v>12.525</v>
      </c>
      <c r="H512" s="28">
        <v>0</v>
      </c>
      <c r="I512" s="30">
        <f>ROUND(G512*H512,P4)</f>
        <v>0</v>
      </c>
      <c r="L512" s="31">
        <v>0</v>
      </c>
      <c r="M512" s="24">
        <f>ROUND(G512*L512,P4)</f>
        <v>0</v>
      </c>
      <c r="N512" s="25" t="s">
        <v>133</v>
      </c>
      <c r="O512" s="32">
        <f>M512*AA512</f>
        <v>0</v>
      </c>
      <c r="P512" s="1">
        <v>3</v>
      </c>
      <c r="AA512" s="1">
        <f>IF(P512=1,$O$3,IF(P512=2,$O$4,$O$5))</f>
        <v>0</v>
      </c>
    </row>
    <row r="513" ht="38.25">
      <c r="A513" s="1" t="s">
        <v>118</v>
      </c>
      <c r="E513" s="27" t="s">
        <v>486</v>
      </c>
    </row>
    <row r="514">
      <c r="A514" s="1" t="s">
        <v>119</v>
      </c>
    </row>
    <row r="515">
      <c r="A515" s="1" t="s">
        <v>121</v>
      </c>
      <c r="E515" s="27" t="s">
        <v>114</v>
      </c>
    </row>
    <row r="516">
      <c r="A516" s="1" t="s">
        <v>109</v>
      </c>
      <c r="C516" s="22" t="s">
        <v>703</v>
      </c>
      <c r="E516" s="23" t="s">
        <v>704</v>
      </c>
      <c r="L516" s="24">
        <f>SUMIFS(L517:L520,A517:A520,"P")</f>
        <v>0</v>
      </c>
      <c r="M516" s="24">
        <f>SUMIFS(M517:M520,A517:A520,"P")</f>
        <v>0</v>
      </c>
      <c r="N516" s="25"/>
    </row>
    <row r="517" ht="25.5">
      <c r="A517" s="1" t="s">
        <v>112</v>
      </c>
      <c r="B517" s="1">
        <v>23</v>
      </c>
      <c r="C517" s="26" t="s">
        <v>705</v>
      </c>
      <c r="D517" t="s">
        <v>114</v>
      </c>
      <c r="E517" s="27" t="s">
        <v>706</v>
      </c>
      <c r="F517" s="28" t="s">
        <v>478</v>
      </c>
      <c r="G517" s="29">
        <v>39.186</v>
      </c>
      <c r="H517" s="28">
        <v>0</v>
      </c>
      <c r="I517" s="30">
        <f>ROUND(G517*H517,P4)</f>
        <v>0</v>
      </c>
      <c r="L517" s="31">
        <v>0</v>
      </c>
      <c r="M517" s="24">
        <f>ROUND(G517*L517,P4)</f>
        <v>0</v>
      </c>
      <c r="N517" s="25" t="s">
        <v>133</v>
      </c>
      <c r="O517" s="32">
        <f>M517*AA517</f>
        <v>0</v>
      </c>
      <c r="P517" s="1">
        <v>3</v>
      </c>
      <c r="AA517" s="1">
        <f>IF(P517=1,$O$3,IF(P517=2,$O$4,$O$5))</f>
        <v>0</v>
      </c>
    </row>
    <row r="518" ht="38.25">
      <c r="A518" s="1" t="s">
        <v>118</v>
      </c>
      <c r="E518" s="27" t="s">
        <v>707</v>
      </c>
    </row>
    <row r="519">
      <c r="A519" s="1" t="s">
        <v>119</v>
      </c>
    </row>
    <row r="520">
      <c r="A520" s="1" t="s">
        <v>121</v>
      </c>
      <c r="E520" s="27" t="s">
        <v>114</v>
      </c>
    </row>
  </sheetData>
  <sheetProtection sheet="1" objects="1" scenarios="1" spinCount="100000" saltValue="zFN7wm/3StyKPg8VVRZhg+kblf/EJ5C+Zq0ripWIMOq9jsaGP0nZJ+XuYSo5HtzAVpEmkbjpez82fyxi0lVKoQ==" hashValue="RXjvA/h4TVkTB0vixOO67zk8LHhsaSq9n3TgdPaM4I/RrFmwNYy11QOP+ZNglGbjCpBjeEi81dv1H1BEfETAD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38</v>
      </c>
      <c r="D4" s="1"/>
      <c r="E4" s="17" t="s">
        <v>39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COUNTIFS(L8:L328,"=0",A8:A328,"P")+COUNTIFS(L8:L328,"",A8:A328,"P")+SUM(Q8:Q328)</f>
        <v>0</v>
      </c>
    </row>
    <row r="8">
      <c r="A8" s="1" t="s">
        <v>107</v>
      </c>
      <c r="C8" s="22" t="s">
        <v>3262</v>
      </c>
      <c r="E8" s="23" t="s">
        <v>49</v>
      </c>
      <c r="L8" s="24">
        <f>L9+L30+L323</f>
        <v>0</v>
      </c>
      <c r="M8" s="24">
        <f>M9+M30+M323</f>
        <v>0</v>
      </c>
      <c r="N8" s="25"/>
    </row>
    <row r="9">
      <c r="A9" s="1" t="s">
        <v>109</v>
      </c>
      <c r="C9" s="22" t="s">
        <v>1570</v>
      </c>
      <c r="E9" s="23" t="s">
        <v>1571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112</v>
      </c>
      <c r="B10" s="1">
        <v>2</v>
      </c>
      <c r="C10" s="26" t="s">
        <v>3263</v>
      </c>
      <c r="D10" t="s">
        <v>114</v>
      </c>
      <c r="E10" s="27" t="s">
        <v>3264</v>
      </c>
      <c r="F10" s="28" t="s">
        <v>416</v>
      </c>
      <c r="G10" s="29">
        <v>36</v>
      </c>
      <c r="H10" s="28">
        <v>0.00080000000000000004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118</v>
      </c>
      <c r="E11" s="27" t="s">
        <v>3264</v>
      </c>
    </row>
    <row r="12">
      <c r="A12" s="1" t="s">
        <v>119</v>
      </c>
    </row>
    <row r="13">
      <c r="A13" s="1" t="s">
        <v>121</v>
      </c>
      <c r="E13" s="27" t="s">
        <v>114</v>
      </c>
    </row>
    <row r="14">
      <c r="A14" s="1" t="s">
        <v>112</v>
      </c>
      <c r="B14" s="1">
        <v>4</v>
      </c>
      <c r="C14" s="26" t="s">
        <v>3263</v>
      </c>
      <c r="D14" t="s">
        <v>191</v>
      </c>
      <c r="E14" s="27" t="s">
        <v>3264</v>
      </c>
      <c r="F14" s="28" t="s">
        <v>416</v>
      </c>
      <c r="G14" s="29">
        <v>4</v>
      </c>
      <c r="H14" s="28">
        <v>0.00080000000000000004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118</v>
      </c>
      <c r="E15" s="27" t="s">
        <v>3264</v>
      </c>
    </row>
    <row r="16">
      <c r="A16" s="1" t="s">
        <v>119</v>
      </c>
    </row>
    <row r="17">
      <c r="A17" s="1" t="s">
        <v>121</v>
      </c>
      <c r="E17" s="27" t="s">
        <v>114</v>
      </c>
    </row>
    <row r="18" ht="25.5">
      <c r="A18" s="1" t="s">
        <v>112</v>
      </c>
      <c r="B18" s="1">
        <v>1</v>
      </c>
      <c r="C18" s="26" t="s">
        <v>3265</v>
      </c>
      <c r="D18" t="s">
        <v>114</v>
      </c>
      <c r="E18" s="27" t="s">
        <v>3266</v>
      </c>
      <c r="F18" s="28" t="s">
        <v>416</v>
      </c>
      <c r="G18" s="29">
        <v>36</v>
      </c>
      <c r="H18" s="28">
        <v>0.00022000000000000001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118</v>
      </c>
      <c r="E19" s="27" t="s">
        <v>3266</v>
      </c>
    </row>
    <row r="20" ht="38.25">
      <c r="A20" s="1" t="s">
        <v>119</v>
      </c>
      <c r="E20" s="33" t="s">
        <v>3267</v>
      </c>
    </row>
    <row r="21">
      <c r="A21" s="1" t="s">
        <v>121</v>
      </c>
      <c r="E21" s="27" t="s">
        <v>114</v>
      </c>
    </row>
    <row r="22" ht="25.5">
      <c r="A22" s="1" t="s">
        <v>112</v>
      </c>
      <c r="B22" s="1">
        <v>3</v>
      </c>
      <c r="C22" s="26" t="s">
        <v>3268</v>
      </c>
      <c r="D22" t="s">
        <v>114</v>
      </c>
      <c r="E22" s="27" t="s">
        <v>3269</v>
      </c>
      <c r="F22" s="28" t="s">
        <v>416</v>
      </c>
      <c r="G22" s="29">
        <v>4</v>
      </c>
      <c r="H22" s="28">
        <v>0.00034000000000000002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118</v>
      </c>
      <c r="E23" s="27" t="s">
        <v>3269</v>
      </c>
    </row>
    <row r="24" ht="38.25">
      <c r="A24" s="1" t="s">
        <v>119</v>
      </c>
      <c r="E24" s="33" t="s">
        <v>3270</v>
      </c>
    </row>
    <row r="25">
      <c r="A25" s="1" t="s">
        <v>121</v>
      </c>
      <c r="E25" s="27" t="s">
        <v>114</v>
      </c>
    </row>
    <row r="26" ht="25.5">
      <c r="A26" s="1" t="s">
        <v>112</v>
      </c>
      <c r="B26" s="1">
        <v>5</v>
      </c>
      <c r="C26" s="26" t="s">
        <v>1636</v>
      </c>
      <c r="D26" t="s">
        <v>114</v>
      </c>
      <c r="E26" s="27" t="s">
        <v>1637</v>
      </c>
      <c r="F26" s="28" t="s">
        <v>478</v>
      </c>
      <c r="G26" s="29">
        <v>0.041000000000000002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133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118</v>
      </c>
      <c r="E27" s="27" t="s">
        <v>1638</v>
      </c>
    </row>
    <row r="28">
      <c r="A28" s="1" t="s">
        <v>119</v>
      </c>
    </row>
    <row r="29">
      <c r="A29" s="1" t="s">
        <v>121</v>
      </c>
      <c r="E29" s="27" t="s">
        <v>114</v>
      </c>
    </row>
    <row r="30">
      <c r="A30" s="1" t="s">
        <v>109</v>
      </c>
      <c r="C30" s="22" t="s">
        <v>3271</v>
      </c>
      <c r="E30" s="23" t="s">
        <v>3272</v>
      </c>
      <c r="L30" s="24">
        <f>SUMIFS(L31:L322,A31:A322,"P")</f>
        <v>0</v>
      </c>
      <c r="M30" s="24">
        <f>SUMIFS(M31:M322,A31:A322,"P")</f>
        <v>0</v>
      </c>
      <c r="N30" s="25"/>
    </row>
    <row r="31">
      <c r="A31" s="1" t="s">
        <v>112</v>
      </c>
      <c r="B31" s="1">
        <v>59</v>
      </c>
      <c r="C31" s="26" t="s">
        <v>3273</v>
      </c>
      <c r="D31" t="s">
        <v>114</v>
      </c>
      <c r="E31" s="27" t="s">
        <v>3274</v>
      </c>
      <c r="F31" s="28" t="s">
        <v>132</v>
      </c>
      <c r="G31" s="29">
        <v>24</v>
      </c>
      <c r="H31" s="28">
        <v>0.00059999999999999995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133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118</v>
      </c>
      <c r="E32" s="27" t="s">
        <v>3274</v>
      </c>
    </row>
    <row r="33" ht="25.5">
      <c r="A33" s="1" t="s">
        <v>119</v>
      </c>
      <c r="E33" s="33" t="s">
        <v>3275</v>
      </c>
    </row>
    <row r="34">
      <c r="A34" s="1" t="s">
        <v>121</v>
      </c>
      <c r="E34" s="27" t="s">
        <v>114</v>
      </c>
    </row>
    <row r="35">
      <c r="A35" s="1" t="s">
        <v>112</v>
      </c>
      <c r="B35" s="1">
        <v>60</v>
      </c>
      <c r="C35" s="26" t="s">
        <v>3276</v>
      </c>
      <c r="D35" t="s">
        <v>114</v>
      </c>
      <c r="E35" s="27" t="s">
        <v>3277</v>
      </c>
      <c r="F35" s="28" t="s">
        <v>132</v>
      </c>
      <c r="G35" s="29">
        <v>7</v>
      </c>
      <c r="H35" s="28">
        <v>0.001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133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118</v>
      </c>
      <c r="E36" s="27" t="s">
        <v>3277</v>
      </c>
    </row>
    <row r="37">
      <c r="A37" s="1" t="s">
        <v>119</v>
      </c>
      <c r="E37" s="33" t="s">
        <v>3278</v>
      </c>
    </row>
    <row r="38">
      <c r="A38" s="1" t="s">
        <v>121</v>
      </c>
      <c r="E38" s="27" t="s">
        <v>114</v>
      </c>
    </row>
    <row r="39">
      <c r="A39" s="1" t="s">
        <v>112</v>
      </c>
      <c r="B39" s="1">
        <v>52</v>
      </c>
      <c r="C39" s="26" t="s">
        <v>3279</v>
      </c>
      <c r="D39" t="s">
        <v>114</v>
      </c>
      <c r="E39" s="27" t="s">
        <v>3280</v>
      </c>
      <c r="F39" s="28" t="s">
        <v>132</v>
      </c>
      <c r="G39" s="29">
        <v>30</v>
      </c>
      <c r="H39" s="28">
        <v>0.00029999999999999997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257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118</v>
      </c>
      <c r="E40" s="27" t="s">
        <v>3280</v>
      </c>
    </row>
    <row r="41">
      <c r="A41" s="1" t="s">
        <v>119</v>
      </c>
    </row>
    <row r="42">
      <c r="A42" s="1" t="s">
        <v>121</v>
      </c>
      <c r="E42" s="27" t="s">
        <v>114</v>
      </c>
    </row>
    <row r="43">
      <c r="A43" s="1" t="s">
        <v>112</v>
      </c>
      <c r="B43" s="1">
        <v>54</v>
      </c>
      <c r="C43" s="26" t="s">
        <v>3279</v>
      </c>
      <c r="D43" t="s">
        <v>191</v>
      </c>
      <c r="E43" s="27" t="s">
        <v>3280</v>
      </c>
      <c r="F43" s="28" t="s">
        <v>132</v>
      </c>
      <c r="G43" s="29">
        <v>15</v>
      </c>
      <c r="H43" s="28">
        <v>0.00029999999999999997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257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118</v>
      </c>
      <c r="E44" s="27" t="s">
        <v>3280</v>
      </c>
    </row>
    <row r="45" ht="51">
      <c r="A45" s="1" t="s">
        <v>119</v>
      </c>
      <c r="E45" s="33" t="s">
        <v>3281</v>
      </c>
    </row>
    <row r="46">
      <c r="A46" s="1" t="s">
        <v>121</v>
      </c>
      <c r="E46" s="27" t="s">
        <v>114</v>
      </c>
    </row>
    <row r="47">
      <c r="A47" s="1" t="s">
        <v>112</v>
      </c>
      <c r="B47" s="1">
        <v>51</v>
      </c>
      <c r="C47" s="26" t="s">
        <v>3282</v>
      </c>
      <c r="D47" t="s">
        <v>114</v>
      </c>
      <c r="E47" s="27" t="s">
        <v>3283</v>
      </c>
      <c r="F47" s="28" t="s">
        <v>132</v>
      </c>
      <c r="G47" s="29">
        <v>28</v>
      </c>
      <c r="H47" s="28">
        <v>0.00020000000000000001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133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118</v>
      </c>
      <c r="E48" s="27" t="s">
        <v>3283</v>
      </c>
    </row>
    <row r="49">
      <c r="A49" s="1" t="s">
        <v>119</v>
      </c>
    </row>
    <row r="50">
      <c r="A50" s="1" t="s">
        <v>121</v>
      </c>
      <c r="E50" s="27" t="s">
        <v>114</v>
      </c>
    </row>
    <row r="51">
      <c r="A51" s="1" t="s">
        <v>112</v>
      </c>
      <c r="B51" s="1">
        <v>62</v>
      </c>
      <c r="C51" s="26" t="s">
        <v>3284</v>
      </c>
      <c r="D51" t="s">
        <v>114</v>
      </c>
      <c r="E51" s="27" t="s">
        <v>3285</v>
      </c>
      <c r="F51" s="28" t="s">
        <v>132</v>
      </c>
      <c r="G51" s="29">
        <v>3</v>
      </c>
      <c r="H51" s="28">
        <v>0.0077000000000000002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133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118</v>
      </c>
      <c r="E52" s="27" t="s">
        <v>3285</v>
      </c>
    </row>
    <row r="53">
      <c r="A53" s="1" t="s">
        <v>119</v>
      </c>
      <c r="E53" s="33" t="s">
        <v>3286</v>
      </c>
    </row>
    <row r="54">
      <c r="A54" s="1" t="s">
        <v>121</v>
      </c>
      <c r="E54" s="27" t="s">
        <v>114</v>
      </c>
    </row>
    <row r="55">
      <c r="A55" s="1" t="s">
        <v>112</v>
      </c>
      <c r="B55" s="1">
        <v>63</v>
      </c>
      <c r="C55" s="26" t="s">
        <v>3287</v>
      </c>
      <c r="D55" t="s">
        <v>114</v>
      </c>
      <c r="E55" s="27" t="s">
        <v>3288</v>
      </c>
      <c r="F55" s="28" t="s">
        <v>132</v>
      </c>
      <c r="G55" s="29">
        <v>2</v>
      </c>
      <c r="H55" s="28">
        <v>0.0099000000000000008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133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118</v>
      </c>
      <c r="E56" s="27" t="s">
        <v>3288</v>
      </c>
    </row>
    <row r="57">
      <c r="A57" s="1" t="s">
        <v>119</v>
      </c>
    </row>
    <row r="58">
      <c r="A58" s="1" t="s">
        <v>121</v>
      </c>
      <c r="E58" s="27" t="s">
        <v>114</v>
      </c>
    </row>
    <row r="59" ht="25.5">
      <c r="A59" s="1" t="s">
        <v>112</v>
      </c>
      <c r="B59" s="1">
        <v>6</v>
      </c>
      <c r="C59" s="26" t="s">
        <v>3289</v>
      </c>
      <c r="D59" t="s">
        <v>114</v>
      </c>
      <c r="E59" s="27" t="s">
        <v>3290</v>
      </c>
      <c r="F59" s="28" t="s">
        <v>132</v>
      </c>
      <c r="G59" s="29">
        <v>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133</v>
      </c>
      <c r="O59" s="32">
        <f>M59*AA59</f>
        <v>0</v>
      </c>
      <c r="P59" s="1">
        <v>3</v>
      </c>
      <c r="AA59" s="1">
        <f>IF(P59=1,$O$3,IF(P59=2,$O$4,$O$5))</f>
        <v>0</v>
      </c>
    </row>
    <row r="60" ht="25.5">
      <c r="A60" s="1" t="s">
        <v>118</v>
      </c>
      <c r="E60" s="27" t="s">
        <v>3290</v>
      </c>
    </row>
    <row r="61" ht="51">
      <c r="A61" s="1" t="s">
        <v>119</v>
      </c>
      <c r="E61" s="33" t="s">
        <v>3291</v>
      </c>
    </row>
    <row r="62">
      <c r="A62" s="1" t="s">
        <v>121</v>
      </c>
      <c r="E62" s="27" t="s">
        <v>114</v>
      </c>
    </row>
    <row r="63" ht="38.25">
      <c r="A63" s="1" t="s">
        <v>112</v>
      </c>
      <c r="B63" s="1">
        <v>8</v>
      </c>
      <c r="C63" s="26" t="s">
        <v>3292</v>
      </c>
      <c r="D63" t="s">
        <v>114</v>
      </c>
      <c r="E63" s="27" t="s">
        <v>3293</v>
      </c>
      <c r="F63" s="28" t="s">
        <v>132</v>
      </c>
      <c r="G63" s="29">
        <v>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133</v>
      </c>
      <c r="O63" s="32">
        <f>M63*AA63</f>
        <v>0</v>
      </c>
      <c r="P63" s="1">
        <v>3</v>
      </c>
      <c r="AA63" s="1">
        <f>IF(P63=1,$O$3,IF(P63=2,$O$4,$O$5))</f>
        <v>0</v>
      </c>
    </row>
    <row r="64" ht="38.25">
      <c r="A64" s="1" t="s">
        <v>118</v>
      </c>
      <c r="E64" s="27" t="s">
        <v>3294</v>
      </c>
    </row>
    <row r="65" ht="51">
      <c r="A65" s="1" t="s">
        <v>119</v>
      </c>
      <c r="E65" s="33" t="s">
        <v>3295</v>
      </c>
    </row>
    <row r="66">
      <c r="A66" s="1" t="s">
        <v>121</v>
      </c>
      <c r="E66" s="27" t="s">
        <v>114</v>
      </c>
    </row>
    <row r="67" ht="25.5">
      <c r="A67" s="1" t="s">
        <v>112</v>
      </c>
      <c r="B67" s="1">
        <v>10</v>
      </c>
      <c r="C67" s="26" t="s">
        <v>3296</v>
      </c>
      <c r="D67" t="s">
        <v>114</v>
      </c>
      <c r="E67" s="27" t="s">
        <v>3297</v>
      </c>
      <c r="F67" s="28" t="s">
        <v>132</v>
      </c>
      <c r="G67" s="29">
        <v>7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133</v>
      </c>
      <c r="O67" s="32">
        <f>M67*AA67</f>
        <v>0</v>
      </c>
      <c r="P67" s="1">
        <v>3</v>
      </c>
      <c r="AA67" s="1">
        <f>IF(P67=1,$O$3,IF(P67=2,$O$4,$O$5))</f>
        <v>0</v>
      </c>
    </row>
    <row r="68" ht="25.5">
      <c r="A68" s="1" t="s">
        <v>118</v>
      </c>
      <c r="E68" s="27" t="s">
        <v>3297</v>
      </c>
    </row>
    <row r="69" ht="51">
      <c r="A69" s="1" t="s">
        <v>119</v>
      </c>
      <c r="E69" s="33" t="s">
        <v>3298</v>
      </c>
    </row>
    <row r="70">
      <c r="A70" s="1" t="s">
        <v>121</v>
      </c>
      <c r="E70" s="27" t="s">
        <v>114</v>
      </c>
    </row>
    <row r="71" ht="25.5">
      <c r="A71" s="1" t="s">
        <v>112</v>
      </c>
      <c r="B71" s="1">
        <v>17</v>
      </c>
      <c r="C71" s="26" t="s">
        <v>3299</v>
      </c>
      <c r="D71" t="s">
        <v>114</v>
      </c>
      <c r="E71" s="27" t="s">
        <v>3300</v>
      </c>
      <c r="F71" s="28" t="s">
        <v>132</v>
      </c>
      <c r="G71" s="29">
        <v>2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133</v>
      </c>
      <c r="O71" s="32">
        <f>M71*AA71</f>
        <v>0</v>
      </c>
      <c r="P71" s="1">
        <v>3</v>
      </c>
      <c r="AA71" s="1">
        <f>IF(P71=1,$O$3,IF(P71=2,$O$4,$O$5))</f>
        <v>0</v>
      </c>
    </row>
    <row r="72" ht="25.5">
      <c r="A72" s="1" t="s">
        <v>118</v>
      </c>
      <c r="E72" s="27" t="s">
        <v>3300</v>
      </c>
    </row>
    <row r="73" ht="51">
      <c r="A73" s="1" t="s">
        <v>119</v>
      </c>
      <c r="E73" s="33" t="s">
        <v>3301</v>
      </c>
    </row>
    <row r="74">
      <c r="A74" s="1" t="s">
        <v>121</v>
      </c>
      <c r="E74" s="27" t="s">
        <v>114</v>
      </c>
    </row>
    <row r="75">
      <c r="A75" s="1" t="s">
        <v>112</v>
      </c>
      <c r="B75" s="1">
        <v>20</v>
      </c>
      <c r="C75" s="26" t="s">
        <v>3302</v>
      </c>
      <c r="D75" t="s">
        <v>114</v>
      </c>
      <c r="E75" s="27" t="s">
        <v>3303</v>
      </c>
      <c r="F75" s="28" t="s">
        <v>132</v>
      </c>
      <c r="G75" s="29">
        <v>1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133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118</v>
      </c>
      <c r="E76" s="27" t="s">
        <v>3303</v>
      </c>
    </row>
    <row r="77" ht="51">
      <c r="A77" s="1" t="s">
        <v>119</v>
      </c>
      <c r="E77" s="33" t="s">
        <v>3304</v>
      </c>
    </row>
    <row r="78">
      <c r="A78" s="1" t="s">
        <v>121</v>
      </c>
      <c r="E78" s="27" t="s">
        <v>114</v>
      </c>
    </row>
    <row r="79" ht="25.5">
      <c r="A79" s="1" t="s">
        <v>112</v>
      </c>
      <c r="B79" s="1">
        <v>22</v>
      </c>
      <c r="C79" s="26" t="s">
        <v>3305</v>
      </c>
      <c r="D79" t="s">
        <v>114</v>
      </c>
      <c r="E79" s="27" t="s">
        <v>3306</v>
      </c>
      <c r="F79" s="28" t="s">
        <v>132</v>
      </c>
      <c r="G79" s="29">
        <v>31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133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118</v>
      </c>
      <c r="E80" s="27" t="s">
        <v>3306</v>
      </c>
    </row>
    <row r="81" ht="51">
      <c r="A81" s="1" t="s">
        <v>119</v>
      </c>
      <c r="E81" s="33" t="s">
        <v>3307</v>
      </c>
    </row>
    <row r="82">
      <c r="A82" s="1" t="s">
        <v>121</v>
      </c>
      <c r="E82" s="27" t="s">
        <v>114</v>
      </c>
    </row>
    <row r="83" ht="25.5">
      <c r="A83" s="1" t="s">
        <v>112</v>
      </c>
      <c r="B83" s="1">
        <v>25</v>
      </c>
      <c r="C83" s="26" t="s">
        <v>3308</v>
      </c>
      <c r="D83" t="s">
        <v>114</v>
      </c>
      <c r="E83" s="27" t="s">
        <v>3309</v>
      </c>
      <c r="F83" s="28" t="s">
        <v>132</v>
      </c>
      <c r="G83" s="29">
        <v>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133</v>
      </c>
      <c r="O83" s="32">
        <f>M83*AA83</f>
        <v>0</v>
      </c>
      <c r="P83" s="1">
        <v>3</v>
      </c>
      <c r="AA83" s="1">
        <f>IF(P83=1,$O$3,IF(P83=2,$O$4,$O$5))</f>
        <v>0</v>
      </c>
    </row>
    <row r="84" ht="25.5">
      <c r="A84" s="1" t="s">
        <v>118</v>
      </c>
      <c r="E84" s="27" t="s">
        <v>3309</v>
      </c>
    </row>
    <row r="85" ht="51">
      <c r="A85" s="1" t="s">
        <v>119</v>
      </c>
      <c r="E85" s="33" t="s">
        <v>3295</v>
      </c>
    </row>
    <row r="86">
      <c r="A86" s="1" t="s">
        <v>121</v>
      </c>
      <c r="E86" s="27" t="s">
        <v>114</v>
      </c>
    </row>
    <row r="87">
      <c r="A87" s="1" t="s">
        <v>112</v>
      </c>
      <c r="B87" s="1">
        <v>27</v>
      </c>
      <c r="C87" s="26" t="s">
        <v>3310</v>
      </c>
      <c r="D87" t="s">
        <v>114</v>
      </c>
      <c r="E87" s="27" t="s">
        <v>3311</v>
      </c>
      <c r="F87" s="28" t="s">
        <v>132</v>
      </c>
      <c r="G87" s="29">
        <v>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133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118</v>
      </c>
      <c r="E88" s="27" t="s">
        <v>3311</v>
      </c>
    </row>
    <row r="89" ht="51">
      <c r="A89" s="1" t="s">
        <v>119</v>
      </c>
      <c r="E89" s="33" t="s">
        <v>3291</v>
      </c>
    </row>
    <row r="90">
      <c r="A90" s="1" t="s">
        <v>121</v>
      </c>
      <c r="E90" s="27" t="s">
        <v>114</v>
      </c>
    </row>
    <row r="91">
      <c r="A91" s="1" t="s">
        <v>112</v>
      </c>
      <c r="B91" s="1">
        <v>29</v>
      </c>
      <c r="C91" s="26" t="s">
        <v>3312</v>
      </c>
      <c r="D91" t="s">
        <v>114</v>
      </c>
      <c r="E91" s="27" t="s">
        <v>3313</v>
      </c>
      <c r="F91" s="28" t="s">
        <v>132</v>
      </c>
      <c r="G91" s="29">
        <v>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133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118</v>
      </c>
      <c r="E92" s="27" t="s">
        <v>3313</v>
      </c>
    </row>
    <row r="93" ht="51">
      <c r="A93" s="1" t="s">
        <v>119</v>
      </c>
      <c r="E93" s="33" t="s">
        <v>3314</v>
      </c>
    </row>
    <row r="94">
      <c r="A94" s="1" t="s">
        <v>121</v>
      </c>
      <c r="E94" s="27" t="s">
        <v>114</v>
      </c>
    </row>
    <row r="95">
      <c r="A95" s="1" t="s">
        <v>112</v>
      </c>
      <c r="B95" s="1">
        <v>31</v>
      </c>
      <c r="C95" s="26" t="s">
        <v>3315</v>
      </c>
      <c r="D95" t="s">
        <v>114</v>
      </c>
      <c r="E95" s="27" t="s">
        <v>3316</v>
      </c>
      <c r="F95" s="28" t="s">
        <v>132</v>
      </c>
      <c r="G95" s="29">
        <v>3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133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118</v>
      </c>
      <c r="E96" s="27" t="s">
        <v>3316</v>
      </c>
    </row>
    <row r="97" ht="76.5">
      <c r="A97" s="1" t="s">
        <v>119</v>
      </c>
      <c r="E97" s="33" t="s">
        <v>3317</v>
      </c>
    </row>
    <row r="98">
      <c r="A98" s="1" t="s">
        <v>121</v>
      </c>
      <c r="E98" s="27" t="s">
        <v>114</v>
      </c>
    </row>
    <row r="99" ht="25.5">
      <c r="A99" s="1" t="s">
        <v>112</v>
      </c>
      <c r="B99" s="1">
        <v>34</v>
      </c>
      <c r="C99" s="26" t="s">
        <v>3318</v>
      </c>
      <c r="D99" t="s">
        <v>114</v>
      </c>
      <c r="E99" s="27" t="s">
        <v>3319</v>
      </c>
      <c r="F99" s="28" t="s">
        <v>132</v>
      </c>
      <c r="G99" s="29">
        <v>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133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5.5">
      <c r="A100" s="1" t="s">
        <v>118</v>
      </c>
      <c r="E100" s="27" t="s">
        <v>3319</v>
      </c>
    </row>
    <row r="101" ht="51">
      <c r="A101" s="1" t="s">
        <v>119</v>
      </c>
      <c r="E101" s="33" t="s">
        <v>3320</v>
      </c>
    </row>
    <row r="102">
      <c r="A102" s="1" t="s">
        <v>121</v>
      </c>
      <c r="E102" s="27" t="s">
        <v>114</v>
      </c>
    </row>
    <row r="103" ht="25.5">
      <c r="A103" s="1" t="s">
        <v>112</v>
      </c>
      <c r="B103" s="1">
        <v>38</v>
      </c>
      <c r="C103" s="26" t="s">
        <v>3321</v>
      </c>
      <c r="D103" t="s">
        <v>114</v>
      </c>
      <c r="E103" s="27" t="s">
        <v>3322</v>
      </c>
      <c r="F103" s="28" t="s">
        <v>132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133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118</v>
      </c>
      <c r="E104" s="27" t="s">
        <v>3322</v>
      </c>
    </row>
    <row r="105" ht="51">
      <c r="A105" s="1" t="s">
        <v>119</v>
      </c>
      <c r="E105" s="33" t="s">
        <v>3295</v>
      </c>
    </row>
    <row r="106">
      <c r="A106" s="1" t="s">
        <v>121</v>
      </c>
      <c r="E106" s="27" t="s">
        <v>114</v>
      </c>
    </row>
    <row r="107" ht="25.5">
      <c r="A107" s="1" t="s">
        <v>112</v>
      </c>
      <c r="B107" s="1">
        <v>40</v>
      </c>
      <c r="C107" s="26" t="s">
        <v>3323</v>
      </c>
      <c r="D107" t="s">
        <v>114</v>
      </c>
      <c r="E107" s="27" t="s">
        <v>3324</v>
      </c>
      <c r="F107" s="28" t="s">
        <v>132</v>
      </c>
      <c r="G107" s="29">
        <v>2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133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25.5">
      <c r="A108" s="1" t="s">
        <v>118</v>
      </c>
      <c r="E108" s="27" t="s">
        <v>3324</v>
      </c>
    </row>
    <row r="109" ht="76.5">
      <c r="A109" s="1" t="s">
        <v>119</v>
      </c>
      <c r="E109" s="33" t="s">
        <v>3325</v>
      </c>
    </row>
    <row r="110">
      <c r="A110" s="1" t="s">
        <v>121</v>
      </c>
      <c r="E110" s="27" t="s">
        <v>114</v>
      </c>
    </row>
    <row r="111" ht="25.5">
      <c r="A111" s="1" t="s">
        <v>112</v>
      </c>
      <c r="B111" s="1">
        <v>42</v>
      </c>
      <c r="C111" s="26" t="s">
        <v>3326</v>
      </c>
      <c r="D111" t="s">
        <v>114</v>
      </c>
      <c r="E111" s="27" t="s">
        <v>3327</v>
      </c>
      <c r="F111" s="28" t="s">
        <v>132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133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118</v>
      </c>
      <c r="E112" s="27" t="s">
        <v>3327</v>
      </c>
    </row>
    <row r="113" ht="51">
      <c r="A113" s="1" t="s">
        <v>119</v>
      </c>
      <c r="E113" s="33" t="s">
        <v>3291</v>
      </c>
    </row>
    <row r="114">
      <c r="A114" s="1" t="s">
        <v>121</v>
      </c>
      <c r="E114" s="27" t="s">
        <v>114</v>
      </c>
    </row>
    <row r="115" ht="25.5">
      <c r="A115" s="1" t="s">
        <v>112</v>
      </c>
      <c r="B115" s="1">
        <v>44</v>
      </c>
      <c r="C115" s="26" t="s">
        <v>3328</v>
      </c>
      <c r="D115" t="s">
        <v>114</v>
      </c>
      <c r="E115" s="27" t="s">
        <v>3329</v>
      </c>
      <c r="F115" s="28" t="s">
        <v>132</v>
      </c>
      <c r="G115" s="29">
        <v>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133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25.5">
      <c r="A116" s="1" t="s">
        <v>118</v>
      </c>
      <c r="E116" s="27" t="s">
        <v>3329</v>
      </c>
    </row>
    <row r="117" ht="51">
      <c r="A117" s="1" t="s">
        <v>119</v>
      </c>
      <c r="E117" s="33" t="s">
        <v>3320</v>
      </c>
    </row>
    <row r="118">
      <c r="A118" s="1" t="s">
        <v>121</v>
      </c>
      <c r="E118" s="27" t="s">
        <v>114</v>
      </c>
    </row>
    <row r="119" ht="25.5">
      <c r="A119" s="1" t="s">
        <v>112</v>
      </c>
      <c r="B119" s="1">
        <v>48</v>
      </c>
      <c r="C119" s="26" t="s">
        <v>3330</v>
      </c>
      <c r="D119" t="s">
        <v>114</v>
      </c>
      <c r="E119" s="27" t="s">
        <v>3331</v>
      </c>
      <c r="F119" s="28" t="s">
        <v>136</v>
      </c>
      <c r="G119" s="29">
        <v>2</v>
      </c>
      <c r="H119" s="28">
        <v>0.044339999999999997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133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 ht="25.5">
      <c r="A120" s="1" t="s">
        <v>118</v>
      </c>
      <c r="E120" s="27" t="s">
        <v>3331</v>
      </c>
    </row>
    <row r="121" ht="51">
      <c r="A121" s="1" t="s">
        <v>119</v>
      </c>
      <c r="E121" s="33" t="s">
        <v>3332</v>
      </c>
    </row>
    <row r="122">
      <c r="A122" s="1" t="s">
        <v>121</v>
      </c>
      <c r="E122" s="27" t="s">
        <v>114</v>
      </c>
    </row>
    <row r="123" ht="25.5">
      <c r="A123" s="1" t="s">
        <v>112</v>
      </c>
      <c r="B123" s="1">
        <v>49</v>
      </c>
      <c r="C123" s="26" t="s">
        <v>3333</v>
      </c>
      <c r="D123" t="s">
        <v>114</v>
      </c>
      <c r="E123" s="27" t="s">
        <v>3334</v>
      </c>
      <c r="F123" s="28" t="s">
        <v>136</v>
      </c>
      <c r="G123" s="29">
        <v>3</v>
      </c>
      <c r="H123" s="28">
        <v>0.049099999999999998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133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 ht="25.5">
      <c r="A124" s="1" t="s">
        <v>118</v>
      </c>
      <c r="E124" s="27" t="s">
        <v>3334</v>
      </c>
    </row>
    <row r="125" ht="76.5">
      <c r="A125" s="1" t="s">
        <v>119</v>
      </c>
      <c r="E125" s="33" t="s">
        <v>3335</v>
      </c>
    </row>
    <row r="126">
      <c r="A126" s="1" t="s">
        <v>121</v>
      </c>
      <c r="E126" s="27" t="s">
        <v>114</v>
      </c>
    </row>
    <row r="127" ht="25.5">
      <c r="A127" s="1" t="s">
        <v>112</v>
      </c>
      <c r="B127" s="1">
        <v>50</v>
      </c>
      <c r="C127" s="26" t="s">
        <v>3336</v>
      </c>
      <c r="D127" t="s">
        <v>114</v>
      </c>
      <c r="E127" s="27" t="s">
        <v>3337</v>
      </c>
      <c r="F127" s="28" t="s">
        <v>136</v>
      </c>
      <c r="G127" s="29">
        <v>98</v>
      </c>
      <c r="H127" s="28">
        <v>0.0034399999999999999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133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 ht="25.5">
      <c r="A128" s="1" t="s">
        <v>118</v>
      </c>
      <c r="E128" s="27" t="s">
        <v>3337</v>
      </c>
    </row>
    <row r="129" ht="51">
      <c r="A129" s="1" t="s">
        <v>119</v>
      </c>
      <c r="E129" s="33" t="s">
        <v>3338</v>
      </c>
    </row>
    <row r="130">
      <c r="A130" s="1" t="s">
        <v>121</v>
      </c>
      <c r="E130" s="27" t="s">
        <v>114</v>
      </c>
    </row>
    <row r="131" ht="25.5">
      <c r="A131" s="1" t="s">
        <v>112</v>
      </c>
      <c r="B131" s="1">
        <v>53</v>
      </c>
      <c r="C131" s="26" t="s">
        <v>3339</v>
      </c>
      <c r="D131" t="s">
        <v>114</v>
      </c>
      <c r="E131" s="27" t="s">
        <v>3340</v>
      </c>
      <c r="F131" s="28" t="s">
        <v>136</v>
      </c>
      <c r="G131" s="29">
        <v>3</v>
      </c>
      <c r="H131" s="28">
        <v>0.0052199999999999998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133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 ht="25.5">
      <c r="A132" s="1" t="s">
        <v>118</v>
      </c>
      <c r="E132" s="27" t="s">
        <v>3340</v>
      </c>
    </row>
    <row r="133" ht="51">
      <c r="A133" s="1" t="s">
        <v>119</v>
      </c>
      <c r="E133" s="33" t="s">
        <v>3341</v>
      </c>
    </row>
    <row r="134">
      <c r="A134" s="1" t="s">
        <v>121</v>
      </c>
      <c r="E134" s="27" t="s">
        <v>114</v>
      </c>
    </row>
    <row r="135" ht="25.5">
      <c r="A135" s="1" t="s">
        <v>112</v>
      </c>
      <c r="B135" s="1">
        <v>55</v>
      </c>
      <c r="C135" s="26" t="s">
        <v>3342</v>
      </c>
      <c r="D135" t="s">
        <v>114</v>
      </c>
      <c r="E135" s="27" t="s">
        <v>3343</v>
      </c>
      <c r="F135" s="28" t="s">
        <v>132</v>
      </c>
      <c r="G135" s="29">
        <v>2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133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 ht="25.5">
      <c r="A136" s="1" t="s">
        <v>118</v>
      </c>
      <c r="E136" s="27" t="s">
        <v>3343</v>
      </c>
    </row>
    <row r="137" ht="51">
      <c r="A137" s="1" t="s">
        <v>119</v>
      </c>
      <c r="E137" s="33" t="s">
        <v>3344</v>
      </c>
    </row>
    <row r="138">
      <c r="A138" s="1" t="s">
        <v>121</v>
      </c>
      <c r="E138" s="27" t="s">
        <v>114</v>
      </c>
    </row>
    <row r="139" ht="25.5">
      <c r="A139" s="1" t="s">
        <v>112</v>
      </c>
      <c r="B139" s="1">
        <v>57</v>
      </c>
      <c r="C139" s="26" t="s">
        <v>3345</v>
      </c>
      <c r="D139" t="s">
        <v>114</v>
      </c>
      <c r="E139" s="27" t="s">
        <v>3346</v>
      </c>
      <c r="F139" s="28" t="s">
        <v>132</v>
      </c>
      <c r="G139" s="29">
        <v>32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133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 ht="25.5">
      <c r="A140" s="1" t="s">
        <v>118</v>
      </c>
      <c r="E140" s="27" t="s">
        <v>3346</v>
      </c>
    </row>
    <row r="141" ht="76.5">
      <c r="A141" s="1" t="s">
        <v>119</v>
      </c>
      <c r="E141" s="33" t="s">
        <v>3347</v>
      </c>
    </row>
    <row r="142">
      <c r="A142" s="1" t="s">
        <v>121</v>
      </c>
      <c r="E142" s="27" t="s">
        <v>114</v>
      </c>
    </row>
    <row r="143" ht="25.5">
      <c r="A143" s="1" t="s">
        <v>112</v>
      </c>
      <c r="B143" s="1">
        <v>61</v>
      </c>
      <c r="C143" s="26" t="s">
        <v>3348</v>
      </c>
      <c r="D143" t="s">
        <v>114</v>
      </c>
      <c r="E143" s="27" t="s">
        <v>3349</v>
      </c>
      <c r="F143" s="28" t="s">
        <v>136</v>
      </c>
      <c r="G143" s="29">
        <v>40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133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 ht="25.5">
      <c r="A144" s="1" t="s">
        <v>118</v>
      </c>
      <c r="E144" s="27" t="s">
        <v>3349</v>
      </c>
    </row>
    <row r="145" ht="51">
      <c r="A145" s="1" t="s">
        <v>119</v>
      </c>
      <c r="E145" s="33" t="s">
        <v>3350</v>
      </c>
    </row>
    <row r="146">
      <c r="A146" s="1" t="s">
        <v>121</v>
      </c>
      <c r="E146" s="27" t="s">
        <v>114</v>
      </c>
    </row>
    <row r="147" ht="25.5">
      <c r="A147" s="1" t="s">
        <v>112</v>
      </c>
      <c r="B147" s="1">
        <v>64</v>
      </c>
      <c r="C147" s="26" t="s">
        <v>3351</v>
      </c>
      <c r="D147" t="s">
        <v>114</v>
      </c>
      <c r="E147" s="27" t="s">
        <v>3352</v>
      </c>
      <c r="F147" s="28" t="s">
        <v>136</v>
      </c>
      <c r="G147" s="29">
        <v>3</v>
      </c>
      <c r="H147" s="28">
        <v>0.0017700000000000001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133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 ht="25.5">
      <c r="A148" s="1" t="s">
        <v>118</v>
      </c>
      <c r="E148" s="27" t="s">
        <v>3352</v>
      </c>
    </row>
    <row r="149" ht="51">
      <c r="A149" s="1" t="s">
        <v>119</v>
      </c>
      <c r="E149" s="33" t="s">
        <v>3353</v>
      </c>
    </row>
    <row r="150">
      <c r="A150" s="1" t="s">
        <v>121</v>
      </c>
      <c r="E150" s="27" t="s">
        <v>114</v>
      </c>
    </row>
    <row r="151" ht="25.5">
      <c r="A151" s="1" t="s">
        <v>112</v>
      </c>
      <c r="B151" s="1">
        <v>65</v>
      </c>
      <c r="C151" s="26" t="s">
        <v>3354</v>
      </c>
      <c r="D151" t="s">
        <v>114</v>
      </c>
      <c r="E151" s="27" t="s">
        <v>3355</v>
      </c>
      <c r="F151" s="28" t="s">
        <v>136</v>
      </c>
      <c r="G151" s="29">
        <v>4</v>
      </c>
      <c r="H151" s="28">
        <v>0.0018799999999999999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133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 ht="25.5">
      <c r="A152" s="1" t="s">
        <v>118</v>
      </c>
      <c r="E152" s="27" t="s">
        <v>3355</v>
      </c>
    </row>
    <row r="153" ht="51">
      <c r="A153" s="1" t="s">
        <v>119</v>
      </c>
      <c r="E153" s="33" t="s">
        <v>3356</v>
      </c>
    </row>
    <row r="154">
      <c r="A154" s="1" t="s">
        <v>121</v>
      </c>
      <c r="E154" s="27" t="s">
        <v>114</v>
      </c>
    </row>
    <row r="155" ht="25.5">
      <c r="A155" s="1" t="s">
        <v>112</v>
      </c>
      <c r="B155" s="1">
        <v>66</v>
      </c>
      <c r="C155" s="26" t="s">
        <v>3357</v>
      </c>
      <c r="D155" t="s">
        <v>114</v>
      </c>
      <c r="E155" s="27" t="s">
        <v>3358</v>
      </c>
      <c r="F155" s="28" t="s">
        <v>136</v>
      </c>
      <c r="G155" s="29">
        <v>98</v>
      </c>
      <c r="H155" s="28">
        <v>0.00027999999999999998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133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 ht="25.5">
      <c r="A156" s="1" t="s">
        <v>118</v>
      </c>
      <c r="E156" s="27" t="s">
        <v>3358</v>
      </c>
    </row>
    <row r="157" ht="51">
      <c r="A157" s="1" t="s">
        <v>119</v>
      </c>
      <c r="E157" s="33" t="s">
        <v>3338</v>
      </c>
    </row>
    <row r="158">
      <c r="A158" s="1" t="s">
        <v>121</v>
      </c>
      <c r="E158" s="27" t="s">
        <v>114</v>
      </c>
    </row>
    <row r="159" ht="25.5">
      <c r="A159" s="1" t="s">
        <v>112</v>
      </c>
      <c r="B159" s="1">
        <v>67</v>
      </c>
      <c r="C159" s="26" t="s">
        <v>3359</v>
      </c>
      <c r="D159" t="s">
        <v>114</v>
      </c>
      <c r="E159" s="27" t="s">
        <v>3360</v>
      </c>
      <c r="F159" s="28" t="s">
        <v>416</v>
      </c>
      <c r="G159" s="29">
        <v>55</v>
      </c>
      <c r="H159" s="28">
        <v>0.019120000000000002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133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118</v>
      </c>
      <c r="E160" s="27" t="s">
        <v>3360</v>
      </c>
    </row>
    <row r="161" ht="38.25">
      <c r="A161" s="1" t="s">
        <v>119</v>
      </c>
      <c r="E161" s="33" t="s">
        <v>3361</v>
      </c>
    </row>
    <row r="162">
      <c r="A162" s="1" t="s">
        <v>121</v>
      </c>
      <c r="E162" s="27" t="s">
        <v>114</v>
      </c>
    </row>
    <row r="163" ht="25.5">
      <c r="A163" s="1" t="s">
        <v>112</v>
      </c>
      <c r="B163" s="1">
        <v>68</v>
      </c>
      <c r="C163" s="26" t="s">
        <v>3362</v>
      </c>
      <c r="D163" t="s">
        <v>114</v>
      </c>
      <c r="E163" s="27" t="s">
        <v>3363</v>
      </c>
      <c r="F163" s="28" t="s">
        <v>132</v>
      </c>
      <c r="G163" s="29">
        <v>3</v>
      </c>
      <c r="H163" s="28">
        <v>0.023259999999999999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133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 ht="25.5">
      <c r="A164" s="1" t="s">
        <v>118</v>
      </c>
      <c r="E164" s="27" t="s">
        <v>3363</v>
      </c>
    </row>
    <row r="165">
      <c r="A165" s="1" t="s">
        <v>119</v>
      </c>
    </row>
    <row r="166">
      <c r="A166" s="1" t="s">
        <v>121</v>
      </c>
      <c r="E166" s="27" t="s">
        <v>114</v>
      </c>
    </row>
    <row r="167" ht="25.5">
      <c r="A167" s="1" t="s">
        <v>112</v>
      </c>
      <c r="B167" s="1">
        <v>69</v>
      </c>
      <c r="C167" s="26" t="s">
        <v>3364</v>
      </c>
      <c r="D167" t="s">
        <v>114</v>
      </c>
      <c r="E167" s="27" t="s">
        <v>3365</v>
      </c>
      <c r="F167" s="28" t="s">
        <v>132</v>
      </c>
      <c r="G167" s="29">
        <v>11</v>
      </c>
      <c r="H167" s="28">
        <v>0.0011900000000000001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133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 ht="25.5">
      <c r="A168" s="1" t="s">
        <v>118</v>
      </c>
      <c r="E168" s="27" t="s">
        <v>3365</v>
      </c>
    </row>
    <row r="169">
      <c r="A169" s="1" t="s">
        <v>119</v>
      </c>
    </row>
    <row r="170">
      <c r="A170" s="1" t="s">
        <v>121</v>
      </c>
      <c r="E170" s="27" t="s">
        <v>114</v>
      </c>
    </row>
    <row r="171" ht="25.5">
      <c r="A171" s="1" t="s">
        <v>112</v>
      </c>
      <c r="B171" s="1">
        <v>78</v>
      </c>
      <c r="C171" s="26" t="s">
        <v>3366</v>
      </c>
      <c r="D171" t="s">
        <v>114</v>
      </c>
      <c r="E171" s="27" t="s">
        <v>3367</v>
      </c>
      <c r="F171" s="28" t="s">
        <v>478</v>
      </c>
      <c r="G171" s="29">
        <v>2.153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133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25.5">
      <c r="A172" s="1" t="s">
        <v>118</v>
      </c>
      <c r="E172" s="27" t="s">
        <v>3367</v>
      </c>
    </row>
    <row r="173">
      <c r="A173" s="1" t="s">
        <v>119</v>
      </c>
    </row>
    <row r="174">
      <c r="A174" s="1" t="s">
        <v>121</v>
      </c>
      <c r="E174" s="27" t="s">
        <v>114</v>
      </c>
    </row>
    <row r="175">
      <c r="A175" s="1" t="s">
        <v>112</v>
      </c>
      <c r="B175" s="1">
        <v>7</v>
      </c>
      <c r="C175" s="26" t="s">
        <v>3368</v>
      </c>
      <c r="D175" t="s">
        <v>114</v>
      </c>
      <c r="E175" s="27" t="s">
        <v>3369</v>
      </c>
      <c r="F175" s="28" t="s">
        <v>132</v>
      </c>
      <c r="G175" s="29">
        <v>1</v>
      </c>
      <c r="H175" s="28">
        <v>0.029999999999999999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257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118</v>
      </c>
      <c r="E176" s="27" t="s">
        <v>3369</v>
      </c>
    </row>
    <row r="177">
      <c r="A177" s="1" t="s">
        <v>119</v>
      </c>
    </row>
    <row r="178">
      <c r="A178" s="1" t="s">
        <v>121</v>
      </c>
      <c r="E178" s="27" t="s">
        <v>114</v>
      </c>
    </row>
    <row r="179">
      <c r="A179" s="1" t="s">
        <v>112</v>
      </c>
      <c r="B179" s="1">
        <v>9</v>
      </c>
      <c r="C179" s="26" t="s">
        <v>3370</v>
      </c>
      <c r="D179" t="s">
        <v>114</v>
      </c>
      <c r="E179" s="27" t="s">
        <v>3371</v>
      </c>
      <c r="F179" s="28" t="s">
        <v>132</v>
      </c>
      <c r="G179" s="29">
        <v>1</v>
      </c>
      <c r="H179" s="28">
        <v>0.042000000000000003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257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118</v>
      </c>
      <c r="E180" s="27" t="s">
        <v>3371</v>
      </c>
    </row>
    <row r="181">
      <c r="A181" s="1" t="s">
        <v>119</v>
      </c>
    </row>
    <row r="182">
      <c r="A182" s="1" t="s">
        <v>121</v>
      </c>
      <c r="E182" s="27" t="s">
        <v>114</v>
      </c>
    </row>
    <row r="183">
      <c r="A183" s="1" t="s">
        <v>112</v>
      </c>
      <c r="B183" s="1">
        <v>11</v>
      </c>
      <c r="C183" s="26" t="s">
        <v>3372</v>
      </c>
      <c r="D183" t="s">
        <v>114</v>
      </c>
      <c r="E183" s="27" t="s">
        <v>3373</v>
      </c>
      <c r="F183" s="28" t="s">
        <v>132</v>
      </c>
      <c r="G183" s="29">
        <v>1</v>
      </c>
      <c r="H183" s="28">
        <v>0.0050000000000000001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257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118</v>
      </c>
      <c r="E184" s="27" t="s">
        <v>3373</v>
      </c>
    </row>
    <row r="185">
      <c r="A185" s="1" t="s">
        <v>119</v>
      </c>
    </row>
    <row r="186">
      <c r="A186" s="1" t="s">
        <v>121</v>
      </c>
      <c r="E186" s="27" t="s">
        <v>114</v>
      </c>
    </row>
    <row r="187">
      <c r="A187" s="1" t="s">
        <v>112</v>
      </c>
      <c r="B187" s="1">
        <v>12</v>
      </c>
      <c r="C187" s="26" t="s">
        <v>3374</v>
      </c>
      <c r="D187" t="s">
        <v>114</v>
      </c>
      <c r="E187" s="27" t="s">
        <v>3375</v>
      </c>
      <c r="F187" s="28" t="s">
        <v>132</v>
      </c>
      <c r="G187" s="29">
        <v>1</v>
      </c>
      <c r="H187" s="28">
        <v>0.0050000000000000001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257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118</v>
      </c>
      <c r="E188" s="27" t="s">
        <v>3375</v>
      </c>
    </row>
    <row r="189">
      <c r="A189" s="1" t="s">
        <v>119</v>
      </c>
    </row>
    <row r="190">
      <c r="A190" s="1" t="s">
        <v>121</v>
      </c>
      <c r="E190" s="27" t="s">
        <v>114</v>
      </c>
    </row>
    <row r="191">
      <c r="A191" s="1" t="s">
        <v>112</v>
      </c>
      <c r="B191" s="1">
        <v>13</v>
      </c>
      <c r="C191" s="26" t="s">
        <v>3376</v>
      </c>
      <c r="D191" t="s">
        <v>114</v>
      </c>
      <c r="E191" s="27" t="s">
        <v>3377</v>
      </c>
      <c r="F191" s="28" t="s">
        <v>132</v>
      </c>
      <c r="G191" s="29">
        <v>1</v>
      </c>
      <c r="H191" s="28">
        <v>0.0050000000000000001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257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118</v>
      </c>
      <c r="E192" s="27" t="s">
        <v>3377</v>
      </c>
    </row>
    <row r="193">
      <c r="A193" s="1" t="s">
        <v>119</v>
      </c>
    </row>
    <row r="194">
      <c r="A194" s="1" t="s">
        <v>121</v>
      </c>
      <c r="E194" s="27" t="s">
        <v>114</v>
      </c>
    </row>
    <row r="195">
      <c r="A195" s="1" t="s">
        <v>112</v>
      </c>
      <c r="B195" s="1">
        <v>14</v>
      </c>
      <c r="C195" s="26" t="s">
        <v>3378</v>
      </c>
      <c r="D195" t="s">
        <v>114</v>
      </c>
      <c r="E195" s="27" t="s">
        <v>3379</v>
      </c>
      <c r="F195" s="28" t="s">
        <v>132</v>
      </c>
      <c r="G195" s="29">
        <v>2</v>
      </c>
      <c r="H195" s="28">
        <v>0.0050000000000000001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257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118</v>
      </c>
      <c r="E196" s="27" t="s">
        <v>3379</v>
      </c>
    </row>
    <row r="197">
      <c r="A197" s="1" t="s">
        <v>119</v>
      </c>
    </row>
    <row r="198">
      <c r="A198" s="1" t="s">
        <v>121</v>
      </c>
      <c r="E198" s="27" t="s">
        <v>114</v>
      </c>
    </row>
    <row r="199">
      <c r="A199" s="1" t="s">
        <v>112</v>
      </c>
      <c r="B199" s="1">
        <v>15</v>
      </c>
      <c r="C199" s="26" t="s">
        <v>3380</v>
      </c>
      <c r="D199" t="s">
        <v>114</v>
      </c>
      <c r="E199" s="27" t="s">
        <v>3381</v>
      </c>
      <c r="F199" s="28" t="s">
        <v>132</v>
      </c>
      <c r="G199" s="29">
        <v>1</v>
      </c>
      <c r="H199" s="28">
        <v>0.0070000000000000001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257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118</v>
      </c>
      <c r="E200" s="27" t="s">
        <v>3381</v>
      </c>
    </row>
    <row r="201">
      <c r="A201" s="1" t="s">
        <v>119</v>
      </c>
    </row>
    <row r="202">
      <c r="A202" s="1" t="s">
        <v>121</v>
      </c>
      <c r="E202" s="27" t="s">
        <v>114</v>
      </c>
    </row>
    <row r="203">
      <c r="A203" s="1" t="s">
        <v>112</v>
      </c>
      <c r="B203" s="1">
        <v>16</v>
      </c>
      <c r="C203" s="26" t="s">
        <v>3382</v>
      </c>
      <c r="D203" t="s">
        <v>114</v>
      </c>
      <c r="E203" s="27" t="s">
        <v>3383</v>
      </c>
      <c r="F203" s="28" t="s">
        <v>132</v>
      </c>
      <c r="G203" s="29">
        <v>1</v>
      </c>
      <c r="H203" s="28">
        <v>0.0070000000000000001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257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118</v>
      </c>
      <c r="E204" s="27" t="s">
        <v>3383</v>
      </c>
    </row>
    <row r="205">
      <c r="A205" s="1" t="s">
        <v>119</v>
      </c>
    </row>
    <row r="206">
      <c r="A206" s="1" t="s">
        <v>121</v>
      </c>
      <c r="E206" s="27" t="s">
        <v>114</v>
      </c>
    </row>
    <row r="207">
      <c r="A207" s="1" t="s">
        <v>112</v>
      </c>
      <c r="B207" s="1">
        <v>18</v>
      </c>
      <c r="C207" s="26" t="s">
        <v>3384</v>
      </c>
      <c r="D207" t="s">
        <v>114</v>
      </c>
      <c r="E207" s="27" t="s">
        <v>3385</v>
      </c>
      <c r="F207" s="28" t="s">
        <v>132</v>
      </c>
      <c r="G207" s="29">
        <v>1</v>
      </c>
      <c r="H207" s="28">
        <v>0.017999999999999999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257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118</v>
      </c>
      <c r="E208" s="27" t="s">
        <v>3385</v>
      </c>
    </row>
    <row r="209">
      <c r="A209" s="1" t="s">
        <v>119</v>
      </c>
    </row>
    <row r="210">
      <c r="A210" s="1" t="s">
        <v>121</v>
      </c>
      <c r="E210" s="27" t="s">
        <v>114</v>
      </c>
    </row>
    <row r="211">
      <c r="A211" s="1" t="s">
        <v>112</v>
      </c>
      <c r="B211" s="1">
        <v>19</v>
      </c>
      <c r="C211" s="26" t="s">
        <v>3386</v>
      </c>
      <c r="D211" t="s">
        <v>114</v>
      </c>
      <c r="E211" s="27" t="s">
        <v>3387</v>
      </c>
      <c r="F211" s="28" t="s">
        <v>132</v>
      </c>
      <c r="G211" s="29">
        <v>1</v>
      </c>
      <c r="H211" s="28">
        <v>0.017999999999999999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257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118</v>
      </c>
      <c r="E212" s="27" t="s">
        <v>3387</v>
      </c>
    </row>
    <row r="213">
      <c r="A213" s="1" t="s">
        <v>119</v>
      </c>
    </row>
    <row r="214">
      <c r="A214" s="1" t="s">
        <v>121</v>
      </c>
      <c r="E214" s="27" t="s">
        <v>114</v>
      </c>
    </row>
    <row r="215">
      <c r="A215" s="1" t="s">
        <v>112</v>
      </c>
      <c r="B215" s="1">
        <v>21</v>
      </c>
      <c r="C215" s="26" t="s">
        <v>3388</v>
      </c>
      <c r="D215" t="s">
        <v>114</v>
      </c>
      <c r="E215" s="27" t="s">
        <v>3389</v>
      </c>
      <c r="F215" s="28" t="s">
        <v>132</v>
      </c>
      <c r="G215" s="29">
        <v>1</v>
      </c>
      <c r="H215" s="28">
        <v>0.002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257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118</v>
      </c>
      <c r="E216" s="27" t="s">
        <v>3389</v>
      </c>
    </row>
    <row r="217">
      <c r="A217" s="1" t="s">
        <v>119</v>
      </c>
    </row>
    <row r="218">
      <c r="A218" s="1" t="s">
        <v>121</v>
      </c>
      <c r="E218" s="27" t="s">
        <v>114</v>
      </c>
    </row>
    <row r="219">
      <c r="A219" s="1" t="s">
        <v>112</v>
      </c>
      <c r="B219" s="1">
        <v>23</v>
      </c>
      <c r="C219" s="26" t="s">
        <v>3390</v>
      </c>
      <c r="D219" t="s">
        <v>114</v>
      </c>
      <c r="E219" s="27" t="s">
        <v>3391</v>
      </c>
      <c r="F219" s="28" t="s">
        <v>132</v>
      </c>
      <c r="G219" s="29">
        <v>24</v>
      </c>
      <c r="H219" s="28">
        <v>0.001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257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118</v>
      </c>
      <c r="E220" s="27" t="s">
        <v>3391</v>
      </c>
    </row>
    <row r="221">
      <c r="A221" s="1" t="s">
        <v>119</v>
      </c>
    </row>
    <row r="222">
      <c r="A222" s="1" t="s">
        <v>121</v>
      </c>
      <c r="E222" s="27" t="s">
        <v>114</v>
      </c>
    </row>
    <row r="223">
      <c r="A223" s="1" t="s">
        <v>112</v>
      </c>
      <c r="B223" s="1">
        <v>24</v>
      </c>
      <c r="C223" s="26" t="s">
        <v>3392</v>
      </c>
      <c r="D223" t="s">
        <v>114</v>
      </c>
      <c r="E223" s="27" t="s">
        <v>3393</v>
      </c>
      <c r="F223" s="28" t="s">
        <v>132</v>
      </c>
      <c r="G223" s="29">
        <v>7</v>
      </c>
      <c r="H223" s="28">
        <v>0.00050000000000000001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257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118</v>
      </c>
      <c r="E224" s="27" t="s">
        <v>3393</v>
      </c>
    </row>
    <row r="225">
      <c r="A225" s="1" t="s">
        <v>119</v>
      </c>
    </row>
    <row r="226">
      <c r="A226" s="1" t="s">
        <v>121</v>
      </c>
      <c r="E226" s="27" t="s">
        <v>114</v>
      </c>
    </row>
    <row r="227">
      <c r="A227" s="1" t="s">
        <v>112</v>
      </c>
      <c r="B227" s="1">
        <v>26</v>
      </c>
      <c r="C227" s="26" t="s">
        <v>3394</v>
      </c>
      <c r="D227" t="s">
        <v>114</v>
      </c>
      <c r="E227" s="27" t="s">
        <v>3395</v>
      </c>
      <c r="F227" s="28" t="s">
        <v>132</v>
      </c>
      <c r="G227" s="29">
        <v>1</v>
      </c>
      <c r="H227" s="28">
        <v>0.0050000000000000001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257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118</v>
      </c>
      <c r="E228" s="27" t="s">
        <v>3395</v>
      </c>
    </row>
    <row r="229">
      <c r="A229" s="1" t="s">
        <v>119</v>
      </c>
    </row>
    <row r="230">
      <c r="A230" s="1" t="s">
        <v>121</v>
      </c>
      <c r="E230" s="27" t="s">
        <v>114</v>
      </c>
    </row>
    <row r="231">
      <c r="A231" s="1" t="s">
        <v>112</v>
      </c>
      <c r="B231" s="1">
        <v>28</v>
      </c>
      <c r="C231" s="26" t="s">
        <v>3396</v>
      </c>
      <c r="D231" t="s">
        <v>114</v>
      </c>
      <c r="E231" s="27" t="s">
        <v>3397</v>
      </c>
      <c r="F231" s="28" t="s">
        <v>132</v>
      </c>
      <c r="G231" s="29">
        <v>1</v>
      </c>
      <c r="H231" s="28">
        <v>0.002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257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118</v>
      </c>
      <c r="E232" s="27" t="s">
        <v>3397</v>
      </c>
    </row>
    <row r="233">
      <c r="A233" s="1" t="s">
        <v>119</v>
      </c>
    </row>
    <row r="234">
      <c r="A234" s="1" t="s">
        <v>121</v>
      </c>
      <c r="E234" s="27" t="s">
        <v>114</v>
      </c>
    </row>
    <row r="235">
      <c r="A235" s="1" t="s">
        <v>112</v>
      </c>
      <c r="B235" s="1">
        <v>30</v>
      </c>
      <c r="C235" s="26" t="s">
        <v>3398</v>
      </c>
      <c r="D235" t="s">
        <v>114</v>
      </c>
      <c r="E235" s="27" t="s">
        <v>3399</v>
      </c>
      <c r="F235" s="28" t="s">
        <v>132</v>
      </c>
      <c r="G235" s="29">
        <v>2</v>
      </c>
      <c r="H235" s="28">
        <v>0.00050000000000000001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257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118</v>
      </c>
      <c r="E236" s="27" t="s">
        <v>3399</v>
      </c>
    </row>
    <row r="237">
      <c r="A237" s="1" t="s">
        <v>119</v>
      </c>
    </row>
    <row r="238">
      <c r="A238" s="1" t="s">
        <v>121</v>
      </c>
      <c r="E238" s="27" t="s">
        <v>114</v>
      </c>
    </row>
    <row r="239">
      <c r="A239" s="1" t="s">
        <v>112</v>
      </c>
      <c r="B239" s="1">
        <v>32</v>
      </c>
      <c r="C239" s="26" t="s">
        <v>3400</v>
      </c>
      <c r="D239" t="s">
        <v>114</v>
      </c>
      <c r="E239" s="27" t="s">
        <v>3401</v>
      </c>
      <c r="F239" s="28" t="s">
        <v>132</v>
      </c>
      <c r="G239" s="29">
        <v>1</v>
      </c>
      <c r="H239" s="28">
        <v>0.002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257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118</v>
      </c>
      <c r="E240" s="27" t="s">
        <v>3401</v>
      </c>
    </row>
    <row r="241">
      <c r="A241" s="1" t="s">
        <v>119</v>
      </c>
    </row>
    <row r="242">
      <c r="A242" s="1" t="s">
        <v>121</v>
      </c>
      <c r="E242" s="27" t="s">
        <v>114</v>
      </c>
    </row>
    <row r="243">
      <c r="A243" s="1" t="s">
        <v>112</v>
      </c>
      <c r="B243" s="1">
        <v>33</v>
      </c>
      <c r="C243" s="26" t="s">
        <v>3402</v>
      </c>
      <c r="D243" t="s">
        <v>114</v>
      </c>
      <c r="E243" s="27" t="s">
        <v>3403</v>
      </c>
      <c r="F243" s="28" t="s">
        <v>132</v>
      </c>
      <c r="G243" s="29">
        <v>2</v>
      </c>
      <c r="H243" s="28">
        <v>0.0050000000000000001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257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118</v>
      </c>
      <c r="E244" s="27" t="s">
        <v>3403</v>
      </c>
    </row>
    <row r="245">
      <c r="A245" s="1" t="s">
        <v>119</v>
      </c>
    </row>
    <row r="246">
      <c r="A246" s="1" t="s">
        <v>121</v>
      </c>
      <c r="E246" s="27" t="s">
        <v>114</v>
      </c>
    </row>
    <row r="247">
      <c r="A247" s="1" t="s">
        <v>112</v>
      </c>
      <c r="B247" s="1">
        <v>35</v>
      </c>
      <c r="C247" s="26" t="s">
        <v>3404</v>
      </c>
      <c r="D247" t="s">
        <v>114</v>
      </c>
      <c r="E247" s="27" t="s">
        <v>3405</v>
      </c>
      <c r="F247" s="28" t="s">
        <v>132</v>
      </c>
      <c r="G247" s="29">
        <v>2</v>
      </c>
      <c r="H247" s="28">
        <v>0.002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257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118</v>
      </c>
      <c r="E248" s="27" t="s">
        <v>3405</v>
      </c>
    </row>
    <row r="249">
      <c r="A249" s="1" t="s">
        <v>119</v>
      </c>
    </row>
    <row r="250">
      <c r="A250" s="1" t="s">
        <v>121</v>
      </c>
      <c r="E250" s="27" t="s">
        <v>114</v>
      </c>
    </row>
    <row r="251">
      <c r="A251" s="1" t="s">
        <v>112</v>
      </c>
      <c r="B251" s="1">
        <v>36</v>
      </c>
      <c r="C251" s="26" t="s">
        <v>3406</v>
      </c>
      <c r="D251" t="s">
        <v>114</v>
      </c>
      <c r="E251" s="27" t="s">
        <v>3407</v>
      </c>
      <c r="F251" s="28" t="s">
        <v>132</v>
      </c>
      <c r="G251" s="29">
        <v>3</v>
      </c>
      <c r="H251" s="28">
        <v>0.002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257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118</v>
      </c>
      <c r="E252" s="27" t="s">
        <v>3407</v>
      </c>
    </row>
    <row r="253">
      <c r="A253" s="1" t="s">
        <v>119</v>
      </c>
    </row>
    <row r="254">
      <c r="A254" s="1" t="s">
        <v>121</v>
      </c>
      <c r="E254" s="27" t="s">
        <v>114</v>
      </c>
    </row>
    <row r="255">
      <c r="A255" s="1" t="s">
        <v>112</v>
      </c>
      <c r="B255" s="1">
        <v>37</v>
      </c>
      <c r="C255" s="26" t="s">
        <v>3408</v>
      </c>
      <c r="D255" t="s">
        <v>114</v>
      </c>
      <c r="E255" s="27" t="s">
        <v>3409</v>
      </c>
      <c r="F255" s="28" t="s">
        <v>132</v>
      </c>
      <c r="G255" s="29">
        <v>2</v>
      </c>
      <c r="H255" s="28">
        <v>0.002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257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118</v>
      </c>
      <c r="E256" s="27" t="s">
        <v>3409</v>
      </c>
    </row>
    <row r="257">
      <c r="A257" s="1" t="s">
        <v>119</v>
      </c>
    </row>
    <row r="258">
      <c r="A258" s="1" t="s">
        <v>121</v>
      </c>
      <c r="E258" s="27" t="s">
        <v>114</v>
      </c>
    </row>
    <row r="259">
      <c r="A259" s="1" t="s">
        <v>112</v>
      </c>
      <c r="B259" s="1">
        <v>39</v>
      </c>
      <c r="C259" s="26" t="s">
        <v>3410</v>
      </c>
      <c r="D259" t="s">
        <v>114</v>
      </c>
      <c r="E259" s="27" t="s">
        <v>3411</v>
      </c>
      <c r="F259" s="28" t="s">
        <v>132</v>
      </c>
      <c r="G259" s="29">
        <v>1</v>
      </c>
      <c r="H259" s="28">
        <v>0.0050000000000000001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257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118</v>
      </c>
      <c r="E260" s="27" t="s">
        <v>3411</v>
      </c>
    </row>
    <row r="261">
      <c r="A261" s="1" t="s">
        <v>119</v>
      </c>
    </row>
    <row r="262">
      <c r="A262" s="1" t="s">
        <v>121</v>
      </c>
      <c r="E262" s="27" t="s">
        <v>114</v>
      </c>
    </row>
    <row r="263">
      <c r="A263" s="1" t="s">
        <v>112</v>
      </c>
      <c r="B263" s="1">
        <v>41</v>
      </c>
      <c r="C263" s="26" t="s">
        <v>3412</v>
      </c>
      <c r="D263" t="s">
        <v>114</v>
      </c>
      <c r="E263" s="27" t="s">
        <v>3413</v>
      </c>
      <c r="F263" s="28" t="s">
        <v>132</v>
      </c>
      <c r="G263" s="29">
        <v>2</v>
      </c>
      <c r="H263" s="28">
        <v>0.012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257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118</v>
      </c>
      <c r="E264" s="27" t="s">
        <v>3413</v>
      </c>
    </row>
    <row r="265">
      <c r="A265" s="1" t="s">
        <v>119</v>
      </c>
    </row>
    <row r="266">
      <c r="A266" s="1" t="s">
        <v>121</v>
      </c>
      <c r="E266" s="27" t="s">
        <v>114</v>
      </c>
    </row>
    <row r="267">
      <c r="A267" s="1" t="s">
        <v>112</v>
      </c>
      <c r="B267" s="1">
        <v>43</v>
      </c>
      <c r="C267" s="26" t="s">
        <v>3414</v>
      </c>
      <c r="D267" t="s">
        <v>114</v>
      </c>
      <c r="E267" s="27" t="s">
        <v>3415</v>
      </c>
      <c r="F267" s="28" t="s">
        <v>132</v>
      </c>
      <c r="G267" s="29">
        <v>1</v>
      </c>
      <c r="H267" s="28">
        <v>0.012800000000000001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257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118</v>
      </c>
      <c r="E268" s="27" t="s">
        <v>3415</v>
      </c>
    </row>
    <row r="269">
      <c r="A269" s="1" t="s">
        <v>119</v>
      </c>
    </row>
    <row r="270">
      <c r="A270" s="1" t="s">
        <v>121</v>
      </c>
      <c r="E270" s="27" t="s">
        <v>114</v>
      </c>
    </row>
    <row r="271">
      <c r="A271" s="1" t="s">
        <v>112</v>
      </c>
      <c r="B271" s="1">
        <v>45</v>
      </c>
      <c r="C271" s="26" t="s">
        <v>3416</v>
      </c>
      <c r="D271" t="s">
        <v>114</v>
      </c>
      <c r="E271" s="27" t="s">
        <v>3417</v>
      </c>
      <c r="F271" s="28" t="s">
        <v>132</v>
      </c>
      <c r="G271" s="29">
        <v>2</v>
      </c>
      <c r="H271" s="28">
        <v>0.001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257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118</v>
      </c>
      <c r="E272" s="27" t="s">
        <v>3417</v>
      </c>
    </row>
    <row r="273">
      <c r="A273" s="1" t="s">
        <v>119</v>
      </c>
    </row>
    <row r="274">
      <c r="A274" s="1" t="s">
        <v>121</v>
      </c>
      <c r="E274" s="27" t="s">
        <v>114</v>
      </c>
    </row>
    <row r="275">
      <c r="A275" s="1" t="s">
        <v>112</v>
      </c>
      <c r="B275" s="1">
        <v>46</v>
      </c>
      <c r="C275" s="26" t="s">
        <v>3418</v>
      </c>
      <c r="D275" t="s">
        <v>114</v>
      </c>
      <c r="E275" s="27" t="s">
        <v>3419</v>
      </c>
      <c r="F275" s="28" t="s">
        <v>132</v>
      </c>
      <c r="G275" s="29">
        <v>3</v>
      </c>
      <c r="H275" s="28">
        <v>0.001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257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118</v>
      </c>
      <c r="E276" s="27" t="s">
        <v>3419</v>
      </c>
    </row>
    <row r="277">
      <c r="A277" s="1" t="s">
        <v>119</v>
      </c>
    </row>
    <row r="278">
      <c r="A278" s="1" t="s">
        <v>121</v>
      </c>
      <c r="E278" s="27" t="s">
        <v>114</v>
      </c>
    </row>
    <row r="279">
      <c r="A279" s="1" t="s">
        <v>112</v>
      </c>
      <c r="B279" s="1">
        <v>47</v>
      </c>
      <c r="C279" s="26" t="s">
        <v>3420</v>
      </c>
      <c r="D279" t="s">
        <v>114</v>
      </c>
      <c r="E279" s="27" t="s">
        <v>3421</v>
      </c>
      <c r="F279" s="28" t="s">
        <v>132</v>
      </c>
      <c r="G279" s="29">
        <v>2</v>
      </c>
      <c r="H279" s="28">
        <v>0.001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257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118</v>
      </c>
      <c r="E280" s="27" t="s">
        <v>3421</v>
      </c>
    </row>
    <row r="281">
      <c r="A281" s="1" t="s">
        <v>119</v>
      </c>
    </row>
    <row r="282">
      <c r="A282" s="1" t="s">
        <v>121</v>
      </c>
      <c r="E282" s="27" t="s">
        <v>114</v>
      </c>
    </row>
    <row r="283">
      <c r="A283" s="1" t="s">
        <v>112</v>
      </c>
      <c r="B283" s="1">
        <v>56</v>
      </c>
      <c r="C283" s="26" t="s">
        <v>3422</v>
      </c>
      <c r="D283" t="s">
        <v>114</v>
      </c>
      <c r="E283" s="27" t="s">
        <v>3423</v>
      </c>
      <c r="F283" s="28" t="s">
        <v>132</v>
      </c>
      <c r="G283" s="29">
        <v>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257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118</v>
      </c>
      <c r="E284" s="27" t="s">
        <v>3423</v>
      </c>
    </row>
    <row r="285">
      <c r="A285" s="1" t="s">
        <v>119</v>
      </c>
    </row>
    <row r="286">
      <c r="A286" s="1" t="s">
        <v>121</v>
      </c>
      <c r="E286" s="27" t="s">
        <v>114</v>
      </c>
    </row>
    <row r="287">
      <c r="A287" s="1" t="s">
        <v>112</v>
      </c>
      <c r="B287" s="1">
        <v>58</v>
      </c>
      <c r="C287" s="26" t="s">
        <v>3424</v>
      </c>
      <c r="D287" t="s">
        <v>114</v>
      </c>
      <c r="E287" s="27" t="s">
        <v>3425</v>
      </c>
      <c r="F287" s="28" t="s">
        <v>132</v>
      </c>
      <c r="G287" s="29">
        <v>1</v>
      </c>
      <c r="H287" s="28">
        <v>0.002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257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118</v>
      </c>
      <c r="E288" s="27" t="s">
        <v>3425</v>
      </c>
    </row>
    <row r="289">
      <c r="A289" s="1" t="s">
        <v>119</v>
      </c>
    </row>
    <row r="290">
      <c r="A290" s="1" t="s">
        <v>121</v>
      </c>
      <c r="E290" s="27" t="s">
        <v>114</v>
      </c>
    </row>
    <row r="291">
      <c r="A291" s="1" t="s">
        <v>112</v>
      </c>
      <c r="B291" s="1">
        <v>71</v>
      </c>
      <c r="C291" s="26" t="s">
        <v>3426</v>
      </c>
      <c r="D291" t="s">
        <v>114</v>
      </c>
      <c r="E291" s="27" t="s">
        <v>3427</v>
      </c>
      <c r="F291" s="28" t="s">
        <v>132</v>
      </c>
      <c r="G291" s="29">
        <v>5</v>
      </c>
      <c r="H291" s="28">
        <v>0.001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257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118</v>
      </c>
      <c r="E292" s="27" t="s">
        <v>3427</v>
      </c>
    </row>
    <row r="293">
      <c r="A293" s="1" t="s">
        <v>119</v>
      </c>
    </row>
    <row r="294">
      <c r="A294" s="1" t="s">
        <v>121</v>
      </c>
      <c r="E294" s="27" t="s">
        <v>114</v>
      </c>
    </row>
    <row r="295">
      <c r="A295" s="1" t="s">
        <v>112</v>
      </c>
      <c r="B295" s="1">
        <v>73</v>
      </c>
      <c r="C295" s="26" t="s">
        <v>3428</v>
      </c>
      <c r="D295" t="s">
        <v>114</v>
      </c>
      <c r="E295" s="27" t="s">
        <v>3429</v>
      </c>
      <c r="F295" s="28" t="s">
        <v>132</v>
      </c>
      <c r="G295" s="29">
        <v>2</v>
      </c>
      <c r="H295" s="28">
        <v>0.02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257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118</v>
      </c>
      <c r="E296" s="27" t="s">
        <v>3429</v>
      </c>
    </row>
    <row r="297">
      <c r="A297" s="1" t="s">
        <v>119</v>
      </c>
    </row>
    <row r="298">
      <c r="A298" s="1" t="s">
        <v>121</v>
      </c>
      <c r="E298" s="27" t="s">
        <v>114</v>
      </c>
    </row>
    <row r="299">
      <c r="A299" s="1" t="s">
        <v>112</v>
      </c>
      <c r="B299" s="1">
        <v>75</v>
      </c>
      <c r="C299" s="26" t="s">
        <v>3430</v>
      </c>
      <c r="D299" t="s">
        <v>114</v>
      </c>
      <c r="E299" s="27" t="s">
        <v>3431</v>
      </c>
      <c r="F299" s="28" t="s">
        <v>132</v>
      </c>
      <c r="G299" s="29">
        <v>1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257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118</v>
      </c>
      <c r="E300" s="27" t="s">
        <v>3431</v>
      </c>
    </row>
    <row r="301">
      <c r="A301" s="1" t="s">
        <v>119</v>
      </c>
    </row>
    <row r="302">
      <c r="A302" s="1" t="s">
        <v>121</v>
      </c>
      <c r="E302" s="27" t="s">
        <v>114</v>
      </c>
    </row>
    <row r="303">
      <c r="A303" s="1" t="s">
        <v>112</v>
      </c>
      <c r="B303" s="1">
        <v>76</v>
      </c>
      <c r="C303" s="26" t="s">
        <v>3432</v>
      </c>
      <c r="D303" t="s">
        <v>114</v>
      </c>
      <c r="E303" s="27" t="s">
        <v>3433</v>
      </c>
      <c r="F303" s="28" t="s">
        <v>132</v>
      </c>
      <c r="G303" s="29">
        <v>1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257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118</v>
      </c>
      <c r="E304" s="27" t="s">
        <v>3433</v>
      </c>
    </row>
    <row r="305">
      <c r="A305" s="1" t="s">
        <v>119</v>
      </c>
    </row>
    <row r="306">
      <c r="A306" s="1" t="s">
        <v>121</v>
      </c>
      <c r="E306" s="27" t="s">
        <v>114</v>
      </c>
    </row>
    <row r="307">
      <c r="A307" s="1" t="s">
        <v>112</v>
      </c>
      <c r="B307" s="1">
        <v>77</v>
      </c>
      <c r="C307" s="26" t="s">
        <v>3434</v>
      </c>
      <c r="D307" t="s">
        <v>114</v>
      </c>
      <c r="E307" s="27" t="s">
        <v>3435</v>
      </c>
      <c r="F307" s="28" t="s">
        <v>589</v>
      </c>
      <c r="G307" s="29">
        <v>65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257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118</v>
      </c>
      <c r="E308" s="27" t="s">
        <v>3435</v>
      </c>
    </row>
    <row r="309" ht="102">
      <c r="A309" s="1" t="s">
        <v>119</v>
      </c>
      <c r="E309" s="33" t="s">
        <v>3436</v>
      </c>
    </row>
    <row r="310">
      <c r="A310" s="1" t="s">
        <v>121</v>
      </c>
      <c r="E310" s="27" t="s">
        <v>114</v>
      </c>
    </row>
    <row r="311">
      <c r="A311" s="1" t="s">
        <v>112</v>
      </c>
      <c r="B311" s="1">
        <v>70</v>
      </c>
      <c r="C311" s="26" t="s">
        <v>3437</v>
      </c>
      <c r="D311" t="s">
        <v>114</v>
      </c>
      <c r="E311" s="27" t="s">
        <v>3438</v>
      </c>
      <c r="F311" s="28" t="s">
        <v>132</v>
      </c>
      <c r="G311" s="29">
        <v>5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257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118</v>
      </c>
      <c r="E312" s="27" t="s">
        <v>3438</v>
      </c>
    </row>
    <row r="313" ht="51">
      <c r="A313" s="1" t="s">
        <v>119</v>
      </c>
      <c r="E313" s="33" t="s">
        <v>3439</v>
      </c>
    </row>
    <row r="314">
      <c r="A314" s="1" t="s">
        <v>121</v>
      </c>
      <c r="E314" s="27" t="s">
        <v>114</v>
      </c>
    </row>
    <row r="315">
      <c r="A315" s="1" t="s">
        <v>112</v>
      </c>
      <c r="B315" s="1">
        <v>72</v>
      </c>
      <c r="C315" s="26" t="s">
        <v>3440</v>
      </c>
      <c r="D315" t="s">
        <v>114</v>
      </c>
      <c r="E315" s="27" t="s">
        <v>3441</v>
      </c>
      <c r="F315" s="28" t="s">
        <v>132</v>
      </c>
      <c r="G315" s="29">
        <v>2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257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118</v>
      </c>
      <c r="E316" s="27" t="s">
        <v>3441</v>
      </c>
    </row>
    <row r="317" ht="76.5">
      <c r="A317" s="1" t="s">
        <v>119</v>
      </c>
      <c r="E317" s="33" t="s">
        <v>3325</v>
      </c>
    </row>
    <row r="318">
      <c r="A318" s="1" t="s">
        <v>121</v>
      </c>
      <c r="E318" s="27" t="s">
        <v>114</v>
      </c>
    </row>
    <row r="319">
      <c r="A319" s="1" t="s">
        <v>112</v>
      </c>
      <c r="B319" s="1">
        <v>74</v>
      </c>
      <c r="C319" s="26" t="s">
        <v>3442</v>
      </c>
      <c r="D319" t="s">
        <v>114</v>
      </c>
      <c r="E319" s="27" t="s">
        <v>3443</v>
      </c>
      <c r="F319" s="28" t="s">
        <v>132</v>
      </c>
      <c r="G319" s="29">
        <v>2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257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118</v>
      </c>
      <c r="E320" s="27" t="s">
        <v>3443</v>
      </c>
    </row>
    <row r="321" ht="76.5">
      <c r="A321" s="1" t="s">
        <v>119</v>
      </c>
      <c r="E321" s="33" t="s">
        <v>3325</v>
      </c>
    </row>
    <row r="322">
      <c r="A322" s="1" t="s">
        <v>121</v>
      </c>
      <c r="E322" s="27" t="s">
        <v>114</v>
      </c>
    </row>
    <row r="323">
      <c r="A323" s="1" t="s">
        <v>109</v>
      </c>
      <c r="C323" s="22" t="s">
        <v>181</v>
      </c>
      <c r="E323" s="23" t="s">
        <v>182</v>
      </c>
      <c r="L323" s="24">
        <f>SUMIFS(L324:L327,A324:A327,"P")</f>
        <v>0</v>
      </c>
      <c r="M323" s="24">
        <f>SUMIFS(M324:M327,A324:A327,"P")</f>
        <v>0</v>
      </c>
      <c r="N323" s="25"/>
    </row>
    <row r="324" ht="25.5">
      <c r="A324" s="1" t="s">
        <v>112</v>
      </c>
      <c r="B324" s="1">
        <v>79</v>
      </c>
      <c r="C324" s="26" t="s">
        <v>3444</v>
      </c>
      <c r="D324" t="s">
        <v>114</v>
      </c>
      <c r="E324" s="27" t="s">
        <v>3445</v>
      </c>
      <c r="F324" s="28" t="s">
        <v>185</v>
      </c>
      <c r="G324" s="29">
        <v>170</v>
      </c>
      <c r="H324" s="28">
        <v>0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133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 ht="25.5">
      <c r="A325" s="1" t="s">
        <v>118</v>
      </c>
      <c r="E325" s="27" t="s">
        <v>3445</v>
      </c>
    </row>
    <row r="326" ht="76.5">
      <c r="A326" s="1" t="s">
        <v>119</v>
      </c>
      <c r="E326" s="33" t="s">
        <v>3446</v>
      </c>
    </row>
    <row r="327">
      <c r="A327" s="1" t="s">
        <v>121</v>
      </c>
      <c r="E327" s="27" t="s">
        <v>114</v>
      </c>
    </row>
  </sheetData>
  <sheetProtection sheet="1" objects="1" scenarios="1" spinCount="100000" saltValue="bIo5D5KaPlB0317TuB7sxSLa5DROvuc/sHLhUPpI71RJh3om6fj5ugQgnEFR/IaRNdlZIkHuO89DDMVgwTYhVw==" hashValue="31yOo2NFQ/u69u2ed72djiPpwi+E1hPOOHHN9PC5S7hJQQ69KaQ+JhLaY5VnjBZfL+3Usv0LRaNLeWuziw4LV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38</v>
      </c>
      <c r="D4" s="1"/>
      <c r="E4" s="17" t="s">
        <v>39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COUNTIFS(L8:L122,"=0",A8:A122,"P")+COUNTIFS(L8:L122,"",A8:A122,"P")+SUM(Q8:Q122)</f>
        <v>0</v>
      </c>
    </row>
    <row r="8">
      <c r="A8" s="1" t="s">
        <v>107</v>
      </c>
      <c r="C8" s="22" t="s">
        <v>3447</v>
      </c>
      <c r="E8" s="23" t="s">
        <v>51</v>
      </c>
      <c r="L8" s="24">
        <f>L9+L34+L91+L112+L117</f>
        <v>0</v>
      </c>
      <c r="M8" s="24">
        <f>M9+M34+M91+M112+M117</f>
        <v>0</v>
      </c>
      <c r="N8" s="25"/>
    </row>
    <row r="9">
      <c r="A9" s="1" t="s">
        <v>109</v>
      </c>
      <c r="C9" s="22" t="s">
        <v>618</v>
      </c>
      <c r="E9" s="23" t="s">
        <v>619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112</v>
      </c>
      <c r="B10" s="1">
        <v>8</v>
      </c>
      <c r="C10" s="26" t="s">
        <v>3448</v>
      </c>
      <c r="D10" t="s">
        <v>114</v>
      </c>
      <c r="E10" s="27" t="s">
        <v>3449</v>
      </c>
      <c r="F10" s="28" t="s">
        <v>136</v>
      </c>
      <c r="G10" s="29">
        <v>23</v>
      </c>
      <c r="H10" s="28">
        <v>0.00013999999999999999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118</v>
      </c>
      <c r="E11" s="27" t="s">
        <v>3449</v>
      </c>
    </row>
    <row r="12">
      <c r="A12" s="1" t="s">
        <v>119</v>
      </c>
      <c r="E12" s="33" t="s">
        <v>3450</v>
      </c>
    </row>
    <row r="13">
      <c r="A13" s="1" t="s">
        <v>121</v>
      </c>
      <c r="E13" s="27" t="s">
        <v>114</v>
      </c>
    </row>
    <row r="14" ht="25.5">
      <c r="A14" s="1" t="s">
        <v>112</v>
      </c>
      <c r="B14" s="1">
        <v>7</v>
      </c>
      <c r="C14" s="26" t="s">
        <v>3451</v>
      </c>
      <c r="D14" t="s">
        <v>114</v>
      </c>
      <c r="E14" s="27" t="s">
        <v>3452</v>
      </c>
      <c r="F14" s="28" t="s">
        <v>136</v>
      </c>
      <c r="G14" s="29">
        <v>20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118</v>
      </c>
      <c r="E15" s="27" t="s">
        <v>3452</v>
      </c>
    </row>
    <row r="16" ht="38.25">
      <c r="A16" s="1" t="s">
        <v>119</v>
      </c>
      <c r="E16" s="33" t="s">
        <v>3453</v>
      </c>
    </row>
    <row r="17">
      <c r="A17" s="1" t="s">
        <v>121</v>
      </c>
      <c r="E17" s="27" t="s">
        <v>114</v>
      </c>
    </row>
    <row r="18" ht="25.5">
      <c r="A18" s="1" t="s">
        <v>112</v>
      </c>
      <c r="B18" s="1">
        <v>9</v>
      </c>
      <c r="C18" s="26" t="s">
        <v>3454</v>
      </c>
      <c r="D18" t="s">
        <v>114</v>
      </c>
      <c r="E18" s="27" t="s">
        <v>3455</v>
      </c>
      <c r="F18" s="28" t="s">
        <v>132</v>
      </c>
      <c r="G18" s="29">
        <v>10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118</v>
      </c>
      <c r="E19" s="27" t="s">
        <v>3455</v>
      </c>
    </row>
    <row r="20">
      <c r="A20" s="1" t="s">
        <v>119</v>
      </c>
    </row>
    <row r="21">
      <c r="A21" s="1" t="s">
        <v>121</v>
      </c>
      <c r="E21" s="27" t="s">
        <v>114</v>
      </c>
    </row>
    <row r="22" ht="25.5">
      <c r="A22" s="1" t="s">
        <v>112</v>
      </c>
      <c r="B22" s="1">
        <v>10</v>
      </c>
      <c r="C22" s="26" t="s">
        <v>3456</v>
      </c>
      <c r="D22" t="s">
        <v>114</v>
      </c>
      <c r="E22" s="27" t="s">
        <v>3457</v>
      </c>
      <c r="F22" s="28" t="s">
        <v>132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118</v>
      </c>
      <c r="E23" s="27" t="s">
        <v>3457</v>
      </c>
    </row>
    <row r="24" ht="38.25">
      <c r="A24" s="1" t="s">
        <v>119</v>
      </c>
      <c r="E24" s="33" t="s">
        <v>3077</v>
      </c>
    </row>
    <row r="25">
      <c r="A25" s="1" t="s">
        <v>121</v>
      </c>
      <c r="E25" s="27" t="s">
        <v>114</v>
      </c>
    </row>
    <row r="26" ht="25.5">
      <c r="A26" s="1" t="s">
        <v>112</v>
      </c>
      <c r="B26" s="1">
        <v>12</v>
      </c>
      <c r="C26" s="26" t="s">
        <v>3458</v>
      </c>
      <c r="D26" t="s">
        <v>114</v>
      </c>
      <c r="E26" s="27" t="s">
        <v>3459</v>
      </c>
      <c r="F26" s="28" t="s">
        <v>478</v>
      </c>
      <c r="G26" s="29">
        <v>0.0050000000000000001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133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118</v>
      </c>
      <c r="E27" s="27" t="s">
        <v>3459</v>
      </c>
    </row>
    <row r="28">
      <c r="A28" s="1" t="s">
        <v>119</v>
      </c>
    </row>
    <row r="29">
      <c r="A29" s="1" t="s">
        <v>121</v>
      </c>
      <c r="E29" s="27" t="s">
        <v>114</v>
      </c>
    </row>
    <row r="30">
      <c r="A30" s="1" t="s">
        <v>112</v>
      </c>
      <c r="B30" s="1">
        <v>11</v>
      </c>
      <c r="C30" s="26" t="s">
        <v>3460</v>
      </c>
      <c r="D30" t="s">
        <v>114</v>
      </c>
      <c r="E30" s="27" t="s">
        <v>3461</v>
      </c>
      <c r="F30" s="28" t="s">
        <v>132</v>
      </c>
      <c r="G30" s="29">
        <v>2</v>
      </c>
      <c r="H30" s="28">
        <v>0.001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257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118</v>
      </c>
      <c r="E31" s="27" t="s">
        <v>3461</v>
      </c>
    </row>
    <row r="32" ht="25.5">
      <c r="A32" s="1" t="s">
        <v>119</v>
      </c>
      <c r="E32" s="33" t="s">
        <v>3462</v>
      </c>
    </row>
    <row r="33">
      <c r="A33" s="1" t="s">
        <v>121</v>
      </c>
      <c r="E33" s="27" t="s">
        <v>114</v>
      </c>
    </row>
    <row r="34">
      <c r="A34" s="1" t="s">
        <v>109</v>
      </c>
      <c r="C34" s="22" t="s">
        <v>3271</v>
      </c>
      <c r="E34" s="23" t="s">
        <v>3272</v>
      </c>
      <c r="L34" s="24">
        <f>SUMIFS(L35:L90,A35:A90,"P")</f>
        <v>0</v>
      </c>
      <c r="M34" s="24">
        <f>SUMIFS(M35:M90,A35:A90,"P")</f>
        <v>0</v>
      </c>
      <c r="N34" s="25"/>
    </row>
    <row r="35">
      <c r="A35" s="1" t="s">
        <v>112</v>
      </c>
      <c r="B35" s="1">
        <v>25</v>
      </c>
      <c r="C35" s="26" t="s">
        <v>3463</v>
      </c>
      <c r="D35" t="s">
        <v>114</v>
      </c>
      <c r="E35" s="27" t="s">
        <v>3464</v>
      </c>
      <c r="F35" s="28" t="s">
        <v>589</v>
      </c>
      <c r="G35" s="29">
        <v>7</v>
      </c>
      <c r="H35" s="28">
        <v>0.001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133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118</v>
      </c>
      <c r="E36" s="27" t="s">
        <v>3464</v>
      </c>
    </row>
    <row r="37">
      <c r="A37" s="1" t="s">
        <v>119</v>
      </c>
    </row>
    <row r="38">
      <c r="A38" s="1" t="s">
        <v>121</v>
      </c>
      <c r="E38" s="27" t="s">
        <v>114</v>
      </c>
    </row>
    <row r="39">
      <c r="A39" s="1" t="s">
        <v>112</v>
      </c>
      <c r="B39" s="1">
        <v>21</v>
      </c>
      <c r="C39" s="26" t="s">
        <v>3465</v>
      </c>
      <c r="D39" t="s">
        <v>114</v>
      </c>
      <c r="E39" s="27" t="s">
        <v>3466</v>
      </c>
      <c r="F39" s="28" t="s">
        <v>136</v>
      </c>
      <c r="G39" s="29">
        <v>20.600000000000001</v>
      </c>
      <c r="H39" s="28">
        <v>0.00080000000000000004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133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118</v>
      </c>
      <c r="E40" s="27" t="s">
        <v>3466</v>
      </c>
    </row>
    <row r="41">
      <c r="A41" s="1" t="s">
        <v>119</v>
      </c>
      <c r="E41" s="33" t="s">
        <v>3467</v>
      </c>
    </row>
    <row r="42">
      <c r="A42" s="1" t="s">
        <v>121</v>
      </c>
      <c r="E42" s="27" t="s">
        <v>114</v>
      </c>
    </row>
    <row r="43">
      <c r="A43" s="1" t="s">
        <v>112</v>
      </c>
      <c r="B43" s="1">
        <v>23</v>
      </c>
      <c r="C43" s="26" t="s">
        <v>3205</v>
      </c>
      <c r="D43" t="s">
        <v>114</v>
      </c>
      <c r="E43" s="27" t="s">
        <v>3206</v>
      </c>
      <c r="F43" s="28" t="s">
        <v>132</v>
      </c>
      <c r="G43" s="29">
        <v>2</v>
      </c>
      <c r="H43" s="28">
        <v>0.0012800000000000001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133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118</v>
      </c>
      <c r="E44" s="27" t="s">
        <v>3206</v>
      </c>
    </row>
    <row r="45">
      <c r="A45" s="1" t="s">
        <v>119</v>
      </c>
    </row>
    <row r="46">
      <c r="A46" s="1" t="s">
        <v>121</v>
      </c>
      <c r="E46" s="27" t="s">
        <v>114</v>
      </c>
    </row>
    <row r="47" ht="25.5">
      <c r="A47" s="1" t="s">
        <v>112</v>
      </c>
      <c r="B47" s="1">
        <v>13</v>
      </c>
      <c r="C47" s="26" t="s">
        <v>3468</v>
      </c>
      <c r="D47" t="s">
        <v>114</v>
      </c>
      <c r="E47" s="27" t="s">
        <v>3469</v>
      </c>
      <c r="F47" s="28" t="s">
        <v>132</v>
      </c>
      <c r="G47" s="29">
        <v>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133</v>
      </c>
      <c r="O47" s="32">
        <f>M47*AA47</f>
        <v>0</v>
      </c>
      <c r="P47" s="1">
        <v>3</v>
      </c>
      <c r="AA47" s="1">
        <f>IF(P47=1,$O$3,IF(P47=2,$O$4,$O$5))</f>
        <v>0</v>
      </c>
    </row>
    <row r="48" ht="25.5">
      <c r="A48" s="1" t="s">
        <v>118</v>
      </c>
      <c r="E48" s="27" t="s">
        <v>3469</v>
      </c>
    </row>
    <row r="49" ht="38.25">
      <c r="A49" s="1" t="s">
        <v>119</v>
      </c>
      <c r="E49" s="33" t="s">
        <v>3077</v>
      </c>
    </row>
    <row r="50">
      <c r="A50" s="1" t="s">
        <v>121</v>
      </c>
      <c r="E50" s="27" t="s">
        <v>114</v>
      </c>
    </row>
    <row r="51" ht="25.5">
      <c r="A51" s="1" t="s">
        <v>112</v>
      </c>
      <c r="B51" s="1">
        <v>15</v>
      </c>
      <c r="C51" s="26" t="s">
        <v>3468</v>
      </c>
      <c r="D51" t="s">
        <v>191</v>
      </c>
      <c r="E51" s="27" t="s">
        <v>3469</v>
      </c>
      <c r="F51" s="28" t="s">
        <v>132</v>
      </c>
      <c r="G51" s="29">
        <v>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133</v>
      </c>
      <c r="O51" s="32">
        <f>M51*AA51</f>
        <v>0</v>
      </c>
      <c r="P51" s="1">
        <v>3</v>
      </c>
      <c r="AA51" s="1">
        <f>IF(P51=1,$O$3,IF(P51=2,$O$4,$O$5))</f>
        <v>0</v>
      </c>
    </row>
    <row r="52" ht="25.5">
      <c r="A52" s="1" t="s">
        <v>118</v>
      </c>
      <c r="E52" s="27" t="s">
        <v>3469</v>
      </c>
    </row>
    <row r="53" ht="38.25">
      <c r="A53" s="1" t="s">
        <v>119</v>
      </c>
      <c r="E53" s="33" t="s">
        <v>3470</v>
      </c>
    </row>
    <row r="54">
      <c r="A54" s="1" t="s">
        <v>121</v>
      </c>
      <c r="E54" s="27" t="s">
        <v>114</v>
      </c>
    </row>
    <row r="55" ht="25.5">
      <c r="A55" s="1" t="s">
        <v>112</v>
      </c>
      <c r="B55" s="1">
        <v>16</v>
      </c>
      <c r="C55" s="26" t="s">
        <v>3471</v>
      </c>
      <c r="D55" t="s">
        <v>114</v>
      </c>
      <c r="E55" s="27" t="s">
        <v>3472</v>
      </c>
      <c r="F55" s="28" t="s">
        <v>132</v>
      </c>
      <c r="G55" s="29">
        <v>4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133</v>
      </c>
      <c r="O55" s="32">
        <f>M55*AA55</f>
        <v>0</v>
      </c>
      <c r="P55" s="1">
        <v>3</v>
      </c>
      <c r="AA55" s="1">
        <f>IF(P55=1,$O$3,IF(P55=2,$O$4,$O$5))</f>
        <v>0</v>
      </c>
    </row>
    <row r="56" ht="25.5">
      <c r="A56" s="1" t="s">
        <v>118</v>
      </c>
      <c r="E56" s="27" t="s">
        <v>3472</v>
      </c>
    </row>
    <row r="57" ht="38.25">
      <c r="A57" s="1" t="s">
        <v>119</v>
      </c>
      <c r="E57" s="33" t="s">
        <v>3473</v>
      </c>
    </row>
    <row r="58">
      <c r="A58" s="1" t="s">
        <v>121</v>
      </c>
      <c r="E58" s="27" t="s">
        <v>114</v>
      </c>
    </row>
    <row r="59">
      <c r="A59" s="1" t="s">
        <v>112</v>
      </c>
      <c r="B59" s="1">
        <v>18</v>
      </c>
      <c r="C59" s="26" t="s">
        <v>3474</v>
      </c>
      <c r="D59" t="s">
        <v>114</v>
      </c>
      <c r="E59" s="27" t="s">
        <v>3475</v>
      </c>
      <c r="F59" s="28" t="s">
        <v>132</v>
      </c>
      <c r="G59" s="29">
        <v>6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133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118</v>
      </c>
      <c r="E60" s="27" t="s">
        <v>3475</v>
      </c>
    </row>
    <row r="61" ht="76.5">
      <c r="A61" s="1" t="s">
        <v>119</v>
      </c>
      <c r="E61" s="33" t="s">
        <v>3476</v>
      </c>
    </row>
    <row r="62">
      <c r="A62" s="1" t="s">
        <v>121</v>
      </c>
      <c r="E62" s="27" t="s">
        <v>114</v>
      </c>
    </row>
    <row r="63">
      <c r="A63" s="1" t="s">
        <v>112</v>
      </c>
      <c r="B63" s="1">
        <v>17</v>
      </c>
      <c r="C63" s="26" t="s">
        <v>3477</v>
      </c>
      <c r="D63" t="s">
        <v>114</v>
      </c>
      <c r="E63" s="27" t="s">
        <v>3478</v>
      </c>
      <c r="F63" s="28" t="s">
        <v>132</v>
      </c>
      <c r="G63" s="29">
        <v>4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133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118</v>
      </c>
      <c r="E64" s="27" t="s">
        <v>3478</v>
      </c>
    </row>
    <row r="65" ht="38.25">
      <c r="A65" s="1" t="s">
        <v>119</v>
      </c>
      <c r="E65" s="33" t="s">
        <v>3479</v>
      </c>
    </row>
    <row r="66">
      <c r="A66" s="1" t="s">
        <v>121</v>
      </c>
      <c r="E66" s="27" t="s">
        <v>114</v>
      </c>
    </row>
    <row r="67">
      <c r="A67" s="1" t="s">
        <v>112</v>
      </c>
      <c r="B67" s="1">
        <v>20</v>
      </c>
      <c r="C67" s="26" t="s">
        <v>3480</v>
      </c>
      <c r="D67" t="s">
        <v>114</v>
      </c>
      <c r="E67" s="27" t="s">
        <v>3481</v>
      </c>
      <c r="F67" s="28" t="s">
        <v>136</v>
      </c>
      <c r="G67" s="29">
        <v>20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133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118</v>
      </c>
      <c r="E68" s="27" t="s">
        <v>3481</v>
      </c>
    </row>
    <row r="69" ht="38.25">
      <c r="A69" s="1" t="s">
        <v>119</v>
      </c>
      <c r="E69" s="33" t="s">
        <v>3453</v>
      </c>
    </row>
    <row r="70">
      <c r="A70" s="1" t="s">
        <v>121</v>
      </c>
      <c r="E70" s="27" t="s">
        <v>114</v>
      </c>
    </row>
    <row r="71">
      <c r="A71" s="1" t="s">
        <v>112</v>
      </c>
      <c r="B71" s="1">
        <v>22</v>
      </c>
      <c r="C71" s="26" t="s">
        <v>3482</v>
      </c>
      <c r="D71" t="s">
        <v>114</v>
      </c>
      <c r="E71" s="27" t="s">
        <v>3483</v>
      </c>
      <c r="F71" s="28" t="s">
        <v>132</v>
      </c>
      <c r="G71" s="29">
        <v>2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133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118</v>
      </c>
      <c r="E72" s="27" t="s">
        <v>3483</v>
      </c>
    </row>
    <row r="73" ht="38.25">
      <c r="A73" s="1" t="s">
        <v>119</v>
      </c>
      <c r="E73" s="33" t="s">
        <v>3077</v>
      </c>
    </row>
    <row r="74">
      <c r="A74" s="1" t="s">
        <v>121</v>
      </c>
      <c r="E74" s="27" t="s">
        <v>114</v>
      </c>
    </row>
    <row r="75">
      <c r="A75" s="1" t="s">
        <v>112</v>
      </c>
      <c r="B75" s="1">
        <v>24</v>
      </c>
      <c r="C75" s="26" t="s">
        <v>3484</v>
      </c>
      <c r="D75" t="s">
        <v>114</v>
      </c>
      <c r="E75" s="27" t="s">
        <v>3485</v>
      </c>
      <c r="F75" s="28" t="s">
        <v>589</v>
      </c>
      <c r="G75" s="29">
        <v>7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133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118</v>
      </c>
      <c r="E76" s="27" t="s">
        <v>3485</v>
      </c>
    </row>
    <row r="77">
      <c r="A77" s="1" t="s">
        <v>119</v>
      </c>
    </row>
    <row r="78">
      <c r="A78" s="1" t="s">
        <v>121</v>
      </c>
      <c r="E78" s="27" t="s">
        <v>114</v>
      </c>
    </row>
    <row r="79" ht="25.5">
      <c r="A79" s="1" t="s">
        <v>112</v>
      </c>
      <c r="B79" s="1">
        <v>26</v>
      </c>
      <c r="C79" s="26" t="s">
        <v>3366</v>
      </c>
      <c r="D79" t="s">
        <v>114</v>
      </c>
      <c r="E79" s="27" t="s">
        <v>3367</v>
      </c>
      <c r="F79" s="28" t="s">
        <v>478</v>
      </c>
      <c r="G79" s="29">
        <v>0.14199999999999999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133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118</v>
      </c>
      <c r="E80" s="27" t="s">
        <v>3367</v>
      </c>
    </row>
    <row r="81">
      <c r="A81" s="1" t="s">
        <v>119</v>
      </c>
    </row>
    <row r="82">
      <c r="A82" s="1" t="s">
        <v>121</v>
      </c>
      <c r="E82" s="27" t="s">
        <v>114</v>
      </c>
    </row>
    <row r="83">
      <c r="A83" s="1" t="s">
        <v>112</v>
      </c>
      <c r="B83" s="1">
        <v>14</v>
      </c>
      <c r="C83" s="26" t="s">
        <v>3486</v>
      </c>
      <c r="D83" t="s">
        <v>114</v>
      </c>
      <c r="E83" s="27" t="s">
        <v>3487</v>
      </c>
      <c r="F83" s="28" t="s">
        <v>132</v>
      </c>
      <c r="G83" s="29">
        <v>2</v>
      </c>
      <c r="H83" s="28">
        <v>0.0080000000000000002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257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118</v>
      </c>
      <c r="E84" s="27" t="s">
        <v>3487</v>
      </c>
    </row>
    <row r="85" ht="25.5">
      <c r="A85" s="1" t="s">
        <v>119</v>
      </c>
      <c r="E85" s="33" t="s">
        <v>3488</v>
      </c>
    </row>
    <row r="86">
      <c r="A86" s="1" t="s">
        <v>121</v>
      </c>
      <c r="E86" s="27" t="s">
        <v>114</v>
      </c>
    </row>
    <row r="87">
      <c r="A87" s="1" t="s">
        <v>112</v>
      </c>
      <c r="B87" s="1">
        <v>19</v>
      </c>
      <c r="C87" s="26" t="s">
        <v>3489</v>
      </c>
      <c r="D87" t="s">
        <v>114</v>
      </c>
      <c r="E87" s="27" t="s">
        <v>3490</v>
      </c>
      <c r="F87" s="28" t="s">
        <v>132</v>
      </c>
      <c r="G87" s="29">
        <v>2</v>
      </c>
      <c r="H87" s="28">
        <v>0.050000000000000003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257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118</v>
      </c>
      <c r="E88" s="27" t="s">
        <v>3490</v>
      </c>
    </row>
    <row r="89" ht="25.5">
      <c r="A89" s="1" t="s">
        <v>119</v>
      </c>
      <c r="E89" s="33" t="s">
        <v>3488</v>
      </c>
    </row>
    <row r="90">
      <c r="A90" s="1" t="s">
        <v>121</v>
      </c>
      <c r="E90" s="27" t="s">
        <v>114</v>
      </c>
    </row>
    <row r="91">
      <c r="A91" s="1" t="s">
        <v>109</v>
      </c>
      <c r="C91" s="22" t="s">
        <v>467</v>
      </c>
      <c r="E91" s="23" t="s">
        <v>468</v>
      </c>
      <c r="L91" s="24">
        <f>SUMIFS(L92:L111,A92:A111,"P")</f>
        <v>0</v>
      </c>
      <c r="M91" s="24">
        <f>SUMIFS(M92:M111,A92:A111,"P")</f>
        <v>0</v>
      </c>
      <c r="N91" s="25"/>
    </row>
    <row r="92" ht="25.5">
      <c r="A92" s="1" t="s">
        <v>112</v>
      </c>
      <c r="B92" s="1">
        <v>1</v>
      </c>
      <c r="C92" s="26" t="s">
        <v>472</v>
      </c>
      <c r="D92" t="s">
        <v>114</v>
      </c>
      <c r="E92" s="27" t="s">
        <v>473</v>
      </c>
      <c r="F92" s="28" t="s">
        <v>416</v>
      </c>
      <c r="G92" s="29">
        <v>30</v>
      </c>
      <c r="H92" s="28">
        <v>0.00012999999999999999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133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118</v>
      </c>
      <c r="E93" s="27" t="s">
        <v>473</v>
      </c>
    </row>
    <row r="94" ht="25.5">
      <c r="A94" s="1" t="s">
        <v>119</v>
      </c>
      <c r="E94" s="33" t="s">
        <v>3491</v>
      </c>
    </row>
    <row r="95">
      <c r="A95" s="1" t="s">
        <v>121</v>
      </c>
      <c r="E95" s="27" t="s">
        <v>114</v>
      </c>
    </row>
    <row r="96" ht="25.5">
      <c r="A96" s="1" t="s">
        <v>112</v>
      </c>
      <c r="B96" s="1">
        <v>2</v>
      </c>
      <c r="C96" s="26" t="s">
        <v>2618</v>
      </c>
      <c r="D96" t="s">
        <v>114</v>
      </c>
      <c r="E96" s="27" t="s">
        <v>2619</v>
      </c>
      <c r="F96" s="28" t="s">
        <v>416</v>
      </c>
      <c r="G96" s="29">
        <v>9</v>
      </c>
      <c r="H96" s="28">
        <v>0.00021000000000000001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133</v>
      </c>
      <c r="O96" s="32">
        <f>M96*AA96</f>
        <v>0</v>
      </c>
      <c r="P96" s="1">
        <v>3</v>
      </c>
      <c r="AA96" s="1">
        <f>IF(P96=1,$O$3,IF(P96=2,$O$4,$O$5))</f>
        <v>0</v>
      </c>
    </row>
    <row r="97" ht="25.5">
      <c r="A97" s="1" t="s">
        <v>118</v>
      </c>
      <c r="E97" s="27" t="s">
        <v>2619</v>
      </c>
    </row>
    <row r="98" ht="25.5">
      <c r="A98" s="1" t="s">
        <v>119</v>
      </c>
      <c r="E98" s="33" t="s">
        <v>3492</v>
      </c>
    </row>
    <row r="99">
      <c r="A99" s="1" t="s">
        <v>121</v>
      </c>
      <c r="E99" s="27" t="s">
        <v>114</v>
      </c>
    </row>
    <row r="100" ht="25.5">
      <c r="A100" s="1" t="s">
        <v>112</v>
      </c>
      <c r="B100" s="1">
        <v>3</v>
      </c>
      <c r="C100" s="26" t="s">
        <v>3249</v>
      </c>
      <c r="D100" t="s">
        <v>114</v>
      </c>
      <c r="E100" s="27" t="s">
        <v>3250</v>
      </c>
      <c r="F100" s="28" t="s">
        <v>136</v>
      </c>
      <c r="G100" s="29">
        <v>3</v>
      </c>
      <c r="H100" s="28">
        <v>0.00097000000000000005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133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 ht="25.5">
      <c r="A101" s="1" t="s">
        <v>118</v>
      </c>
      <c r="E101" s="27" t="s">
        <v>3250</v>
      </c>
    </row>
    <row r="102" ht="25.5">
      <c r="A102" s="1" t="s">
        <v>119</v>
      </c>
      <c r="E102" s="33" t="s">
        <v>3493</v>
      </c>
    </row>
    <row r="103">
      <c r="A103" s="1" t="s">
        <v>121</v>
      </c>
      <c r="E103" s="27" t="s">
        <v>114</v>
      </c>
    </row>
    <row r="104" ht="25.5">
      <c r="A104" s="1" t="s">
        <v>112</v>
      </c>
      <c r="B104" s="1">
        <v>4</v>
      </c>
      <c r="C104" s="26" t="s">
        <v>3258</v>
      </c>
      <c r="D104" t="s">
        <v>114</v>
      </c>
      <c r="E104" s="27" t="s">
        <v>3259</v>
      </c>
      <c r="F104" s="28" t="s">
        <v>136</v>
      </c>
      <c r="G104" s="29">
        <v>3</v>
      </c>
      <c r="H104" s="28">
        <v>0.00115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133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25.5">
      <c r="A105" s="1" t="s">
        <v>118</v>
      </c>
      <c r="E105" s="27" t="s">
        <v>3260</v>
      </c>
    </row>
    <row r="106" ht="25.5">
      <c r="A106" s="1" t="s">
        <v>119</v>
      </c>
      <c r="E106" s="33" t="s">
        <v>3493</v>
      </c>
    </row>
    <row r="107">
      <c r="A107" s="1" t="s">
        <v>121</v>
      </c>
      <c r="E107" s="27" t="s">
        <v>114</v>
      </c>
    </row>
    <row r="108">
      <c r="A108" s="1" t="s">
        <v>112</v>
      </c>
      <c r="B108" s="1">
        <v>5</v>
      </c>
      <c r="C108" s="26" t="s">
        <v>3494</v>
      </c>
      <c r="D108" t="s">
        <v>114</v>
      </c>
      <c r="E108" s="27" t="s">
        <v>3495</v>
      </c>
      <c r="F108" s="28" t="s">
        <v>416</v>
      </c>
      <c r="G108" s="29">
        <v>39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133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118</v>
      </c>
      <c r="E109" s="27" t="s">
        <v>3495</v>
      </c>
    </row>
    <row r="110">
      <c r="A110" s="1" t="s">
        <v>119</v>
      </c>
      <c r="E110" s="33" t="s">
        <v>3496</v>
      </c>
    </row>
    <row r="111">
      <c r="A111" s="1" t="s">
        <v>121</v>
      </c>
      <c r="E111" s="27" t="s">
        <v>114</v>
      </c>
    </row>
    <row r="112">
      <c r="A112" s="1" t="s">
        <v>109</v>
      </c>
      <c r="C112" s="22" t="s">
        <v>703</v>
      </c>
      <c r="E112" s="23" t="s">
        <v>704</v>
      </c>
      <c r="L112" s="24">
        <f>SUMIFS(L113:L116,A113:A116,"P")</f>
        <v>0</v>
      </c>
      <c r="M112" s="24">
        <f>SUMIFS(M113:M116,A113:A116,"P")</f>
        <v>0</v>
      </c>
      <c r="N112" s="25"/>
    </row>
    <row r="113" ht="25.5">
      <c r="A113" s="1" t="s">
        <v>112</v>
      </c>
      <c r="B113" s="1">
        <v>6</v>
      </c>
      <c r="C113" s="26" t="s">
        <v>705</v>
      </c>
      <c r="D113" t="s">
        <v>114</v>
      </c>
      <c r="E113" s="27" t="s">
        <v>706</v>
      </c>
      <c r="F113" s="28" t="s">
        <v>478</v>
      </c>
      <c r="G113" s="29">
        <v>0.012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133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38.25">
      <c r="A114" s="1" t="s">
        <v>118</v>
      </c>
      <c r="E114" s="27" t="s">
        <v>707</v>
      </c>
    </row>
    <row r="115">
      <c r="A115" s="1" t="s">
        <v>119</v>
      </c>
    </row>
    <row r="116">
      <c r="A116" s="1" t="s">
        <v>121</v>
      </c>
      <c r="E116" s="27" t="s">
        <v>114</v>
      </c>
    </row>
    <row r="117">
      <c r="A117" s="1" t="s">
        <v>109</v>
      </c>
      <c r="C117" s="22" t="s">
        <v>181</v>
      </c>
      <c r="E117" s="23" t="s">
        <v>182</v>
      </c>
      <c r="L117" s="24">
        <f>SUMIFS(L118:L121,A118:A121,"P")</f>
        <v>0</v>
      </c>
      <c r="M117" s="24">
        <f>SUMIFS(M118:M121,A118:A121,"P")</f>
        <v>0</v>
      </c>
      <c r="N117" s="25"/>
    </row>
    <row r="118" ht="25.5">
      <c r="A118" s="1" t="s">
        <v>112</v>
      </c>
      <c r="B118" s="1">
        <v>27</v>
      </c>
      <c r="C118" s="26" t="s">
        <v>3497</v>
      </c>
      <c r="D118" t="s">
        <v>114</v>
      </c>
      <c r="E118" s="27" t="s">
        <v>3498</v>
      </c>
      <c r="F118" s="28" t="s">
        <v>185</v>
      </c>
      <c r="G118" s="29">
        <v>8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133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 ht="25.5">
      <c r="A119" s="1" t="s">
        <v>118</v>
      </c>
      <c r="E119" s="27" t="s">
        <v>3498</v>
      </c>
    </row>
    <row r="120" ht="38.25">
      <c r="A120" s="1" t="s">
        <v>119</v>
      </c>
      <c r="E120" s="33" t="s">
        <v>3499</v>
      </c>
    </row>
    <row r="121">
      <c r="A121" s="1" t="s">
        <v>121</v>
      </c>
      <c r="E121" s="27" t="s">
        <v>114</v>
      </c>
    </row>
  </sheetData>
  <sheetProtection sheet="1" objects="1" scenarios="1" spinCount="100000" saltValue="a2J/NYbpU/fXhK9+djRHRPEwcln2GQv+nSyGRcDbC8dg64JZhJQKFWq9eZkNNJXSn7YqFOxy9vmA8E6/AhjN6w==" hashValue="pCNj3RN/fCzC43+4Ahsox0olY67vvmX/kkgMXgeDhV9hKd1E/TH5QR5TR1LBJQ/E0PsscxCTObr0FmT6rzkRg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38</v>
      </c>
      <c r="D4" s="1"/>
      <c r="E4" s="17" t="s">
        <v>39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COUNTIFS(L8:L130,"=0",A8:A130,"P")+COUNTIFS(L8:L130,"",A8:A130,"P")+SUM(Q8:Q130)</f>
        <v>0</v>
      </c>
    </row>
    <row r="8">
      <c r="A8" s="1" t="s">
        <v>107</v>
      </c>
      <c r="C8" s="22" t="s">
        <v>3500</v>
      </c>
      <c r="E8" s="23" t="s">
        <v>53</v>
      </c>
      <c r="L8" s="24">
        <f>L9+L54+L59+L68+L77+L94+L111+L116+L125</f>
        <v>0</v>
      </c>
      <c r="M8" s="24">
        <f>M9+M54+M59+M68+M77+M94+M111+M116+M125</f>
        <v>0</v>
      </c>
      <c r="N8" s="25"/>
    </row>
    <row r="9">
      <c r="A9" s="1" t="s">
        <v>109</v>
      </c>
      <c r="C9" s="22" t="s">
        <v>3501</v>
      </c>
      <c r="E9" s="23" t="s">
        <v>3502</v>
      </c>
      <c r="L9" s="24">
        <f>SUMIFS(L10:L53,A10:A53,"P")</f>
        <v>0</v>
      </c>
      <c r="M9" s="24">
        <f>SUMIFS(M10:M53,A10:A53,"P")</f>
        <v>0</v>
      </c>
      <c r="N9" s="25"/>
    </row>
    <row r="10">
      <c r="A10" s="1" t="s">
        <v>112</v>
      </c>
      <c r="B10" s="1">
        <v>12</v>
      </c>
      <c r="C10" s="26" t="s">
        <v>3503</v>
      </c>
      <c r="D10" t="s">
        <v>114</v>
      </c>
      <c r="E10" s="27" t="s">
        <v>3504</v>
      </c>
      <c r="F10" s="28" t="s">
        <v>136</v>
      </c>
      <c r="G10" s="29">
        <v>1</v>
      </c>
      <c r="H10" s="28">
        <v>0.0025600000000000002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118</v>
      </c>
      <c r="E11" s="27" t="s">
        <v>3504</v>
      </c>
    </row>
    <row r="12" ht="38.25">
      <c r="A12" s="1" t="s">
        <v>119</v>
      </c>
      <c r="E12" s="33" t="s">
        <v>3505</v>
      </c>
    </row>
    <row r="13">
      <c r="A13" s="1" t="s">
        <v>121</v>
      </c>
      <c r="E13" s="27" t="s">
        <v>114</v>
      </c>
    </row>
    <row r="14">
      <c r="A14" s="1" t="s">
        <v>112</v>
      </c>
      <c r="B14" s="1">
        <v>13</v>
      </c>
      <c r="C14" s="26" t="s">
        <v>3506</v>
      </c>
      <c r="D14" t="s">
        <v>114</v>
      </c>
      <c r="E14" s="27" t="s">
        <v>3507</v>
      </c>
      <c r="F14" s="28" t="s">
        <v>136</v>
      </c>
      <c r="G14" s="29">
        <v>4</v>
      </c>
      <c r="H14" s="28">
        <v>0.0046800000000000001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118</v>
      </c>
      <c r="E15" s="27" t="s">
        <v>3507</v>
      </c>
    </row>
    <row r="16" ht="38.25">
      <c r="A16" s="1" t="s">
        <v>119</v>
      </c>
      <c r="E16" s="33" t="s">
        <v>3270</v>
      </c>
    </row>
    <row r="17">
      <c r="A17" s="1" t="s">
        <v>121</v>
      </c>
      <c r="E17" s="27" t="s">
        <v>114</v>
      </c>
    </row>
    <row r="18">
      <c r="A18" s="1" t="s">
        <v>112</v>
      </c>
      <c r="B18" s="1">
        <v>14</v>
      </c>
      <c r="C18" s="26" t="s">
        <v>3508</v>
      </c>
      <c r="D18" t="s">
        <v>114</v>
      </c>
      <c r="E18" s="27" t="s">
        <v>3509</v>
      </c>
      <c r="F18" s="28" t="s">
        <v>136</v>
      </c>
      <c r="G18" s="29">
        <v>2</v>
      </c>
      <c r="H18" s="28">
        <v>0.00093000000000000005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118</v>
      </c>
      <c r="E19" s="27" t="s">
        <v>3509</v>
      </c>
    </row>
    <row r="20" ht="38.25">
      <c r="A20" s="1" t="s">
        <v>119</v>
      </c>
      <c r="E20" s="33" t="s">
        <v>3510</v>
      </c>
    </row>
    <row r="21">
      <c r="A21" s="1" t="s">
        <v>121</v>
      </c>
      <c r="E21" s="27" t="s">
        <v>114</v>
      </c>
    </row>
    <row r="22">
      <c r="A22" s="1" t="s">
        <v>112</v>
      </c>
      <c r="B22" s="1">
        <v>15</v>
      </c>
      <c r="C22" s="26" t="s">
        <v>3511</v>
      </c>
      <c r="D22" t="s">
        <v>114</v>
      </c>
      <c r="E22" s="27" t="s">
        <v>3512</v>
      </c>
      <c r="F22" s="28" t="s">
        <v>136</v>
      </c>
      <c r="G22" s="29">
        <v>15</v>
      </c>
      <c r="H22" s="28">
        <v>0.00038000000000000002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118</v>
      </c>
      <c r="E23" s="27" t="s">
        <v>3512</v>
      </c>
    </row>
    <row r="24" ht="38.25">
      <c r="A24" s="1" t="s">
        <v>119</v>
      </c>
      <c r="E24" s="33" t="s">
        <v>3513</v>
      </c>
    </row>
    <row r="25">
      <c r="A25" s="1" t="s">
        <v>121</v>
      </c>
      <c r="E25" s="27" t="s">
        <v>114</v>
      </c>
    </row>
    <row r="26">
      <c r="A26" s="1" t="s">
        <v>112</v>
      </c>
      <c r="B26" s="1">
        <v>16</v>
      </c>
      <c r="C26" s="26" t="s">
        <v>3514</v>
      </c>
      <c r="D26" t="s">
        <v>114</v>
      </c>
      <c r="E26" s="27" t="s">
        <v>3515</v>
      </c>
      <c r="F26" s="28" t="s">
        <v>136</v>
      </c>
      <c r="G26" s="29">
        <v>3</v>
      </c>
      <c r="H26" s="28">
        <v>0.00125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118</v>
      </c>
      <c r="E27" s="27" t="s">
        <v>3515</v>
      </c>
    </row>
    <row r="28" ht="38.25">
      <c r="A28" s="1" t="s">
        <v>119</v>
      </c>
      <c r="E28" s="33" t="s">
        <v>3516</v>
      </c>
    </row>
    <row r="29">
      <c r="A29" s="1" t="s">
        <v>121</v>
      </c>
      <c r="E29" s="27" t="s">
        <v>114</v>
      </c>
    </row>
    <row r="30">
      <c r="A30" s="1" t="s">
        <v>112</v>
      </c>
      <c r="B30" s="1">
        <v>17</v>
      </c>
      <c r="C30" s="26" t="s">
        <v>3517</v>
      </c>
      <c r="D30" t="s">
        <v>114</v>
      </c>
      <c r="E30" s="27" t="s">
        <v>3518</v>
      </c>
      <c r="F30" s="28" t="s">
        <v>136</v>
      </c>
      <c r="G30" s="29">
        <v>30</v>
      </c>
      <c r="H30" s="28">
        <v>0.0016199999999999999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133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118</v>
      </c>
      <c r="E31" s="27" t="s">
        <v>3518</v>
      </c>
    </row>
    <row r="32" ht="38.25">
      <c r="A32" s="1" t="s">
        <v>119</v>
      </c>
      <c r="E32" s="33" t="s">
        <v>3519</v>
      </c>
    </row>
    <row r="33">
      <c r="A33" s="1" t="s">
        <v>121</v>
      </c>
      <c r="E33" s="27" t="s">
        <v>114</v>
      </c>
    </row>
    <row r="34">
      <c r="A34" s="1" t="s">
        <v>112</v>
      </c>
      <c r="B34" s="1">
        <v>18</v>
      </c>
      <c r="C34" s="26" t="s">
        <v>3520</v>
      </c>
      <c r="D34" t="s">
        <v>114</v>
      </c>
      <c r="E34" s="27" t="s">
        <v>3521</v>
      </c>
      <c r="F34" s="28" t="s">
        <v>132</v>
      </c>
      <c r="G34" s="29">
        <v>1</v>
      </c>
      <c r="H34" s="28">
        <v>0.00018000000000000001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133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118</v>
      </c>
      <c r="E35" s="27" t="s">
        <v>3521</v>
      </c>
    </row>
    <row r="36" ht="38.25">
      <c r="A36" s="1" t="s">
        <v>119</v>
      </c>
      <c r="E36" s="33" t="s">
        <v>3522</v>
      </c>
    </row>
    <row r="37">
      <c r="A37" s="1" t="s">
        <v>121</v>
      </c>
      <c r="E37" s="27" t="s">
        <v>114</v>
      </c>
    </row>
    <row r="38" ht="25.5">
      <c r="A38" s="1" t="s">
        <v>112</v>
      </c>
      <c r="B38" s="1">
        <v>19</v>
      </c>
      <c r="C38" s="26" t="s">
        <v>3523</v>
      </c>
      <c r="D38" t="s">
        <v>114</v>
      </c>
      <c r="E38" s="27" t="s">
        <v>3524</v>
      </c>
      <c r="F38" s="28" t="s">
        <v>132</v>
      </c>
      <c r="G38" s="29">
        <v>2</v>
      </c>
      <c r="H38" s="28">
        <v>0.00024000000000000001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133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.5">
      <c r="A39" s="1" t="s">
        <v>118</v>
      </c>
      <c r="E39" s="27" t="s">
        <v>3524</v>
      </c>
    </row>
    <row r="40" ht="38.25">
      <c r="A40" s="1" t="s">
        <v>119</v>
      </c>
      <c r="E40" s="33" t="s">
        <v>3525</v>
      </c>
    </row>
    <row r="41">
      <c r="A41" s="1" t="s">
        <v>121</v>
      </c>
      <c r="E41" s="27" t="s">
        <v>114</v>
      </c>
    </row>
    <row r="42" ht="25.5">
      <c r="A42" s="1" t="s">
        <v>112</v>
      </c>
      <c r="B42" s="1">
        <v>20</v>
      </c>
      <c r="C42" s="26" t="s">
        <v>3526</v>
      </c>
      <c r="D42" t="s">
        <v>114</v>
      </c>
      <c r="E42" s="27" t="s">
        <v>3527</v>
      </c>
      <c r="F42" s="28" t="s">
        <v>132</v>
      </c>
      <c r="G42" s="29">
        <v>2</v>
      </c>
      <c r="H42" s="28">
        <v>0.00060999999999999997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133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.5">
      <c r="A43" s="1" t="s">
        <v>118</v>
      </c>
      <c r="E43" s="27" t="s">
        <v>3527</v>
      </c>
    </row>
    <row r="44" ht="38.25">
      <c r="A44" s="1" t="s">
        <v>119</v>
      </c>
      <c r="E44" s="33" t="s">
        <v>3525</v>
      </c>
    </row>
    <row r="45">
      <c r="A45" s="1" t="s">
        <v>121</v>
      </c>
      <c r="E45" s="27" t="s">
        <v>114</v>
      </c>
    </row>
    <row r="46" ht="25.5">
      <c r="A46" s="1" t="s">
        <v>112</v>
      </c>
      <c r="B46" s="1">
        <v>21</v>
      </c>
      <c r="C46" s="26" t="s">
        <v>3528</v>
      </c>
      <c r="D46" t="s">
        <v>114</v>
      </c>
      <c r="E46" s="27" t="s">
        <v>3529</v>
      </c>
      <c r="F46" s="28" t="s">
        <v>132</v>
      </c>
      <c r="G46" s="29">
        <v>1</v>
      </c>
      <c r="H46" s="28">
        <v>0.00088000000000000003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133</v>
      </c>
      <c r="O46" s="32">
        <f>M46*AA46</f>
        <v>0</v>
      </c>
      <c r="P46" s="1">
        <v>3</v>
      </c>
      <c r="AA46" s="1">
        <f>IF(P46=1,$O$3,IF(P46=2,$O$4,$O$5))</f>
        <v>0</v>
      </c>
    </row>
    <row r="47" ht="25.5">
      <c r="A47" s="1" t="s">
        <v>118</v>
      </c>
      <c r="E47" s="27" t="s">
        <v>3529</v>
      </c>
    </row>
    <row r="48" ht="38.25">
      <c r="A48" s="1" t="s">
        <v>119</v>
      </c>
      <c r="E48" s="33" t="s">
        <v>3522</v>
      </c>
    </row>
    <row r="49">
      <c r="A49" s="1" t="s">
        <v>121</v>
      </c>
      <c r="E49" s="27" t="s">
        <v>114</v>
      </c>
    </row>
    <row r="50" ht="25.5">
      <c r="A50" s="1" t="s">
        <v>112</v>
      </c>
      <c r="B50" s="1">
        <v>22</v>
      </c>
      <c r="C50" s="26" t="s">
        <v>3530</v>
      </c>
      <c r="D50" t="s">
        <v>114</v>
      </c>
      <c r="E50" s="27" t="s">
        <v>3531</v>
      </c>
      <c r="F50" s="28" t="s">
        <v>478</v>
      </c>
      <c r="G50" s="29">
        <v>0.084000000000000005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133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118</v>
      </c>
      <c r="E51" s="27" t="s">
        <v>3531</v>
      </c>
    </row>
    <row r="52">
      <c r="A52" s="1" t="s">
        <v>119</v>
      </c>
    </row>
    <row r="53">
      <c r="A53" s="1" t="s">
        <v>121</v>
      </c>
      <c r="E53" s="27" t="s">
        <v>114</v>
      </c>
    </row>
    <row r="54">
      <c r="A54" s="1" t="s">
        <v>109</v>
      </c>
      <c r="C54" s="22" t="s">
        <v>3221</v>
      </c>
      <c r="E54" s="23" t="s">
        <v>3222</v>
      </c>
      <c r="L54" s="24">
        <f>SUMIFS(L55:L58,A55:A58,"P")</f>
        <v>0</v>
      </c>
      <c r="M54" s="24">
        <f>SUMIFS(M55:M58,A55:A58,"P")</f>
        <v>0</v>
      </c>
      <c r="N54" s="25"/>
    </row>
    <row r="55" ht="25.5">
      <c r="A55" s="1" t="s">
        <v>112</v>
      </c>
      <c r="B55" s="1">
        <v>23</v>
      </c>
      <c r="C55" s="26" t="s">
        <v>3223</v>
      </c>
      <c r="D55" t="s">
        <v>114</v>
      </c>
      <c r="E55" s="27" t="s">
        <v>3224</v>
      </c>
      <c r="F55" s="28" t="s">
        <v>132</v>
      </c>
      <c r="G55" s="29">
        <v>1</v>
      </c>
      <c r="H55" s="28">
        <v>0.00147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133</v>
      </c>
      <c r="O55" s="32">
        <f>M55*AA55</f>
        <v>0</v>
      </c>
      <c r="P55" s="1">
        <v>3</v>
      </c>
      <c r="AA55" s="1">
        <f>IF(P55=1,$O$3,IF(P55=2,$O$4,$O$5))</f>
        <v>0</v>
      </c>
    </row>
    <row r="56" ht="25.5">
      <c r="A56" s="1" t="s">
        <v>118</v>
      </c>
      <c r="E56" s="27" t="s">
        <v>3224</v>
      </c>
    </row>
    <row r="57" ht="38.25">
      <c r="A57" s="1" t="s">
        <v>119</v>
      </c>
      <c r="E57" s="33" t="s">
        <v>3522</v>
      </c>
    </row>
    <row r="58">
      <c r="A58" s="1" t="s">
        <v>121</v>
      </c>
      <c r="E58" s="27" t="s">
        <v>114</v>
      </c>
    </row>
    <row r="59">
      <c r="A59" s="1" t="s">
        <v>109</v>
      </c>
      <c r="C59" s="22" t="s">
        <v>2505</v>
      </c>
      <c r="E59" s="23" t="s">
        <v>2506</v>
      </c>
      <c r="L59" s="24">
        <f>SUMIFS(L60:L67,A60:A67,"P")</f>
        <v>0</v>
      </c>
      <c r="M59" s="24">
        <f>SUMIFS(M60:M67,A60:A67,"P")</f>
        <v>0</v>
      </c>
      <c r="N59" s="25"/>
    </row>
    <row r="60" ht="25.5">
      <c r="A60" s="1" t="s">
        <v>112</v>
      </c>
      <c r="B60" s="1">
        <v>24</v>
      </c>
      <c r="C60" s="26" t="s">
        <v>3532</v>
      </c>
      <c r="D60" t="s">
        <v>114</v>
      </c>
      <c r="E60" s="27" t="s">
        <v>3533</v>
      </c>
      <c r="F60" s="28" t="s">
        <v>136</v>
      </c>
      <c r="G60" s="29">
        <v>96</v>
      </c>
      <c r="H60" s="28">
        <v>2.0000000000000002E-05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133</v>
      </c>
      <c r="O60" s="32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118</v>
      </c>
      <c r="E61" s="27" t="s">
        <v>3533</v>
      </c>
    </row>
    <row r="62" ht="25.5">
      <c r="A62" s="1" t="s">
        <v>119</v>
      </c>
      <c r="E62" s="33" t="s">
        <v>3534</v>
      </c>
    </row>
    <row r="63">
      <c r="A63" s="1" t="s">
        <v>121</v>
      </c>
      <c r="E63" s="27" t="s">
        <v>114</v>
      </c>
    </row>
    <row r="64" ht="25.5">
      <c r="A64" s="1" t="s">
        <v>112</v>
      </c>
      <c r="B64" s="1">
        <v>25</v>
      </c>
      <c r="C64" s="26" t="s">
        <v>3535</v>
      </c>
      <c r="D64" t="s">
        <v>114</v>
      </c>
      <c r="E64" s="27" t="s">
        <v>3536</v>
      </c>
      <c r="F64" s="28" t="s">
        <v>136</v>
      </c>
      <c r="G64" s="29">
        <v>96</v>
      </c>
      <c r="H64" s="28">
        <v>2.0000000000000002E-05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133</v>
      </c>
      <c r="O64" s="32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118</v>
      </c>
      <c r="E65" s="27" t="s">
        <v>3536</v>
      </c>
    </row>
    <row r="66" ht="25.5">
      <c r="A66" s="1" t="s">
        <v>119</v>
      </c>
      <c r="E66" s="33" t="s">
        <v>3534</v>
      </c>
    </row>
    <row r="67">
      <c r="A67" s="1" t="s">
        <v>121</v>
      </c>
      <c r="E67" s="27" t="s">
        <v>114</v>
      </c>
    </row>
    <row r="68">
      <c r="A68" s="1" t="s">
        <v>109</v>
      </c>
      <c r="C68" s="22" t="s">
        <v>812</v>
      </c>
      <c r="E68" s="23" t="s">
        <v>813</v>
      </c>
      <c r="L68" s="24">
        <f>SUMIFS(L69:L76,A69:A76,"P")</f>
        <v>0</v>
      </c>
      <c r="M68" s="24">
        <f>SUMIFS(M69:M76,A69:A76,"P")</f>
        <v>0</v>
      </c>
      <c r="N68" s="25"/>
    </row>
    <row r="69">
      <c r="A69" s="1" t="s">
        <v>112</v>
      </c>
      <c r="B69" s="1">
        <v>1</v>
      </c>
      <c r="C69" s="26" t="s">
        <v>3537</v>
      </c>
      <c r="D69" t="s">
        <v>114</v>
      </c>
      <c r="E69" s="27" t="s">
        <v>3538</v>
      </c>
      <c r="F69" s="28" t="s">
        <v>132</v>
      </c>
      <c r="G69" s="29">
        <v>2</v>
      </c>
      <c r="H69" s="28">
        <v>0.0001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133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118</v>
      </c>
      <c r="E70" s="27" t="s">
        <v>3538</v>
      </c>
    </row>
    <row r="71" ht="38.25">
      <c r="A71" s="1" t="s">
        <v>119</v>
      </c>
      <c r="E71" s="33" t="s">
        <v>3525</v>
      </c>
    </row>
    <row r="72">
      <c r="A72" s="1" t="s">
        <v>121</v>
      </c>
      <c r="E72" s="27" t="s">
        <v>114</v>
      </c>
    </row>
    <row r="73">
      <c r="A73" s="1" t="s">
        <v>112</v>
      </c>
      <c r="B73" s="1">
        <v>2</v>
      </c>
      <c r="C73" s="26" t="s">
        <v>3539</v>
      </c>
      <c r="D73" t="s">
        <v>114</v>
      </c>
      <c r="E73" s="27" t="s">
        <v>3540</v>
      </c>
      <c r="F73" s="28" t="s">
        <v>132</v>
      </c>
      <c r="G73" s="29">
        <v>8</v>
      </c>
      <c r="H73" s="28">
        <v>0.00018000000000000001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133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118</v>
      </c>
      <c r="E74" s="27" t="s">
        <v>3540</v>
      </c>
    </row>
    <row r="75" ht="38.25">
      <c r="A75" s="1" t="s">
        <v>119</v>
      </c>
      <c r="E75" s="33" t="s">
        <v>3541</v>
      </c>
    </row>
    <row r="76">
      <c r="A76" s="1" t="s">
        <v>121</v>
      </c>
      <c r="E76" s="27" t="s">
        <v>114</v>
      </c>
    </row>
    <row r="77">
      <c r="A77" s="1" t="s">
        <v>109</v>
      </c>
      <c r="C77" s="22" t="s">
        <v>467</v>
      </c>
      <c r="E77" s="23" t="s">
        <v>468</v>
      </c>
      <c r="L77" s="24">
        <f>SUMIFS(L78:L93,A78:A93,"P")</f>
        <v>0</v>
      </c>
      <c r="M77" s="24">
        <f>SUMIFS(M78:M93,A78:A93,"P")</f>
        <v>0</v>
      </c>
      <c r="N77" s="25"/>
    </row>
    <row r="78" ht="25.5">
      <c r="A78" s="1" t="s">
        <v>112</v>
      </c>
      <c r="B78" s="1">
        <v>3</v>
      </c>
      <c r="C78" s="26" t="s">
        <v>472</v>
      </c>
      <c r="D78" t="s">
        <v>114</v>
      </c>
      <c r="E78" s="27" t="s">
        <v>473</v>
      </c>
      <c r="F78" s="28" t="s">
        <v>416</v>
      </c>
      <c r="G78" s="29">
        <v>67.5</v>
      </c>
      <c r="H78" s="28">
        <v>0.00012999999999999999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133</v>
      </c>
      <c r="O78" s="32">
        <f>M78*AA78</f>
        <v>0</v>
      </c>
      <c r="P78" s="1">
        <v>3</v>
      </c>
      <c r="AA78" s="1">
        <f>IF(P78=1,$O$3,IF(P78=2,$O$4,$O$5))</f>
        <v>0</v>
      </c>
    </row>
    <row r="79" ht="25.5">
      <c r="A79" s="1" t="s">
        <v>118</v>
      </c>
      <c r="E79" s="27" t="s">
        <v>473</v>
      </c>
    </row>
    <row r="80" ht="25.5">
      <c r="A80" s="1" t="s">
        <v>119</v>
      </c>
      <c r="E80" s="33" t="s">
        <v>3542</v>
      </c>
    </row>
    <row r="81">
      <c r="A81" s="1" t="s">
        <v>121</v>
      </c>
      <c r="E81" s="27" t="s">
        <v>114</v>
      </c>
    </row>
    <row r="82" ht="25.5">
      <c r="A82" s="1" t="s">
        <v>112</v>
      </c>
      <c r="B82" s="1">
        <v>4</v>
      </c>
      <c r="C82" s="26" t="s">
        <v>3543</v>
      </c>
      <c r="D82" t="s">
        <v>114</v>
      </c>
      <c r="E82" s="27" t="s">
        <v>3544</v>
      </c>
      <c r="F82" s="28" t="s">
        <v>136</v>
      </c>
      <c r="G82" s="29">
        <v>1</v>
      </c>
      <c r="H82" s="28">
        <v>0.00076000000000000004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133</v>
      </c>
      <c r="O82" s="32">
        <f>M82*AA82</f>
        <v>0</v>
      </c>
      <c r="P82" s="1">
        <v>3</v>
      </c>
      <c r="AA82" s="1">
        <f>IF(P82=1,$O$3,IF(P82=2,$O$4,$O$5))</f>
        <v>0</v>
      </c>
    </row>
    <row r="83" ht="25.5">
      <c r="A83" s="1" t="s">
        <v>118</v>
      </c>
      <c r="E83" s="27" t="s">
        <v>3544</v>
      </c>
    </row>
    <row r="84">
      <c r="A84" s="1" t="s">
        <v>119</v>
      </c>
      <c r="E84" s="33" t="s">
        <v>3545</v>
      </c>
    </row>
    <row r="85">
      <c r="A85" s="1" t="s">
        <v>121</v>
      </c>
      <c r="E85" s="27" t="s">
        <v>114</v>
      </c>
    </row>
    <row r="86" ht="25.5">
      <c r="A86" s="1" t="s">
        <v>112</v>
      </c>
      <c r="B86" s="1">
        <v>5</v>
      </c>
      <c r="C86" s="26" t="s">
        <v>3249</v>
      </c>
      <c r="D86" t="s">
        <v>114</v>
      </c>
      <c r="E86" s="27" t="s">
        <v>3250</v>
      </c>
      <c r="F86" s="28" t="s">
        <v>136</v>
      </c>
      <c r="G86" s="29">
        <v>2</v>
      </c>
      <c r="H86" s="28">
        <v>0.00097000000000000005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133</v>
      </c>
      <c r="O86" s="32">
        <f>M86*AA86</f>
        <v>0</v>
      </c>
      <c r="P86" s="1">
        <v>3</v>
      </c>
      <c r="AA86" s="1">
        <f>IF(P86=1,$O$3,IF(P86=2,$O$4,$O$5))</f>
        <v>0</v>
      </c>
    </row>
    <row r="87" ht="25.5">
      <c r="A87" s="1" t="s">
        <v>118</v>
      </c>
      <c r="E87" s="27" t="s">
        <v>3250</v>
      </c>
    </row>
    <row r="88">
      <c r="A88" s="1" t="s">
        <v>119</v>
      </c>
      <c r="E88" s="33" t="s">
        <v>3546</v>
      </c>
    </row>
    <row r="89">
      <c r="A89" s="1" t="s">
        <v>121</v>
      </c>
      <c r="E89" s="27" t="s">
        <v>114</v>
      </c>
    </row>
    <row r="90">
      <c r="A90" s="1" t="s">
        <v>112</v>
      </c>
      <c r="B90" s="1">
        <v>6</v>
      </c>
      <c r="C90" s="26" t="s">
        <v>3494</v>
      </c>
      <c r="D90" t="s">
        <v>114</v>
      </c>
      <c r="E90" s="27" t="s">
        <v>3495</v>
      </c>
      <c r="F90" s="28" t="s">
        <v>416</v>
      </c>
      <c r="G90" s="29">
        <v>67.5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133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118</v>
      </c>
      <c r="E91" s="27" t="s">
        <v>3495</v>
      </c>
    </row>
    <row r="92">
      <c r="A92" s="1" t="s">
        <v>119</v>
      </c>
    </row>
    <row r="93">
      <c r="A93" s="1" t="s">
        <v>121</v>
      </c>
      <c r="E93" s="27" t="s">
        <v>114</v>
      </c>
    </row>
    <row r="94">
      <c r="A94" s="1" t="s">
        <v>109</v>
      </c>
      <c r="C94" s="22" t="s">
        <v>474</v>
      </c>
      <c r="E94" s="23" t="s">
        <v>475</v>
      </c>
      <c r="L94" s="24">
        <f>SUMIFS(L95:L110,A95:A110,"P")</f>
        <v>0</v>
      </c>
      <c r="M94" s="24">
        <f>SUMIFS(M95:M110,A95:A110,"P")</f>
        <v>0</v>
      </c>
      <c r="N94" s="25"/>
    </row>
    <row r="95" ht="25.5">
      <c r="A95" s="1" t="s">
        <v>112</v>
      </c>
      <c r="B95" s="1">
        <v>7</v>
      </c>
      <c r="C95" s="26" t="s">
        <v>3547</v>
      </c>
      <c r="D95" t="s">
        <v>114</v>
      </c>
      <c r="E95" s="27" t="s">
        <v>3548</v>
      </c>
      <c r="F95" s="28" t="s">
        <v>478</v>
      </c>
      <c r="G95" s="29">
        <v>0.010999999999999999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133</v>
      </c>
      <c r="O95" s="32">
        <f>M95*AA95</f>
        <v>0</v>
      </c>
      <c r="P95" s="1">
        <v>3</v>
      </c>
      <c r="AA95" s="1">
        <f>IF(P95=1,$O$3,IF(P95=2,$O$4,$O$5))</f>
        <v>0</v>
      </c>
    </row>
    <row r="96" ht="25.5">
      <c r="A96" s="1" t="s">
        <v>118</v>
      </c>
      <c r="E96" s="27" t="s">
        <v>3548</v>
      </c>
    </row>
    <row r="97">
      <c r="A97" s="1" t="s">
        <v>119</v>
      </c>
    </row>
    <row r="98">
      <c r="A98" s="1" t="s">
        <v>121</v>
      </c>
      <c r="E98" s="27" t="s">
        <v>114</v>
      </c>
    </row>
    <row r="99" ht="25.5">
      <c r="A99" s="1" t="s">
        <v>112</v>
      </c>
      <c r="B99" s="1">
        <v>8</v>
      </c>
      <c r="C99" s="26" t="s">
        <v>479</v>
      </c>
      <c r="D99" t="s">
        <v>114</v>
      </c>
      <c r="E99" s="27" t="s">
        <v>480</v>
      </c>
      <c r="F99" s="28" t="s">
        <v>478</v>
      </c>
      <c r="G99" s="29">
        <v>0.010999999999999999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133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5.5">
      <c r="A100" s="1" t="s">
        <v>118</v>
      </c>
      <c r="E100" s="27" t="s">
        <v>480</v>
      </c>
    </row>
    <row r="101">
      <c r="A101" s="1" t="s">
        <v>119</v>
      </c>
    </row>
    <row r="102">
      <c r="A102" s="1" t="s">
        <v>121</v>
      </c>
      <c r="E102" s="27" t="s">
        <v>114</v>
      </c>
    </row>
    <row r="103" ht="25.5">
      <c r="A103" s="1" t="s">
        <v>112</v>
      </c>
      <c r="B103" s="1">
        <v>9</v>
      </c>
      <c r="C103" s="26" t="s">
        <v>3549</v>
      </c>
      <c r="D103" t="s">
        <v>114</v>
      </c>
      <c r="E103" s="27" t="s">
        <v>3550</v>
      </c>
      <c r="F103" s="28" t="s">
        <v>478</v>
      </c>
      <c r="G103" s="29">
        <v>0.22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133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118</v>
      </c>
      <c r="E104" s="27" t="s">
        <v>3550</v>
      </c>
    </row>
    <row r="105">
      <c r="A105" s="1" t="s">
        <v>119</v>
      </c>
      <c r="E105" s="33" t="s">
        <v>3551</v>
      </c>
    </row>
    <row r="106">
      <c r="A106" s="1" t="s">
        <v>121</v>
      </c>
      <c r="E106" s="27" t="s">
        <v>114</v>
      </c>
    </row>
    <row r="107" ht="38.25">
      <c r="A107" s="1" t="s">
        <v>112</v>
      </c>
      <c r="B107" s="1">
        <v>10</v>
      </c>
      <c r="C107" s="26" t="s">
        <v>2948</v>
      </c>
      <c r="D107" t="s">
        <v>2949</v>
      </c>
      <c r="E107" s="27" t="s">
        <v>2950</v>
      </c>
      <c r="F107" s="28" t="s">
        <v>478</v>
      </c>
      <c r="G107" s="29">
        <v>0.010999999999999999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133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25.5">
      <c r="A108" s="1" t="s">
        <v>118</v>
      </c>
      <c r="E108" s="27" t="s">
        <v>2951</v>
      </c>
    </row>
    <row r="109">
      <c r="A109" s="1" t="s">
        <v>119</v>
      </c>
    </row>
    <row r="110">
      <c r="A110" s="1" t="s">
        <v>121</v>
      </c>
      <c r="E110" s="27" t="s">
        <v>114</v>
      </c>
    </row>
    <row r="111">
      <c r="A111" s="1" t="s">
        <v>109</v>
      </c>
      <c r="C111" s="22" t="s">
        <v>703</v>
      </c>
      <c r="E111" s="23" t="s">
        <v>704</v>
      </c>
      <c r="L111" s="24">
        <f>SUMIFS(L112:L115,A112:A115,"P")</f>
        <v>0</v>
      </c>
      <c r="M111" s="24">
        <f>SUMIFS(M112:M115,A112:A115,"P")</f>
        <v>0</v>
      </c>
      <c r="N111" s="25"/>
    </row>
    <row r="112" ht="25.5">
      <c r="A112" s="1" t="s">
        <v>112</v>
      </c>
      <c r="B112" s="1">
        <v>11</v>
      </c>
      <c r="C112" s="26" t="s">
        <v>3552</v>
      </c>
      <c r="D112" t="s">
        <v>114</v>
      </c>
      <c r="E112" s="27" t="s">
        <v>706</v>
      </c>
      <c r="F112" s="28" t="s">
        <v>478</v>
      </c>
      <c r="G112" s="29">
        <v>0.012999999999999999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133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 ht="38.25">
      <c r="A113" s="1" t="s">
        <v>118</v>
      </c>
      <c r="E113" s="27" t="s">
        <v>3553</v>
      </c>
    </row>
    <row r="114">
      <c r="A114" s="1" t="s">
        <v>119</v>
      </c>
    </row>
    <row r="115">
      <c r="A115" s="1" t="s">
        <v>121</v>
      </c>
      <c r="E115" s="27" t="s">
        <v>114</v>
      </c>
    </row>
    <row r="116">
      <c r="A116" s="1" t="s">
        <v>109</v>
      </c>
      <c r="C116" s="22" t="s">
        <v>181</v>
      </c>
      <c r="E116" s="23" t="s">
        <v>182</v>
      </c>
      <c r="L116" s="24">
        <f>SUMIFS(L117:L124,A117:A124,"P")</f>
        <v>0</v>
      </c>
      <c r="M116" s="24">
        <f>SUMIFS(M117:M124,A117:A124,"P")</f>
        <v>0</v>
      </c>
      <c r="N116" s="25"/>
    </row>
    <row r="117">
      <c r="A117" s="1" t="s">
        <v>112</v>
      </c>
      <c r="B117" s="1">
        <v>26</v>
      </c>
      <c r="C117" s="26" t="s">
        <v>842</v>
      </c>
      <c r="D117" t="s">
        <v>114</v>
      </c>
      <c r="E117" s="27" t="s">
        <v>843</v>
      </c>
      <c r="F117" s="28" t="s">
        <v>185</v>
      </c>
      <c r="G117" s="29">
        <v>8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133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118</v>
      </c>
      <c r="E118" s="27" t="s">
        <v>843</v>
      </c>
    </row>
    <row r="119" ht="38.25">
      <c r="A119" s="1" t="s">
        <v>119</v>
      </c>
      <c r="E119" s="33" t="s">
        <v>3554</v>
      </c>
    </row>
    <row r="120">
      <c r="A120" s="1" t="s">
        <v>121</v>
      </c>
      <c r="E120" s="27" t="s">
        <v>114</v>
      </c>
    </row>
    <row r="121" ht="25.5">
      <c r="A121" s="1" t="s">
        <v>112</v>
      </c>
      <c r="B121" s="1">
        <v>27</v>
      </c>
      <c r="C121" s="26" t="s">
        <v>3555</v>
      </c>
      <c r="D121" t="s">
        <v>114</v>
      </c>
      <c r="E121" s="27" t="s">
        <v>3556</v>
      </c>
      <c r="F121" s="28" t="s">
        <v>185</v>
      </c>
      <c r="G121" s="29">
        <v>16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133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25.5">
      <c r="A122" s="1" t="s">
        <v>118</v>
      </c>
      <c r="E122" s="27" t="s">
        <v>3556</v>
      </c>
    </row>
    <row r="123" ht="38.25">
      <c r="A123" s="1" t="s">
        <v>119</v>
      </c>
      <c r="E123" s="33" t="s">
        <v>3557</v>
      </c>
    </row>
    <row r="124">
      <c r="A124" s="1" t="s">
        <v>121</v>
      </c>
      <c r="E124" s="27" t="s">
        <v>114</v>
      </c>
    </row>
    <row r="125">
      <c r="A125" s="1" t="s">
        <v>109</v>
      </c>
      <c r="C125" s="22" t="s">
        <v>3558</v>
      </c>
      <c r="E125" s="23" t="s">
        <v>3559</v>
      </c>
      <c r="L125" s="24">
        <f>SUMIFS(L126:L129,A126:A129,"P")</f>
        <v>0</v>
      </c>
      <c r="M125" s="24">
        <f>SUMIFS(M126:M129,A126:A129,"P")</f>
        <v>0</v>
      </c>
      <c r="N125" s="25"/>
    </row>
    <row r="126">
      <c r="A126" s="1" t="s">
        <v>112</v>
      </c>
      <c r="B126" s="1">
        <v>28</v>
      </c>
      <c r="C126" s="26" t="s">
        <v>3560</v>
      </c>
      <c r="D126" t="s">
        <v>114</v>
      </c>
      <c r="E126" s="27" t="s">
        <v>3561</v>
      </c>
      <c r="F126" s="28" t="s">
        <v>132</v>
      </c>
      <c r="G126" s="29">
        <v>1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114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118</v>
      </c>
      <c r="E127" s="27" t="s">
        <v>3561</v>
      </c>
    </row>
    <row r="128">
      <c r="A128" s="1" t="s">
        <v>119</v>
      </c>
      <c r="E128" s="33" t="s">
        <v>3562</v>
      </c>
    </row>
    <row r="129">
      <c r="A129" s="1" t="s">
        <v>121</v>
      </c>
      <c r="E129" s="27" t="s">
        <v>114</v>
      </c>
    </row>
  </sheetData>
  <sheetProtection sheet="1" objects="1" scenarios="1" spinCount="100000" saltValue="njS3Dnw/ZSrOLptEgPwBmLcURB+JJivJcgKzmK88OPP6yNUr9A4FMENOQHFv6CTG+0spFeET78ex9fIp7Onlpg==" hashValue="GbumZw0BrVjZCxNz8sYPv5z+zKWNcK/1BCa/yBaOKMvLLpw67pybvA6gw9aOKC8yUrE7UGp+MR7+wFUKE/ELw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38</v>
      </c>
      <c r="D4" s="1"/>
      <c r="E4" s="17" t="s">
        <v>39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COUNTIFS(L8:L437,"=0",A8:A437,"P")+COUNTIFS(L8:L437,"",A8:A437,"P")+SUM(Q8:Q437)</f>
        <v>0</v>
      </c>
    </row>
    <row r="8">
      <c r="A8" s="1" t="s">
        <v>107</v>
      </c>
      <c r="C8" s="22" t="s">
        <v>3563</v>
      </c>
      <c r="E8" s="23" t="s">
        <v>55</v>
      </c>
      <c r="L8" s="24">
        <f>L9+L34+L39+L44+L61+L74+L87+L104+L157+L198+L311+L380+L393+L410+L427+L432</f>
        <v>0</v>
      </c>
      <c r="M8" s="24">
        <f>M9+M34+M39+M44+M61+M74+M87+M104+M157+M198+M311+M380+M393+M410+M427+M432</f>
        <v>0</v>
      </c>
      <c r="N8" s="25"/>
    </row>
    <row r="9">
      <c r="A9" s="1" t="s">
        <v>109</v>
      </c>
      <c r="C9" s="22" t="s">
        <v>191</v>
      </c>
      <c r="E9" s="23" t="s">
        <v>641</v>
      </c>
      <c r="L9" s="24">
        <f>SUMIFS(L10:L33,A10:A33,"P")</f>
        <v>0</v>
      </c>
      <c r="M9" s="24">
        <f>SUMIFS(M10:M33,A10:A33,"P")</f>
        <v>0</v>
      </c>
      <c r="N9" s="25"/>
    </row>
    <row r="10" ht="25.5">
      <c r="A10" s="1" t="s">
        <v>112</v>
      </c>
      <c r="B10" s="1">
        <v>1</v>
      </c>
      <c r="C10" s="26" t="s">
        <v>732</v>
      </c>
      <c r="D10" t="s">
        <v>114</v>
      </c>
      <c r="E10" s="27" t="s">
        <v>733</v>
      </c>
      <c r="F10" s="28" t="s">
        <v>570</v>
      </c>
      <c r="G10" s="29">
        <v>0.51200000000000001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118</v>
      </c>
      <c r="E11" s="27" t="s">
        <v>733</v>
      </c>
    </row>
    <row r="12" ht="25.5">
      <c r="A12" s="1" t="s">
        <v>119</v>
      </c>
      <c r="E12" s="33" t="s">
        <v>3564</v>
      </c>
    </row>
    <row r="13">
      <c r="A13" s="1" t="s">
        <v>121</v>
      </c>
      <c r="E13" s="27" t="s">
        <v>114</v>
      </c>
    </row>
    <row r="14" ht="25.5">
      <c r="A14" s="1" t="s">
        <v>112</v>
      </c>
      <c r="B14" s="1">
        <v>2</v>
      </c>
      <c r="C14" s="26" t="s">
        <v>1200</v>
      </c>
      <c r="D14" t="s">
        <v>114</v>
      </c>
      <c r="E14" s="27" t="s">
        <v>649</v>
      </c>
      <c r="F14" s="28" t="s">
        <v>570</v>
      </c>
      <c r="G14" s="29">
        <v>0.51200000000000001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118</v>
      </c>
      <c r="E15" s="27" t="s">
        <v>1201</v>
      </c>
    </row>
    <row r="16">
      <c r="A16" s="1" t="s">
        <v>119</v>
      </c>
      <c r="E16" s="33" t="s">
        <v>3565</v>
      </c>
    </row>
    <row r="17">
      <c r="A17" s="1" t="s">
        <v>121</v>
      </c>
      <c r="E17" s="27" t="s">
        <v>114</v>
      </c>
    </row>
    <row r="18" ht="25.5">
      <c r="A18" s="1" t="s">
        <v>112</v>
      </c>
      <c r="B18" s="1">
        <v>3</v>
      </c>
      <c r="C18" s="26" t="s">
        <v>1203</v>
      </c>
      <c r="D18" t="s">
        <v>114</v>
      </c>
      <c r="E18" s="27" t="s">
        <v>649</v>
      </c>
      <c r="F18" s="28" t="s">
        <v>570</v>
      </c>
      <c r="G18" s="29">
        <v>5.1200000000000001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51">
      <c r="A19" s="1" t="s">
        <v>118</v>
      </c>
      <c r="E19" s="27" t="s">
        <v>1204</v>
      </c>
    </row>
    <row r="20">
      <c r="A20" s="1" t="s">
        <v>119</v>
      </c>
      <c r="E20" s="33" t="s">
        <v>3566</v>
      </c>
    </row>
    <row r="21">
      <c r="A21" s="1" t="s">
        <v>121</v>
      </c>
      <c r="E21" s="27" t="s">
        <v>114</v>
      </c>
    </row>
    <row r="22" ht="25.5">
      <c r="A22" s="1" t="s">
        <v>112</v>
      </c>
      <c r="B22" s="1">
        <v>4</v>
      </c>
      <c r="C22" s="26" t="s">
        <v>652</v>
      </c>
      <c r="D22" t="s">
        <v>653</v>
      </c>
      <c r="E22" s="27" t="s">
        <v>654</v>
      </c>
      <c r="F22" s="28" t="s">
        <v>478</v>
      </c>
      <c r="G22" s="29">
        <v>1.024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118</v>
      </c>
      <c r="E23" s="27" t="s">
        <v>655</v>
      </c>
    </row>
    <row r="24">
      <c r="A24" s="1" t="s">
        <v>119</v>
      </c>
      <c r="E24" s="33" t="s">
        <v>3567</v>
      </c>
    </row>
    <row r="25">
      <c r="A25" s="1" t="s">
        <v>121</v>
      </c>
      <c r="E25" s="27" t="s">
        <v>114</v>
      </c>
    </row>
    <row r="26" ht="25.5">
      <c r="A26" s="1" t="s">
        <v>112</v>
      </c>
      <c r="B26" s="1">
        <v>5</v>
      </c>
      <c r="C26" s="26" t="s">
        <v>3568</v>
      </c>
      <c r="D26" t="s">
        <v>114</v>
      </c>
      <c r="E26" s="27" t="s">
        <v>3569</v>
      </c>
      <c r="F26" s="28" t="s">
        <v>570</v>
      </c>
      <c r="G26" s="29">
        <v>0.59999999999999998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133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118</v>
      </c>
      <c r="E27" s="27" t="s">
        <v>3569</v>
      </c>
    </row>
    <row r="28" ht="25.5">
      <c r="A28" s="1" t="s">
        <v>119</v>
      </c>
      <c r="E28" s="33" t="s">
        <v>3570</v>
      </c>
    </row>
    <row r="29">
      <c r="A29" s="1" t="s">
        <v>121</v>
      </c>
      <c r="E29" s="27" t="s">
        <v>114</v>
      </c>
    </row>
    <row r="30">
      <c r="A30" s="1" t="s">
        <v>112</v>
      </c>
      <c r="B30" s="1">
        <v>6</v>
      </c>
      <c r="C30" s="26" t="s">
        <v>3571</v>
      </c>
      <c r="D30" t="s">
        <v>114</v>
      </c>
      <c r="E30" s="27" t="s">
        <v>3572</v>
      </c>
      <c r="F30" s="28" t="s">
        <v>478</v>
      </c>
      <c r="G30" s="29">
        <v>1.3200000000000001</v>
      </c>
      <c r="H30" s="28">
        <v>1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133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118</v>
      </c>
      <c r="E31" s="27" t="s">
        <v>3572</v>
      </c>
    </row>
    <row r="32">
      <c r="A32" s="1" t="s">
        <v>119</v>
      </c>
      <c r="E32" s="33" t="s">
        <v>3573</v>
      </c>
    </row>
    <row r="33">
      <c r="A33" s="1" t="s">
        <v>121</v>
      </c>
      <c r="E33" s="27" t="s">
        <v>114</v>
      </c>
    </row>
    <row r="34">
      <c r="A34" s="1" t="s">
        <v>109</v>
      </c>
      <c r="C34" s="22" t="s">
        <v>232</v>
      </c>
      <c r="E34" s="23" t="s">
        <v>664</v>
      </c>
      <c r="L34" s="24">
        <f>SUMIFS(L35:L38,A35:A38,"P")</f>
        <v>0</v>
      </c>
      <c r="M34" s="24">
        <f>SUMIFS(M35:M38,A35:A38,"P")</f>
        <v>0</v>
      </c>
      <c r="N34" s="25"/>
    </row>
    <row r="35">
      <c r="A35" s="1" t="s">
        <v>112</v>
      </c>
      <c r="B35" s="1">
        <v>7</v>
      </c>
      <c r="C35" s="26" t="s">
        <v>3574</v>
      </c>
      <c r="D35" t="s">
        <v>114</v>
      </c>
      <c r="E35" s="27" t="s">
        <v>3575</v>
      </c>
      <c r="F35" s="28" t="s">
        <v>570</v>
      </c>
      <c r="G35" s="29">
        <v>0.51200000000000001</v>
      </c>
      <c r="H35" s="28">
        <v>2.3010199999999998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133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118</v>
      </c>
      <c r="E36" s="27" t="s">
        <v>3575</v>
      </c>
    </row>
    <row r="37">
      <c r="A37" s="1" t="s">
        <v>119</v>
      </c>
      <c r="E37" s="33" t="s">
        <v>3565</v>
      </c>
    </row>
    <row r="38">
      <c r="A38" s="1" t="s">
        <v>121</v>
      </c>
      <c r="E38" s="27" t="s">
        <v>114</v>
      </c>
    </row>
    <row r="39">
      <c r="A39" s="1" t="s">
        <v>109</v>
      </c>
      <c r="C39" s="22" t="s">
        <v>379</v>
      </c>
      <c r="E39" s="23" t="s">
        <v>688</v>
      </c>
      <c r="L39" s="24">
        <f>SUMIFS(L40:L43,A40:A43,"P")</f>
        <v>0</v>
      </c>
      <c r="M39" s="24">
        <f>SUMIFS(M40:M43,A40:A43,"P")</f>
        <v>0</v>
      </c>
      <c r="N39" s="25"/>
    </row>
    <row r="40">
      <c r="A40" s="1" t="s">
        <v>112</v>
      </c>
      <c r="B40" s="1">
        <v>8</v>
      </c>
      <c r="C40" s="26" t="s">
        <v>414</v>
      </c>
      <c r="D40" t="s">
        <v>114</v>
      </c>
      <c r="E40" s="27" t="s">
        <v>415</v>
      </c>
      <c r="F40" s="28" t="s">
        <v>416</v>
      </c>
      <c r="G40" s="29">
        <v>42</v>
      </c>
      <c r="H40" s="28">
        <v>0.056000000000000001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133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118</v>
      </c>
      <c r="E41" s="27" t="s">
        <v>415</v>
      </c>
    </row>
    <row r="42" ht="25.5">
      <c r="A42" s="1" t="s">
        <v>119</v>
      </c>
      <c r="E42" s="33" t="s">
        <v>3576</v>
      </c>
    </row>
    <row r="43">
      <c r="A43" s="1" t="s">
        <v>121</v>
      </c>
      <c r="E43" s="27" t="s">
        <v>114</v>
      </c>
    </row>
    <row r="44">
      <c r="A44" s="1" t="s">
        <v>109</v>
      </c>
      <c r="C44" s="22" t="s">
        <v>1570</v>
      </c>
      <c r="E44" s="23" t="s">
        <v>1571</v>
      </c>
      <c r="L44" s="24">
        <f>SUMIFS(L45:L60,A45:A60,"P")</f>
        <v>0</v>
      </c>
      <c r="M44" s="24">
        <f>SUMIFS(M45:M60,A45:A60,"P")</f>
        <v>0</v>
      </c>
      <c r="N44" s="25"/>
    </row>
    <row r="45">
      <c r="A45" s="1" t="s">
        <v>112</v>
      </c>
      <c r="B45" s="1">
        <v>19</v>
      </c>
      <c r="C45" s="26" t="s">
        <v>3577</v>
      </c>
      <c r="D45" t="s">
        <v>114</v>
      </c>
      <c r="E45" s="27" t="s">
        <v>3578</v>
      </c>
      <c r="F45" s="28" t="s">
        <v>136</v>
      </c>
      <c r="G45" s="29">
        <v>102</v>
      </c>
      <c r="H45" s="28">
        <v>0.00032000000000000003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133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118</v>
      </c>
      <c r="E46" s="27" t="s">
        <v>3578</v>
      </c>
    </row>
    <row r="47">
      <c r="A47" s="1" t="s">
        <v>119</v>
      </c>
      <c r="E47" s="33" t="s">
        <v>3579</v>
      </c>
    </row>
    <row r="48">
      <c r="A48" s="1" t="s">
        <v>121</v>
      </c>
      <c r="E48" s="27" t="s">
        <v>114</v>
      </c>
    </row>
    <row r="49" ht="25.5">
      <c r="A49" s="1" t="s">
        <v>112</v>
      </c>
      <c r="B49" s="1">
        <v>18</v>
      </c>
      <c r="C49" s="26" t="s">
        <v>3580</v>
      </c>
      <c r="D49" t="s">
        <v>114</v>
      </c>
      <c r="E49" s="27" t="s">
        <v>3581</v>
      </c>
      <c r="F49" s="28" t="s">
        <v>136</v>
      </c>
      <c r="G49" s="29">
        <v>100</v>
      </c>
      <c r="H49" s="28">
        <v>9.0000000000000006E-05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133</v>
      </c>
      <c r="O49" s="32">
        <f>M49*AA49</f>
        <v>0</v>
      </c>
      <c r="P49" s="1">
        <v>3</v>
      </c>
      <c r="AA49" s="1">
        <f>IF(P49=1,$O$3,IF(P49=2,$O$4,$O$5))</f>
        <v>0</v>
      </c>
    </row>
    <row r="50" ht="38.25">
      <c r="A50" s="1" t="s">
        <v>118</v>
      </c>
      <c r="E50" s="27" t="s">
        <v>3582</v>
      </c>
    </row>
    <row r="51" ht="38.25">
      <c r="A51" s="1" t="s">
        <v>119</v>
      </c>
      <c r="E51" s="33" t="s">
        <v>3583</v>
      </c>
    </row>
    <row r="52">
      <c r="A52" s="1" t="s">
        <v>121</v>
      </c>
      <c r="E52" s="27" t="s">
        <v>114</v>
      </c>
    </row>
    <row r="53" ht="25.5">
      <c r="A53" s="1" t="s">
        <v>112</v>
      </c>
      <c r="B53" s="1">
        <v>20</v>
      </c>
      <c r="C53" s="26" t="s">
        <v>1636</v>
      </c>
      <c r="D53" t="s">
        <v>114</v>
      </c>
      <c r="E53" s="27" t="s">
        <v>1637</v>
      </c>
      <c r="F53" s="28" t="s">
        <v>478</v>
      </c>
      <c r="G53" s="29">
        <v>0.042000000000000003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133</v>
      </c>
      <c r="O53" s="32">
        <f>M53*AA53</f>
        <v>0</v>
      </c>
      <c r="P53" s="1">
        <v>3</v>
      </c>
      <c r="AA53" s="1">
        <f>IF(P53=1,$O$3,IF(P53=2,$O$4,$O$5))</f>
        <v>0</v>
      </c>
    </row>
    <row r="54" ht="38.25">
      <c r="A54" s="1" t="s">
        <v>118</v>
      </c>
      <c r="E54" s="27" t="s">
        <v>1638</v>
      </c>
    </row>
    <row r="55">
      <c r="A55" s="1" t="s">
        <v>119</v>
      </c>
    </row>
    <row r="56">
      <c r="A56" s="1" t="s">
        <v>121</v>
      </c>
      <c r="E56" s="27" t="s">
        <v>114</v>
      </c>
    </row>
    <row r="57" ht="25.5">
      <c r="A57" s="1" t="s">
        <v>112</v>
      </c>
      <c r="B57" s="1">
        <v>21</v>
      </c>
      <c r="C57" s="26" t="s">
        <v>1636</v>
      </c>
      <c r="D57" t="s">
        <v>191</v>
      </c>
      <c r="E57" s="27" t="s">
        <v>1637</v>
      </c>
      <c r="F57" s="28" t="s">
        <v>478</v>
      </c>
      <c r="G57" s="29">
        <v>0.042000000000000003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133</v>
      </c>
      <c r="O57" s="32">
        <f>M57*AA57</f>
        <v>0</v>
      </c>
      <c r="P57" s="1">
        <v>3</v>
      </c>
      <c r="AA57" s="1">
        <f>IF(P57=1,$O$3,IF(P57=2,$O$4,$O$5))</f>
        <v>0</v>
      </c>
    </row>
    <row r="58" ht="38.25">
      <c r="A58" s="1" t="s">
        <v>118</v>
      </c>
      <c r="E58" s="27" t="s">
        <v>1638</v>
      </c>
    </row>
    <row r="59">
      <c r="A59" s="1" t="s">
        <v>119</v>
      </c>
    </row>
    <row r="60">
      <c r="A60" s="1" t="s">
        <v>121</v>
      </c>
      <c r="E60" s="27" t="s">
        <v>114</v>
      </c>
    </row>
    <row r="61">
      <c r="A61" s="1" t="s">
        <v>109</v>
      </c>
      <c r="C61" s="22" t="s">
        <v>790</v>
      </c>
      <c r="E61" s="23" t="s">
        <v>791</v>
      </c>
      <c r="L61" s="24">
        <f>SUMIFS(L62:L73,A62:A73,"P")</f>
        <v>0</v>
      </c>
      <c r="M61" s="24">
        <f>SUMIFS(M62:M73,A62:A73,"P")</f>
        <v>0</v>
      </c>
      <c r="N61" s="25"/>
    </row>
    <row r="62">
      <c r="A62" s="1" t="s">
        <v>112</v>
      </c>
      <c r="B62" s="1">
        <v>22</v>
      </c>
      <c r="C62" s="26" t="s">
        <v>2989</v>
      </c>
      <c r="D62" t="s">
        <v>114</v>
      </c>
      <c r="E62" s="27" t="s">
        <v>2990</v>
      </c>
      <c r="F62" s="28" t="s">
        <v>136</v>
      </c>
      <c r="G62" s="29">
        <v>3</v>
      </c>
      <c r="H62" s="28">
        <v>0.00040999999999999999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133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118</v>
      </c>
      <c r="E63" s="27" t="s">
        <v>2990</v>
      </c>
    </row>
    <row r="64" ht="38.25">
      <c r="A64" s="1" t="s">
        <v>119</v>
      </c>
      <c r="E64" s="33" t="s">
        <v>3584</v>
      </c>
    </row>
    <row r="65">
      <c r="A65" s="1" t="s">
        <v>121</v>
      </c>
      <c r="E65" s="27" t="s">
        <v>114</v>
      </c>
    </row>
    <row r="66">
      <c r="A66" s="1" t="s">
        <v>112</v>
      </c>
      <c r="B66" s="1">
        <v>23</v>
      </c>
      <c r="C66" s="26" t="s">
        <v>804</v>
      </c>
      <c r="D66" t="s">
        <v>114</v>
      </c>
      <c r="E66" s="27" t="s">
        <v>805</v>
      </c>
      <c r="F66" s="28" t="s">
        <v>136</v>
      </c>
      <c r="G66" s="29">
        <v>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133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118</v>
      </c>
      <c r="E67" s="27" t="s">
        <v>805</v>
      </c>
    </row>
    <row r="68">
      <c r="A68" s="1" t="s">
        <v>119</v>
      </c>
      <c r="E68" s="33" t="s">
        <v>3585</v>
      </c>
    </row>
    <row r="69">
      <c r="A69" s="1" t="s">
        <v>121</v>
      </c>
      <c r="E69" s="27" t="s">
        <v>114</v>
      </c>
    </row>
    <row r="70" ht="25.5">
      <c r="A70" s="1" t="s">
        <v>112</v>
      </c>
      <c r="B70" s="1">
        <v>24</v>
      </c>
      <c r="C70" s="26" t="s">
        <v>1645</v>
      </c>
      <c r="D70" t="s">
        <v>114</v>
      </c>
      <c r="E70" s="27" t="s">
        <v>1646</v>
      </c>
      <c r="F70" s="28" t="s">
        <v>478</v>
      </c>
      <c r="G70" s="29">
        <v>0.001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133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118</v>
      </c>
      <c r="E71" s="27" t="s">
        <v>1646</v>
      </c>
    </row>
    <row r="72">
      <c r="A72" s="1" t="s">
        <v>119</v>
      </c>
    </row>
    <row r="73">
      <c r="A73" s="1" t="s">
        <v>121</v>
      </c>
      <c r="E73" s="27" t="s">
        <v>114</v>
      </c>
    </row>
    <row r="74">
      <c r="A74" s="1" t="s">
        <v>109</v>
      </c>
      <c r="C74" s="22" t="s">
        <v>2631</v>
      </c>
      <c r="E74" s="23" t="s">
        <v>2632</v>
      </c>
      <c r="L74" s="24">
        <f>SUMIFS(L75:L86,A75:A86,"P")</f>
        <v>0</v>
      </c>
      <c r="M74" s="24">
        <f>SUMIFS(M75:M86,A75:A86,"P")</f>
        <v>0</v>
      </c>
      <c r="N74" s="25"/>
    </row>
    <row r="75">
      <c r="A75" s="1" t="s">
        <v>112</v>
      </c>
      <c r="B75" s="1">
        <v>26</v>
      </c>
      <c r="C75" s="26" t="s">
        <v>3586</v>
      </c>
      <c r="D75" t="s">
        <v>114</v>
      </c>
      <c r="E75" s="27" t="s">
        <v>3179</v>
      </c>
      <c r="F75" s="28" t="s">
        <v>132</v>
      </c>
      <c r="G75" s="29">
        <v>1</v>
      </c>
      <c r="H75" s="28">
        <v>0.00012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133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118</v>
      </c>
      <c r="E76" s="27" t="s">
        <v>3179</v>
      </c>
    </row>
    <row r="77">
      <c r="A77" s="1" t="s">
        <v>119</v>
      </c>
    </row>
    <row r="78">
      <c r="A78" s="1" t="s">
        <v>121</v>
      </c>
      <c r="E78" s="27" t="s">
        <v>114</v>
      </c>
    </row>
    <row r="79" ht="25.5">
      <c r="A79" s="1" t="s">
        <v>112</v>
      </c>
      <c r="B79" s="1">
        <v>25</v>
      </c>
      <c r="C79" s="26" t="s">
        <v>3165</v>
      </c>
      <c r="D79" t="s">
        <v>114</v>
      </c>
      <c r="E79" s="27" t="s">
        <v>3166</v>
      </c>
      <c r="F79" s="28" t="s">
        <v>132</v>
      </c>
      <c r="G79" s="29">
        <v>1</v>
      </c>
      <c r="H79" s="28">
        <v>0.00014999999999999999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133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118</v>
      </c>
      <c r="E80" s="27" t="s">
        <v>3166</v>
      </c>
    </row>
    <row r="81" ht="38.25">
      <c r="A81" s="1" t="s">
        <v>119</v>
      </c>
      <c r="E81" s="33" t="s">
        <v>3062</v>
      </c>
    </row>
    <row r="82">
      <c r="A82" s="1" t="s">
        <v>121</v>
      </c>
      <c r="E82" s="27" t="s">
        <v>114</v>
      </c>
    </row>
    <row r="83" ht="25.5">
      <c r="A83" s="1" t="s">
        <v>112</v>
      </c>
      <c r="B83" s="1">
        <v>27</v>
      </c>
      <c r="C83" s="26" t="s">
        <v>3170</v>
      </c>
      <c r="D83" t="s">
        <v>114</v>
      </c>
      <c r="E83" s="27" t="s">
        <v>3171</v>
      </c>
      <c r="F83" s="28" t="s">
        <v>478</v>
      </c>
      <c r="G83" s="29">
        <v>0.001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133</v>
      </c>
      <c r="O83" s="32">
        <f>M83*AA83</f>
        <v>0</v>
      </c>
      <c r="P83" s="1">
        <v>3</v>
      </c>
      <c r="AA83" s="1">
        <f>IF(P83=1,$O$3,IF(P83=2,$O$4,$O$5))</f>
        <v>0</v>
      </c>
    </row>
    <row r="84" ht="25.5">
      <c r="A84" s="1" t="s">
        <v>118</v>
      </c>
      <c r="E84" s="27" t="s">
        <v>3172</v>
      </c>
    </row>
    <row r="85">
      <c r="A85" s="1" t="s">
        <v>119</v>
      </c>
    </row>
    <row r="86">
      <c r="A86" s="1" t="s">
        <v>121</v>
      </c>
      <c r="E86" s="27" t="s">
        <v>114</v>
      </c>
    </row>
    <row r="87">
      <c r="A87" s="1" t="s">
        <v>109</v>
      </c>
      <c r="C87" s="22" t="s">
        <v>3196</v>
      </c>
      <c r="E87" s="23" t="s">
        <v>3197</v>
      </c>
      <c r="L87" s="24">
        <f>SUMIFS(L88:L103,A88:A103,"P")</f>
        <v>0</v>
      </c>
      <c r="M87" s="24">
        <f>SUMIFS(M88:M103,A88:A103,"P")</f>
        <v>0</v>
      </c>
      <c r="N87" s="25"/>
    </row>
    <row r="88">
      <c r="A88" s="1" t="s">
        <v>112</v>
      </c>
      <c r="B88" s="1">
        <v>28</v>
      </c>
      <c r="C88" s="26" t="s">
        <v>3587</v>
      </c>
      <c r="D88" t="s">
        <v>114</v>
      </c>
      <c r="E88" s="27" t="s">
        <v>3588</v>
      </c>
      <c r="F88" s="28" t="s">
        <v>2336</v>
      </c>
      <c r="G88" s="29">
        <v>2</v>
      </c>
      <c r="H88" s="28">
        <v>0.03049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133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118</v>
      </c>
      <c r="E89" s="27" t="s">
        <v>3588</v>
      </c>
    </row>
    <row r="90" ht="38.25">
      <c r="A90" s="1" t="s">
        <v>119</v>
      </c>
      <c r="E90" s="33" t="s">
        <v>3077</v>
      </c>
    </row>
    <row r="91">
      <c r="A91" s="1" t="s">
        <v>121</v>
      </c>
      <c r="E91" s="27" t="s">
        <v>114</v>
      </c>
    </row>
    <row r="92" ht="25.5">
      <c r="A92" s="1" t="s">
        <v>112</v>
      </c>
      <c r="B92" s="1">
        <v>31</v>
      </c>
      <c r="C92" s="26" t="s">
        <v>3201</v>
      </c>
      <c r="D92" t="s">
        <v>114</v>
      </c>
      <c r="E92" s="27" t="s">
        <v>3202</v>
      </c>
      <c r="F92" s="28" t="s">
        <v>478</v>
      </c>
      <c r="G92" s="29">
        <v>0.082000000000000003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133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118</v>
      </c>
      <c r="E93" s="27" t="s">
        <v>3202</v>
      </c>
    </row>
    <row r="94">
      <c r="A94" s="1" t="s">
        <v>119</v>
      </c>
    </row>
    <row r="95">
      <c r="A95" s="1" t="s">
        <v>121</v>
      </c>
      <c r="E95" s="27" t="s">
        <v>114</v>
      </c>
    </row>
    <row r="96" ht="25.5">
      <c r="A96" s="1" t="s">
        <v>112</v>
      </c>
      <c r="B96" s="1">
        <v>29</v>
      </c>
      <c r="C96" s="26" t="s">
        <v>3589</v>
      </c>
      <c r="D96" t="s">
        <v>114</v>
      </c>
      <c r="E96" s="27" t="s">
        <v>3590</v>
      </c>
      <c r="F96" s="28" t="s">
        <v>2336</v>
      </c>
      <c r="G96" s="29">
        <v>2</v>
      </c>
      <c r="H96" s="28">
        <v>0.0030000000000000001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117</v>
      </c>
      <c r="O96" s="32">
        <f>M96*AA96</f>
        <v>0</v>
      </c>
      <c r="P96" s="1">
        <v>3</v>
      </c>
      <c r="AA96" s="1">
        <f>IF(P96=1,$O$3,IF(P96=2,$O$4,$O$5))</f>
        <v>0</v>
      </c>
    </row>
    <row r="97" ht="25.5">
      <c r="A97" s="1" t="s">
        <v>118</v>
      </c>
      <c r="E97" s="27" t="s">
        <v>3590</v>
      </c>
    </row>
    <row r="98" ht="38.25">
      <c r="A98" s="1" t="s">
        <v>119</v>
      </c>
      <c r="E98" s="33" t="s">
        <v>3591</v>
      </c>
    </row>
    <row r="99">
      <c r="A99" s="1" t="s">
        <v>121</v>
      </c>
      <c r="E99" s="27" t="s">
        <v>114</v>
      </c>
    </row>
    <row r="100" ht="25.5">
      <c r="A100" s="1" t="s">
        <v>112</v>
      </c>
      <c r="B100" s="1">
        <v>30</v>
      </c>
      <c r="C100" s="26" t="s">
        <v>3592</v>
      </c>
      <c r="D100" t="s">
        <v>114</v>
      </c>
      <c r="E100" s="27" t="s">
        <v>3593</v>
      </c>
      <c r="F100" s="28" t="s">
        <v>136</v>
      </c>
      <c r="G100" s="29">
        <v>15</v>
      </c>
      <c r="H100" s="28">
        <v>0.001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117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 ht="25.5">
      <c r="A101" s="1" t="s">
        <v>118</v>
      </c>
      <c r="E101" s="27" t="s">
        <v>3593</v>
      </c>
    </row>
    <row r="102" ht="51">
      <c r="A102" s="1" t="s">
        <v>119</v>
      </c>
      <c r="E102" s="33" t="s">
        <v>3594</v>
      </c>
    </row>
    <row r="103">
      <c r="A103" s="1" t="s">
        <v>121</v>
      </c>
      <c r="E103" s="27" t="s">
        <v>114</v>
      </c>
    </row>
    <row r="104">
      <c r="A104" s="1" t="s">
        <v>109</v>
      </c>
      <c r="C104" s="22" t="s">
        <v>3203</v>
      </c>
      <c r="E104" s="23" t="s">
        <v>3204</v>
      </c>
      <c r="L104" s="24">
        <f>SUMIFS(L105:L156,A105:A156,"P")</f>
        <v>0</v>
      </c>
      <c r="M104" s="24">
        <f>SUMIFS(M105:M156,A105:A156,"P")</f>
        <v>0</v>
      </c>
      <c r="N104" s="25"/>
    </row>
    <row r="105">
      <c r="A105" s="1" t="s">
        <v>112</v>
      </c>
      <c r="B105" s="1">
        <v>35</v>
      </c>
      <c r="C105" s="26" t="s">
        <v>3205</v>
      </c>
      <c r="D105" t="s">
        <v>114</v>
      </c>
      <c r="E105" s="27" t="s">
        <v>3206</v>
      </c>
      <c r="F105" s="28" t="s">
        <v>132</v>
      </c>
      <c r="G105" s="29">
        <v>1</v>
      </c>
      <c r="H105" s="28">
        <v>0.0012800000000000001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133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118</v>
      </c>
      <c r="E106" s="27" t="s">
        <v>3206</v>
      </c>
    </row>
    <row r="107">
      <c r="A107" s="1" t="s">
        <v>119</v>
      </c>
    </row>
    <row r="108">
      <c r="A108" s="1" t="s">
        <v>121</v>
      </c>
      <c r="E108" s="27" t="s">
        <v>114</v>
      </c>
    </row>
    <row r="109" ht="25.5">
      <c r="A109" s="1" t="s">
        <v>112</v>
      </c>
      <c r="B109" s="1">
        <v>32</v>
      </c>
      <c r="C109" s="26" t="s">
        <v>3595</v>
      </c>
      <c r="D109" t="s">
        <v>114</v>
      </c>
      <c r="E109" s="27" t="s">
        <v>3596</v>
      </c>
      <c r="F109" s="28" t="s">
        <v>132</v>
      </c>
      <c r="G109" s="29">
        <v>1</v>
      </c>
      <c r="H109" s="28">
        <v>0.06479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133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 ht="25.5">
      <c r="A110" s="1" t="s">
        <v>118</v>
      </c>
      <c r="E110" s="27" t="s">
        <v>3596</v>
      </c>
    </row>
    <row r="111" ht="38.25">
      <c r="A111" s="1" t="s">
        <v>119</v>
      </c>
      <c r="E111" s="33" t="s">
        <v>3111</v>
      </c>
    </row>
    <row r="112">
      <c r="A112" s="1" t="s">
        <v>121</v>
      </c>
      <c r="E112" s="27" t="s">
        <v>114</v>
      </c>
    </row>
    <row r="113" ht="25.5">
      <c r="A113" s="1" t="s">
        <v>112</v>
      </c>
      <c r="B113" s="1">
        <v>33</v>
      </c>
      <c r="C113" s="26" t="s">
        <v>3597</v>
      </c>
      <c r="D113" t="s">
        <v>114</v>
      </c>
      <c r="E113" s="27" t="s">
        <v>3598</v>
      </c>
      <c r="F113" s="28" t="s">
        <v>2336</v>
      </c>
      <c r="G113" s="29">
        <v>1</v>
      </c>
      <c r="H113" s="28">
        <v>0.13542999999999999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133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118</v>
      </c>
      <c r="E114" s="27" t="s">
        <v>3598</v>
      </c>
    </row>
    <row r="115" ht="38.25">
      <c r="A115" s="1" t="s">
        <v>119</v>
      </c>
      <c r="E115" s="33" t="s">
        <v>3111</v>
      </c>
    </row>
    <row r="116">
      <c r="A116" s="1" t="s">
        <v>121</v>
      </c>
      <c r="E116" s="27" t="s">
        <v>114</v>
      </c>
    </row>
    <row r="117" ht="25.5">
      <c r="A117" s="1" t="s">
        <v>112</v>
      </c>
      <c r="B117" s="1">
        <v>40</v>
      </c>
      <c r="C117" s="26" t="s">
        <v>3599</v>
      </c>
      <c r="D117" t="s">
        <v>114</v>
      </c>
      <c r="E117" s="27" t="s">
        <v>3600</v>
      </c>
      <c r="F117" s="28" t="s">
        <v>2336</v>
      </c>
      <c r="G117" s="29">
        <v>1</v>
      </c>
      <c r="H117" s="28">
        <v>0.01507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133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 ht="25.5">
      <c r="A118" s="1" t="s">
        <v>118</v>
      </c>
      <c r="E118" s="27" t="s">
        <v>3600</v>
      </c>
    </row>
    <row r="119" ht="38.25">
      <c r="A119" s="1" t="s">
        <v>119</v>
      </c>
      <c r="E119" s="33" t="s">
        <v>3111</v>
      </c>
    </row>
    <row r="120">
      <c r="A120" s="1" t="s">
        <v>121</v>
      </c>
      <c r="E120" s="27" t="s">
        <v>114</v>
      </c>
    </row>
    <row r="121" ht="25.5">
      <c r="A121" s="1" t="s">
        <v>112</v>
      </c>
      <c r="B121" s="1">
        <v>42</v>
      </c>
      <c r="C121" s="26" t="s">
        <v>3601</v>
      </c>
      <c r="D121" t="s">
        <v>114</v>
      </c>
      <c r="E121" s="27" t="s">
        <v>3602</v>
      </c>
      <c r="F121" s="28" t="s">
        <v>2336</v>
      </c>
      <c r="G121" s="29">
        <v>2</v>
      </c>
      <c r="H121" s="28">
        <v>0.0054900000000000001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133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38.25">
      <c r="A122" s="1" t="s">
        <v>118</v>
      </c>
      <c r="E122" s="27" t="s">
        <v>3603</v>
      </c>
    </row>
    <row r="123" ht="38.25">
      <c r="A123" s="1" t="s">
        <v>119</v>
      </c>
      <c r="E123" s="33" t="s">
        <v>3077</v>
      </c>
    </row>
    <row r="124">
      <c r="A124" s="1" t="s">
        <v>121</v>
      </c>
      <c r="E124" s="27" t="s">
        <v>114</v>
      </c>
    </row>
    <row r="125" ht="25.5">
      <c r="A125" s="1" t="s">
        <v>112</v>
      </c>
      <c r="B125" s="1">
        <v>41</v>
      </c>
      <c r="C125" s="26" t="s">
        <v>3604</v>
      </c>
      <c r="D125" t="s">
        <v>114</v>
      </c>
      <c r="E125" s="27" t="s">
        <v>3605</v>
      </c>
      <c r="F125" s="28" t="s">
        <v>2336</v>
      </c>
      <c r="G125" s="29">
        <v>7</v>
      </c>
      <c r="H125" s="28">
        <v>0.0051799999999999997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133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38.25">
      <c r="A126" s="1" t="s">
        <v>118</v>
      </c>
      <c r="E126" s="27" t="s">
        <v>3606</v>
      </c>
    </row>
    <row r="127" ht="38.25">
      <c r="A127" s="1" t="s">
        <v>119</v>
      </c>
      <c r="E127" s="33" t="s">
        <v>3018</v>
      </c>
    </row>
    <row r="128">
      <c r="A128" s="1" t="s">
        <v>121</v>
      </c>
      <c r="E128" s="27" t="s">
        <v>114</v>
      </c>
    </row>
    <row r="129" ht="25.5">
      <c r="A129" s="1" t="s">
        <v>112</v>
      </c>
      <c r="B129" s="1">
        <v>43</v>
      </c>
      <c r="C129" s="26" t="s">
        <v>3210</v>
      </c>
      <c r="D129" t="s">
        <v>114</v>
      </c>
      <c r="E129" s="27" t="s">
        <v>3211</v>
      </c>
      <c r="F129" s="28" t="s">
        <v>2336</v>
      </c>
      <c r="G129" s="29">
        <v>1</v>
      </c>
      <c r="H129" s="28">
        <v>0.00068000000000000005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133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25.5">
      <c r="A130" s="1" t="s">
        <v>118</v>
      </c>
      <c r="E130" s="27" t="s">
        <v>3211</v>
      </c>
    </row>
    <row r="131" ht="38.25">
      <c r="A131" s="1" t="s">
        <v>119</v>
      </c>
      <c r="E131" s="33" t="s">
        <v>3062</v>
      </c>
    </row>
    <row r="132">
      <c r="A132" s="1" t="s">
        <v>121</v>
      </c>
      <c r="E132" s="27" t="s">
        <v>114</v>
      </c>
    </row>
    <row r="133">
      <c r="A133" s="1" t="s">
        <v>112</v>
      </c>
      <c r="B133" s="1">
        <v>34</v>
      </c>
      <c r="C133" s="26" t="s">
        <v>3213</v>
      </c>
      <c r="D133" t="s">
        <v>114</v>
      </c>
      <c r="E133" s="27" t="s">
        <v>3214</v>
      </c>
      <c r="F133" s="28" t="s">
        <v>132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133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118</v>
      </c>
      <c r="E134" s="27" t="s">
        <v>3214</v>
      </c>
    </row>
    <row r="135" ht="25.5">
      <c r="A135" s="1" t="s">
        <v>119</v>
      </c>
      <c r="E135" s="33" t="s">
        <v>3607</v>
      </c>
    </row>
    <row r="136">
      <c r="A136" s="1" t="s">
        <v>121</v>
      </c>
      <c r="E136" s="27" t="s">
        <v>114</v>
      </c>
    </row>
    <row r="137" ht="25.5">
      <c r="A137" s="1" t="s">
        <v>112</v>
      </c>
      <c r="B137" s="1">
        <v>44</v>
      </c>
      <c r="C137" s="26" t="s">
        <v>3219</v>
      </c>
      <c r="D137" t="s">
        <v>114</v>
      </c>
      <c r="E137" s="27" t="s">
        <v>3220</v>
      </c>
      <c r="F137" s="28" t="s">
        <v>478</v>
      </c>
      <c r="G137" s="29">
        <v>0.32800000000000001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133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25.5">
      <c r="A138" s="1" t="s">
        <v>118</v>
      </c>
      <c r="E138" s="27" t="s">
        <v>3220</v>
      </c>
    </row>
    <row r="139">
      <c r="A139" s="1" t="s">
        <v>119</v>
      </c>
    </row>
    <row r="140">
      <c r="A140" s="1" t="s">
        <v>121</v>
      </c>
      <c r="E140" s="27" t="s">
        <v>114</v>
      </c>
    </row>
    <row r="141">
      <c r="A141" s="1" t="s">
        <v>112</v>
      </c>
      <c r="B141" s="1">
        <v>38</v>
      </c>
      <c r="C141" s="26" t="s">
        <v>3608</v>
      </c>
      <c r="D141" t="s">
        <v>114</v>
      </c>
      <c r="E141" s="27" t="s">
        <v>3609</v>
      </c>
      <c r="F141" s="28" t="s">
        <v>132</v>
      </c>
      <c r="G141" s="29">
        <v>1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117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118</v>
      </c>
      <c r="E142" s="27" t="s">
        <v>3609</v>
      </c>
    </row>
    <row r="143" ht="38.25">
      <c r="A143" s="1" t="s">
        <v>119</v>
      </c>
      <c r="E143" s="33" t="s">
        <v>3610</v>
      </c>
    </row>
    <row r="144">
      <c r="A144" s="1" t="s">
        <v>121</v>
      </c>
      <c r="E144" s="27" t="s">
        <v>114</v>
      </c>
    </row>
    <row r="145">
      <c r="A145" s="1" t="s">
        <v>112</v>
      </c>
      <c r="B145" s="1">
        <v>39</v>
      </c>
      <c r="C145" s="26" t="s">
        <v>3611</v>
      </c>
      <c r="D145" t="s">
        <v>114</v>
      </c>
      <c r="E145" s="27" t="s">
        <v>3612</v>
      </c>
      <c r="F145" s="28" t="s">
        <v>132</v>
      </c>
      <c r="G145" s="29">
        <v>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117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118</v>
      </c>
      <c r="E146" s="27" t="s">
        <v>3612</v>
      </c>
    </row>
    <row r="147" ht="38.25">
      <c r="A147" s="1" t="s">
        <v>119</v>
      </c>
      <c r="E147" s="33" t="s">
        <v>3610</v>
      </c>
    </row>
    <row r="148">
      <c r="A148" s="1" t="s">
        <v>121</v>
      </c>
      <c r="E148" s="27" t="s">
        <v>114</v>
      </c>
    </row>
    <row r="149">
      <c r="A149" s="1" t="s">
        <v>112</v>
      </c>
      <c r="B149" s="1">
        <v>36</v>
      </c>
      <c r="C149" s="26" t="s">
        <v>3613</v>
      </c>
      <c r="D149" t="s">
        <v>114</v>
      </c>
      <c r="E149" s="27" t="s">
        <v>3614</v>
      </c>
      <c r="F149" s="28" t="s">
        <v>132</v>
      </c>
      <c r="G149" s="29">
        <v>2</v>
      </c>
      <c r="H149" s="28">
        <v>0.014999999999999999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117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118</v>
      </c>
      <c r="E150" s="27" t="s">
        <v>3614</v>
      </c>
    </row>
    <row r="151" ht="38.25">
      <c r="A151" s="1" t="s">
        <v>119</v>
      </c>
      <c r="E151" s="33" t="s">
        <v>3615</v>
      </c>
    </row>
    <row r="152">
      <c r="A152" s="1" t="s">
        <v>121</v>
      </c>
      <c r="E152" s="27" t="s">
        <v>114</v>
      </c>
    </row>
    <row r="153">
      <c r="A153" s="1" t="s">
        <v>112</v>
      </c>
      <c r="B153" s="1">
        <v>37</v>
      </c>
      <c r="C153" s="26" t="s">
        <v>3616</v>
      </c>
      <c r="D153" t="s">
        <v>114</v>
      </c>
      <c r="E153" s="27" t="s">
        <v>3617</v>
      </c>
      <c r="F153" s="28" t="s">
        <v>132</v>
      </c>
      <c r="G153" s="29">
        <v>1</v>
      </c>
      <c r="H153" s="28">
        <v>0.014999999999999999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117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118</v>
      </c>
      <c r="E154" s="27" t="s">
        <v>3617</v>
      </c>
    </row>
    <row r="155" ht="51">
      <c r="A155" s="1" t="s">
        <v>119</v>
      </c>
      <c r="E155" s="33" t="s">
        <v>3618</v>
      </c>
    </row>
    <row r="156">
      <c r="A156" s="1" t="s">
        <v>121</v>
      </c>
      <c r="E156" s="27" t="s">
        <v>114</v>
      </c>
    </row>
    <row r="157">
      <c r="A157" s="1" t="s">
        <v>109</v>
      </c>
      <c r="C157" s="22" t="s">
        <v>3619</v>
      </c>
      <c r="E157" s="23" t="s">
        <v>3620</v>
      </c>
      <c r="L157" s="24">
        <f>SUMIFS(L158:L197,A158:A197,"P")</f>
        <v>0</v>
      </c>
      <c r="M157" s="24">
        <f>SUMIFS(M158:M197,A158:A197,"P")</f>
        <v>0</v>
      </c>
      <c r="N157" s="25"/>
    </row>
    <row r="158">
      <c r="A158" s="1" t="s">
        <v>112</v>
      </c>
      <c r="B158" s="1">
        <v>45</v>
      </c>
      <c r="C158" s="26" t="s">
        <v>3621</v>
      </c>
      <c r="D158" t="s">
        <v>114</v>
      </c>
      <c r="E158" s="27" t="s">
        <v>3622</v>
      </c>
      <c r="F158" s="28" t="s">
        <v>136</v>
      </c>
      <c r="G158" s="29">
        <v>700</v>
      </c>
      <c r="H158" s="28">
        <v>0.00048000000000000001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133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118</v>
      </c>
      <c r="E159" s="27" t="s">
        <v>3622</v>
      </c>
    </row>
    <row r="160" ht="38.25">
      <c r="A160" s="1" t="s">
        <v>119</v>
      </c>
      <c r="E160" s="33" t="s">
        <v>3623</v>
      </c>
    </row>
    <row r="161">
      <c r="A161" s="1" t="s">
        <v>121</v>
      </c>
      <c r="E161" s="27" t="s">
        <v>114</v>
      </c>
    </row>
    <row r="162">
      <c r="A162" s="1" t="s">
        <v>112</v>
      </c>
      <c r="B162" s="1">
        <v>46</v>
      </c>
      <c r="C162" s="26" t="s">
        <v>3624</v>
      </c>
      <c r="D162" t="s">
        <v>114</v>
      </c>
      <c r="E162" s="27" t="s">
        <v>3625</v>
      </c>
      <c r="F162" s="28" t="s">
        <v>136</v>
      </c>
      <c r="G162" s="29">
        <v>220</v>
      </c>
      <c r="H162" s="28">
        <v>0.00060999999999999997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133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118</v>
      </c>
      <c r="E163" s="27" t="s">
        <v>3625</v>
      </c>
    </row>
    <row r="164" ht="38.25">
      <c r="A164" s="1" t="s">
        <v>119</v>
      </c>
      <c r="E164" s="33" t="s">
        <v>3626</v>
      </c>
    </row>
    <row r="165">
      <c r="A165" s="1" t="s">
        <v>121</v>
      </c>
      <c r="E165" s="27" t="s">
        <v>114</v>
      </c>
    </row>
    <row r="166">
      <c r="A166" s="1" t="s">
        <v>112</v>
      </c>
      <c r="B166" s="1">
        <v>47</v>
      </c>
      <c r="C166" s="26" t="s">
        <v>3624</v>
      </c>
      <c r="D166" t="s">
        <v>191</v>
      </c>
      <c r="E166" s="27" t="s">
        <v>3625</v>
      </c>
      <c r="F166" s="28" t="s">
        <v>136</v>
      </c>
      <c r="G166" s="29">
        <v>130</v>
      </c>
      <c r="H166" s="28">
        <v>0.00060999999999999997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133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118</v>
      </c>
      <c r="E167" s="27" t="s">
        <v>3625</v>
      </c>
    </row>
    <row r="168" ht="38.25">
      <c r="A168" s="1" t="s">
        <v>119</v>
      </c>
      <c r="E168" s="33" t="s">
        <v>3627</v>
      </c>
    </row>
    <row r="169">
      <c r="A169" s="1" t="s">
        <v>121</v>
      </c>
      <c r="E169" s="27" t="s">
        <v>114</v>
      </c>
    </row>
    <row r="170">
      <c r="A170" s="1" t="s">
        <v>112</v>
      </c>
      <c r="B170" s="1">
        <v>48</v>
      </c>
      <c r="C170" s="26" t="s">
        <v>3628</v>
      </c>
      <c r="D170" t="s">
        <v>114</v>
      </c>
      <c r="E170" s="27" t="s">
        <v>3629</v>
      </c>
      <c r="F170" s="28" t="s">
        <v>136</v>
      </c>
      <c r="G170" s="29">
        <v>25</v>
      </c>
      <c r="H170" s="28">
        <v>0.00125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133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118</v>
      </c>
      <c r="E171" s="27" t="s">
        <v>3629</v>
      </c>
    </row>
    <row r="172" ht="38.25">
      <c r="A172" s="1" t="s">
        <v>119</v>
      </c>
      <c r="E172" s="33" t="s">
        <v>3630</v>
      </c>
    </row>
    <row r="173">
      <c r="A173" s="1" t="s">
        <v>121</v>
      </c>
      <c r="E173" s="27" t="s">
        <v>114</v>
      </c>
    </row>
    <row r="174">
      <c r="A174" s="1" t="s">
        <v>112</v>
      </c>
      <c r="B174" s="1">
        <v>49</v>
      </c>
      <c r="C174" s="26" t="s">
        <v>3631</v>
      </c>
      <c r="D174" t="s">
        <v>114</v>
      </c>
      <c r="E174" s="27" t="s">
        <v>3632</v>
      </c>
      <c r="F174" s="28" t="s">
        <v>136</v>
      </c>
      <c r="G174" s="29">
        <v>100</v>
      </c>
      <c r="H174" s="28">
        <v>0.0016199999999999999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133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118</v>
      </c>
      <c r="E175" s="27" t="s">
        <v>3632</v>
      </c>
    </row>
    <row r="176" ht="38.25">
      <c r="A176" s="1" t="s">
        <v>119</v>
      </c>
      <c r="E176" s="33" t="s">
        <v>3583</v>
      </c>
    </row>
    <row r="177">
      <c r="A177" s="1" t="s">
        <v>121</v>
      </c>
      <c r="E177" s="27" t="s">
        <v>114</v>
      </c>
    </row>
    <row r="178">
      <c r="A178" s="1" t="s">
        <v>112</v>
      </c>
      <c r="B178" s="1">
        <v>50</v>
      </c>
      <c r="C178" s="26" t="s">
        <v>3633</v>
      </c>
      <c r="D178" t="s">
        <v>114</v>
      </c>
      <c r="E178" s="27" t="s">
        <v>3634</v>
      </c>
      <c r="F178" s="28" t="s">
        <v>136</v>
      </c>
      <c r="G178" s="29">
        <v>1175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133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118</v>
      </c>
      <c r="E179" s="27" t="s">
        <v>3634</v>
      </c>
    </row>
    <row r="180" ht="38.25">
      <c r="A180" s="1" t="s">
        <v>119</v>
      </c>
      <c r="E180" s="33" t="s">
        <v>3635</v>
      </c>
    </row>
    <row r="181">
      <c r="A181" s="1" t="s">
        <v>121</v>
      </c>
      <c r="E181" s="27" t="s">
        <v>114</v>
      </c>
    </row>
    <row r="182" ht="25.5">
      <c r="A182" s="1" t="s">
        <v>112</v>
      </c>
      <c r="B182" s="1">
        <v>51</v>
      </c>
      <c r="C182" s="26" t="s">
        <v>3636</v>
      </c>
      <c r="D182" t="s">
        <v>114</v>
      </c>
      <c r="E182" s="27" t="s">
        <v>3637</v>
      </c>
      <c r="F182" s="28" t="s">
        <v>136</v>
      </c>
      <c r="G182" s="29">
        <v>920</v>
      </c>
      <c r="H182" s="28">
        <v>6.9999999999999994E-05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133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38.25">
      <c r="A183" s="1" t="s">
        <v>118</v>
      </c>
      <c r="E183" s="27" t="s">
        <v>3638</v>
      </c>
    </row>
    <row r="184" ht="38.25">
      <c r="A184" s="1" t="s">
        <v>119</v>
      </c>
      <c r="E184" s="33" t="s">
        <v>3639</v>
      </c>
    </row>
    <row r="185">
      <c r="A185" s="1" t="s">
        <v>121</v>
      </c>
      <c r="E185" s="27" t="s">
        <v>114</v>
      </c>
    </row>
    <row r="186" ht="25.5">
      <c r="A186" s="1" t="s">
        <v>112</v>
      </c>
      <c r="B186" s="1">
        <v>52</v>
      </c>
      <c r="C186" s="26" t="s">
        <v>3640</v>
      </c>
      <c r="D186" t="s">
        <v>114</v>
      </c>
      <c r="E186" s="27" t="s">
        <v>3050</v>
      </c>
      <c r="F186" s="28" t="s">
        <v>136</v>
      </c>
      <c r="G186" s="29">
        <v>130</v>
      </c>
      <c r="H186" s="28">
        <v>0.00012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133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38.25">
      <c r="A187" s="1" t="s">
        <v>118</v>
      </c>
      <c r="E187" s="27" t="s">
        <v>3051</v>
      </c>
    </row>
    <row r="188" ht="38.25">
      <c r="A188" s="1" t="s">
        <v>119</v>
      </c>
      <c r="E188" s="33" t="s">
        <v>3627</v>
      </c>
    </row>
    <row r="189">
      <c r="A189" s="1" t="s">
        <v>121</v>
      </c>
      <c r="E189" s="27" t="s">
        <v>114</v>
      </c>
    </row>
    <row r="190" ht="25.5">
      <c r="A190" s="1" t="s">
        <v>112</v>
      </c>
      <c r="B190" s="1">
        <v>53</v>
      </c>
      <c r="C190" s="26" t="s">
        <v>3641</v>
      </c>
      <c r="D190" t="s">
        <v>114</v>
      </c>
      <c r="E190" s="27" t="s">
        <v>3054</v>
      </c>
      <c r="F190" s="28" t="s">
        <v>136</v>
      </c>
      <c r="G190" s="29">
        <v>25</v>
      </c>
      <c r="H190" s="28">
        <v>0.00024000000000000001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133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38.25">
      <c r="A191" s="1" t="s">
        <v>118</v>
      </c>
      <c r="E191" s="27" t="s">
        <v>3055</v>
      </c>
    </row>
    <row r="192" ht="38.25">
      <c r="A192" s="1" t="s">
        <v>119</v>
      </c>
      <c r="E192" s="33" t="s">
        <v>3630</v>
      </c>
    </row>
    <row r="193">
      <c r="A193" s="1" t="s">
        <v>121</v>
      </c>
      <c r="E193" s="27" t="s">
        <v>114</v>
      </c>
    </row>
    <row r="194" ht="25.5">
      <c r="A194" s="1" t="s">
        <v>112</v>
      </c>
      <c r="B194" s="1">
        <v>54</v>
      </c>
      <c r="C194" s="26" t="s">
        <v>3642</v>
      </c>
      <c r="D194" t="s">
        <v>114</v>
      </c>
      <c r="E194" s="27" t="s">
        <v>3643</v>
      </c>
      <c r="F194" s="28" t="s">
        <v>478</v>
      </c>
      <c r="G194" s="29">
        <v>0.81499999999999995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133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 ht="25.5">
      <c r="A195" s="1" t="s">
        <v>118</v>
      </c>
      <c r="E195" s="27" t="s">
        <v>3643</v>
      </c>
    </row>
    <row r="196">
      <c r="A196" s="1" t="s">
        <v>119</v>
      </c>
    </row>
    <row r="197">
      <c r="A197" s="1" t="s">
        <v>121</v>
      </c>
      <c r="E197" s="27" t="s">
        <v>114</v>
      </c>
    </row>
    <row r="198">
      <c r="A198" s="1" t="s">
        <v>109</v>
      </c>
      <c r="C198" s="22" t="s">
        <v>3221</v>
      </c>
      <c r="E198" s="23" t="s">
        <v>3222</v>
      </c>
      <c r="L198" s="24">
        <f>SUMIFS(L199:L310,A199:A310,"P")</f>
        <v>0</v>
      </c>
      <c r="M198" s="24">
        <f>SUMIFS(M199:M310,A199:A310,"P")</f>
        <v>0</v>
      </c>
      <c r="N198" s="25"/>
    </row>
    <row r="199">
      <c r="A199" s="1" t="s">
        <v>112</v>
      </c>
      <c r="B199" s="1">
        <v>55</v>
      </c>
      <c r="C199" s="26" t="s">
        <v>3644</v>
      </c>
      <c r="D199" t="s">
        <v>114</v>
      </c>
      <c r="E199" s="27" t="s">
        <v>3645</v>
      </c>
      <c r="F199" s="28" t="s">
        <v>132</v>
      </c>
      <c r="G199" s="29">
        <v>7</v>
      </c>
      <c r="H199" s="28">
        <v>0.0001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133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118</v>
      </c>
      <c r="E200" s="27" t="s">
        <v>3645</v>
      </c>
    </row>
    <row r="201" ht="63.75">
      <c r="A201" s="1" t="s">
        <v>119</v>
      </c>
      <c r="E201" s="33" t="s">
        <v>3646</v>
      </c>
    </row>
    <row r="202">
      <c r="A202" s="1" t="s">
        <v>121</v>
      </c>
      <c r="E202" s="27" t="s">
        <v>114</v>
      </c>
    </row>
    <row r="203">
      <c r="A203" s="1" t="s">
        <v>112</v>
      </c>
      <c r="B203" s="1">
        <v>57</v>
      </c>
      <c r="C203" s="26" t="s">
        <v>3647</v>
      </c>
      <c r="D203" t="s">
        <v>114</v>
      </c>
      <c r="E203" s="27" t="s">
        <v>3648</v>
      </c>
      <c r="F203" s="28" t="s">
        <v>132</v>
      </c>
      <c r="G203" s="29">
        <v>1</v>
      </c>
      <c r="H203" s="28">
        <v>0.00021000000000000001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133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118</v>
      </c>
      <c r="E204" s="27" t="s">
        <v>3648</v>
      </c>
    </row>
    <row r="205" ht="63.75">
      <c r="A205" s="1" t="s">
        <v>119</v>
      </c>
      <c r="E205" s="33" t="s">
        <v>3649</v>
      </c>
    </row>
    <row r="206">
      <c r="A206" s="1" t="s">
        <v>121</v>
      </c>
      <c r="E206" s="27" t="s">
        <v>114</v>
      </c>
    </row>
    <row r="207">
      <c r="A207" s="1" t="s">
        <v>112</v>
      </c>
      <c r="B207" s="1">
        <v>59</v>
      </c>
      <c r="C207" s="26" t="s">
        <v>3650</v>
      </c>
      <c r="D207" t="s">
        <v>114</v>
      </c>
      <c r="E207" s="27" t="s">
        <v>3651</v>
      </c>
      <c r="F207" s="28" t="s">
        <v>132</v>
      </c>
      <c r="G207" s="29">
        <v>20</v>
      </c>
      <c r="H207" s="28">
        <v>0.00024000000000000001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133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118</v>
      </c>
      <c r="E208" s="27" t="s">
        <v>3651</v>
      </c>
    </row>
    <row r="209" ht="38.25">
      <c r="A209" s="1" t="s">
        <v>119</v>
      </c>
      <c r="E209" s="33" t="s">
        <v>3652</v>
      </c>
    </row>
    <row r="210">
      <c r="A210" s="1" t="s">
        <v>121</v>
      </c>
      <c r="E210" s="27" t="s">
        <v>114</v>
      </c>
    </row>
    <row r="211">
      <c r="A211" s="1" t="s">
        <v>112</v>
      </c>
      <c r="B211" s="1">
        <v>60</v>
      </c>
      <c r="C211" s="26" t="s">
        <v>3653</v>
      </c>
      <c r="D211" t="s">
        <v>114</v>
      </c>
      <c r="E211" s="27" t="s">
        <v>3654</v>
      </c>
      <c r="F211" s="28" t="s">
        <v>132</v>
      </c>
      <c r="G211" s="29">
        <v>7</v>
      </c>
      <c r="H211" s="28">
        <v>0.00051999999999999995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133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118</v>
      </c>
      <c r="E212" s="27" t="s">
        <v>3654</v>
      </c>
    </row>
    <row r="213" ht="38.25">
      <c r="A213" s="1" t="s">
        <v>119</v>
      </c>
      <c r="E213" s="33" t="s">
        <v>3018</v>
      </c>
    </row>
    <row r="214">
      <c r="A214" s="1" t="s">
        <v>121</v>
      </c>
      <c r="E214" s="27" t="s">
        <v>114</v>
      </c>
    </row>
    <row r="215">
      <c r="A215" s="1" t="s">
        <v>112</v>
      </c>
      <c r="B215" s="1">
        <v>61</v>
      </c>
      <c r="C215" s="26" t="s">
        <v>3655</v>
      </c>
      <c r="D215" t="s">
        <v>114</v>
      </c>
      <c r="E215" s="27" t="s">
        <v>3656</v>
      </c>
      <c r="F215" s="28" t="s">
        <v>132</v>
      </c>
      <c r="G215" s="29">
        <v>1</v>
      </c>
      <c r="H215" s="28">
        <v>0.00097000000000000005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133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118</v>
      </c>
      <c r="E216" s="27" t="s">
        <v>3656</v>
      </c>
    </row>
    <row r="217" ht="38.25">
      <c r="A217" s="1" t="s">
        <v>119</v>
      </c>
      <c r="E217" s="33" t="s">
        <v>3111</v>
      </c>
    </row>
    <row r="218">
      <c r="A218" s="1" t="s">
        <v>121</v>
      </c>
      <c r="E218" s="27" t="s">
        <v>114</v>
      </c>
    </row>
    <row r="219" ht="25.5">
      <c r="A219" s="1" t="s">
        <v>112</v>
      </c>
      <c r="B219" s="1">
        <v>62</v>
      </c>
      <c r="C219" s="26" t="s">
        <v>3657</v>
      </c>
      <c r="D219" t="s">
        <v>114</v>
      </c>
      <c r="E219" s="27" t="s">
        <v>3658</v>
      </c>
      <c r="F219" s="28" t="s">
        <v>132</v>
      </c>
      <c r="G219" s="29">
        <v>15</v>
      </c>
      <c r="H219" s="28">
        <v>0.00027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133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 ht="25.5">
      <c r="A220" s="1" t="s">
        <v>118</v>
      </c>
      <c r="E220" s="27" t="s">
        <v>3658</v>
      </c>
    </row>
    <row r="221" ht="38.25">
      <c r="A221" s="1" t="s">
        <v>119</v>
      </c>
      <c r="E221" s="33" t="s">
        <v>3659</v>
      </c>
    </row>
    <row r="222">
      <c r="A222" s="1" t="s">
        <v>121</v>
      </c>
      <c r="E222" s="27" t="s">
        <v>114</v>
      </c>
    </row>
    <row r="223" ht="25.5">
      <c r="A223" s="1" t="s">
        <v>112</v>
      </c>
      <c r="B223" s="1">
        <v>63</v>
      </c>
      <c r="C223" s="26" t="s">
        <v>3660</v>
      </c>
      <c r="D223" t="s">
        <v>114</v>
      </c>
      <c r="E223" s="27" t="s">
        <v>3661</v>
      </c>
      <c r="F223" s="28" t="s">
        <v>132</v>
      </c>
      <c r="G223" s="29">
        <v>30</v>
      </c>
      <c r="H223" s="28">
        <v>0.00013999999999999999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133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 ht="25.5">
      <c r="A224" s="1" t="s">
        <v>118</v>
      </c>
      <c r="E224" s="27" t="s">
        <v>3661</v>
      </c>
    </row>
    <row r="225" ht="38.25">
      <c r="A225" s="1" t="s">
        <v>119</v>
      </c>
      <c r="E225" s="33" t="s">
        <v>3662</v>
      </c>
    </row>
    <row r="226">
      <c r="A226" s="1" t="s">
        <v>121</v>
      </c>
      <c r="E226" s="27" t="s">
        <v>114</v>
      </c>
    </row>
    <row r="227">
      <c r="A227" s="1" t="s">
        <v>112</v>
      </c>
      <c r="B227" s="1">
        <v>64</v>
      </c>
      <c r="C227" s="26" t="s">
        <v>3663</v>
      </c>
      <c r="D227" t="s">
        <v>114</v>
      </c>
      <c r="E227" s="27" t="s">
        <v>3664</v>
      </c>
      <c r="F227" s="28" t="s">
        <v>132</v>
      </c>
      <c r="G227" s="29">
        <v>7</v>
      </c>
      <c r="H227" s="28">
        <v>0.00018000000000000001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133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118</v>
      </c>
      <c r="E228" s="27" t="s">
        <v>3664</v>
      </c>
    </row>
    <row r="229" ht="38.25">
      <c r="A229" s="1" t="s">
        <v>119</v>
      </c>
      <c r="E229" s="33" t="s">
        <v>3018</v>
      </c>
    </row>
    <row r="230">
      <c r="A230" s="1" t="s">
        <v>121</v>
      </c>
      <c r="E230" s="27" t="s">
        <v>114</v>
      </c>
    </row>
    <row r="231">
      <c r="A231" s="1" t="s">
        <v>112</v>
      </c>
      <c r="B231" s="1">
        <v>65</v>
      </c>
      <c r="C231" s="26" t="s">
        <v>3665</v>
      </c>
      <c r="D231" t="s">
        <v>114</v>
      </c>
      <c r="E231" s="27" t="s">
        <v>3666</v>
      </c>
      <c r="F231" s="28" t="s">
        <v>132</v>
      </c>
      <c r="G231" s="29">
        <v>2</v>
      </c>
      <c r="H231" s="28">
        <v>0.00052999999999999998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133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118</v>
      </c>
      <c r="E232" s="27" t="s">
        <v>3666</v>
      </c>
    </row>
    <row r="233" ht="38.25">
      <c r="A233" s="1" t="s">
        <v>119</v>
      </c>
      <c r="E233" s="33" t="s">
        <v>3077</v>
      </c>
    </row>
    <row r="234">
      <c r="A234" s="1" t="s">
        <v>121</v>
      </c>
      <c r="E234" s="27" t="s">
        <v>114</v>
      </c>
    </row>
    <row r="235">
      <c r="A235" s="1" t="s">
        <v>112</v>
      </c>
      <c r="B235" s="1">
        <v>66</v>
      </c>
      <c r="C235" s="26" t="s">
        <v>3667</v>
      </c>
      <c r="D235" t="s">
        <v>114</v>
      </c>
      <c r="E235" s="27" t="s">
        <v>3668</v>
      </c>
      <c r="F235" s="28" t="s">
        <v>132</v>
      </c>
      <c r="G235" s="29">
        <v>3</v>
      </c>
      <c r="H235" s="28">
        <v>0.00084000000000000003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133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118</v>
      </c>
      <c r="E236" s="27" t="s">
        <v>3668</v>
      </c>
    </row>
    <row r="237" ht="38.25">
      <c r="A237" s="1" t="s">
        <v>119</v>
      </c>
      <c r="E237" s="33" t="s">
        <v>3669</v>
      </c>
    </row>
    <row r="238">
      <c r="A238" s="1" t="s">
        <v>121</v>
      </c>
      <c r="E238" s="27" t="s">
        <v>114</v>
      </c>
    </row>
    <row r="239">
      <c r="A239" s="1" t="s">
        <v>112</v>
      </c>
      <c r="B239" s="1">
        <v>67</v>
      </c>
      <c r="C239" s="26" t="s">
        <v>3670</v>
      </c>
      <c r="D239" t="s">
        <v>114</v>
      </c>
      <c r="E239" s="27" t="s">
        <v>3671</v>
      </c>
      <c r="F239" s="28" t="s">
        <v>132</v>
      </c>
      <c r="G239" s="29">
        <v>3</v>
      </c>
      <c r="H239" s="28">
        <v>0.00093999999999999997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133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118</v>
      </c>
      <c r="E240" s="27" t="s">
        <v>3671</v>
      </c>
    </row>
    <row r="241" ht="38.25">
      <c r="A241" s="1" t="s">
        <v>119</v>
      </c>
      <c r="E241" s="33" t="s">
        <v>3669</v>
      </c>
    </row>
    <row r="242">
      <c r="A242" s="1" t="s">
        <v>121</v>
      </c>
      <c r="E242" s="27" t="s">
        <v>114</v>
      </c>
    </row>
    <row r="243">
      <c r="A243" s="1" t="s">
        <v>112</v>
      </c>
      <c r="B243" s="1">
        <v>68</v>
      </c>
      <c r="C243" s="26" t="s">
        <v>3672</v>
      </c>
      <c r="D243" t="s">
        <v>114</v>
      </c>
      <c r="E243" s="27" t="s">
        <v>3673</v>
      </c>
      <c r="F243" s="28" t="s">
        <v>132</v>
      </c>
      <c r="G243" s="29">
        <v>90</v>
      </c>
      <c r="H243" s="28">
        <v>0.00025000000000000001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133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118</v>
      </c>
      <c r="E244" s="27" t="s">
        <v>3673</v>
      </c>
    </row>
    <row r="245" ht="38.25">
      <c r="A245" s="1" t="s">
        <v>119</v>
      </c>
      <c r="E245" s="33" t="s">
        <v>3674</v>
      </c>
    </row>
    <row r="246">
      <c r="A246" s="1" t="s">
        <v>121</v>
      </c>
      <c r="E246" s="27" t="s">
        <v>114</v>
      </c>
    </row>
    <row r="247" ht="25.5">
      <c r="A247" s="1" t="s">
        <v>112</v>
      </c>
      <c r="B247" s="1">
        <v>69</v>
      </c>
      <c r="C247" s="26" t="s">
        <v>3675</v>
      </c>
      <c r="D247" t="s">
        <v>114</v>
      </c>
      <c r="E247" s="27" t="s">
        <v>3676</v>
      </c>
      <c r="F247" s="28" t="s">
        <v>132</v>
      </c>
      <c r="G247" s="29">
        <v>45</v>
      </c>
      <c r="H247" s="28">
        <v>0.00069999999999999999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133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 ht="25.5">
      <c r="A248" s="1" t="s">
        <v>118</v>
      </c>
      <c r="E248" s="27" t="s">
        <v>3676</v>
      </c>
    </row>
    <row r="249" ht="38.25">
      <c r="A249" s="1" t="s">
        <v>119</v>
      </c>
      <c r="E249" s="33" t="s">
        <v>3677</v>
      </c>
    </row>
    <row r="250">
      <c r="A250" s="1" t="s">
        <v>121</v>
      </c>
      <c r="E250" s="27" t="s">
        <v>114</v>
      </c>
    </row>
    <row r="251">
      <c r="A251" s="1" t="s">
        <v>112</v>
      </c>
      <c r="B251" s="1">
        <v>70</v>
      </c>
      <c r="C251" s="26" t="s">
        <v>3678</v>
      </c>
      <c r="D251" t="s">
        <v>114</v>
      </c>
      <c r="E251" s="27" t="s">
        <v>3679</v>
      </c>
      <c r="F251" s="28" t="s">
        <v>132</v>
      </c>
      <c r="G251" s="29">
        <v>19</v>
      </c>
      <c r="H251" s="28">
        <v>0.00022000000000000001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133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118</v>
      </c>
      <c r="E252" s="27" t="s">
        <v>3679</v>
      </c>
    </row>
    <row r="253" ht="38.25">
      <c r="A253" s="1" t="s">
        <v>119</v>
      </c>
      <c r="E253" s="33" t="s">
        <v>3680</v>
      </c>
    </row>
    <row r="254">
      <c r="A254" s="1" t="s">
        <v>121</v>
      </c>
      <c r="E254" s="27" t="s">
        <v>114</v>
      </c>
    </row>
    <row r="255" ht="25.5">
      <c r="A255" s="1" t="s">
        <v>112</v>
      </c>
      <c r="B255" s="1">
        <v>71</v>
      </c>
      <c r="C255" s="26" t="s">
        <v>3681</v>
      </c>
      <c r="D255" t="s">
        <v>114</v>
      </c>
      <c r="E255" s="27" t="s">
        <v>3682</v>
      </c>
      <c r="F255" s="28" t="s">
        <v>132</v>
      </c>
      <c r="G255" s="29">
        <v>7</v>
      </c>
      <c r="H255" s="28">
        <v>0.00033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133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 ht="25.5">
      <c r="A256" s="1" t="s">
        <v>118</v>
      </c>
      <c r="E256" s="27" t="s">
        <v>3682</v>
      </c>
    </row>
    <row r="257" ht="38.25">
      <c r="A257" s="1" t="s">
        <v>119</v>
      </c>
      <c r="E257" s="33" t="s">
        <v>3018</v>
      </c>
    </row>
    <row r="258">
      <c r="A258" s="1" t="s">
        <v>121</v>
      </c>
      <c r="E258" s="27" t="s">
        <v>114</v>
      </c>
    </row>
    <row r="259" ht="25.5">
      <c r="A259" s="1" t="s">
        <v>112</v>
      </c>
      <c r="B259" s="1">
        <v>72</v>
      </c>
      <c r="C259" s="26" t="s">
        <v>3683</v>
      </c>
      <c r="D259" t="s">
        <v>114</v>
      </c>
      <c r="E259" s="27" t="s">
        <v>3684</v>
      </c>
      <c r="F259" s="28" t="s">
        <v>132</v>
      </c>
      <c r="G259" s="29">
        <v>3</v>
      </c>
      <c r="H259" s="28">
        <v>0.00124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133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 ht="25.5">
      <c r="A260" s="1" t="s">
        <v>118</v>
      </c>
      <c r="E260" s="27" t="s">
        <v>3684</v>
      </c>
    </row>
    <row r="261" ht="38.25">
      <c r="A261" s="1" t="s">
        <v>119</v>
      </c>
      <c r="E261" s="33" t="s">
        <v>3669</v>
      </c>
    </row>
    <row r="262">
      <c r="A262" s="1" t="s">
        <v>121</v>
      </c>
      <c r="E262" s="27" t="s">
        <v>114</v>
      </c>
    </row>
    <row r="263">
      <c r="A263" s="1" t="s">
        <v>112</v>
      </c>
      <c r="B263" s="1">
        <v>73</v>
      </c>
      <c r="C263" s="26" t="s">
        <v>3685</v>
      </c>
      <c r="D263" t="s">
        <v>114</v>
      </c>
      <c r="E263" s="27" t="s">
        <v>3686</v>
      </c>
      <c r="F263" s="28" t="s">
        <v>132</v>
      </c>
      <c r="G263" s="29">
        <v>22</v>
      </c>
      <c r="H263" s="28">
        <v>0.00034000000000000002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133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118</v>
      </c>
      <c r="E264" s="27" t="s">
        <v>3686</v>
      </c>
    </row>
    <row r="265" ht="38.25">
      <c r="A265" s="1" t="s">
        <v>119</v>
      </c>
      <c r="E265" s="33" t="s">
        <v>3130</v>
      </c>
    </row>
    <row r="266">
      <c r="A266" s="1" t="s">
        <v>121</v>
      </c>
      <c r="E266" s="27" t="s">
        <v>114</v>
      </c>
    </row>
    <row r="267">
      <c r="A267" s="1" t="s">
        <v>112</v>
      </c>
      <c r="B267" s="1">
        <v>74</v>
      </c>
      <c r="C267" s="26" t="s">
        <v>3687</v>
      </c>
      <c r="D267" t="s">
        <v>114</v>
      </c>
      <c r="E267" s="27" t="s">
        <v>3688</v>
      </c>
      <c r="F267" s="28" t="s">
        <v>132</v>
      </c>
      <c r="G267" s="29">
        <v>2</v>
      </c>
      <c r="H267" s="28">
        <v>0.00050000000000000001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133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118</v>
      </c>
      <c r="E268" s="27" t="s">
        <v>3688</v>
      </c>
    </row>
    <row r="269" ht="38.25">
      <c r="A269" s="1" t="s">
        <v>119</v>
      </c>
      <c r="E269" s="33" t="s">
        <v>3077</v>
      </c>
    </row>
    <row r="270">
      <c r="A270" s="1" t="s">
        <v>121</v>
      </c>
      <c r="E270" s="27" t="s">
        <v>114</v>
      </c>
    </row>
    <row r="271">
      <c r="A271" s="1" t="s">
        <v>112</v>
      </c>
      <c r="B271" s="1">
        <v>75</v>
      </c>
      <c r="C271" s="26" t="s">
        <v>3689</v>
      </c>
      <c r="D271" t="s">
        <v>114</v>
      </c>
      <c r="E271" s="27" t="s">
        <v>3690</v>
      </c>
      <c r="F271" s="28" t="s">
        <v>132</v>
      </c>
      <c r="G271" s="29">
        <v>10</v>
      </c>
      <c r="H271" s="28">
        <v>0.00069999999999999999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133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118</v>
      </c>
      <c r="E272" s="27" t="s">
        <v>3690</v>
      </c>
    </row>
    <row r="273" ht="38.25">
      <c r="A273" s="1" t="s">
        <v>119</v>
      </c>
      <c r="E273" s="33" t="s">
        <v>3691</v>
      </c>
    </row>
    <row r="274">
      <c r="A274" s="1" t="s">
        <v>121</v>
      </c>
      <c r="E274" s="27" t="s">
        <v>114</v>
      </c>
    </row>
    <row r="275" ht="25.5">
      <c r="A275" s="1" t="s">
        <v>112</v>
      </c>
      <c r="B275" s="1">
        <v>76</v>
      </c>
      <c r="C275" s="26" t="s">
        <v>3692</v>
      </c>
      <c r="D275" t="s">
        <v>114</v>
      </c>
      <c r="E275" s="27" t="s">
        <v>3693</v>
      </c>
      <c r="F275" s="28" t="s">
        <v>132</v>
      </c>
      <c r="G275" s="29">
        <v>7</v>
      </c>
      <c r="H275" s="28">
        <v>0.0014499999999999999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133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 ht="25.5">
      <c r="A276" s="1" t="s">
        <v>118</v>
      </c>
      <c r="E276" s="27" t="s">
        <v>3693</v>
      </c>
    </row>
    <row r="277" ht="38.25">
      <c r="A277" s="1" t="s">
        <v>119</v>
      </c>
      <c r="E277" s="33" t="s">
        <v>3018</v>
      </c>
    </row>
    <row r="278">
      <c r="A278" s="1" t="s">
        <v>121</v>
      </c>
      <c r="E278" s="27" t="s">
        <v>114</v>
      </c>
    </row>
    <row r="279" ht="25.5">
      <c r="A279" s="1" t="s">
        <v>112</v>
      </c>
      <c r="B279" s="1">
        <v>77</v>
      </c>
      <c r="C279" s="26" t="s">
        <v>3694</v>
      </c>
      <c r="D279" t="s">
        <v>114</v>
      </c>
      <c r="E279" s="27" t="s">
        <v>3695</v>
      </c>
      <c r="F279" s="28" t="s">
        <v>132</v>
      </c>
      <c r="G279" s="29">
        <v>1</v>
      </c>
      <c r="H279" s="28">
        <v>0.00172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133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 ht="25.5">
      <c r="A280" s="1" t="s">
        <v>118</v>
      </c>
      <c r="E280" s="27" t="s">
        <v>3695</v>
      </c>
    </row>
    <row r="281" ht="38.25">
      <c r="A281" s="1" t="s">
        <v>119</v>
      </c>
      <c r="E281" s="33" t="s">
        <v>3111</v>
      </c>
    </row>
    <row r="282">
      <c r="A282" s="1" t="s">
        <v>121</v>
      </c>
      <c r="E282" s="27" t="s">
        <v>114</v>
      </c>
    </row>
    <row r="283" ht="25.5">
      <c r="A283" s="1" t="s">
        <v>112</v>
      </c>
      <c r="B283" s="1">
        <v>78</v>
      </c>
      <c r="C283" s="26" t="s">
        <v>3696</v>
      </c>
      <c r="D283" t="s">
        <v>114</v>
      </c>
      <c r="E283" s="27" t="s">
        <v>3697</v>
      </c>
      <c r="F283" s="28" t="s">
        <v>132</v>
      </c>
      <c r="G283" s="29">
        <v>24</v>
      </c>
      <c r="H283" s="28">
        <v>0.00055999999999999995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133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 ht="25.5">
      <c r="A284" s="1" t="s">
        <v>118</v>
      </c>
      <c r="E284" s="27" t="s">
        <v>3697</v>
      </c>
    </row>
    <row r="285" ht="38.25">
      <c r="A285" s="1" t="s">
        <v>119</v>
      </c>
      <c r="E285" s="33" t="s">
        <v>3155</v>
      </c>
    </row>
    <row r="286">
      <c r="A286" s="1" t="s">
        <v>121</v>
      </c>
      <c r="E286" s="27" t="s">
        <v>114</v>
      </c>
    </row>
    <row r="287">
      <c r="A287" s="1" t="s">
        <v>112</v>
      </c>
      <c r="B287" s="1">
        <v>79</v>
      </c>
      <c r="C287" s="26" t="s">
        <v>3698</v>
      </c>
      <c r="D287" t="s">
        <v>114</v>
      </c>
      <c r="E287" s="27" t="s">
        <v>3699</v>
      </c>
      <c r="F287" s="28" t="s">
        <v>132</v>
      </c>
      <c r="G287" s="29">
        <v>32</v>
      </c>
      <c r="H287" s="28">
        <v>0.0031199999999999999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133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118</v>
      </c>
      <c r="E288" s="27" t="s">
        <v>3699</v>
      </c>
    </row>
    <row r="289" ht="38.25">
      <c r="A289" s="1" t="s">
        <v>119</v>
      </c>
      <c r="E289" s="33" t="s">
        <v>3700</v>
      </c>
    </row>
    <row r="290">
      <c r="A290" s="1" t="s">
        <v>121</v>
      </c>
      <c r="E290" s="27" t="s">
        <v>114</v>
      </c>
    </row>
    <row r="291" ht="25.5">
      <c r="A291" s="1" t="s">
        <v>112</v>
      </c>
      <c r="B291" s="1">
        <v>80</v>
      </c>
      <c r="C291" s="26" t="s">
        <v>3701</v>
      </c>
      <c r="D291" t="s">
        <v>114</v>
      </c>
      <c r="E291" s="27" t="s">
        <v>3702</v>
      </c>
      <c r="F291" s="28" t="s">
        <v>132</v>
      </c>
      <c r="G291" s="29">
        <v>5</v>
      </c>
      <c r="H291" s="28">
        <v>0.00147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133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 ht="25.5">
      <c r="A292" s="1" t="s">
        <v>118</v>
      </c>
      <c r="E292" s="27" t="s">
        <v>3702</v>
      </c>
    </row>
    <row r="293" ht="38.25">
      <c r="A293" s="1" t="s">
        <v>119</v>
      </c>
      <c r="E293" s="33" t="s">
        <v>3015</v>
      </c>
    </row>
    <row r="294">
      <c r="A294" s="1" t="s">
        <v>121</v>
      </c>
      <c r="E294" s="27" t="s">
        <v>114</v>
      </c>
    </row>
    <row r="295">
      <c r="A295" s="1" t="s">
        <v>112</v>
      </c>
      <c r="B295" s="1">
        <v>81</v>
      </c>
      <c r="C295" s="26" t="s">
        <v>3703</v>
      </c>
      <c r="D295" t="s">
        <v>114</v>
      </c>
      <c r="E295" s="27" t="s">
        <v>3704</v>
      </c>
      <c r="F295" s="28" t="s">
        <v>132</v>
      </c>
      <c r="G295" s="29">
        <v>5</v>
      </c>
      <c r="H295" s="28">
        <v>0.00051000000000000004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133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118</v>
      </c>
      <c r="E296" s="27" t="s">
        <v>3704</v>
      </c>
    </row>
    <row r="297" ht="38.25">
      <c r="A297" s="1" t="s">
        <v>119</v>
      </c>
      <c r="E297" s="33" t="s">
        <v>3015</v>
      </c>
    </row>
    <row r="298">
      <c r="A298" s="1" t="s">
        <v>121</v>
      </c>
      <c r="E298" s="27" t="s">
        <v>114</v>
      </c>
    </row>
    <row r="299" ht="25.5">
      <c r="A299" s="1" t="s">
        <v>112</v>
      </c>
      <c r="B299" s="1">
        <v>82</v>
      </c>
      <c r="C299" s="26" t="s">
        <v>3227</v>
      </c>
      <c r="D299" t="s">
        <v>114</v>
      </c>
      <c r="E299" s="27" t="s">
        <v>3228</v>
      </c>
      <c r="F299" s="28" t="s">
        <v>478</v>
      </c>
      <c r="G299" s="29">
        <v>0.25700000000000001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133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 ht="25.5">
      <c r="A300" s="1" t="s">
        <v>118</v>
      </c>
      <c r="E300" s="27" t="s">
        <v>3228</v>
      </c>
    </row>
    <row r="301">
      <c r="A301" s="1" t="s">
        <v>119</v>
      </c>
    </row>
    <row r="302">
      <c r="A302" s="1" t="s">
        <v>121</v>
      </c>
      <c r="E302" s="27" t="s">
        <v>114</v>
      </c>
    </row>
    <row r="303">
      <c r="A303" s="1" t="s">
        <v>112</v>
      </c>
      <c r="B303" s="1">
        <v>56</v>
      </c>
      <c r="C303" s="26" t="s">
        <v>3705</v>
      </c>
      <c r="D303" t="s">
        <v>114</v>
      </c>
      <c r="E303" s="27" t="s">
        <v>3706</v>
      </c>
      <c r="F303" s="28" t="s">
        <v>132</v>
      </c>
      <c r="G303" s="29">
        <v>7</v>
      </c>
      <c r="H303" s="28">
        <v>0.002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257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118</v>
      </c>
      <c r="E304" s="27" t="s">
        <v>3706</v>
      </c>
    </row>
    <row r="305" ht="63.75">
      <c r="A305" s="1" t="s">
        <v>119</v>
      </c>
      <c r="E305" s="33" t="s">
        <v>3646</v>
      </c>
    </row>
    <row r="306">
      <c r="A306" s="1" t="s">
        <v>121</v>
      </c>
      <c r="E306" s="27" t="s">
        <v>114</v>
      </c>
    </row>
    <row r="307">
      <c r="A307" s="1" t="s">
        <v>112</v>
      </c>
      <c r="B307" s="1">
        <v>58</v>
      </c>
      <c r="C307" s="26" t="s">
        <v>3707</v>
      </c>
      <c r="D307" t="s">
        <v>114</v>
      </c>
      <c r="E307" s="27" t="s">
        <v>3708</v>
      </c>
      <c r="F307" s="28" t="s">
        <v>132</v>
      </c>
      <c r="G307" s="29">
        <v>1</v>
      </c>
      <c r="H307" s="28">
        <v>0.002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257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118</v>
      </c>
      <c r="E308" s="27" t="s">
        <v>3708</v>
      </c>
    </row>
    <row r="309" ht="63.75">
      <c r="A309" s="1" t="s">
        <v>119</v>
      </c>
      <c r="E309" s="33" t="s">
        <v>3649</v>
      </c>
    </row>
    <row r="310">
      <c r="A310" s="1" t="s">
        <v>121</v>
      </c>
      <c r="E310" s="27" t="s">
        <v>114</v>
      </c>
    </row>
    <row r="311">
      <c r="A311" s="1" t="s">
        <v>109</v>
      </c>
      <c r="C311" s="22" t="s">
        <v>3709</v>
      </c>
      <c r="E311" s="23" t="s">
        <v>3710</v>
      </c>
      <c r="L311" s="24">
        <f>SUMIFS(L312:L379,A312:A379,"P")</f>
        <v>0</v>
      </c>
      <c r="M311" s="24">
        <f>SUMIFS(M312:M379,A312:A379,"P")</f>
        <v>0</v>
      </c>
      <c r="N311" s="25"/>
    </row>
    <row r="312" ht="25.5">
      <c r="A312" s="1" t="s">
        <v>112</v>
      </c>
      <c r="B312" s="1">
        <v>83</v>
      </c>
      <c r="C312" s="26" t="s">
        <v>3711</v>
      </c>
      <c r="D312" t="s">
        <v>114</v>
      </c>
      <c r="E312" s="27" t="s">
        <v>3712</v>
      </c>
      <c r="F312" s="28" t="s">
        <v>132</v>
      </c>
      <c r="G312" s="29">
        <v>4</v>
      </c>
      <c r="H312" s="28">
        <v>0.018599999999999998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133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 ht="25.5">
      <c r="A313" s="1" t="s">
        <v>118</v>
      </c>
      <c r="E313" s="27" t="s">
        <v>3712</v>
      </c>
    </row>
    <row r="314" ht="38.25">
      <c r="A314" s="1" t="s">
        <v>119</v>
      </c>
      <c r="E314" s="33" t="s">
        <v>3713</v>
      </c>
    </row>
    <row r="315">
      <c r="A315" s="1" t="s">
        <v>121</v>
      </c>
      <c r="E315" s="27" t="s">
        <v>114</v>
      </c>
    </row>
    <row r="316" ht="25.5">
      <c r="A316" s="1" t="s">
        <v>112</v>
      </c>
      <c r="B316" s="1">
        <v>84</v>
      </c>
      <c r="C316" s="26" t="s">
        <v>3714</v>
      </c>
      <c r="D316" t="s">
        <v>114</v>
      </c>
      <c r="E316" s="27" t="s">
        <v>3715</v>
      </c>
      <c r="F316" s="28" t="s">
        <v>132</v>
      </c>
      <c r="G316" s="29">
        <v>5</v>
      </c>
      <c r="H316" s="28">
        <v>0.025159999999999998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133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 ht="25.5">
      <c r="A317" s="1" t="s">
        <v>118</v>
      </c>
      <c r="E317" s="27" t="s">
        <v>3715</v>
      </c>
    </row>
    <row r="318" ht="38.25">
      <c r="A318" s="1" t="s">
        <v>119</v>
      </c>
      <c r="E318" s="33" t="s">
        <v>3015</v>
      </c>
    </row>
    <row r="319">
      <c r="A319" s="1" t="s">
        <v>121</v>
      </c>
      <c r="E319" s="27" t="s">
        <v>114</v>
      </c>
    </row>
    <row r="320" ht="25.5">
      <c r="A320" s="1" t="s">
        <v>112</v>
      </c>
      <c r="B320" s="1">
        <v>85</v>
      </c>
      <c r="C320" s="26" t="s">
        <v>3716</v>
      </c>
      <c r="D320" t="s">
        <v>114</v>
      </c>
      <c r="E320" s="27" t="s">
        <v>3717</v>
      </c>
      <c r="F320" s="28" t="s">
        <v>132</v>
      </c>
      <c r="G320" s="29">
        <v>15</v>
      </c>
      <c r="H320" s="28">
        <v>0.02828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133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 ht="25.5">
      <c r="A321" s="1" t="s">
        <v>118</v>
      </c>
      <c r="E321" s="27" t="s">
        <v>3718</v>
      </c>
    </row>
    <row r="322" ht="38.25">
      <c r="A322" s="1" t="s">
        <v>119</v>
      </c>
      <c r="E322" s="33" t="s">
        <v>3659</v>
      </c>
    </row>
    <row r="323">
      <c r="A323" s="1" t="s">
        <v>121</v>
      </c>
      <c r="E323" s="27" t="s">
        <v>114</v>
      </c>
    </row>
    <row r="324" ht="25.5">
      <c r="A324" s="1" t="s">
        <v>112</v>
      </c>
      <c r="B324" s="1">
        <v>86</v>
      </c>
      <c r="C324" s="26" t="s">
        <v>3719</v>
      </c>
      <c r="D324" t="s">
        <v>114</v>
      </c>
      <c r="E324" s="27" t="s">
        <v>3720</v>
      </c>
      <c r="F324" s="28" t="s">
        <v>132</v>
      </c>
      <c r="G324" s="29">
        <v>3</v>
      </c>
      <c r="H324" s="28">
        <v>0.034799999999999998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133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 ht="25.5">
      <c r="A325" s="1" t="s">
        <v>118</v>
      </c>
      <c r="E325" s="27" t="s">
        <v>3721</v>
      </c>
    </row>
    <row r="326" ht="38.25">
      <c r="A326" s="1" t="s">
        <v>119</v>
      </c>
      <c r="E326" s="33" t="s">
        <v>3669</v>
      </c>
    </row>
    <row r="327">
      <c r="A327" s="1" t="s">
        <v>121</v>
      </c>
      <c r="E327" s="27" t="s">
        <v>114</v>
      </c>
    </row>
    <row r="328" ht="25.5">
      <c r="A328" s="1" t="s">
        <v>112</v>
      </c>
      <c r="B328" s="1">
        <v>87</v>
      </c>
      <c r="C328" s="26" t="s">
        <v>3722</v>
      </c>
      <c r="D328" t="s">
        <v>114</v>
      </c>
      <c r="E328" s="27" t="s">
        <v>3723</v>
      </c>
      <c r="F328" s="28" t="s">
        <v>132</v>
      </c>
      <c r="G328" s="29">
        <v>1</v>
      </c>
      <c r="H328" s="28">
        <v>0.047840000000000001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133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 ht="25.5">
      <c r="A329" s="1" t="s">
        <v>118</v>
      </c>
      <c r="E329" s="27" t="s">
        <v>3724</v>
      </c>
    </row>
    <row r="330" ht="38.25">
      <c r="A330" s="1" t="s">
        <v>119</v>
      </c>
      <c r="E330" s="33" t="s">
        <v>3111</v>
      </c>
    </row>
    <row r="331">
      <c r="A331" s="1" t="s">
        <v>121</v>
      </c>
      <c r="E331" s="27" t="s">
        <v>114</v>
      </c>
    </row>
    <row r="332" ht="25.5">
      <c r="A332" s="1" t="s">
        <v>112</v>
      </c>
      <c r="B332" s="1">
        <v>88</v>
      </c>
      <c r="C332" s="26" t="s">
        <v>3725</v>
      </c>
      <c r="D332" t="s">
        <v>114</v>
      </c>
      <c r="E332" s="27" t="s">
        <v>3726</v>
      </c>
      <c r="F332" s="28" t="s">
        <v>132</v>
      </c>
      <c r="G332" s="29">
        <v>4</v>
      </c>
      <c r="H332" s="28">
        <v>0.035680000000000003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133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 ht="25.5">
      <c r="A333" s="1" t="s">
        <v>118</v>
      </c>
      <c r="E333" s="27" t="s">
        <v>3726</v>
      </c>
    </row>
    <row r="334" ht="38.25">
      <c r="A334" s="1" t="s">
        <v>119</v>
      </c>
      <c r="E334" s="33" t="s">
        <v>3713</v>
      </c>
    </row>
    <row r="335">
      <c r="A335" s="1" t="s">
        <v>121</v>
      </c>
      <c r="E335" s="27" t="s">
        <v>114</v>
      </c>
    </row>
    <row r="336" ht="25.5">
      <c r="A336" s="1" t="s">
        <v>112</v>
      </c>
      <c r="B336" s="1">
        <v>89</v>
      </c>
      <c r="C336" s="26" t="s">
        <v>3727</v>
      </c>
      <c r="D336" t="s">
        <v>114</v>
      </c>
      <c r="E336" s="27" t="s">
        <v>3728</v>
      </c>
      <c r="F336" s="28" t="s">
        <v>132</v>
      </c>
      <c r="G336" s="29">
        <v>2</v>
      </c>
      <c r="H336" s="28">
        <v>0.04684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133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 ht="25.5">
      <c r="A337" s="1" t="s">
        <v>118</v>
      </c>
      <c r="E337" s="27" t="s">
        <v>3728</v>
      </c>
    </row>
    <row r="338" ht="38.25">
      <c r="A338" s="1" t="s">
        <v>119</v>
      </c>
      <c r="E338" s="33" t="s">
        <v>3077</v>
      </c>
    </row>
    <row r="339">
      <c r="A339" s="1" t="s">
        <v>121</v>
      </c>
      <c r="E339" s="27" t="s">
        <v>114</v>
      </c>
    </row>
    <row r="340" ht="25.5">
      <c r="A340" s="1" t="s">
        <v>112</v>
      </c>
      <c r="B340" s="1">
        <v>90</v>
      </c>
      <c r="C340" s="26" t="s">
        <v>3729</v>
      </c>
      <c r="D340" t="s">
        <v>114</v>
      </c>
      <c r="E340" s="27" t="s">
        <v>3730</v>
      </c>
      <c r="F340" s="28" t="s">
        <v>132</v>
      </c>
      <c r="G340" s="29">
        <v>1</v>
      </c>
      <c r="H340" s="28">
        <v>0.058000000000000003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133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 ht="25.5">
      <c r="A341" s="1" t="s">
        <v>118</v>
      </c>
      <c r="E341" s="27" t="s">
        <v>3731</v>
      </c>
    </row>
    <row r="342" ht="38.25">
      <c r="A342" s="1" t="s">
        <v>119</v>
      </c>
      <c r="E342" s="33" t="s">
        <v>3111</v>
      </c>
    </row>
    <row r="343">
      <c r="A343" s="1" t="s">
        <v>121</v>
      </c>
      <c r="E343" s="27" t="s">
        <v>114</v>
      </c>
    </row>
    <row r="344" ht="25.5">
      <c r="A344" s="1" t="s">
        <v>112</v>
      </c>
      <c r="B344" s="1">
        <v>91</v>
      </c>
      <c r="C344" s="26" t="s">
        <v>3732</v>
      </c>
      <c r="D344" t="s">
        <v>114</v>
      </c>
      <c r="E344" s="27" t="s">
        <v>3733</v>
      </c>
      <c r="F344" s="28" t="s">
        <v>132</v>
      </c>
      <c r="G344" s="29">
        <v>1</v>
      </c>
      <c r="H344" s="28">
        <v>0.062199999999999998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133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 ht="25.5">
      <c r="A345" s="1" t="s">
        <v>118</v>
      </c>
      <c r="E345" s="27" t="s">
        <v>3734</v>
      </c>
    </row>
    <row r="346" ht="38.25">
      <c r="A346" s="1" t="s">
        <v>119</v>
      </c>
      <c r="E346" s="33" t="s">
        <v>3111</v>
      </c>
    </row>
    <row r="347">
      <c r="A347" s="1" t="s">
        <v>121</v>
      </c>
      <c r="E347" s="27" t="s">
        <v>114</v>
      </c>
    </row>
    <row r="348" ht="25.5">
      <c r="A348" s="1" t="s">
        <v>112</v>
      </c>
      <c r="B348" s="1">
        <v>93</v>
      </c>
      <c r="C348" s="26" t="s">
        <v>3735</v>
      </c>
      <c r="D348" t="s">
        <v>114</v>
      </c>
      <c r="E348" s="27" t="s">
        <v>3736</v>
      </c>
      <c r="F348" s="28" t="s">
        <v>132</v>
      </c>
      <c r="G348" s="29">
        <v>1</v>
      </c>
      <c r="H348" s="28">
        <v>0.080320000000000003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133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 ht="25.5">
      <c r="A349" s="1" t="s">
        <v>118</v>
      </c>
      <c r="E349" s="27" t="s">
        <v>3737</v>
      </c>
    </row>
    <row r="350" ht="38.25">
      <c r="A350" s="1" t="s">
        <v>119</v>
      </c>
      <c r="E350" s="33" t="s">
        <v>3111</v>
      </c>
    </row>
    <row r="351">
      <c r="A351" s="1" t="s">
        <v>121</v>
      </c>
      <c r="E351" s="27" t="s">
        <v>114</v>
      </c>
    </row>
    <row r="352" ht="25.5">
      <c r="A352" s="1" t="s">
        <v>112</v>
      </c>
      <c r="B352" s="1">
        <v>94</v>
      </c>
      <c r="C352" s="26" t="s">
        <v>3738</v>
      </c>
      <c r="D352" t="s">
        <v>114</v>
      </c>
      <c r="E352" s="27" t="s">
        <v>3739</v>
      </c>
      <c r="F352" s="28" t="s">
        <v>132</v>
      </c>
      <c r="G352" s="29">
        <v>1</v>
      </c>
      <c r="H352" s="28">
        <v>0.091480000000000006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133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 ht="25.5">
      <c r="A353" s="1" t="s">
        <v>118</v>
      </c>
      <c r="E353" s="27" t="s">
        <v>3740</v>
      </c>
    </row>
    <row r="354" ht="38.25">
      <c r="A354" s="1" t="s">
        <v>119</v>
      </c>
      <c r="E354" s="33" t="s">
        <v>3111</v>
      </c>
    </row>
    <row r="355">
      <c r="A355" s="1" t="s">
        <v>121</v>
      </c>
      <c r="E355" s="27" t="s">
        <v>114</v>
      </c>
    </row>
    <row r="356" ht="25.5">
      <c r="A356" s="1" t="s">
        <v>112</v>
      </c>
      <c r="B356" s="1">
        <v>95</v>
      </c>
      <c r="C356" s="26" t="s">
        <v>3741</v>
      </c>
      <c r="D356" t="s">
        <v>114</v>
      </c>
      <c r="E356" s="27" t="s">
        <v>3742</v>
      </c>
      <c r="F356" s="28" t="s">
        <v>132</v>
      </c>
      <c r="G356" s="29">
        <v>1</v>
      </c>
      <c r="H356" s="28">
        <v>0.10374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133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 ht="25.5">
      <c r="A357" s="1" t="s">
        <v>118</v>
      </c>
      <c r="E357" s="27" t="s">
        <v>3743</v>
      </c>
    </row>
    <row r="358" ht="38.25">
      <c r="A358" s="1" t="s">
        <v>119</v>
      </c>
      <c r="E358" s="33" t="s">
        <v>3111</v>
      </c>
    </row>
    <row r="359">
      <c r="A359" s="1" t="s">
        <v>121</v>
      </c>
      <c r="E359" s="27" t="s">
        <v>114</v>
      </c>
    </row>
    <row r="360" ht="25.5">
      <c r="A360" s="1" t="s">
        <v>112</v>
      </c>
      <c r="B360" s="1">
        <v>96</v>
      </c>
      <c r="C360" s="26" t="s">
        <v>3744</v>
      </c>
      <c r="D360" t="s">
        <v>114</v>
      </c>
      <c r="E360" s="27" t="s">
        <v>3745</v>
      </c>
      <c r="F360" s="28" t="s">
        <v>132</v>
      </c>
      <c r="G360" s="29">
        <v>1</v>
      </c>
      <c r="H360" s="28">
        <v>0.033399999999999999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133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 ht="25.5">
      <c r="A361" s="1" t="s">
        <v>118</v>
      </c>
      <c r="E361" s="27" t="s">
        <v>3745</v>
      </c>
    </row>
    <row r="362" ht="38.25">
      <c r="A362" s="1" t="s">
        <v>119</v>
      </c>
      <c r="E362" s="33" t="s">
        <v>3111</v>
      </c>
    </row>
    <row r="363">
      <c r="A363" s="1" t="s">
        <v>121</v>
      </c>
      <c r="E363" s="27" t="s">
        <v>114</v>
      </c>
    </row>
    <row r="364" ht="25.5">
      <c r="A364" s="1" t="s">
        <v>112</v>
      </c>
      <c r="B364" s="1">
        <v>98</v>
      </c>
      <c r="C364" s="26" t="s">
        <v>3746</v>
      </c>
      <c r="D364" t="s">
        <v>114</v>
      </c>
      <c r="E364" s="27" t="s">
        <v>3747</v>
      </c>
      <c r="F364" s="28" t="s">
        <v>132</v>
      </c>
      <c r="G364" s="29">
        <v>16</v>
      </c>
      <c r="H364" s="28">
        <v>0.00014999999999999999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133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 ht="25.5">
      <c r="A365" s="1" t="s">
        <v>118</v>
      </c>
      <c r="E365" s="27" t="s">
        <v>3747</v>
      </c>
    </row>
    <row r="366" ht="38.25">
      <c r="A366" s="1" t="s">
        <v>119</v>
      </c>
      <c r="E366" s="33" t="s">
        <v>3748</v>
      </c>
    </row>
    <row r="367">
      <c r="A367" s="1" t="s">
        <v>121</v>
      </c>
      <c r="E367" s="27" t="s">
        <v>114</v>
      </c>
    </row>
    <row r="368" ht="25.5">
      <c r="A368" s="1" t="s">
        <v>112</v>
      </c>
      <c r="B368" s="1">
        <v>99</v>
      </c>
      <c r="C368" s="26" t="s">
        <v>3749</v>
      </c>
      <c r="D368" t="s">
        <v>114</v>
      </c>
      <c r="E368" s="27" t="s">
        <v>3750</v>
      </c>
      <c r="F368" s="28" t="s">
        <v>478</v>
      </c>
      <c r="G368" s="29">
        <v>1.8160000000000001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133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 ht="25.5">
      <c r="A369" s="1" t="s">
        <v>118</v>
      </c>
      <c r="E369" s="27" t="s">
        <v>3750</v>
      </c>
    </row>
    <row r="370">
      <c r="A370" s="1" t="s">
        <v>119</v>
      </c>
    </row>
    <row r="371">
      <c r="A371" s="1" t="s">
        <v>121</v>
      </c>
      <c r="E371" s="27" t="s">
        <v>114</v>
      </c>
    </row>
    <row r="372" ht="25.5">
      <c r="A372" s="1" t="s">
        <v>112</v>
      </c>
      <c r="B372" s="1">
        <v>92</v>
      </c>
      <c r="C372" s="26" t="s">
        <v>3751</v>
      </c>
      <c r="D372" t="s">
        <v>114</v>
      </c>
      <c r="E372" s="27" t="s">
        <v>3752</v>
      </c>
      <c r="F372" s="28" t="s">
        <v>132</v>
      </c>
      <c r="G372" s="29">
        <v>3</v>
      </c>
      <c r="H372" s="28">
        <v>0.069000000000000006</v>
      </c>
      <c r="I372" s="30">
        <f>ROUND(G372*H372,P4)</f>
        <v>0</v>
      </c>
      <c r="L372" s="31">
        <v>0</v>
      </c>
      <c r="M372" s="24">
        <f>ROUND(G372*L372,P4)</f>
        <v>0</v>
      </c>
      <c r="N372" s="25" t="s">
        <v>117</v>
      </c>
      <c r="O372" s="32">
        <f>M372*AA372</f>
        <v>0</v>
      </c>
      <c r="P372" s="1">
        <v>3</v>
      </c>
      <c r="AA372" s="1">
        <f>IF(P372=1,$O$3,IF(P372=2,$O$4,$O$5))</f>
        <v>0</v>
      </c>
    </row>
    <row r="373" ht="38.25">
      <c r="A373" s="1" t="s">
        <v>118</v>
      </c>
      <c r="E373" s="27" t="s">
        <v>3753</v>
      </c>
    </row>
    <row r="374" ht="76.5">
      <c r="A374" s="1" t="s">
        <v>119</v>
      </c>
      <c r="E374" s="33" t="s">
        <v>3754</v>
      </c>
    </row>
    <row r="375">
      <c r="A375" s="1" t="s">
        <v>121</v>
      </c>
      <c r="E375" s="27" t="s">
        <v>114</v>
      </c>
    </row>
    <row r="376" ht="25.5">
      <c r="A376" s="1" t="s">
        <v>112</v>
      </c>
      <c r="B376" s="1">
        <v>97</v>
      </c>
      <c r="C376" s="26" t="s">
        <v>3755</v>
      </c>
      <c r="D376" t="s">
        <v>114</v>
      </c>
      <c r="E376" s="27" t="s">
        <v>3756</v>
      </c>
      <c r="F376" s="28" t="s">
        <v>132</v>
      </c>
      <c r="G376" s="29">
        <v>2</v>
      </c>
      <c r="H376" s="28">
        <v>0.082000000000000003</v>
      </c>
      <c r="I376" s="30">
        <f>ROUND(G376*H376,P4)</f>
        <v>0</v>
      </c>
      <c r="L376" s="31">
        <v>0</v>
      </c>
      <c r="M376" s="24">
        <f>ROUND(G376*L376,P4)</f>
        <v>0</v>
      </c>
      <c r="N376" s="25" t="s">
        <v>117</v>
      </c>
      <c r="O376" s="32">
        <f>M376*AA376</f>
        <v>0</v>
      </c>
      <c r="P376" s="1">
        <v>3</v>
      </c>
      <c r="AA376" s="1">
        <f>IF(P376=1,$O$3,IF(P376=2,$O$4,$O$5))</f>
        <v>0</v>
      </c>
    </row>
    <row r="377" ht="38.25">
      <c r="A377" s="1" t="s">
        <v>118</v>
      </c>
      <c r="E377" s="27" t="s">
        <v>3757</v>
      </c>
    </row>
    <row r="378" ht="63.75">
      <c r="A378" s="1" t="s">
        <v>119</v>
      </c>
      <c r="E378" s="33" t="s">
        <v>3758</v>
      </c>
    </row>
    <row r="379">
      <c r="A379" s="1" t="s">
        <v>121</v>
      </c>
      <c r="E379" s="27" t="s">
        <v>114</v>
      </c>
    </row>
    <row r="380">
      <c r="A380" s="1" t="s">
        <v>109</v>
      </c>
      <c r="C380" s="22" t="s">
        <v>618</v>
      </c>
      <c r="E380" s="23" t="s">
        <v>619</v>
      </c>
      <c r="L380" s="24">
        <f>SUMIFS(L381:L392,A381:A392,"P")</f>
        <v>0</v>
      </c>
      <c r="M380" s="24">
        <f>SUMIFS(M381:M392,A381:A392,"P")</f>
        <v>0</v>
      </c>
      <c r="N380" s="25"/>
    </row>
    <row r="381" ht="25.5">
      <c r="A381" s="1" t="s">
        <v>112</v>
      </c>
      <c r="B381" s="1">
        <v>100</v>
      </c>
      <c r="C381" s="26" t="s">
        <v>3229</v>
      </c>
      <c r="D381" t="s">
        <v>114</v>
      </c>
      <c r="E381" s="27" t="s">
        <v>3230</v>
      </c>
      <c r="F381" s="28" t="s">
        <v>132</v>
      </c>
      <c r="G381" s="29">
        <v>2</v>
      </c>
      <c r="H381" s="28">
        <v>0</v>
      </c>
      <c r="I381" s="30">
        <f>ROUND(G381*H381,P4)</f>
        <v>0</v>
      </c>
      <c r="L381" s="31">
        <v>0</v>
      </c>
      <c r="M381" s="24">
        <f>ROUND(G381*L381,P4)</f>
        <v>0</v>
      </c>
      <c r="N381" s="25" t="s">
        <v>133</v>
      </c>
      <c r="O381" s="32">
        <f>M381*AA381</f>
        <v>0</v>
      </c>
      <c r="P381" s="1">
        <v>3</v>
      </c>
      <c r="AA381" s="1">
        <f>IF(P381=1,$O$3,IF(P381=2,$O$4,$O$5))</f>
        <v>0</v>
      </c>
    </row>
    <row r="382" ht="25.5">
      <c r="A382" s="1" t="s">
        <v>118</v>
      </c>
      <c r="E382" s="27" t="s">
        <v>3230</v>
      </c>
    </row>
    <row r="383" ht="38.25">
      <c r="A383" s="1" t="s">
        <v>119</v>
      </c>
      <c r="E383" s="33" t="s">
        <v>3077</v>
      </c>
    </row>
    <row r="384">
      <c r="A384" s="1" t="s">
        <v>121</v>
      </c>
      <c r="E384" s="27" t="s">
        <v>114</v>
      </c>
    </row>
    <row r="385" ht="25.5">
      <c r="A385" s="1" t="s">
        <v>112</v>
      </c>
      <c r="B385" s="1">
        <v>102</v>
      </c>
      <c r="C385" s="26" t="s">
        <v>3458</v>
      </c>
      <c r="D385" t="s">
        <v>114</v>
      </c>
      <c r="E385" s="27" t="s">
        <v>3459</v>
      </c>
      <c r="F385" s="28" t="s">
        <v>478</v>
      </c>
      <c r="G385" s="29">
        <v>0.002</v>
      </c>
      <c r="H385" s="28">
        <v>0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133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 ht="25.5">
      <c r="A386" s="1" t="s">
        <v>118</v>
      </c>
      <c r="E386" s="27" t="s">
        <v>3459</v>
      </c>
    </row>
    <row r="387">
      <c r="A387" s="1" t="s">
        <v>119</v>
      </c>
    </row>
    <row r="388">
      <c r="A388" s="1" t="s">
        <v>121</v>
      </c>
      <c r="E388" s="27" t="s">
        <v>114</v>
      </c>
    </row>
    <row r="389">
      <c r="A389" s="1" t="s">
        <v>112</v>
      </c>
      <c r="B389" s="1">
        <v>101</v>
      </c>
      <c r="C389" s="26" t="s">
        <v>3759</v>
      </c>
      <c r="D389" t="s">
        <v>114</v>
      </c>
      <c r="E389" s="27" t="s">
        <v>3760</v>
      </c>
      <c r="F389" s="28" t="s">
        <v>132</v>
      </c>
      <c r="G389" s="29">
        <v>2</v>
      </c>
      <c r="H389" s="28">
        <v>0.001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117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118</v>
      </c>
      <c r="E390" s="27" t="s">
        <v>3760</v>
      </c>
    </row>
    <row r="391" ht="25.5">
      <c r="A391" s="1" t="s">
        <v>119</v>
      </c>
      <c r="E391" s="33" t="s">
        <v>3761</v>
      </c>
    </row>
    <row r="392">
      <c r="A392" s="1" t="s">
        <v>121</v>
      </c>
      <c r="E392" s="27" t="s">
        <v>114</v>
      </c>
    </row>
    <row r="393">
      <c r="A393" s="1" t="s">
        <v>109</v>
      </c>
      <c r="C393" s="22" t="s">
        <v>467</v>
      </c>
      <c r="E393" s="23" t="s">
        <v>468</v>
      </c>
      <c r="L393" s="24">
        <f>SUMIFS(L394:L409,A394:A409,"P")</f>
        <v>0</v>
      </c>
      <c r="M393" s="24">
        <f>SUMIFS(M394:M409,A394:A409,"P")</f>
        <v>0</v>
      </c>
      <c r="N393" s="25"/>
    </row>
    <row r="394" ht="25.5">
      <c r="A394" s="1" t="s">
        <v>112</v>
      </c>
      <c r="B394" s="1">
        <v>9</v>
      </c>
      <c r="C394" s="26" t="s">
        <v>472</v>
      </c>
      <c r="D394" t="s">
        <v>114</v>
      </c>
      <c r="E394" s="27" t="s">
        <v>473</v>
      </c>
      <c r="F394" s="28" t="s">
        <v>416</v>
      </c>
      <c r="G394" s="29">
        <v>900</v>
      </c>
      <c r="H394" s="28">
        <v>0.00012999999999999999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133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 ht="25.5">
      <c r="A395" s="1" t="s">
        <v>118</v>
      </c>
      <c r="E395" s="27" t="s">
        <v>473</v>
      </c>
    </row>
    <row r="396" ht="25.5">
      <c r="A396" s="1" t="s">
        <v>119</v>
      </c>
      <c r="E396" s="33" t="s">
        <v>3762</v>
      </c>
    </row>
    <row r="397">
      <c r="A397" s="1" t="s">
        <v>121</v>
      </c>
      <c r="E397" s="27" t="s">
        <v>114</v>
      </c>
    </row>
    <row r="398" ht="25.5">
      <c r="A398" s="1" t="s">
        <v>112</v>
      </c>
      <c r="B398" s="1">
        <v>10</v>
      </c>
      <c r="C398" s="26" t="s">
        <v>3243</v>
      </c>
      <c r="D398" t="s">
        <v>114</v>
      </c>
      <c r="E398" s="27" t="s">
        <v>3244</v>
      </c>
      <c r="F398" s="28" t="s">
        <v>136</v>
      </c>
      <c r="G398" s="29">
        <v>280</v>
      </c>
      <c r="H398" s="28">
        <v>0</v>
      </c>
      <c r="I398" s="30">
        <f>ROUND(G398*H398,P4)</f>
        <v>0</v>
      </c>
      <c r="L398" s="31">
        <v>0</v>
      </c>
      <c r="M398" s="24">
        <f>ROUND(G398*L398,P4)</f>
        <v>0</v>
      </c>
      <c r="N398" s="25" t="s">
        <v>133</v>
      </c>
      <c r="O398" s="32">
        <f>M398*AA398</f>
        <v>0</v>
      </c>
      <c r="P398" s="1">
        <v>3</v>
      </c>
      <c r="AA398" s="1">
        <f>IF(P398=1,$O$3,IF(P398=2,$O$4,$O$5))</f>
        <v>0</v>
      </c>
    </row>
    <row r="399" ht="25.5">
      <c r="A399" s="1" t="s">
        <v>118</v>
      </c>
      <c r="E399" s="27" t="s">
        <v>3244</v>
      </c>
    </row>
    <row r="400" ht="25.5">
      <c r="A400" s="1" t="s">
        <v>119</v>
      </c>
      <c r="E400" s="33" t="s">
        <v>3763</v>
      </c>
    </row>
    <row r="401">
      <c r="A401" s="1" t="s">
        <v>121</v>
      </c>
      <c r="E401" s="27" t="s">
        <v>114</v>
      </c>
    </row>
    <row r="402" ht="25.5">
      <c r="A402" s="1" t="s">
        <v>112</v>
      </c>
      <c r="B402" s="1">
        <v>11</v>
      </c>
      <c r="C402" s="26" t="s">
        <v>3249</v>
      </c>
      <c r="D402" t="s">
        <v>114</v>
      </c>
      <c r="E402" s="27" t="s">
        <v>3250</v>
      </c>
      <c r="F402" s="28" t="s">
        <v>136</v>
      </c>
      <c r="G402" s="29">
        <v>15</v>
      </c>
      <c r="H402" s="28">
        <v>0.00097000000000000005</v>
      </c>
      <c r="I402" s="30">
        <f>ROUND(G402*H402,P4)</f>
        <v>0</v>
      </c>
      <c r="L402" s="31">
        <v>0</v>
      </c>
      <c r="M402" s="24">
        <f>ROUND(G402*L402,P4)</f>
        <v>0</v>
      </c>
      <c r="N402" s="25" t="s">
        <v>133</v>
      </c>
      <c r="O402" s="32">
        <f>M402*AA402</f>
        <v>0</v>
      </c>
      <c r="P402" s="1">
        <v>3</v>
      </c>
      <c r="AA402" s="1">
        <f>IF(P402=1,$O$3,IF(P402=2,$O$4,$O$5))</f>
        <v>0</v>
      </c>
    </row>
    <row r="403" ht="25.5">
      <c r="A403" s="1" t="s">
        <v>118</v>
      </c>
      <c r="E403" s="27" t="s">
        <v>3250</v>
      </c>
    </row>
    <row r="404" ht="25.5">
      <c r="A404" s="1" t="s">
        <v>119</v>
      </c>
      <c r="E404" s="33" t="s">
        <v>3251</v>
      </c>
    </row>
    <row r="405">
      <c r="A405" s="1" t="s">
        <v>121</v>
      </c>
      <c r="E405" s="27" t="s">
        <v>114</v>
      </c>
    </row>
    <row r="406" ht="25.5">
      <c r="A406" s="1" t="s">
        <v>112</v>
      </c>
      <c r="B406" s="1">
        <v>12</v>
      </c>
      <c r="C406" s="26" t="s">
        <v>3258</v>
      </c>
      <c r="D406" t="s">
        <v>114</v>
      </c>
      <c r="E406" s="27" t="s">
        <v>3259</v>
      </c>
      <c r="F406" s="28" t="s">
        <v>136</v>
      </c>
      <c r="G406" s="29">
        <v>22.5</v>
      </c>
      <c r="H406" s="28">
        <v>0.00115</v>
      </c>
      <c r="I406" s="30">
        <f>ROUND(G406*H406,P4)</f>
        <v>0</v>
      </c>
      <c r="L406" s="31">
        <v>0</v>
      </c>
      <c r="M406" s="24">
        <f>ROUND(G406*L406,P4)</f>
        <v>0</v>
      </c>
      <c r="N406" s="25" t="s">
        <v>133</v>
      </c>
      <c r="O406" s="32">
        <f>M406*AA406</f>
        <v>0</v>
      </c>
      <c r="P406" s="1">
        <v>3</v>
      </c>
      <c r="AA406" s="1">
        <f>IF(P406=1,$O$3,IF(P406=2,$O$4,$O$5))</f>
        <v>0</v>
      </c>
    </row>
    <row r="407" ht="25.5">
      <c r="A407" s="1" t="s">
        <v>118</v>
      </c>
      <c r="E407" s="27" t="s">
        <v>3260</v>
      </c>
    </row>
    <row r="408" ht="25.5">
      <c r="A408" s="1" t="s">
        <v>119</v>
      </c>
      <c r="E408" s="33" t="s">
        <v>3261</v>
      </c>
    </row>
    <row r="409">
      <c r="A409" s="1" t="s">
        <v>121</v>
      </c>
      <c r="E409" s="27" t="s">
        <v>114</v>
      </c>
    </row>
    <row r="410">
      <c r="A410" s="1" t="s">
        <v>109</v>
      </c>
      <c r="C410" s="22" t="s">
        <v>474</v>
      </c>
      <c r="E410" s="23" t="s">
        <v>475</v>
      </c>
      <c r="L410" s="24">
        <f>SUMIFS(L411:L426,A411:A426,"P")</f>
        <v>0</v>
      </c>
      <c r="M410" s="24">
        <f>SUMIFS(M411:M426,A411:A426,"P")</f>
        <v>0</v>
      </c>
      <c r="N410" s="25"/>
    </row>
    <row r="411" ht="25.5">
      <c r="A411" s="1" t="s">
        <v>112</v>
      </c>
      <c r="B411" s="1">
        <v>13</v>
      </c>
      <c r="C411" s="26" t="s">
        <v>476</v>
      </c>
      <c r="D411" t="s">
        <v>114</v>
      </c>
      <c r="E411" s="27" t="s">
        <v>477</v>
      </c>
      <c r="F411" s="28" t="s">
        <v>478</v>
      </c>
      <c r="G411" s="29">
        <v>3.8010000000000002</v>
      </c>
      <c r="H411" s="28">
        <v>0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133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 ht="25.5">
      <c r="A412" s="1" t="s">
        <v>118</v>
      </c>
      <c r="E412" s="27" t="s">
        <v>477</v>
      </c>
    </row>
    <row r="413">
      <c r="A413" s="1" t="s">
        <v>119</v>
      </c>
    </row>
    <row r="414">
      <c r="A414" s="1" t="s">
        <v>121</v>
      </c>
      <c r="E414" s="27" t="s">
        <v>114</v>
      </c>
    </row>
    <row r="415" ht="25.5">
      <c r="A415" s="1" t="s">
        <v>112</v>
      </c>
      <c r="B415" s="1">
        <v>14</v>
      </c>
      <c r="C415" s="26" t="s">
        <v>479</v>
      </c>
      <c r="D415" t="s">
        <v>114</v>
      </c>
      <c r="E415" s="27" t="s">
        <v>480</v>
      </c>
      <c r="F415" s="28" t="s">
        <v>478</v>
      </c>
      <c r="G415" s="29">
        <v>3.8010000000000002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133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 ht="25.5">
      <c r="A416" s="1" t="s">
        <v>118</v>
      </c>
      <c r="E416" s="27" t="s">
        <v>480</v>
      </c>
    </row>
    <row r="417">
      <c r="A417" s="1" t="s">
        <v>119</v>
      </c>
    </row>
    <row r="418">
      <c r="A418" s="1" t="s">
        <v>121</v>
      </c>
      <c r="E418" s="27" t="s">
        <v>114</v>
      </c>
    </row>
    <row r="419" ht="25.5">
      <c r="A419" s="1" t="s">
        <v>112</v>
      </c>
      <c r="B419" s="1">
        <v>15</v>
      </c>
      <c r="C419" s="26" t="s">
        <v>481</v>
      </c>
      <c r="D419" t="s">
        <v>114</v>
      </c>
      <c r="E419" s="27" t="s">
        <v>2935</v>
      </c>
      <c r="F419" s="28" t="s">
        <v>478</v>
      </c>
      <c r="G419" s="29">
        <v>57.015000000000001</v>
      </c>
      <c r="H419" s="28">
        <v>0</v>
      </c>
      <c r="I419" s="30">
        <f>ROUND(G419*H419,P4)</f>
        <v>0</v>
      </c>
      <c r="L419" s="31">
        <v>0</v>
      </c>
      <c r="M419" s="24">
        <f>ROUND(G419*L419,P4)</f>
        <v>0</v>
      </c>
      <c r="N419" s="25" t="s">
        <v>133</v>
      </c>
      <c r="O419" s="32">
        <f>M419*AA419</f>
        <v>0</v>
      </c>
      <c r="P419" s="1">
        <v>3</v>
      </c>
      <c r="AA419" s="1">
        <f>IF(P419=1,$O$3,IF(P419=2,$O$4,$O$5))</f>
        <v>0</v>
      </c>
    </row>
    <row r="420" ht="25.5">
      <c r="A420" s="1" t="s">
        <v>118</v>
      </c>
      <c r="E420" s="27" t="s">
        <v>2935</v>
      </c>
    </row>
    <row r="421">
      <c r="A421" s="1" t="s">
        <v>119</v>
      </c>
    </row>
    <row r="422">
      <c r="A422" s="1" t="s">
        <v>121</v>
      </c>
      <c r="E422" s="27" t="s">
        <v>114</v>
      </c>
    </row>
    <row r="423" ht="25.5">
      <c r="A423" s="1" t="s">
        <v>112</v>
      </c>
      <c r="B423" s="1">
        <v>16</v>
      </c>
      <c r="C423" s="26" t="s">
        <v>483</v>
      </c>
      <c r="D423" t="s">
        <v>484</v>
      </c>
      <c r="E423" s="27" t="s">
        <v>485</v>
      </c>
      <c r="F423" s="28" t="s">
        <v>478</v>
      </c>
      <c r="G423" s="29">
        <v>3.8010000000000002</v>
      </c>
      <c r="H423" s="28">
        <v>0</v>
      </c>
      <c r="I423" s="30">
        <f>ROUND(G423*H423,P4)</f>
        <v>0</v>
      </c>
      <c r="L423" s="31">
        <v>0</v>
      </c>
      <c r="M423" s="24">
        <f>ROUND(G423*L423,P4)</f>
        <v>0</v>
      </c>
      <c r="N423" s="25" t="s">
        <v>133</v>
      </c>
      <c r="O423" s="32">
        <f>M423*AA423</f>
        <v>0</v>
      </c>
      <c r="P423" s="1">
        <v>3</v>
      </c>
      <c r="AA423" s="1">
        <f>IF(P423=1,$O$3,IF(P423=2,$O$4,$O$5))</f>
        <v>0</v>
      </c>
    </row>
    <row r="424" ht="38.25">
      <c r="A424" s="1" t="s">
        <v>118</v>
      </c>
      <c r="E424" s="27" t="s">
        <v>486</v>
      </c>
    </row>
    <row r="425">
      <c r="A425" s="1" t="s">
        <v>119</v>
      </c>
    </row>
    <row r="426">
      <c r="A426" s="1" t="s">
        <v>121</v>
      </c>
      <c r="E426" s="27" t="s">
        <v>114</v>
      </c>
    </row>
    <row r="427">
      <c r="A427" s="1" t="s">
        <v>109</v>
      </c>
      <c r="C427" s="22" t="s">
        <v>703</v>
      </c>
      <c r="E427" s="23" t="s">
        <v>704</v>
      </c>
      <c r="L427" s="24">
        <f>SUMIFS(L428:L431,A428:A431,"P")</f>
        <v>0</v>
      </c>
      <c r="M427" s="24">
        <f>SUMIFS(M428:M431,A428:A431,"P")</f>
        <v>0</v>
      </c>
      <c r="N427" s="25"/>
    </row>
    <row r="428" ht="25.5">
      <c r="A428" s="1" t="s">
        <v>112</v>
      </c>
      <c r="B428" s="1">
        <v>17</v>
      </c>
      <c r="C428" s="26" t="s">
        <v>705</v>
      </c>
      <c r="D428" t="s">
        <v>114</v>
      </c>
      <c r="E428" s="27" t="s">
        <v>706</v>
      </c>
      <c r="F428" s="28" t="s">
        <v>478</v>
      </c>
      <c r="G428" s="29">
        <v>5.008</v>
      </c>
      <c r="H428" s="28">
        <v>0</v>
      </c>
      <c r="I428" s="30">
        <f>ROUND(G428*H428,P4)</f>
        <v>0</v>
      </c>
      <c r="L428" s="31">
        <v>0</v>
      </c>
      <c r="M428" s="24">
        <f>ROUND(G428*L428,P4)</f>
        <v>0</v>
      </c>
      <c r="N428" s="25" t="s">
        <v>133</v>
      </c>
      <c r="O428" s="32">
        <f>M428*AA428</f>
        <v>0</v>
      </c>
      <c r="P428" s="1">
        <v>3</v>
      </c>
      <c r="AA428" s="1">
        <f>IF(P428=1,$O$3,IF(P428=2,$O$4,$O$5))</f>
        <v>0</v>
      </c>
    </row>
    <row r="429" ht="38.25">
      <c r="A429" s="1" t="s">
        <v>118</v>
      </c>
      <c r="E429" s="27" t="s">
        <v>707</v>
      </c>
    </row>
    <row r="430">
      <c r="A430" s="1" t="s">
        <v>119</v>
      </c>
    </row>
    <row r="431">
      <c r="A431" s="1" t="s">
        <v>121</v>
      </c>
      <c r="E431" s="27" t="s">
        <v>114</v>
      </c>
    </row>
    <row r="432">
      <c r="A432" s="1" t="s">
        <v>109</v>
      </c>
      <c r="C432" s="22" t="s">
        <v>181</v>
      </c>
      <c r="E432" s="23" t="s">
        <v>182</v>
      </c>
      <c r="L432" s="24">
        <f>SUMIFS(L433:L436,A433:A436,"P")</f>
        <v>0</v>
      </c>
      <c r="M432" s="24">
        <f>SUMIFS(M433:M436,A433:A436,"P")</f>
        <v>0</v>
      </c>
      <c r="N432" s="25"/>
    </row>
    <row r="433">
      <c r="A433" s="1" t="s">
        <v>112</v>
      </c>
      <c r="B433" s="1">
        <v>103</v>
      </c>
      <c r="C433" s="26" t="s">
        <v>842</v>
      </c>
      <c r="D433" t="s">
        <v>114</v>
      </c>
      <c r="E433" s="27" t="s">
        <v>843</v>
      </c>
      <c r="F433" s="28" t="s">
        <v>185</v>
      </c>
      <c r="G433" s="29">
        <v>24</v>
      </c>
      <c r="H433" s="28">
        <v>0</v>
      </c>
      <c r="I433" s="30">
        <f>ROUND(G433*H433,P4)</f>
        <v>0</v>
      </c>
      <c r="L433" s="31">
        <v>0</v>
      </c>
      <c r="M433" s="24">
        <f>ROUND(G433*L433,P4)</f>
        <v>0</v>
      </c>
      <c r="N433" s="25" t="s">
        <v>133</v>
      </c>
      <c r="O433" s="32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118</v>
      </c>
      <c r="E434" s="27" t="s">
        <v>843</v>
      </c>
    </row>
    <row r="435" ht="38.25">
      <c r="A435" s="1" t="s">
        <v>119</v>
      </c>
      <c r="E435" s="33" t="s">
        <v>3764</v>
      </c>
    </row>
    <row r="436">
      <c r="A436" s="1" t="s">
        <v>121</v>
      </c>
      <c r="E436" s="27" t="s">
        <v>114</v>
      </c>
    </row>
  </sheetData>
  <sheetProtection sheet="1" objects="1" scenarios="1" spinCount="100000" saltValue="2cD4zR+4HeFBnjpt9wXiYURJSSBJNR4mCl5MBzxpCGce+hhj8HhnJRgWVtarY/8YqVP4Z0QsVXxSpa0XaAQ8lw==" hashValue="uOB63APmW7hQmHeX2ytyYWEeC1rffHX+qbSMQ/BtTyqxK0KL1m26/mxEH+q0VwvckWJ9KFRU3YfgH1skMJira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38</v>
      </c>
      <c r="D4" s="1"/>
      <c r="E4" s="17" t="s">
        <v>39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COUNTIFS(L8:L208,"=0",A8:A208,"P")+COUNTIFS(L8:L208,"",A8:A208,"P")+SUM(Q8:Q208)</f>
        <v>0</v>
      </c>
    </row>
    <row r="8">
      <c r="A8" s="1" t="s">
        <v>107</v>
      </c>
      <c r="C8" s="22" t="s">
        <v>3765</v>
      </c>
      <c r="E8" s="23" t="s">
        <v>57</v>
      </c>
      <c r="L8" s="24">
        <f>L9+L22+L31+L64+L165+L182+L195</f>
        <v>0</v>
      </c>
      <c r="M8" s="24">
        <f>M9+M22+M31+M64+M165+M182+M195</f>
        <v>0</v>
      </c>
      <c r="N8" s="25"/>
    </row>
    <row r="9">
      <c r="A9" s="1" t="s">
        <v>109</v>
      </c>
      <c r="C9" s="22" t="s">
        <v>110</v>
      </c>
      <c r="E9" s="23" t="s">
        <v>111</v>
      </c>
      <c r="L9" s="24">
        <f>SUMIFS(L10:L21,A10:A21,"P")</f>
        <v>0</v>
      </c>
      <c r="M9" s="24">
        <f>SUMIFS(M10:M21,A10:A21,"P")</f>
        <v>0</v>
      </c>
      <c r="N9" s="25"/>
    </row>
    <row r="10" ht="25.5">
      <c r="A10" s="1" t="s">
        <v>112</v>
      </c>
      <c r="B10" s="1">
        <v>1</v>
      </c>
      <c r="C10" s="26" t="s">
        <v>3766</v>
      </c>
      <c r="D10" t="s">
        <v>114</v>
      </c>
      <c r="E10" s="27" t="s">
        <v>3767</v>
      </c>
      <c r="F10" s="28" t="s">
        <v>132</v>
      </c>
      <c r="G10" s="29">
        <v>1</v>
      </c>
      <c r="H10" s="28">
        <v>0.035000000000000003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117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118</v>
      </c>
      <c r="E11" s="27" t="s">
        <v>3767</v>
      </c>
    </row>
    <row r="12" ht="25.5">
      <c r="A12" s="1" t="s">
        <v>119</v>
      </c>
      <c r="E12" s="33" t="s">
        <v>3768</v>
      </c>
    </row>
    <row r="13">
      <c r="A13" s="1" t="s">
        <v>121</v>
      </c>
      <c r="E13" s="27" t="s">
        <v>114</v>
      </c>
    </row>
    <row r="14">
      <c r="A14" s="1" t="s">
        <v>112</v>
      </c>
      <c r="B14" s="1">
        <v>2</v>
      </c>
      <c r="C14" s="26" t="s">
        <v>3769</v>
      </c>
      <c r="D14" t="s">
        <v>114</v>
      </c>
      <c r="E14" s="27" t="s">
        <v>3770</v>
      </c>
      <c r="F14" s="28" t="s">
        <v>132</v>
      </c>
      <c r="G14" s="29">
        <v>2</v>
      </c>
      <c r="H14" s="28">
        <v>0.01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117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118</v>
      </c>
      <c r="E15" s="27" t="s">
        <v>3770</v>
      </c>
    </row>
    <row r="16">
      <c r="A16" s="1" t="s">
        <v>119</v>
      </c>
    </row>
    <row r="17">
      <c r="A17" s="1" t="s">
        <v>121</v>
      </c>
      <c r="E17" s="27" t="s">
        <v>114</v>
      </c>
    </row>
    <row r="18" ht="25.5">
      <c r="A18" s="1" t="s">
        <v>112</v>
      </c>
      <c r="B18" s="1">
        <v>3</v>
      </c>
      <c r="C18" s="26" t="s">
        <v>3771</v>
      </c>
      <c r="D18" t="s">
        <v>114</v>
      </c>
      <c r="E18" s="27" t="s">
        <v>3772</v>
      </c>
      <c r="F18" s="28" t="s">
        <v>132</v>
      </c>
      <c r="G18" s="29">
        <v>1</v>
      </c>
      <c r="H18" s="28">
        <v>0.0050000000000000001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117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118</v>
      </c>
      <c r="E19" s="27" t="s">
        <v>3772</v>
      </c>
    </row>
    <row r="20" ht="25.5">
      <c r="A20" s="1" t="s">
        <v>119</v>
      </c>
      <c r="E20" s="33" t="s">
        <v>3773</v>
      </c>
    </row>
    <row r="21">
      <c r="A21" s="1" t="s">
        <v>121</v>
      </c>
      <c r="E21" s="27" t="s">
        <v>114</v>
      </c>
    </row>
    <row r="22">
      <c r="A22" s="1" t="s">
        <v>109</v>
      </c>
      <c r="C22" s="22" t="s">
        <v>124</v>
      </c>
      <c r="E22" s="23" t="s">
        <v>125</v>
      </c>
      <c r="L22" s="24">
        <f>SUMIFS(L23:L30,A23:A30,"P")</f>
        <v>0</v>
      </c>
      <c r="M22" s="24">
        <f>SUMIFS(M23:M30,A23:A30,"P")</f>
        <v>0</v>
      </c>
      <c r="N22" s="25"/>
    </row>
    <row r="23" ht="25.5">
      <c r="A23" s="1" t="s">
        <v>112</v>
      </c>
      <c r="B23" s="1">
        <v>5</v>
      </c>
      <c r="C23" s="26" t="s">
        <v>3774</v>
      </c>
      <c r="D23" t="s">
        <v>114</v>
      </c>
      <c r="E23" s="27" t="s">
        <v>3775</v>
      </c>
      <c r="F23" s="28" t="s">
        <v>132</v>
      </c>
      <c r="G23" s="29">
        <v>1</v>
      </c>
      <c r="H23" s="28">
        <v>0.12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117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118</v>
      </c>
      <c r="E24" s="27" t="s">
        <v>3775</v>
      </c>
    </row>
    <row r="25">
      <c r="A25" s="1" t="s">
        <v>119</v>
      </c>
    </row>
    <row r="26">
      <c r="A26" s="1" t="s">
        <v>121</v>
      </c>
      <c r="E26" s="27" t="s">
        <v>114</v>
      </c>
    </row>
    <row r="27">
      <c r="A27" s="1" t="s">
        <v>112</v>
      </c>
      <c r="B27" s="1">
        <v>4</v>
      </c>
      <c r="C27" s="26" t="s">
        <v>3776</v>
      </c>
      <c r="D27" t="s">
        <v>114</v>
      </c>
      <c r="E27" s="27" t="s">
        <v>3777</v>
      </c>
      <c r="F27" s="28" t="s">
        <v>132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117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118</v>
      </c>
      <c r="E28" s="27" t="s">
        <v>3777</v>
      </c>
    </row>
    <row r="29" ht="25.5">
      <c r="A29" s="1" t="s">
        <v>119</v>
      </c>
      <c r="E29" s="33" t="s">
        <v>3778</v>
      </c>
    </row>
    <row r="30">
      <c r="A30" s="1" t="s">
        <v>121</v>
      </c>
      <c r="E30" s="27" t="s">
        <v>114</v>
      </c>
    </row>
    <row r="31">
      <c r="A31" s="1" t="s">
        <v>109</v>
      </c>
      <c r="C31" s="22" t="s">
        <v>3779</v>
      </c>
      <c r="E31" s="23" t="s">
        <v>3780</v>
      </c>
      <c r="L31" s="24">
        <f>SUMIFS(L32:L63,A32:A63,"P")</f>
        <v>0</v>
      </c>
      <c r="M31" s="24">
        <f>SUMIFS(M32:M63,A32:A63,"P")</f>
        <v>0</v>
      </c>
      <c r="N31" s="25"/>
    </row>
    <row r="32">
      <c r="A32" s="1" t="s">
        <v>112</v>
      </c>
      <c r="B32" s="1">
        <v>7</v>
      </c>
      <c r="C32" s="26" t="s">
        <v>3781</v>
      </c>
      <c r="D32" t="s">
        <v>114</v>
      </c>
      <c r="E32" s="27" t="s">
        <v>3782</v>
      </c>
      <c r="F32" s="28" t="s">
        <v>132</v>
      </c>
      <c r="G32" s="29">
        <v>2</v>
      </c>
      <c r="H32" s="28">
        <v>0.0050000000000000001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117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118</v>
      </c>
      <c r="E33" s="27" t="s">
        <v>3782</v>
      </c>
    </row>
    <row r="34" ht="89.25">
      <c r="A34" s="1" t="s">
        <v>119</v>
      </c>
      <c r="E34" s="33" t="s">
        <v>3783</v>
      </c>
    </row>
    <row r="35">
      <c r="A35" s="1" t="s">
        <v>121</v>
      </c>
      <c r="E35" s="27" t="s">
        <v>114</v>
      </c>
    </row>
    <row r="36">
      <c r="A36" s="1" t="s">
        <v>112</v>
      </c>
      <c r="B36" s="1">
        <v>8</v>
      </c>
      <c r="C36" s="26" t="s">
        <v>3784</v>
      </c>
      <c r="D36" t="s">
        <v>114</v>
      </c>
      <c r="E36" s="27" t="s">
        <v>3785</v>
      </c>
      <c r="F36" s="28" t="s">
        <v>132</v>
      </c>
      <c r="G36" s="29">
        <v>12</v>
      </c>
      <c r="H36" s="28">
        <v>0.002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117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118</v>
      </c>
      <c r="E37" s="27" t="s">
        <v>3785</v>
      </c>
    </row>
    <row r="38" ht="178.5">
      <c r="A38" s="1" t="s">
        <v>119</v>
      </c>
      <c r="E38" s="33" t="s">
        <v>3786</v>
      </c>
    </row>
    <row r="39">
      <c r="A39" s="1" t="s">
        <v>121</v>
      </c>
      <c r="E39" s="27" t="s">
        <v>114</v>
      </c>
    </row>
    <row r="40">
      <c r="A40" s="1" t="s">
        <v>112</v>
      </c>
      <c r="B40" s="1">
        <v>9</v>
      </c>
      <c r="C40" s="26" t="s">
        <v>3787</v>
      </c>
      <c r="D40" t="s">
        <v>114</v>
      </c>
      <c r="E40" s="27" t="s">
        <v>3788</v>
      </c>
      <c r="F40" s="28" t="s">
        <v>132</v>
      </c>
      <c r="G40" s="29">
        <v>1</v>
      </c>
      <c r="H40" s="28">
        <v>0.002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117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118</v>
      </c>
      <c r="E41" s="27" t="s">
        <v>3788</v>
      </c>
    </row>
    <row r="42" ht="38.25">
      <c r="A42" s="1" t="s">
        <v>119</v>
      </c>
      <c r="E42" s="33" t="s">
        <v>3789</v>
      </c>
    </row>
    <row r="43">
      <c r="A43" s="1" t="s">
        <v>121</v>
      </c>
      <c r="E43" s="27" t="s">
        <v>114</v>
      </c>
    </row>
    <row r="44">
      <c r="A44" s="1" t="s">
        <v>112</v>
      </c>
      <c r="B44" s="1">
        <v>10</v>
      </c>
      <c r="C44" s="26" t="s">
        <v>3790</v>
      </c>
      <c r="D44" t="s">
        <v>114</v>
      </c>
      <c r="E44" s="27" t="s">
        <v>3791</v>
      </c>
      <c r="F44" s="28" t="s">
        <v>132</v>
      </c>
      <c r="G44" s="29">
        <v>5</v>
      </c>
      <c r="H44" s="28">
        <v>0.0030000000000000001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117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118</v>
      </c>
      <c r="E45" s="27" t="s">
        <v>3791</v>
      </c>
    </row>
    <row r="46" ht="102">
      <c r="A46" s="1" t="s">
        <v>119</v>
      </c>
      <c r="E46" s="33" t="s">
        <v>3792</v>
      </c>
    </row>
    <row r="47">
      <c r="A47" s="1" t="s">
        <v>121</v>
      </c>
      <c r="E47" s="27" t="s">
        <v>114</v>
      </c>
    </row>
    <row r="48">
      <c r="A48" s="1" t="s">
        <v>112</v>
      </c>
      <c r="B48" s="1">
        <v>11</v>
      </c>
      <c r="C48" s="26" t="s">
        <v>3793</v>
      </c>
      <c r="D48" t="s">
        <v>114</v>
      </c>
      <c r="E48" s="27" t="s">
        <v>3794</v>
      </c>
      <c r="F48" s="28" t="s">
        <v>132</v>
      </c>
      <c r="G48" s="29">
        <v>1</v>
      </c>
      <c r="H48" s="28">
        <v>0.0030000000000000001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117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118</v>
      </c>
      <c r="E49" s="27" t="s">
        <v>3794</v>
      </c>
    </row>
    <row r="50" ht="38.25">
      <c r="A50" s="1" t="s">
        <v>119</v>
      </c>
      <c r="E50" s="33" t="s">
        <v>3795</v>
      </c>
    </row>
    <row r="51">
      <c r="A51" s="1" t="s">
        <v>121</v>
      </c>
      <c r="E51" s="27" t="s">
        <v>114</v>
      </c>
    </row>
    <row r="52">
      <c r="A52" s="1" t="s">
        <v>112</v>
      </c>
      <c r="B52" s="1">
        <v>12</v>
      </c>
      <c r="C52" s="26" t="s">
        <v>3796</v>
      </c>
      <c r="D52" t="s">
        <v>114</v>
      </c>
      <c r="E52" s="27" t="s">
        <v>3797</v>
      </c>
      <c r="F52" s="28" t="s">
        <v>132</v>
      </c>
      <c r="G52" s="29">
        <v>1</v>
      </c>
      <c r="H52" s="28">
        <v>0.0015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117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118</v>
      </c>
      <c r="E53" s="27" t="s">
        <v>3797</v>
      </c>
    </row>
    <row r="54" ht="38.25">
      <c r="A54" s="1" t="s">
        <v>119</v>
      </c>
      <c r="E54" s="33" t="s">
        <v>3798</v>
      </c>
    </row>
    <row r="55">
      <c r="A55" s="1" t="s">
        <v>121</v>
      </c>
      <c r="E55" s="27" t="s">
        <v>114</v>
      </c>
    </row>
    <row r="56">
      <c r="A56" s="1" t="s">
        <v>112</v>
      </c>
      <c r="B56" s="1">
        <v>13</v>
      </c>
      <c r="C56" s="26" t="s">
        <v>3799</v>
      </c>
      <c r="D56" t="s">
        <v>114</v>
      </c>
      <c r="E56" s="27" t="s">
        <v>3800</v>
      </c>
      <c r="F56" s="28" t="s">
        <v>132</v>
      </c>
      <c r="G56" s="29">
        <v>1</v>
      </c>
      <c r="H56" s="28">
        <v>0.0050000000000000001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117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118</v>
      </c>
      <c r="E57" s="27" t="s">
        <v>3800</v>
      </c>
    </row>
    <row r="58" ht="38.25">
      <c r="A58" s="1" t="s">
        <v>119</v>
      </c>
      <c r="E58" s="33" t="s">
        <v>3801</v>
      </c>
    </row>
    <row r="59">
      <c r="A59" s="1" t="s">
        <v>121</v>
      </c>
      <c r="E59" s="27" t="s">
        <v>114</v>
      </c>
    </row>
    <row r="60">
      <c r="A60" s="1" t="s">
        <v>112</v>
      </c>
      <c r="B60" s="1">
        <v>6</v>
      </c>
      <c r="C60" s="26" t="s">
        <v>3802</v>
      </c>
      <c r="D60" t="s">
        <v>114</v>
      </c>
      <c r="E60" s="27" t="s">
        <v>3803</v>
      </c>
      <c r="F60" s="28" t="s">
        <v>132</v>
      </c>
      <c r="G60" s="29">
        <v>23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117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118</v>
      </c>
      <c r="E61" s="27" t="s">
        <v>3803</v>
      </c>
    </row>
    <row r="62">
      <c r="A62" s="1" t="s">
        <v>119</v>
      </c>
      <c r="E62" s="33" t="s">
        <v>3804</v>
      </c>
    </row>
    <row r="63">
      <c r="A63" s="1" t="s">
        <v>121</v>
      </c>
      <c r="E63" s="27" t="s">
        <v>114</v>
      </c>
    </row>
    <row r="64">
      <c r="A64" s="1" t="s">
        <v>109</v>
      </c>
      <c r="C64" s="22" t="s">
        <v>128</v>
      </c>
      <c r="E64" s="23" t="s">
        <v>129</v>
      </c>
      <c r="L64" s="24">
        <f>SUMIFS(L65:L164,A65:A164,"P")</f>
        <v>0</v>
      </c>
      <c r="M64" s="24">
        <f>SUMIFS(M65:M164,A65:A164,"P")</f>
        <v>0</v>
      </c>
      <c r="N64" s="25"/>
    </row>
    <row r="65">
      <c r="A65" s="1" t="s">
        <v>112</v>
      </c>
      <c r="B65" s="1">
        <v>20</v>
      </c>
      <c r="C65" s="26" t="s">
        <v>199</v>
      </c>
      <c r="D65" t="s">
        <v>114</v>
      </c>
      <c r="E65" s="27" t="s">
        <v>200</v>
      </c>
      <c r="F65" s="28" t="s">
        <v>136</v>
      </c>
      <c r="G65" s="29">
        <v>304.75</v>
      </c>
      <c r="H65" s="28">
        <v>0.00012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133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118</v>
      </c>
      <c r="E66" s="27" t="s">
        <v>200</v>
      </c>
    </row>
    <row r="67">
      <c r="A67" s="1" t="s">
        <v>119</v>
      </c>
    </row>
    <row r="68">
      <c r="A68" s="1" t="s">
        <v>121</v>
      </c>
      <c r="E68" s="27" t="s">
        <v>114</v>
      </c>
    </row>
    <row r="69">
      <c r="A69" s="1" t="s">
        <v>112</v>
      </c>
      <c r="B69" s="1">
        <v>22</v>
      </c>
      <c r="C69" s="26" t="s">
        <v>3805</v>
      </c>
      <c r="D69" t="s">
        <v>114</v>
      </c>
      <c r="E69" s="27" t="s">
        <v>3806</v>
      </c>
      <c r="F69" s="28" t="s">
        <v>136</v>
      </c>
      <c r="G69" s="29">
        <v>220.80000000000001</v>
      </c>
      <c r="H69" s="28">
        <v>0.00016000000000000001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133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118</v>
      </c>
      <c r="E70" s="27" t="s">
        <v>3806</v>
      </c>
    </row>
    <row r="71">
      <c r="A71" s="1" t="s">
        <v>119</v>
      </c>
    </row>
    <row r="72">
      <c r="A72" s="1" t="s">
        <v>121</v>
      </c>
      <c r="E72" s="27" t="s">
        <v>114</v>
      </c>
    </row>
    <row r="73" ht="25.5">
      <c r="A73" s="1" t="s">
        <v>112</v>
      </c>
      <c r="B73" s="1">
        <v>18</v>
      </c>
      <c r="C73" s="26" t="s">
        <v>3807</v>
      </c>
      <c r="D73" t="s">
        <v>114</v>
      </c>
      <c r="E73" s="27" t="s">
        <v>3808</v>
      </c>
      <c r="F73" s="28" t="s">
        <v>136</v>
      </c>
      <c r="G73" s="29">
        <v>69</v>
      </c>
      <c r="H73" s="28">
        <v>8.0000000000000007E-05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133</v>
      </c>
      <c r="O73" s="32">
        <f>M73*AA73</f>
        <v>0</v>
      </c>
      <c r="P73" s="1">
        <v>3</v>
      </c>
      <c r="AA73" s="1">
        <f>IF(P73=1,$O$3,IF(P73=2,$O$4,$O$5))</f>
        <v>0</v>
      </c>
    </row>
    <row r="74" ht="25.5">
      <c r="A74" s="1" t="s">
        <v>118</v>
      </c>
      <c r="E74" s="27" t="s">
        <v>3808</v>
      </c>
    </row>
    <row r="75">
      <c r="A75" s="1" t="s">
        <v>119</v>
      </c>
    </row>
    <row r="76">
      <c r="A76" s="1" t="s">
        <v>121</v>
      </c>
      <c r="E76" s="27" t="s">
        <v>114</v>
      </c>
    </row>
    <row r="77" ht="25.5">
      <c r="A77" s="1" t="s">
        <v>112</v>
      </c>
      <c r="B77" s="1">
        <v>15</v>
      </c>
      <c r="C77" s="26" t="s">
        <v>134</v>
      </c>
      <c r="D77" t="s">
        <v>114</v>
      </c>
      <c r="E77" s="27" t="s">
        <v>135</v>
      </c>
      <c r="F77" s="28" t="s">
        <v>136</v>
      </c>
      <c r="G77" s="29">
        <v>1344</v>
      </c>
      <c r="H77" s="28">
        <v>6.9999999999999994E-05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133</v>
      </c>
      <c r="O77" s="32">
        <f>M77*AA77</f>
        <v>0</v>
      </c>
      <c r="P77" s="1">
        <v>3</v>
      </c>
      <c r="AA77" s="1">
        <f>IF(P77=1,$O$3,IF(P77=2,$O$4,$O$5))</f>
        <v>0</v>
      </c>
    </row>
    <row r="78" ht="25.5">
      <c r="A78" s="1" t="s">
        <v>118</v>
      </c>
      <c r="E78" s="27" t="s">
        <v>135</v>
      </c>
    </row>
    <row r="79">
      <c r="A79" s="1" t="s">
        <v>119</v>
      </c>
    </row>
    <row r="80">
      <c r="A80" s="1" t="s">
        <v>121</v>
      </c>
      <c r="E80" s="27" t="s">
        <v>114</v>
      </c>
    </row>
    <row r="81" ht="25.5">
      <c r="A81" s="1" t="s">
        <v>112</v>
      </c>
      <c r="B81" s="1">
        <v>16</v>
      </c>
      <c r="C81" s="26" t="s">
        <v>3809</v>
      </c>
      <c r="D81" t="s">
        <v>114</v>
      </c>
      <c r="E81" s="27" t="s">
        <v>3810</v>
      </c>
      <c r="F81" s="28" t="s">
        <v>136</v>
      </c>
      <c r="G81" s="29">
        <v>43.200000000000003</v>
      </c>
      <c r="H81" s="28">
        <v>0.00011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133</v>
      </c>
      <c r="O81" s="32">
        <f>M81*AA81</f>
        <v>0</v>
      </c>
      <c r="P81" s="1">
        <v>3</v>
      </c>
      <c r="AA81" s="1">
        <f>IF(P81=1,$O$3,IF(P81=2,$O$4,$O$5))</f>
        <v>0</v>
      </c>
    </row>
    <row r="82" ht="25.5">
      <c r="A82" s="1" t="s">
        <v>118</v>
      </c>
      <c r="E82" s="27" t="s">
        <v>3810</v>
      </c>
    </row>
    <row r="83">
      <c r="A83" s="1" t="s">
        <v>119</v>
      </c>
    </row>
    <row r="84">
      <c r="A84" s="1" t="s">
        <v>121</v>
      </c>
      <c r="E84" s="27" t="s">
        <v>114</v>
      </c>
    </row>
    <row r="85">
      <c r="A85" s="1" t="s">
        <v>112</v>
      </c>
      <c r="B85" s="1">
        <v>24</v>
      </c>
      <c r="C85" s="26" t="s">
        <v>3811</v>
      </c>
      <c r="D85" t="s">
        <v>114</v>
      </c>
      <c r="E85" s="27" t="s">
        <v>3812</v>
      </c>
      <c r="F85" s="28" t="s">
        <v>136</v>
      </c>
      <c r="G85" s="29">
        <v>34.5</v>
      </c>
      <c r="H85" s="28">
        <v>6.9999999999999994E-05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133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118</v>
      </c>
      <c r="E86" s="27" t="s">
        <v>3812</v>
      </c>
    </row>
    <row r="87">
      <c r="A87" s="1" t="s">
        <v>119</v>
      </c>
    </row>
    <row r="88">
      <c r="A88" s="1" t="s">
        <v>121</v>
      </c>
      <c r="E88" s="27" t="s">
        <v>114</v>
      </c>
    </row>
    <row r="89">
      <c r="A89" s="1" t="s">
        <v>112</v>
      </c>
      <c r="B89" s="1">
        <v>30</v>
      </c>
      <c r="C89" s="26" t="s">
        <v>141</v>
      </c>
      <c r="D89" t="s">
        <v>114</v>
      </c>
      <c r="E89" s="27" t="s">
        <v>142</v>
      </c>
      <c r="F89" s="28" t="s">
        <v>136</v>
      </c>
      <c r="G89" s="29">
        <v>94.5</v>
      </c>
      <c r="H89" s="28">
        <v>6.0000000000000002E-05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133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118</v>
      </c>
      <c r="E90" s="27" t="s">
        <v>142</v>
      </c>
    </row>
    <row r="91">
      <c r="A91" s="1" t="s">
        <v>119</v>
      </c>
    </row>
    <row r="92">
      <c r="A92" s="1" t="s">
        <v>121</v>
      </c>
      <c r="E92" s="27" t="s">
        <v>114</v>
      </c>
    </row>
    <row r="93">
      <c r="A93" s="1" t="s">
        <v>112</v>
      </c>
      <c r="B93" s="1">
        <v>35</v>
      </c>
      <c r="C93" s="26" t="s">
        <v>3813</v>
      </c>
      <c r="D93" t="s">
        <v>114</v>
      </c>
      <c r="E93" s="27" t="s">
        <v>3814</v>
      </c>
      <c r="F93" s="28" t="s">
        <v>132</v>
      </c>
      <c r="G93" s="29">
        <v>8</v>
      </c>
      <c r="H93" s="28">
        <v>9.0000000000000006E-05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133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118</v>
      </c>
      <c r="E94" s="27" t="s">
        <v>3814</v>
      </c>
    </row>
    <row r="95">
      <c r="A95" s="1" t="s">
        <v>119</v>
      </c>
    </row>
    <row r="96">
      <c r="A96" s="1" t="s">
        <v>121</v>
      </c>
      <c r="E96" s="27" t="s">
        <v>114</v>
      </c>
    </row>
    <row r="97">
      <c r="A97" s="1" t="s">
        <v>112</v>
      </c>
      <c r="B97" s="1">
        <v>28</v>
      </c>
      <c r="C97" s="26" t="s">
        <v>3815</v>
      </c>
      <c r="D97" t="s">
        <v>114</v>
      </c>
      <c r="E97" s="27" t="s">
        <v>3816</v>
      </c>
      <c r="F97" s="28" t="s">
        <v>136</v>
      </c>
      <c r="G97" s="29">
        <v>45</v>
      </c>
      <c r="H97" s="28">
        <v>0.0015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133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118</v>
      </c>
      <c r="E98" s="27" t="s">
        <v>3816</v>
      </c>
    </row>
    <row r="99">
      <c r="A99" s="1" t="s">
        <v>119</v>
      </c>
    </row>
    <row r="100">
      <c r="A100" s="1" t="s">
        <v>121</v>
      </c>
      <c r="E100" s="27" t="s">
        <v>114</v>
      </c>
    </row>
    <row r="101" ht="25.5">
      <c r="A101" s="1" t="s">
        <v>112</v>
      </c>
      <c r="B101" s="1">
        <v>34</v>
      </c>
      <c r="C101" s="26" t="s">
        <v>3817</v>
      </c>
      <c r="D101" t="s">
        <v>114</v>
      </c>
      <c r="E101" s="27" t="s">
        <v>3818</v>
      </c>
      <c r="F101" s="28" t="s">
        <v>132</v>
      </c>
      <c r="G101" s="29">
        <v>8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133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38.25">
      <c r="A102" s="1" t="s">
        <v>118</v>
      </c>
      <c r="E102" s="27" t="s">
        <v>3819</v>
      </c>
    </row>
    <row r="103">
      <c r="A103" s="1" t="s">
        <v>119</v>
      </c>
    </row>
    <row r="104">
      <c r="A104" s="1" t="s">
        <v>121</v>
      </c>
      <c r="E104" s="27" t="s">
        <v>114</v>
      </c>
    </row>
    <row r="105" ht="25.5">
      <c r="A105" s="1" t="s">
        <v>112</v>
      </c>
      <c r="B105" s="1">
        <v>23</v>
      </c>
      <c r="C105" s="26" t="s">
        <v>3820</v>
      </c>
      <c r="D105" t="s">
        <v>114</v>
      </c>
      <c r="E105" s="27" t="s">
        <v>3821</v>
      </c>
      <c r="F105" s="28" t="s">
        <v>136</v>
      </c>
      <c r="G105" s="29">
        <v>30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133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 ht="38.25">
      <c r="A106" s="1" t="s">
        <v>118</v>
      </c>
      <c r="E106" s="27" t="s">
        <v>3822</v>
      </c>
    </row>
    <row r="107">
      <c r="A107" s="1" t="s">
        <v>119</v>
      </c>
    </row>
    <row r="108">
      <c r="A108" s="1" t="s">
        <v>121</v>
      </c>
      <c r="E108" s="27" t="s">
        <v>114</v>
      </c>
    </row>
    <row r="109" ht="25.5">
      <c r="A109" s="1" t="s">
        <v>112</v>
      </c>
      <c r="B109" s="1">
        <v>19</v>
      </c>
      <c r="C109" s="26" t="s">
        <v>3823</v>
      </c>
      <c r="D109" t="s">
        <v>114</v>
      </c>
      <c r="E109" s="27" t="s">
        <v>3824</v>
      </c>
      <c r="F109" s="28" t="s">
        <v>136</v>
      </c>
      <c r="G109" s="29">
        <v>265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133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 ht="25.5">
      <c r="A110" s="1" t="s">
        <v>118</v>
      </c>
      <c r="E110" s="27" t="s">
        <v>3824</v>
      </c>
    </row>
    <row r="111">
      <c r="A111" s="1" t="s">
        <v>119</v>
      </c>
    </row>
    <row r="112">
      <c r="A112" s="1" t="s">
        <v>121</v>
      </c>
      <c r="E112" s="27" t="s">
        <v>114</v>
      </c>
    </row>
    <row r="113" ht="25.5">
      <c r="A113" s="1" t="s">
        <v>112</v>
      </c>
      <c r="B113" s="1">
        <v>21</v>
      </c>
      <c r="C113" s="26" t="s">
        <v>3825</v>
      </c>
      <c r="D113" t="s">
        <v>114</v>
      </c>
      <c r="E113" s="27" t="s">
        <v>3826</v>
      </c>
      <c r="F113" s="28" t="s">
        <v>136</v>
      </c>
      <c r="G113" s="29">
        <v>192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133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118</v>
      </c>
      <c r="E114" s="27" t="s">
        <v>3826</v>
      </c>
    </row>
    <row r="115">
      <c r="A115" s="1" t="s">
        <v>119</v>
      </c>
    </row>
    <row r="116">
      <c r="A116" s="1" t="s">
        <v>121</v>
      </c>
      <c r="E116" s="27" t="s">
        <v>114</v>
      </c>
    </row>
    <row r="117" ht="25.5">
      <c r="A117" s="1" t="s">
        <v>112</v>
      </c>
      <c r="B117" s="1">
        <v>17</v>
      </c>
      <c r="C117" s="26" t="s">
        <v>3827</v>
      </c>
      <c r="D117" t="s">
        <v>114</v>
      </c>
      <c r="E117" s="27" t="s">
        <v>3828</v>
      </c>
      <c r="F117" s="28" t="s">
        <v>136</v>
      </c>
      <c r="G117" s="29">
        <v>60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133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 ht="25.5">
      <c r="A118" s="1" t="s">
        <v>118</v>
      </c>
      <c r="E118" s="27" t="s">
        <v>3828</v>
      </c>
    </row>
    <row r="119">
      <c r="A119" s="1" t="s">
        <v>119</v>
      </c>
    </row>
    <row r="120">
      <c r="A120" s="1" t="s">
        <v>121</v>
      </c>
      <c r="E120" s="27" t="s">
        <v>114</v>
      </c>
    </row>
    <row r="121" ht="25.5">
      <c r="A121" s="1" t="s">
        <v>112</v>
      </c>
      <c r="B121" s="1">
        <v>25</v>
      </c>
      <c r="C121" s="26" t="s">
        <v>3829</v>
      </c>
      <c r="D121" t="s">
        <v>114</v>
      </c>
      <c r="E121" s="27" t="s">
        <v>3830</v>
      </c>
      <c r="F121" s="28" t="s">
        <v>136</v>
      </c>
      <c r="G121" s="29">
        <v>35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133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25.5">
      <c r="A122" s="1" t="s">
        <v>118</v>
      </c>
      <c r="E122" s="27" t="s">
        <v>3830</v>
      </c>
    </row>
    <row r="123">
      <c r="A123" s="1" t="s">
        <v>119</v>
      </c>
    </row>
    <row r="124">
      <c r="A124" s="1" t="s">
        <v>121</v>
      </c>
      <c r="E124" s="27" t="s">
        <v>114</v>
      </c>
    </row>
    <row r="125" ht="25.5">
      <c r="A125" s="1" t="s">
        <v>112</v>
      </c>
      <c r="B125" s="1">
        <v>27</v>
      </c>
      <c r="C125" s="26" t="s">
        <v>3831</v>
      </c>
      <c r="D125" t="s">
        <v>114</v>
      </c>
      <c r="E125" s="27" t="s">
        <v>3832</v>
      </c>
      <c r="F125" s="28" t="s">
        <v>136</v>
      </c>
      <c r="G125" s="29">
        <v>45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133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25.5">
      <c r="A126" s="1" t="s">
        <v>118</v>
      </c>
      <c r="E126" s="27" t="s">
        <v>3832</v>
      </c>
    </row>
    <row r="127">
      <c r="A127" s="1" t="s">
        <v>119</v>
      </c>
    </row>
    <row r="128">
      <c r="A128" s="1" t="s">
        <v>121</v>
      </c>
      <c r="E128" s="27" t="s">
        <v>114</v>
      </c>
    </row>
    <row r="129" ht="25.5">
      <c r="A129" s="1" t="s">
        <v>112</v>
      </c>
      <c r="B129" s="1">
        <v>36</v>
      </c>
      <c r="C129" s="26" t="s">
        <v>3833</v>
      </c>
      <c r="D129" t="s">
        <v>114</v>
      </c>
      <c r="E129" s="27" t="s">
        <v>3834</v>
      </c>
      <c r="F129" s="28" t="s">
        <v>132</v>
      </c>
      <c r="G129" s="29">
        <v>5</v>
      </c>
      <c r="H129" s="28">
        <v>3.0000000000000001E-05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133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25.5">
      <c r="A130" s="1" t="s">
        <v>118</v>
      </c>
      <c r="E130" s="27" t="s">
        <v>3834</v>
      </c>
    </row>
    <row r="131">
      <c r="A131" s="1" t="s">
        <v>119</v>
      </c>
    </row>
    <row r="132">
      <c r="A132" s="1" t="s">
        <v>121</v>
      </c>
      <c r="E132" s="27" t="s">
        <v>114</v>
      </c>
    </row>
    <row r="133">
      <c r="A133" s="1" t="s">
        <v>112</v>
      </c>
      <c r="B133" s="1">
        <v>29</v>
      </c>
      <c r="C133" s="26" t="s">
        <v>144</v>
      </c>
      <c r="D133" t="s">
        <v>114</v>
      </c>
      <c r="E133" s="27" t="s">
        <v>145</v>
      </c>
      <c r="F133" s="28" t="s">
        <v>136</v>
      </c>
      <c r="G133" s="29">
        <v>194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133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118</v>
      </c>
      <c r="E134" s="27" t="s">
        <v>145</v>
      </c>
    </row>
    <row r="135">
      <c r="A135" s="1" t="s">
        <v>119</v>
      </c>
      <c r="E135" s="33" t="s">
        <v>3835</v>
      </c>
    </row>
    <row r="136">
      <c r="A136" s="1" t="s">
        <v>121</v>
      </c>
      <c r="E136" s="27" t="s">
        <v>114</v>
      </c>
    </row>
    <row r="137" ht="25.5">
      <c r="A137" s="1" t="s">
        <v>112</v>
      </c>
      <c r="B137" s="1">
        <v>32</v>
      </c>
      <c r="C137" s="26" t="s">
        <v>147</v>
      </c>
      <c r="D137" t="s">
        <v>114</v>
      </c>
      <c r="E137" s="27" t="s">
        <v>148</v>
      </c>
      <c r="F137" s="28" t="s">
        <v>136</v>
      </c>
      <c r="G137" s="29">
        <v>130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133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25.5">
      <c r="A138" s="1" t="s">
        <v>118</v>
      </c>
      <c r="E138" s="27" t="s">
        <v>148</v>
      </c>
    </row>
    <row r="139">
      <c r="A139" s="1" t="s">
        <v>119</v>
      </c>
    </row>
    <row r="140">
      <c r="A140" s="1" t="s">
        <v>121</v>
      </c>
      <c r="E140" s="27" t="s">
        <v>114</v>
      </c>
    </row>
    <row r="141">
      <c r="A141" s="1" t="s">
        <v>112</v>
      </c>
      <c r="B141" s="1">
        <v>14</v>
      </c>
      <c r="C141" s="26" t="s">
        <v>152</v>
      </c>
      <c r="D141" t="s">
        <v>114</v>
      </c>
      <c r="E141" s="27" t="s">
        <v>153</v>
      </c>
      <c r="F141" s="28" t="s">
        <v>136</v>
      </c>
      <c r="G141" s="29">
        <v>1156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133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118</v>
      </c>
      <c r="E142" s="27" t="s">
        <v>153</v>
      </c>
    </row>
    <row r="143">
      <c r="A143" s="1" t="s">
        <v>119</v>
      </c>
      <c r="E143" s="33" t="s">
        <v>3836</v>
      </c>
    </row>
    <row r="144">
      <c r="A144" s="1" t="s">
        <v>121</v>
      </c>
      <c r="E144" s="27" t="s">
        <v>114</v>
      </c>
    </row>
    <row r="145">
      <c r="A145" s="1" t="s">
        <v>112</v>
      </c>
      <c r="B145" s="1">
        <v>38</v>
      </c>
      <c r="C145" s="26" t="s">
        <v>3837</v>
      </c>
      <c r="D145" t="s">
        <v>114</v>
      </c>
      <c r="E145" s="27" t="s">
        <v>3838</v>
      </c>
      <c r="F145" s="28" t="s">
        <v>157</v>
      </c>
      <c r="G145" s="29">
        <v>1</v>
      </c>
      <c r="H145" s="28">
        <v>0.10000000000000001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117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118</v>
      </c>
      <c r="E146" s="27" t="s">
        <v>3838</v>
      </c>
    </row>
    <row r="147">
      <c r="A147" s="1" t="s">
        <v>119</v>
      </c>
    </row>
    <row r="148">
      <c r="A148" s="1" t="s">
        <v>121</v>
      </c>
      <c r="E148" s="27" t="s">
        <v>114</v>
      </c>
    </row>
    <row r="149">
      <c r="A149" s="1" t="s">
        <v>112</v>
      </c>
      <c r="B149" s="1">
        <v>37</v>
      </c>
      <c r="C149" s="26" t="s">
        <v>3839</v>
      </c>
      <c r="D149" t="s">
        <v>114</v>
      </c>
      <c r="E149" s="27" t="s">
        <v>3840</v>
      </c>
      <c r="F149" s="28" t="s">
        <v>157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117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118</v>
      </c>
      <c r="E150" s="27" t="s">
        <v>3840</v>
      </c>
    </row>
    <row r="151">
      <c r="A151" s="1" t="s">
        <v>119</v>
      </c>
    </row>
    <row r="152">
      <c r="A152" s="1" t="s">
        <v>121</v>
      </c>
      <c r="E152" s="27" t="s">
        <v>114</v>
      </c>
    </row>
    <row r="153">
      <c r="A153" s="1" t="s">
        <v>112</v>
      </c>
      <c r="B153" s="1">
        <v>31</v>
      </c>
      <c r="C153" s="26" t="s">
        <v>158</v>
      </c>
      <c r="D153" t="s">
        <v>114</v>
      </c>
      <c r="E153" s="27" t="s">
        <v>159</v>
      </c>
      <c r="F153" s="28" t="s">
        <v>136</v>
      </c>
      <c r="G153" s="29">
        <v>104</v>
      </c>
      <c r="H153" s="28">
        <v>6.9999999999999994E-05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117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118</v>
      </c>
      <c r="E154" s="27" t="s">
        <v>159</v>
      </c>
    </row>
    <row r="155">
      <c r="A155" s="1" t="s">
        <v>119</v>
      </c>
    </row>
    <row r="156">
      <c r="A156" s="1" t="s">
        <v>121</v>
      </c>
      <c r="E156" s="27" t="s">
        <v>114</v>
      </c>
    </row>
    <row r="157" ht="25.5">
      <c r="A157" s="1" t="s">
        <v>112</v>
      </c>
      <c r="B157" s="1">
        <v>33</v>
      </c>
      <c r="C157" s="26" t="s">
        <v>161</v>
      </c>
      <c r="D157" t="s">
        <v>114</v>
      </c>
      <c r="E157" s="27" t="s">
        <v>162</v>
      </c>
      <c r="F157" s="28" t="s">
        <v>136</v>
      </c>
      <c r="G157" s="29">
        <v>136.5</v>
      </c>
      <c r="H157" s="28">
        <v>0.00023000000000000001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117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25.5">
      <c r="A158" s="1" t="s">
        <v>118</v>
      </c>
      <c r="E158" s="27" t="s">
        <v>162</v>
      </c>
    </row>
    <row r="159">
      <c r="A159" s="1" t="s">
        <v>119</v>
      </c>
    </row>
    <row r="160">
      <c r="A160" s="1" t="s">
        <v>121</v>
      </c>
      <c r="E160" s="27" t="s">
        <v>114</v>
      </c>
    </row>
    <row r="161">
      <c r="A161" s="1" t="s">
        <v>112</v>
      </c>
      <c r="B161" s="1">
        <v>26</v>
      </c>
      <c r="C161" s="26" t="s">
        <v>3841</v>
      </c>
      <c r="D161" t="s">
        <v>114</v>
      </c>
      <c r="E161" s="27" t="s">
        <v>3842</v>
      </c>
      <c r="F161" s="28" t="s">
        <v>136</v>
      </c>
      <c r="G161" s="29">
        <v>35</v>
      </c>
      <c r="H161" s="28">
        <v>0.0015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257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118</v>
      </c>
      <c r="E162" s="27" t="s">
        <v>3842</v>
      </c>
    </row>
    <row r="163">
      <c r="A163" s="1" t="s">
        <v>119</v>
      </c>
    </row>
    <row r="164">
      <c r="A164" s="1" t="s">
        <v>121</v>
      </c>
      <c r="E164" s="27" t="s">
        <v>114</v>
      </c>
    </row>
    <row r="165">
      <c r="A165" s="1" t="s">
        <v>109</v>
      </c>
      <c r="C165" s="22" t="s">
        <v>3843</v>
      </c>
      <c r="E165" s="23" t="s">
        <v>3844</v>
      </c>
      <c r="L165" s="24">
        <f>SUMIFS(L166:L181,A166:A181,"P")</f>
        <v>0</v>
      </c>
      <c r="M165" s="24">
        <f>SUMIFS(M166:M181,A166:A181,"P")</f>
        <v>0</v>
      </c>
      <c r="N165" s="25"/>
    </row>
    <row r="166">
      <c r="A166" s="1" t="s">
        <v>112</v>
      </c>
      <c r="B166" s="1">
        <v>39</v>
      </c>
      <c r="C166" s="26" t="s">
        <v>3845</v>
      </c>
      <c r="D166" t="s">
        <v>114</v>
      </c>
      <c r="E166" s="27" t="s">
        <v>3846</v>
      </c>
      <c r="F166" s="28" t="s">
        <v>132</v>
      </c>
      <c r="G166" s="29">
        <v>19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117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118</v>
      </c>
      <c r="E167" s="27" t="s">
        <v>3846</v>
      </c>
    </row>
    <row r="168">
      <c r="A168" s="1" t="s">
        <v>119</v>
      </c>
    </row>
    <row r="169">
      <c r="A169" s="1" t="s">
        <v>121</v>
      </c>
      <c r="E169" s="27" t="s">
        <v>114</v>
      </c>
    </row>
    <row r="170">
      <c r="A170" s="1" t="s">
        <v>112</v>
      </c>
      <c r="B170" s="1">
        <v>40</v>
      </c>
      <c r="C170" s="26" t="s">
        <v>3847</v>
      </c>
      <c r="D170" t="s">
        <v>114</v>
      </c>
      <c r="E170" s="27" t="s">
        <v>3848</v>
      </c>
      <c r="F170" s="28" t="s">
        <v>116</v>
      </c>
      <c r="G170" s="29">
        <v>67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117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118</v>
      </c>
      <c r="E171" s="27" t="s">
        <v>3848</v>
      </c>
    </row>
    <row r="172">
      <c r="A172" s="1" t="s">
        <v>119</v>
      </c>
    </row>
    <row r="173">
      <c r="A173" s="1" t="s">
        <v>121</v>
      </c>
      <c r="E173" s="27" t="s">
        <v>114</v>
      </c>
    </row>
    <row r="174">
      <c r="A174" s="1" t="s">
        <v>112</v>
      </c>
      <c r="B174" s="1">
        <v>41</v>
      </c>
      <c r="C174" s="26" t="s">
        <v>3849</v>
      </c>
      <c r="D174" t="s">
        <v>114</v>
      </c>
      <c r="E174" s="27" t="s">
        <v>3850</v>
      </c>
      <c r="F174" s="28" t="s">
        <v>157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117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118</v>
      </c>
      <c r="E175" s="27" t="s">
        <v>3850</v>
      </c>
    </row>
    <row r="176">
      <c r="A176" s="1" t="s">
        <v>119</v>
      </c>
    </row>
    <row r="177">
      <c r="A177" s="1" t="s">
        <v>121</v>
      </c>
      <c r="E177" s="27" t="s">
        <v>114</v>
      </c>
    </row>
    <row r="178">
      <c r="A178" s="1" t="s">
        <v>112</v>
      </c>
      <c r="B178" s="1">
        <v>42</v>
      </c>
      <c r="C178" s="26" t="s">
        <v>3851</v>
      </c>
      <c r="D178" t="s">
        <v>114</v>
      </c>
      <c r="E178" s="27" t="s">
        <v>3852</v>
      </c>
      <c r="F178" s="28" t="s">
        <v>157</v>
      </c>
      <c r="G178" s="29">
        <v>1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117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118</v>
      </c>
      <c r="E179" s="27" t="s">
        <v>3852</v>
      </c>
    </row>
    <row r="180">
      <c r="A180" s="1" t="s">
        <v>119</v>
      </c>
    </row>
    <row r="181">
      <c r="A181" s="1" t="s">
        <v>121</v>
      </c>
      <c r="E181" s="27" t="s">
        <v>114</v>
      </c>
    </row>
    <row r="182">
      <c r="A182" s="1" t="s">
        <v>109</v>
      </c>
      <c r="C182" s="22" t="s">
        <v>163</v>
      </c>
      <c r="E182" s="23" t="s">
        <v>164</v>
      </c>
      <c r="L182" s="24">
        <f>SUMIFS(L183:L194,A183:A194,"P")</f>
        <v>0</v>
      </c>
      <c r="M182" s="24">
        <f>SUMIFS(M183:M194,A183:A194,"P")</f>
        <v>0</v>
      </c>
      <c r="N182" s="25"/>
    </row>
    <row r="183" ht="25.5">
      <c r="A183" s="1" t="s">
        <v>112</v>
      </c>
      <c r="B183" s="1">
        <v>45</v>
      </c>
      <c r="C183" s="26" t="s">
        <v>3853</v>
      </c>
      <c r="D183" t="s">
        <v>114</v>
      </c>
      <c r="E183" s="27" t="s">
        <v>3854</v>
      </c>
      <c r="F183" s="28" t="s">
        <v>478</v>
      </c>
      <c r="G183" s="29">
        <v>0.68400000000000005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133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 ht="38.25">
      <c r="A184" s="1" t="s">
        <v>118</v>
      </c>
      <c r="E184" s="27" t="s">
        <v>3855</v>
      </c>
    </row>
    <row r="185">
      <c r="A185" s="1" t="s">
        <v>119</v>
      </c>
    </row>
    <row r="186">
      <c r="A186" s="1" t="s">
        <v>121</v>
      </c>
      <c r="E186" s="27" t="s">
        <v>114</v>
      </c>
    </row>
    <row r="187">
      <c r="A187" s="1" t="s">
        <v>112</v>
      </c>
      <c r="B187" s="1">
        <v>43</v>
      </c>
      <c r="C187" s="26" t="s">
        <v>3856</v>
      </c>
      <c r="D187" t="s">
        <v>114</v>
      </c>
      <c r="E187" s="27" t="s">
        <v>3857</v>
      </c>
      <c r="F187" s="28" t="s">
        <v>132</v>
      </c>
      <c r="G187" s="29">
        <v>1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117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118</v>
      </c>
      <c r="E188" s="27" t="s">
        <v>3857</v>
      </c>
    </row>
    <row r="189">
      <c r="A189" s="1" t="s">
        <v>119</v>
      </c>
    </row>
    <row r="190">
      <c r="A190" s="1" t="s">
        <v>121</v>
      </c>
      <c r="E190" s="27" t="s">
        <v>114</v>
      </c>
    </row>
    <row r="191">
      <c r="A191" s="1" t="s">
        <v>112</v>
      </c>
      <c r="B191" s="1">
        <v>44</v>
      </c>
      <c r="C191" s="26" t="s">
        <v>3858</v>
      </c>
      <c r="D191" t="s">
        <v>114</v>
      </c>
      <c r="E191" s="27" t="s">
        <v>168</v>
      </c>
      <c r="F191" s="28" t="s">
        <v>132</v>
      </c>
      <c r="G191" s="29">
        <v>1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117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118</v>
      </c>
      <c r="E192" s="27" t="s">
        <v>168</v>
      </c>
    </row>
    <row r="193">
      <c r="A193" s="1" t="s">
        <v>119</v>
      </c>
    </row>
    <row r="194">
      <c r="A194" s="1" t="s">
        <v>121</v>
      </c>
      <c r="E194" s="27" t="s">
        <v>114</v>
      </c>
    </row>
    <row r="195">
      <c r="A195" s="1" t="s">
        <v>109</v>
      </c>
      <c r="C195" s="22" t="s">
        <v>181</v>
      </c>
      <c r="E195" s="23" t="s">
        <v>182</v>
      </c>
      <c r="L195" s="24">
        <f>SUMIFS(L196:L207,A196:A207,"P")</f>
        <v>0</v>
      </c>
      <c r="M195" s="24">
        <f>SUMIFS(M196:M207,A196:A207,"P")</f>
        <v>0</v>
      </c>
      <c r="N195" s="25"/>
    </row>
    <row r="196" ht="25.5">
      <c r="A196" s="1" t="s">
        <v>112</v>
      </c>
      <c r="B196" s="1">
        <v>48</v>
      </c>
      <c r="C196" s="26" t="s">
        <v>504</v>
      </c>
      <c r="D196" t="s">
        <v>114</v>
      </c>
      <c r="E196" s="27" t="s">
        <v>505</v>
      </c>
      <c r="F196" s="28" t="s">
        <v>132</v>
      </c>
      <c r="G196" s="29">
        <v>1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133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 ht="25.5">
      <c r="A197" s="1" t="s">
        <v>118</v>
      </c>
      <c r="E197" s="27" t="s">
        <v>505</v>
      </c>
    </row>
    <row r="198">
      <c r="A198" s="1" t="s">
        <v>119</v>
      </c>
    </row>
    <row r="199">
      <c r="A199" s="1" t="s">
        <v>121</v>
      </c>
      <c r="E199" s="27" t="s">
        <v>114</v>
      </c>
    </row>
    <row r="200" ht="25.5">
      <c r="A200" s="1" t="s">
        <v>112</v>
      </c>
      <c r="B200" s="1">
        <v>46</v>
      </c>
      <c r="C200" s="26" t="s">
        <v>183</v>
      </c>
      <c r="D200" t="s">
        <v>114</v>
      </c>
      <c r="E200" s="27" t="s">
        <v>184</v>
      </c>
      <c r="F200" s="28" t="s">
        <v>185</v>
      </c>
      <c r="G200" s="29">
        <v>156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133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25.5">
      <c r="A201" s="1" t="s">
        <v>118</v>
      </c>
      <c r="E201" s="27" t="s">
        <v>184</v>
      </c>
    </row>
    <row r="202" ht="63.75">
      <c r="A202" s="1" t="s">
        <v>119</v>
      </c>
      <c r="E202" s="33" t="s">
        <v>3859</v>
      </c>
    </row>
    <row r="203">
      <c r="A203" s="1" t="s">
        <v>121</v>
      </c>
      <c r="E203" s="27" t="s">
        <v>114</v>
      </c>
    </row>
    <row r="204">
      <c r="A204" s="1" t="s">
        <v>112</v>
      </c>
      <c r="B204" s="1">
        <v>47</v>
      </c>
      <c r="C204" s="26" t="s">
        <v>187</v>
      </c>
      <c r="D204" t="s">
        <v>114</v>
      </c>
      <c r="E204" s="27" t="s">
        <v>188</v>
      </c>
      <c r="F204" s="28" t="s">
        <v>185</v>
      </c>
      <c r="G204" s="29">
        <v>110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133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118</v>
      </c>
      <c r="E205" s="27" t="s">
        <v>188</v>
      </c>
    </row>
    <row r="206" ht="63.75">
      <c r="A206" s="1" t="s">
        <v>119</v>
      </c>
      <c r="E206" s="33" t="s">
        <v>3860</v>
      </c>
    </row>
    <row r="207">
      <c r="A207" s="1" t="s">
        <v>121</v>
      </c>
      <c r="E207" s="27" t="s">
        <v>114</v>
      </c>
    </row>
  </sheetData>
  <sheetProtection sheet="1" objects="1" scenarios="1" spinCount="100000" saltValue="a8efWxG60dq93Ip1Dx8L+m59qES82VbaD8ZSphRDCwmMDP0ryCQJcY8rKSBxmrQSQEUU3ijO6XuomAYrbVhE6A==" hashValue="UReFncoDgqILkjgdfTxTgiaaDx7H6nu6zVzN/Ewn9vG3kvb5yMZ5+oHE9Y6DTJYoRHCsfgTVCEW2T2jaYr3HB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COUNTIFS(L8:L111,"=0",A8:A111,"P")+COUNTIFS(L8:L111,"",A8:A111,"P")+SUM(Q8:Q111)</f>
        <v>0</v>
      </c>
    </row>
    <row r="8">
      <c r="A8" s="1" t="s">
        <v>107</v>
      </c>
      <c r="C8" s="22" t="s">
        <v>108</v>
      </c>
      <c r="E8" s="23" t="s">
        <v>15</v>
      </c>
      <c r="L8" s="24">
        <f>L9+L18+L23+L72+L85+L102</f>
        <v>0</v>
      </c>
      <c r="M8" s="24">
        <f>M9+M18+M23+M72+M85+M102</f>
        <v>0</v>
      </c>
      <c r="N8" s="25"/>
    </row>
    <row r="9">
      <c r="A9" s="1" t="s">
        <v>109</v>
      </c>
      <c r="C9" s="22" t="s">
        <v>110</v>
      </c>
      <c r="E9" s="23" t="s">
        <v>111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112</v>
      </c>
      <c r="B10" s="1">
        <v>1</v>
      </c>
      <c r="C10" s="26" t="s">
        <v>113</v>
      </c>
      <c r="D10" t="s">
        <v>114</v>
      </c>
      <c r="E10" s="27" t="s">
        <v>115</v>
      </c>
      <c r="F10" s="28" t="s">
        <v>116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117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118</v>
      </c>
      <c r="E11" s="27" t="s">
        <v>115</v>
      </c>
    </row>
    <row r="12" ht="38.25">
      <c r="A12" s="1" t="s">
        <v>119</v>
      </c>
      <c r="E12" s="33" t="s">
        <v>120</v>
      </c>
    </row>
    <row r="13">
      <c r="A13" s="1" t="s">
        <v>121</v>
      </c>
      <c r="E13" s="27" t="s">
        <v>114</v>
      </c>
    </row>
    <row r="14">
      <c r="A14" s="1" t="s">
        <v>112</v>
      </c>
      <c r="B14" s="1">
        <v>2</v>
      </c>
      <c r="C14" s="26" t="s">
        <v>122</v>
      </c>
      <c r="D14" t="s">
        <v>114</v>
      </c>
      <c r="E14" s="27" t="s">
        <v>123</v>
      </c>
      <c r="F14" s="28" t="s">
        <v>116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117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118</v>
      </c>
      <c r="E15" s="27" t="s">
        <v>123</v>
      </c>
    </row>
    <row r="16">
      <c r="A16" s="1" t="s">
        <v>119</v>
      </c>
    </row>
    <row r="17">
      <c r="A17" s="1" t="s">
        <v>121</v>
      </c>
      <c r="E17" s="27" t="s">
        <v>114</v>
      </c>
    </row>
    <row r="18">
      <c r="A18" s="1" t="s">
        <v>109</v>
      </c>
      <c r="C18" s="22" t="s">
        <v>124</v>
      </c>
      <c r="E18" s="23" t="s">
        <v>125</v>
      </c>
      <c r="L18" s="24">
        <f>SUMIFS(L19:L22,A19:A22,"P")</f>
        <v>0</v>
      </c>
      <c r="M18" s="24">
        <f>SUMIFS(M19:M22,A19:A22,"P")</f>
        <v>0</v>
      </c>
      <c r="N18" s="25"/>
    </row>
    <row r="19">
      <c r="A19" s="1" t="s">
        <v>112</v>
      </c>
      <c r="B19" s="1">
        <v>3</v>
      </c>
      <c r="C19" s="26" t="s">
        <v>126</v>
      </c>
      <c r="D19" t="s">
        <v>114</v>
      </c>
      <c r="E19" s="27" t="s">
        <v>127</v>
      </c>
      <c r="F19" s="28" t="s">
        <v>116</v>
      </c>
      <c r="G19" s="29">
        <v>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117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118</v>
      </c>
      <c r="E20" s="27" t="s">
        <v>127</v>
      </c>
    </row>
    <row r="21">
      <c r="A21" s="1" t="s">
        <v>119</v>
      </c>
    </row>
    <row r="22">
      <c r="A22" s="1" t="s">
        <v>121</v>
      </c>
      <c r="E22" s="27" t="s">
        <v>114</v>
      </c>
    </row>
    <row r="23">
      <c r="A23" s="1" t="s">
        <v>109</v>
      </c>
      <c r="C23" s="22" t="s">
        <v>128</v>
      </c>
      <c r="E23" s="23" t="s">
        <v>129</v>
      </c>
      <c r="L23" s="24">
        <f>SUMIFS(L24:L71,A24:A71,"P")</f>
        <v>0</v>
      </c>
      <c r="M23" s="24">
        <f>SUMIFS(M24:M71,A24:A71,"P")</f>
        <v>0</v>
      </c>
      <c r="N23" s="25"/>
    </row>
    <row r="24" ht="25.5">
      <c r="A24" s="1" t="s">
        <v>112</v>
      </c>
      <c r="B24" s="1">
        <v>14</v>
      </c>
      <c r="C24" s="26" t="s">
        <v>130</v>
      </c>
      <c r="D24" t="s">
        <v>114</v>
      </c>
      <c r="E24" s="27" t="s">
        <v>131</v>
      </c>
      <c r="F24" s="28" t="s">
        <v>132</v>
      </c>
      <c r="G24" s="29">
        <v>18</v>
      </c>
      <c r="H24" s="28">
        <v>0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133</v>
      </c>
      <c r="O24" s="32">
        <f>M24*AA24</f>
        <v>0</v>
      </c>
      <c r="P24" s="1">
        <v>3</v>
      </c>
      <c r="AA24" s="1">
        <f>IF(P24=1,$O$3,IF(P24=2,$O$4,$O$5))</f>
        <v>0</v>
      </c>
    </row>
    <row r="25" ht="25.5">
      <c r="A25" s="1" t="s">
        <v>118</v>
      </c>
      <c r="E25" s="27" t="s">
        <v>131</v>
      </c>
    </row>
    <row r="26">
      <c r="A26" s="1" t="s">
        <v>119</v>
      </c>
    </row>
    <row r="27">
      <c r="A27" s="1" t="s">
        <v>121</v>
      </c>
      <c r="E27" s="27" t="s">
        <v>114</v>
      </c>
    </row>
    <row r="28" ht="25.5">
      <c r="A28" s="1" t="s">
        <v>112</v>
      </c>
      <c r="B28" s="1">
        <v>5</v>
      </c>
      <c r="C28" s="26" t="s">
        <v>134</v>
      </c>
      <c r="D28" t="s">
        <v>114</v>
      </c>
      <c r="E28" s="27" t="s">
        <v>135</v>
      </c>
      <c r="F28" s="28" t="s">
        <v>136</v>
      </c>
      <c r="G28" s="29">
        <v>392.39999999999998</v>
      </c>
      <c r="H28" s="28">
        <v>6.9999999999999994E-05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133</v>
      </c>
      <c r="O28" s="32">
        <f>M28*AA28</f>
        <v>0</v>
      </c>
      <c r="P28" s="1">
        <v>3</v>
      </c>
      <c r="AA28" s="1">
        <f>IF(P28=1,$O$3,IF(P28=2,$O$4,$O$5))</f>
        <v>0</v>
      </c>
    </row>
    <row r="29" ht="25.5">
      <c r="A29" s="1" t="s">
        <v>118</v>
      </c>
      <c r="E29" s="27" t="s">
        <v>135</v>
      </c>
    </row>
    <row r="30">
      <c r="A30" s="1" t="s">
        <v>119</v>
      </c>
    </row>
    <row r="31">
      <c r="A31" s="1" t="s">
        <v>121</v>
      </c>
      <c r="E31" s="27" t="s">
        <v>114</v>
      </c>
    </row>
    <row r="32" ht="25.5">
      <c r="A32" s="1" t="s">
        <v>112</v>
      </c>
      <c r="B32" s="1">
        <v>6</v>
      </c>
      <c r="C32" s="26" t="s">
        <v>137</v>
      </c>
      <c r="D32" t="s">
        <v>114</v>
      </c>
      <c r="E32" s="27" t="s">
        <v>138</v>
      </c>
      <c r="F32" s="28" t="s">
        <v>136</v>
      </c>
      <c r="G32" s="29">
        <v>105.59999999999999</v>
      </c>
      <c r="H32" s="28">
        <v>0.00021000000000000001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133</v>
      </c>
      <c r="O32" s="32">
        <f>M32*AA32</f>
        <v>0</v>
      </c>
      <c r="P32" s="1">
        <v>3</v>
      </c>
      <c r="AA32" s="1">
        <f>IF(P32=1,$O$3,IF(P32=2,$O$4,$O$5))</f>
        <v>0</v>
      </c>
    </row>
    <row r="33" ht="25.5">
      <c r="A33" s="1" t="s">
        <v>118</v>
      </c>
      <c r="E33" s="27" t="s">
        <v>138</v>
      </c>
    </row>
    <row r="34">
      <c r="A34" s="1" t="s">
        <v>119</v>
      </c>
    </row>
    <row r="35">
      <c r="A35" s="1" t="s">
        <v>121</v>
      </c>
      <c r="E35" s="27" t="s">
        <v>114</v>
      </c>
    </row>
    <row r="36">
      <c r="A36" s="1" t="s">
        <v>112</v>
      </c>
      <c r="B36" s="1">
        <v>13</v>
      </c>
      <c r="C36" s="26" t="s">
        <v>139</v>
      </c>
      <c r="D36" t="s">
        <v>114</v>
      </c>
      <c r="E36" s="27" t="s">
        <v>140</v>
      </c>
      <c r="F36" s="28" t="s">
        <v>136</v>
      </c>
      <c r="G36" s="29">
        <v>15.75</v>
      </c>
      <c r="H36" s="28">
        <v>0.00021000000000000001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133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118</v>
      </c>
      <c r="E37" s="27" t="s">
        <v>140</v>
      </c>
    </row>
    <row r="38">
      <c r="A38" s="1" t="s">
        <v>119</v>
      </c>
    </row>
    <row r="39">
      <c r="A39" s="1" t="s">
        <v>121</v>
      </c>
      <c r="E39" s="27" t="s">
        <v>114</v>
      </c>
    </row>
    <row r="40">
      <c r="A40" s="1" t="s">
        <v>112</v>
      </c>
      <c r="B40" s="1">
        <v>8</v>
      </c>
      <c r="C40" s="26" t="s">
        <v>141</v>
      </c>
      <c r="D40" t="s">
        <v>114</v>
      </c>
      <c r="E40" s="27" t="s">
        <v>142</v>
      </c>
      <c r="F40" s="28" t="s">
        <v>136</v>
      </c>
      <c r="G40" s="29">
        <v>115.5</v>
      </c>
      <c r="H40" s="28">
        <v>6.0000000000000002E-05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133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118</v>
      </c>
      <c r="E41" s="27" t="s">
        <v>142</v>
      </c>
    </row>
    <row r="42" ht="25.5">
      <c r="A42" s="1" t="s">
        <v>119</v>
      </c>
      <c r="E42" s="33" t="s">
        <v>143</v>
      </c>
    </row>
    <row r="43">
      <c r="A43" s="1" t="s">
        <v>121</v>
      </c>
      <c r="E43" s="27" t="s">
        <v>114</v>
      </c>
    </row>
    <row r="44">
      <c r="A44" s="1" t="s">
        <v>112</v>
      </c>
      <c r="B44" s="1">
        <v>7</v>
      </c>
      <c r="C44" s="26" t="s">
        <v>144</v>
      </c>
      <c r="D44" t="s">
        <v>114</v>
      </c>
      <c r="E44" s="27" t="s">
        <v>145</v>
      </c>
      <c r="F44" s="28" t="s">
        <v>136</v>
      </c>
      <c r="G44" s="29">
        <v>201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133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118</v>
      </c>
      <c r="E45" s="27" t="s">
        <v>145</v>
      </c>
    </row>
    <row r="46">
      <c r="A46" s="1" t="s">
        <v>119</v>
      </c>
      <c r="E46" s="33" t="s">
        <v>146</v>
      </c>
    </row>
    <row r="47">
      <c r="A47" s="1" t="s">
        <v>121</v>
      </c>
      <c r="E47" s="27" t="s">
        <v>114</v>
      </c>
    </row>
    <row r="48" ht="25.5">
      <c r="A48" s="1" t="s">
        <v>112</v>
      </c>
      <c r="B48" s="1">
        <v>10</v>
      </c>
      <c r="C48" s="26" t="s">
        <v>147</v>
      </c>
      <c r="D48" t="s">
        <v>114</v>
      </c>
      <c r="E48" s="27" t="s">
        <v>148</v>
      </c>
      <c r="F48" s="28" t="s">
        <v>136</v>
      </c>
      <c r="G48" s="29">
        <v>65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133</v>
      </c>
      <c r="O48" s="32">
        <f>M48*AA48</f>
        <v>0</v>
      </c>
      <c r="P48" s="1">
        <v>3</v>
      </c>
      <c r="AA48" s="1">
        <f>IF(P48=1,$O$3,IF(P48=2,$O$4,$O$5))</f>
        <v>0</v>
      </c>
    </row>
    <row r="49" ht="25.5">
      <c r="A49" s="1" t="s">
        <v>118</v>
      </c>
      <c r="E49" s="27" t="s">
        <v>148</v>
      </c>
    </row>
    <row r="50">
      <c r="A50" s="1" t="s">
        <v>119</v>
      </c>
      <c r="E50" s="33" t="s">
        <v>149</v>
      </c>
    </row>
    <row r="51">
      <c r="A51" s="1" t="s">
        <v>121</v>
      </c>
      <c r="E51" s="27" t="s">
        <v>114</v>
      </c>
    </row>
    <row r="52">
      <c r="A52" s="1" t="s">
        <v>112</v>
      </c>
      <c r="B52" s="1">
        <v>12</v>
      </c>
      <c r="C52" s="26" t="s">
        <v>150</v>
      </c>
      <c r="D52" t="s">
        <v>114</v>
      </c>
      <c r="E52" s="27" t="s">
        <v>151</v>
      </c>
      <c r="F52" s="28" t="s">
        <v>136</v>
      </c>
      <c r="G52" s="29">
        <v>15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133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118</v>
      </c>
      <c r="E53" s="27" t="s">
        <v>151</v>
      </c>
    </row>
    <row r="54">
      <c r="A54" s="1" t="s">
        <v>119</v>
      </c>
    </row>
    <row r="55">
      <c r="A55" s="1" t="s">
        <v>121</v>
      </c>
      <c r="E55" s="27" t="s">
        <v>114</v>
      </c>
    </row>
    <row r="56">
      <c r="A56" s="1" t="s">
        <v>112</v>
      </c>
      <c r="B56" s="1">
        <v>4</v>
      </c>
      <c r="C56" s="26" t="s">
        <v>152</v>
      </c>
      <c r="D56" t="s">
        <v>114</v>
      </c>
      <c r="E56" s="27" t="s">
        <v>153</v>
      </c>
      <c r="F56" s="28" t="s">
        <v>136</v>
      </c>
      <c r="G56" s="29">
        <v>415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133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118</v>
      </c>
      <c r="E57" s="27" t="s">
        <v>153</v>
      </c>
    </row>
    <row r="58">
      <c r="A58" s="1" t="s">
        <v>119</v>
      </c>
      <c r="E58" s="33" t="s">
        <v>154</v>
      </c>
    </row>
    <row r="59">
      <c r="A59" s="1" t="s">
        <v>121</v>
      </c>
      <c r="E59" s="27" t="s">
        <v>114</v>
      </c>
    </row>
    <row r="60">
      <c r="A60" s="1" t="s">
        <v>112</v>
      </c>
      <c r="B60" s="1">
        <v>15</v>
      </c>
      <c r="C60" s="26" t="s">
        <v>155</v>
      </c>
      <c r="D60" t="s">
        <v>114</v>
      </c>
      <c r="E60" s="27" t="s">
        <v>156</v>
      </c>
      <c r="F60" s="28" t="s">
        <v>157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117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118</v>
      </c>
      <c r="E61" s="27" t="s">
        <v>156</v>
      </c>
    </row>
    <row r="62">
      <c r="A62" s="1" t="s">
        <v>119</v>
      </c>
    </row>
    <row r="63">
      <c r="A63" s="1" t="s">
        <v>121</v>
      </c>
      <c r="E63" s="27" t="s">
        <v>114</v>
      </c>
    </row>
    <row r="64">
      <c r="A64" s="1" t="s">
        <v>112</v>
      </c>
      <c r="B64" s="1">
        <v>9</v>
      </c>
      <c r="C64" s="26" t="s">
        <v>158</v>
      </c>
      <c r="D64" t="s">
        <v>114</v>
      </c>
      <c r="E64" s="27" t="s">
        <v>159</v>
      </c>
      <c r="F64" s="28" t="s">
        <v>136</v>
      </c>
      <c r="G64" s="29">
        <v>91</v>
      </c>
      <c r="H64" s="28">
        <v>6.9999999999999994E-05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117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118</v>
      </c>
      <c r="E65" s="27" t="s">
        <v>159</v>
      </c>
    </row>
    <row r="66">
      <c r="A66" s="1" t="s">
        <v>119</v>
      </c>
      <c r="E66" s="33" t="s">
        <v>160</v>
      </c>
    </row>
    <row r="67">
      <c r="A67" s="1" t="s">
        <v>121</v>
      </c>
      <c r="E67" s="27" t="s">
        <v>114</v>
      </c>
    </row>
    <row r="68" ht="25.5">
      <c r="A68" s="1" t="s">
        <v>112</v>
      </c>
      <c r="B68" s="1">
        <v>11</v>
      </c>
      <c r="C68" s="26" t="s">
        <v>161</v>
      </c>
      <c r="D68" t="s">
        <v>114</v>
      </c>
      <c r="E68" s="27" t="s">
        <v>162</v>
      </c>
      <c r="F68" s="28" t="s">
        <v>136</v>
      </c>
      <c r="G68" s="29">
        <v>68.25</v>
      </c>
      <c r="H68" s="28">
        <v>0.00023000000000000001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117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118</v>
      </c>
      <c r="E69" s="27" t="s">
        <v>162</v>
      </c>
    </row>
    <row r="70">
      <c r="A70" s="1" t="s">
        <v>119</v>
      </c>
    </row>
    <row r="71">
      <c r="A71" s="1" t="s">
        <v>121</v>
      </c>
      <c r="E71" s="27" t="s">
        <v>114</v>
      </c>
    </row>
    <row r="72">
      <c r="A72" s="1" t="s">
        <v>109</v>
      </c>
      <c r="C72" s="22" t="s">
        <v>163</v>
      </c>
      <c r="E72" s="23" t="s">
        <v>164</v>
      </c>
      <c r="L72" s="24">
        <f>SUMIFS(L73:L84,A73:A84,"P")</f>
        <v>0</v>
      </c>
      <c r="M72" s="24">
        <f>SUMIFS(M73:M84,A73:A84,"P")</f>
        <v>0</v>
      </c>
      <c r="N72" s="25"/>
    </row>
    <row r="73">
      <c r="A73" s="1" t="s">
        <v>112</v>
      </c>
      <c r="B73" s="1">
        <v>16</v>
      </c>
      <c r="C73" s="26" t="s">
        <v>165</v>
      </c>
      <c r="D73" t="s">
        <v>114</v>
      </c>
      <c r="E73" s="27" t="s">
        <v>166</v>
      </c>
      <c r="F73" s="28" t="s">
        <v>116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117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118</v>
      </c>
      <c r="E74" s="27" t="s">
        <v>166</v>
      </c>
    </row>
    <row r="75">
      <c r="A75" s="1" t="s">
        <v>119</v>
      </c>
    </row>
    <row r="76">
      <c r="A76" s="1" t="s">
        <v>121</v>
      </c>
      <c r="E76" s="27" t="s">
        <v>114</v>
      </c>
    </row>
    <row r="77">
      <c r="A77" s="1" t="s">
        <v>112</v>
      </c>
      <c r="B77" s="1">
        <v>17</v>
      </c>
      <c r="C77" s="26" t="s">
        <v>167</v>
      </c>
      <c r="D77" t="s">
        <v>114</v>
      </c>
      <c r="E77" s="27" t="s">
        <v>168</v>
      </c>
      <c r="F77" s="28" t="s">
        <v>116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117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118</v>
      </c>
      <c r="E78" s="27" t="s">
        <v>168</v>
      </c>
    </row>
    <row r="79">
      <c r="A79" s="1" t="s">
        <v>119</v>
      </c>
    </row>
    <row r="80">
      <c r="A80" s="1" t="s">
        <v>121</v>
      </c>
      <c r="E80" s="27" t="s">
        <v>114</v>
      </c>
    </row>
    <row r="81" ht="25.5">
      <c r="A81" s="1" t="s">
        <v>112</v>
      </c>
      <c r="B81" s="1">
        <v>18</v>
      </c>
      <c r="C81" s="26" t="s">
        <v>169</v>
      </c>
      <c r="D81" t="s">
        <v>114</v>
      </c>
      <c r="E81" s="27" t="s">
        <v>170</v>
      </c>
      <c r="F81" s="28" t="s">
        <v>116</v>
      </c>
      <c r="G81" s="29">
        <v>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117</v>
      </c>
      <c r="O81" s="32">
        <f>M81*AA81</f>
        <v>0</v>
      </c>
      <c r="P81" s="1">
        <v>3</v>
      </c>
      <c r="AA81" s="1">
        <f>IF(P81=1,$O$3,IF(P81=2,$O$4,$O$5))</f>
        <v>0</v>
      </c>
    </row>
    <row r="82" ht="25.5">
      <c r="A82" s="1" t="s">
        <v>118</v>
      </c>
      <c r="E82" s="27" t="s">
        <v>170</v>
      </c>
    </row>
    <row r="83">
      <c r="A83" s="1" t="s">
        <v>119</v>
      </c>
    </row>
    <row r="84">
      <c r="A84" s="1" t="s">
        <v>121</v>
      </c>
      <c r="E84" s="27" t="s">
        <v>114</v>
      </c>
    </row>
    <row r="85">
      <c r="A85" s="1" t="s">
        <v>109</v>
      </c>
      <c r="C85" s="22" t="s">
        <v>171</v>
      </c>
      <c r="E85" s="23" t="s">
        <v>172</v>
      </c>
      <c r="L85" s="24">
        <f>SUMIFS(L86:L101,A86:A101,"P")</f>
        <v>0</v>
      </c>
      <c r="M85" s="24">
        <f>SUMIFS(M86:M101,A86:A101,"P")</f>
        <v>0</v>
      </c>
      <c r="N85" s="25"/>
    </row>
    <row r="86">
      <c r="A86" s="1" t="s">
        <v>112</v>
      </c>
      <c r="B86" s="1">
        <v>19</v>
      </c>
      <c r="C86" s="26" t="s">
        <v>173</v>
      </c>
      <c r="D86" t="s">
        <v>114</v>
      </c>
      <c r="E86" s="27" t="s">
        <v>174</v>
      </c>
      <c r="F86" s="28" t="s">
        <v>157</v>
      </c>
      <c r="G86" s="29">
        <v>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117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118</v>
      </c>
      <c r="E87" s="27" t="s">
        <v>174</v>
      </c>
    </row>
    <row r="88">
      <c r="A88" s="1" t="s">
        <v>119</v>
      </c>
    </row>
    <row r="89">
      <c r="A89" s="1" t="s">
        <v>121</v>
      </c>
      <c r="E89" s="27" t="s">
        <v>114</v>
      </c>
    </row>
    <row r="90">
      <c r="A90" s="1" t="s">
        <v>112</v>
      </c>
      <c r="B90" s="1">
        <v>20</v>
      </c>
      <c r="C90" s="26" t="s">
        <v>175</v>
      </c>
      <c r="D90" t="s">
        <v>114</v>
      </c>
      <c r="E90" s="27" t="s">
        <v>176</v>
      </c>
      <c r="F90" s="28" t="s">
        <v>157</v>
      </c>
      <c r="G90" s="29">
        <v>0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117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118</v>
      </c>
      <c r="E91" s="27" t="s">
        <v>176</v>
      </c>
    </row>
    <row r="92">
      <c r="A92" s="1" t="s">
        <v>119</v>
      </c>
    </row>
    <row r="93">
      <c r="A93" s="1" t="s">
        <v>121</v>
      </c>
      <c r="E93" s="27" t="s">
        <v>114</v>
      </c>
    </row>
    <row r="94">
      <c r="A94" s="1" t="s">
        <v>112</v>
      </c>
      <c r="B94" s="1">
        <v>21</v>
      </c>
      <c r="C94" s="26" t="s">
        <v>177</v>
      </c>
      <c r="D94" t="s">
        <v>114</v>
      </c>
      <c r="E94" s="27" t="s">
        <v>178</v>
      </c>
      <c r="F94" s="28" t="s">
        <v>157</v>
      </c>
      <c r="G94" s="29">
        <v>0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117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118</v>
      </c>
      <c r="E95" s="27" t="s">
        <v>178</v>
      </c>
    </row>
    <row r="96">
      <c r="A96" s="1" t="s">
        <v>119</v>
      </c>
    </row>
    <row r="97">
      <c r="A97" s="1" t="s">
        <v>121</v>
      </c>
      <c r="E97" s="27" t="s">
        <v>114</v>
      </c>
    </row>
    <row r="98">
      <c r="A98" s="1" t="s">
        <v>112</v>
      </c>
      <c r="B98" s="1">
        <v>22</v>
      </c>
      <c r="C98" s="26" t="s">
        <v>179</v>
      </c>
      <c r="D98" t="s">
        <v>114</v>
      </c>
      <c r="E98" s="27" t="s">
        <v>180</v>
      </c>
      <c r="F98" s="28" t="s">
        <v>157</v>
      </c>
      <c r="G98" s="29">
        <v>0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117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118</v>
      </c>
      <c r="E99" s="27" t="s">
        <v>180</v>
      </c>
    </row>
    <row r="100">
      <c r="A100" s="1" t="s">
        <v>119</v>
      </c>
    </row>
    <row r="101">
      <c r="A101" s="1" t="s">
        <v>121</v>
      </c>
      <c r="E101" s="27" t="s">
        <v>114</v>
      </c>
    </row>
    <row r="102">
      <c r="A102" s="1" t="s">
        <v>109</v>
      </c>
      <c r="C102" s="22" t="s">
        <v>181</v>
      </c>
      <c r="E102" s="23" t="s">
        <v>182</v>
      </c>
      <c r="L102" s="24">
        <f>SUMIFS(L103:L110,A103:A110,"P")</f>
        <v>0</v>
      </c>
      <c r="M102" s="24">
        <f>SUMIFS(M103:M110,A103:A110,"P")</f>
        <v>0</v>
      </c>
      <c r="N102" s="25"/>
    </row>
    <row r="103" ht="25.5">
      <c r="A103" s="1" t="s">
        <v>112</v>
      </c>
      <c r="B103" s="1">
        <v>23</v>
      </c>
      <c r="C103" s="26" t="s">
        <v>183</v>
      </c>
      <c r="D103" t="s">
        <v>114</v>
      </c>
      <c r="E103" s="27" t="s">
        <v>184</v>
      </c>
      <c r="F103" s="28" t="s">
        <v>185</v>
      </c>
      <c r="G103" s="29">
        <v>59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133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118</v>
      </c>
      <c r="E104" s="27" t="s">
        <v>184</v>
      </c>
    </row>
    <row r="105" ht="76.5">
      <c r="A105" s="1" t="s">
        <v>119</v>
      </c>
      <c r="E105" s="33" t="s">
        <v>186</v>
      </c>
    </row>
    <row r="106">
      <c r="A106" s="1" t="s">
        <v>121</v>
      </c>
      <c r="E106" s="27" t="s">
        <v>114</v>
      </c>
    </row>
    <row r="107">
      <c r="A107" s="1" t="s">
        <v>112</v>
      </c>
      <c r="B107" s="1">
        <v>24</v>
      </c>
      <c r="C107" s="26" t="s">
        <v>187</v>
      </c>
      <c r="D107" t="s">
        <v>114</v>
      </c>
      <c r="E107" s="27" t="s">
        <v>188</v>
      </c>
      <c r="F107" s="28" t="s">
        <v>185</v>
      </c>
      <c r="G107" s="29">
        <v>10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133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118</v>
      </c>
      <c r="E108" s="27" t="s">
        <v>188</v>
      </c>
    </row>
    <row r="109">
      <c r="A109" s="1" t="s">
        <v>119</v>
      </c>
      <c r="E109" s="33" t="s">
        <v>189</v>
      </c>
    </row>
    <row r="110">
      <c r="A110" s="1" t="s">
        <v>121</v>
      </c>
      <c r="E110" s="27" t="s">
        <v>114</v>
      </c>
    </row>
  </sheetData>
  <sheetProtection sheet="1" objects="1" scenarios="1" spinCount="100000" saltValue="Iat4jRnnwc6EeXnnMCCZahlgj3+TLD46fnvYxvIYUbGGUdj2gLFxzoH5XHS5J3+YV/YoiQS+JgFVKl/nn3CaUg==" hashValue="8o19YejChPAeoYMw3ZQs1Kz9s/nu7Aw56GqklWTvcWm9FH1ObpjSCPORAQhCoZ+OHAkNX1Q4HBtBS4tuR1vD6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38</v>
      </c>
      <c r="D4" s="1"/>
      <c r="E4" s="17" t="s">
        <v>39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COUNTIFS(L8:L2196,"=0",A8:A2196,"P")+COUNTIFS(L8:L2196,"",A8:A2196,"P")+SUM(Q8:Q2196)</f>
        <v>0</v>
      </c>
    </row>
    <row r="8">
      <c r="A8" s="1" t="s">
        <v>107</v>
      </c>
      <c r="C8" s="22" t="s">
        <v>3861</v>
      </c>
      <c r="E8" s="23" t="s">
        <v>59</v>
      </c>
      <c r="L8" s="24">
        <f>L9+L30+L39+L56+L93+L118+L303+L380+L417+L434+L439+L1216+L1349+L1442+L1447+L1580+L1661+L1914+L1971+L2036+L2105+L2186+L2191</f>
        <v>0</v>
      </c>
      <c r="M8" s="24">
        <f>M9+M30+M39+M56+M93+M118+M303+M380+M417+M434+M439+M1216+M1349+M1442+M1447+M1580+M1661+M1914+M1971+M2036+M2105+M2186+M2191</f>
        <v>0</v>
      </c>
      <c r="N8" s="25"/>
    </row>
    <row r="9">
      <c r="A9" s="1" t="s">
        <v>109</v>
      </c>
      <c r="C9" s="22" t="s">
        <v>592</v>
      </c>
      <c r="E9" s="23" t="s">
        <v>593</v>
      </c>
      <c r="L9" s="24">
        <f>SUMIFS(L10:L29,A10:A29,"P")</f>
        <v>0</v>
      </c>
      <c r="M9" s="24">
        <f>SUMIFS(M10:M29,A10:A29,"P")</f>
        <v>0</v>
      </c>
      <c r="N9" s="25"/>
    </row>
    <row r="10" ht="25.5">
      <c r="A10" s="1" t="s">
        <v>112</v>
      </c>
      <c r="B10" s="1">
        <v>535</v>
      </c>
      <c r="C10" s="26" t="s">
        <v>3862</v>
      </c>
      <c r="D10" t="s">
        <v>114</v>
      </c>
      <c r="E10" s="27" t="s">
        <v>597</v>
      </c>
      <c r="F10" s="28" t="s">
        <v>136</v>
      </c>
      <c r="G10" s="29">
        <v>10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118</v>
      </c>
      <c r="E11" s="27" t="s">
        <v>3863</v>
      </c>
    </row>
    <row r="12">
      <c r="A12" s="1" t="s">
        <v>119</v>
      </c>
    </row>
    <row r="13">
      <c r="A13" s="1" t="s">
        <v>121</v>
      </c>
      <c r="E13" s="27" t="s">
        <v>114</v>
      </c>
    </row>
    <row r="14" ht="25.5">
      <c r="A14" s="1" t="s">
        <v>112</v>
      </c>
      <c r="B14" s="1">
        <v>536</v>
      </c>
      <c r="C14" s="26" t="s">
        <v>3864</v>
      </c>
      <c r="D14" t="s">
        <v>114</v>
      </c>
      <c r="E14" s="27" t="s">
        <v>3865</v>
      </c>
      <c r="F14" s="28" t="s">
        <v>132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118</v>
      </c>
      <c r="E15" s="27" t="s">
        <v>3866</v>
      </c>
    </row>
    <row r="16">
      <c r="A16" s="1" t="s">
        <v>119</v>
      </c>
    </row>
    <row r="17">
      <c r="A17" s="1" t="s">
        <v>121</v>
      </c>
      <c r="E17" s="27" t="s">
        <v>114</v>
      </c>
    </row>
    <row r="18" ht="25.5">
      <c r="A18" s="1" t="s">
        <v>112</v>
      </c>
      <c r="B18" s="1">
        <v>537</v>
      </c>
      <c r="C18" s="26" t="s">
        <v>3867</v>
      </c>
      <c r="D18" t="s">
        <v>114</v>
      </c>
      <c r="E18" s="27" t="s">
        <v>3868</v>
      </c>
      <c r="F18" s="28" t="s">
        <v>136</v>
      </c>
      <c r="G18" s="29">
        <v>10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118</v>
      </c>
      <c r="E19" s="27" t="s">
        <v>3869</v>
      </c>
    </row>
    <row r="20">
      <c r="A20" s="1" t="s">
        <v>119</v>
      </c>
    </row>
    <row r="21">
      <c r="A21" s="1" t="s">
        <v>121</v>
      </c>
      <c r="E21" s="27" t="s">
        <v>114</v>
      </c>
    </row>
    <row r="22" ht="25.5">
      <c r="A22" s="1" t="s">
        <v>112</v>
      </c>
      <c r="B22" s="1">
        <v>538</v>
      </c>
      <c r="C22" s="26" t="s">
        <v>609</v>
      </c>
      <c r="D22" t="s">
        <v>114</v>
      </c>
      <c r="E22" s="27" t="s">
        <v>610</v>
      </c>
      <c r="F22" s="28" t="s">
        <v>136</v>
      </c>
      <c r="G22" s="29">
        <v>12</v>
      </c>
      <c r="H22" s="28">
        <v>6.0000000000000002E-05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118</v>
      </c>
      <c r="E23" s="27" t="s">
        <v>610</v>
      </c>
    </row>
    <row r="24">
      <c r="A24" s="1" t="s">
        <v>119</v>
      </c>
    </row>
    <row r="25">
      <c r="A25" s="1" t="s">
        <v>121</v>
      </c>
      <c r="E25" s="27" t="s">
        <v>114</v>
      </c>
    </row>
    <row r="26" ht="25.5">
      <c r="A26" s="1" t="s">
        <v>112</v>
      </c>
      <c r="B26" s="1">
        <v>539</v>
      </c>
      <c r="C26" s="26" t="s">
        <v>614</v>
      </c>
      <c r="D26" t="s">
        <v>114</v>
      </c>
      <c r="E26" s="27" t="s">
        <v>615</v>
      </c>
      <c r="F26" s="28" t="s">
        <v>132</v>
      </c>
      <c r="G26" s="29">
        <v>1</v>
      </c>
      <c r="H26" s="28">
        <v>0.028150000000000001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133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118</v>
      </c>
      <c r="E27" s="27" t="s">
        <v>615</v>
      </c>
    </row>
    <row r="28">
      <c r="A28" s="1" t="s">
        <v>119</v>
      </c>
    </row>
    <row r="29">
      <c r="A29" s="1" t="s">
        <v>121</v>
      </c>
      <c r="E29" s="27" t="s">
        <v>114</v>
      </c>
    </row>
    <row r="30">
      <c r="A30" s="1" t="s">
        <v>109</v>
      </c>
      <c r="C30" s="22" t="s">
        <v>379</v>
      </c>
      <c r="E30" s="23" t="s">
        <v>688</v>
      </c>
      <c r="L30" s="24">
        <f>SUMIFS(L31:L38,A31:A38,"P")</f>
        <v>0</v>
      </c>
      <c r="M30" s="24">
        <f>SUMIFS(M31:M38,A31:A38,"P")</f>
        <v>0</v>
      </c>
      <c r="N30" s="25"/>
    </row>
    <row r="31">
      <c r="A31" s="1" t="s">
        <v>112</v>
      </c>
      <c r="B31" s="1">
        <v>514</v>
      </c>
      <c r="C31" s="26" t="s">
        <v>414</v>
      </c>
      <c r="D31" t="s">
        <v>114</v>
      </c>
      <c r="E31" s="27" t="s">
        <v>415</v>
      </c>
      <c r="F31" s="28" t="s">
        <v>416</v>
      </c>
      <c r="G31" s="29">
        <v>51.100000000000001</v>
      </c>
      <c r="H31" s="28">
        <v>0.056000000000000001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133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118</v>
      </c>
      <c r="E32" s="27" t="s">
        <v>415</v>
      </c>
    </row>
    <row r="33" ht="63.75">
      <c r="A33" s="1" t="s">
        <v>119</v>
      </c>
      <c r="E33" s="33" t="s">
        <v>3870</v>
      </c>
    </row>
    <row r="34">
      <c r="A34" s="1" t="s">
        <v>121</v>
      </c>
      <c r="E34" s="27" t="s">
        <v>114</v>
      </c>
    </row>
    <row r="35">
      <c r="A35" s="1" t="s">
        <v>112</v>
      </c>
      <c r="B35" s="1">
        <v>515</v>
      </c>
      <c r="C35" s="26" t="s">
        <v>3871</v>
      </c>
      <c r="D35" t="s">
        <v>114</v>
      </c>
      <c r="E35" s="27" t="s">
        <v>3872</v>
      </c>
      <c r="F35" s="28" t="s">
        <v>416</v>
      </c>
      <c r="G35" s="29">
        <v>4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257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118</v>
      </c>
      <c r="E36" s="27" t="s">
        <v>3872</v>
      </c>
    </row>
    <row r="37">
      <c r="A37" s="1" t="s">
        <v>119</v>
      </c>
    </row>
    <row r="38">
      <c r="A38" s="1" t="s">
        <v>121</v>
      </c>
      <c r="E38" s="27" t="s">
        <v>114</v>
      </c>
    </row>
    <row r="39">
      <c r="A39" s="1" t="s">
        <v>109</v>
      </c>
      <c r="C39" s="22" t="s">
        <v>618</v>
      </c>
      <c r="E39" s="23" t="s">
        <v>619</v>
      </c>
      <c r="L39" s="24">
        <f>SUMIFS(L40:L55,A40:A55,"P")</f>
        <v>0</v>
      </c>
      <c r="M39" s="24">
        <f>SUMIFS(M40:M55,A40:A55,"P")</f>
        <v>0</v>
      </c>
      <c r="N39" s="25"/>
    </row>
    <row r="40" ht="25.5">
      <c r="A40" s="1" t="s">
        <v>112</v>
      </c>
      <c r="B40" s="1">
        <v>531</v>
      </c>
      <c r="C40" s="26" t="s">
        <v>461</v>
      </c>
      <c r="D40" t="s">
        <v>114</v>
      </c>
      <c r="E40" s="27" t="s">
        <v>462</v>
      </c>
      <c r="F40" s="28" t="s">
        <v>132</v>
      </c>
      <c r="G40" s="29">
        <v>1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133</v>
      </c>
      <c r="O40" s="32">
        <f>M40*AA40</f>
        <v>0</v>
      </c>
      <c r="P40" s="1">
        <v>3</v>
      </c>
      <c r="AA40" s="1">
        <f>IF(P40=1,$O$3,IF(P40=2,$O$4,$O$5))</f>
        <v>0</v>
      </c>
    </row>
    <row r="41" ht="25.5">
      <c r="A41" s="1" t="s">
        <v>118</v>
      </c>
      <c r="E41" s="27" t="s">
        <v>462</v>
      </c>
    </row>
    <row r="42">
      <c r="A42" s="1" t="s">
        <v>119</v>
      </c>
    </row>
    <row r="43">
      <c r="A43" s="1" t="s">
        <v>121</v>
      </c>
      <c r="E43" s="27" t="s">
        <v>114</v>
      </c>
    </row>
    <row r="44" ht="25.5">
      <c r="A44" s="1" t="s">
        <v>112</v>
      </c>
      <c r="B44" s="1">
        <v>532</v>
      </c>
      <c r="C44" s="26" t="s">
        <v>487</v>
      </c>
      <c r="D44" t="s">
        <v>114</v>
      </c>
      <c r="E44" s="27" t="s">
        <v>488</v>
      </c>
      <c r="F44" s="28" t="s">
        <v>132</v>
      </c>
      <c r="G44" s="29">
        <v>5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133</v>
      </c>
      <c r="O44" s="32">
        <f>M44*AA44</f>
        <v>0</v>
      </c>
      <c r="P44" s="1">
        <v>3</v>
      </c>
      <c r="AA44" s="1">
        <f>IF(P44=1,$O$3,IF(P44=2,$O$4,$O$5))</f>
        <v>0</v>
      </c>
    </row>
    <row r="45" ht="38.25">
      <c r="A45" s="1" t="s">
        <v>118</v>
      </c>
      <c r="E45" s="27" t="s">
        <v>489</v>
      </c>
    </row>
    <row r="46">
      <c r="A46" s="1" t="s">
        <v>119</v>
      </c>
    </row>
    <row r="47">
      <c r="A47" s="1" t="s">
        <v>121</v>
      </c>
      <c r="E47" s="27" t="s">
        <v>114</v>
      </c>
    </row>
    <row r="48" ht="25.5">
      <c r="A48" s="1" t="s">
        <v>112</v>
      </c>
      <c r="B48" s="1">
        <v>534</v>
      </c>
      <c r="C48" s="26" t="s">
        <v>3873</v>
      </c>
      <c r="D48" t="s">
        <v>114</v>
      </c>
      <c r="E48" s="27" t="s">
        <v>3874</v>
      </c>
      <c r="F48" s="28" t="s">
        <v>478</v>
      </c>
      <c r="G48" s="29">
        <v>10.534000000000001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133</v>
      </c>
      <c r="O48" s="32">
        <f>M48*AA48</f>
        <v>0</v>
      </c>
      <c r="P48" s="1">
        <v>3</v>
      </c>
      <c r="AA48" s="1">
        <f>IF(P48=1,$O$3,IF(P48=2,$O$4,$O$5))</f>
        <v>0</v>
      </c>
    </row>
    <row r="49" ht="38.25">
      <c r="A49" s="1" t="s">
        <v>118</v>
      </c>
      <c r="E49" s="27" t="s">
        <v>3875</v>
      </c>
    </row>
    <row r="50">
      <c r="A50" s="1" t="s">
        <v>119</v>
      </c>
    </row>
    <row r="51">
      <c r="A51" s="1" t="s">
        <v>121</v>
      </c>
      <c r="E51" s="27" t="s">
        <v>114</v>
      </c>
    </row>
    <row r="52">
      <c r="A52" s="1" t="s">
        <v>112</v>
      </c>
      <c r="B52" s="1">
        <v>533</v>
      </c>
      <c r="C52" s="26" t="s">
        <v>3876</v>
      </c>
      <c r="D52" t="s">
        <v>114</v>
      </c>
      <c r="E52" s="27" t="s">
        <v>3877</v>
      </c>
      <c r="F52" s="28" t="s">
        <v>157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257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118</v>
      </c>
      <c r="E53" s="27" t="s">
        <v>3877</v>
      </c>
    </row>
    <row r="54">
      <c r="A54" s="1" t="s">
        <v>119</v>
      </c>
    </row>
    <row r="55">
      <c r="A55" s="1" t="s">
        <v>121</v>
      </c>
      <c r="E55" s="27" t="s">
        <v>114</v>
      </c>
    </row>
    <row r="56">
      <c r="A56" s="1" t="s">
        <v>109</v>
      </c>
      <c r="C56" s="22" t="s">
        <v>467</v>
      </c>
      <c r="E56" s="23" t="s">
        <v>468</v>
      </c>
      <c r="L56" s="24">
        <f>SUMIFS(L57:L92,A57:A92,"P")</f>
        <v>0</v>
      </c>
      <c r="M56" s="24">
        <f>SUMIFS(M57:M92,A57:A92,"P")</f>
        <v>0</v>
      </c>
      <c r="N56" s="25"/>
    </row>
    <row r="57" ht="25.5">
      <c r="A57" s="1" t="s">
        <v>112</v>
      </c>
      <c r="B57" s="1">
        <v>516</v>
      </c>
      <c r="C57" s="26" t="s">
        <v>472</v>
      </c>
      <c r="D57" t="s">
        <v>114</v>
      </c>
      <c r="E57" s="27" t="s">
        <v>473</v>
      </c>
      <c r="F57" s="28" t="s">
        <v>416</v>
      </c>
      <c r="G57" s="29">
        <v>400</v>
      </c>
      <c r="H57" s="28">
        <v>0.00012999999999999999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133</v>
      </c>
      <c r="O57" s="32">
        <f>M57*AA57</f>
        <v>0</v>
      </c>
      <c r="P57" s="1">
        <v>3</v>
      </c>
      <c r="AA57" s="1">
        <f>IF(P57=1,$O$3,IF(P57=2,$O$4,$O$5))</f>
        <v>0</v>
      </c>
    </row>
    <row r="58" ht="25.5">
      <c r="A58" s="1" t="s">
        <v>118</v>
      </c>
      <c r="E58" s="27" t="s">
        <v>473</v>
      </c>
    </row>
    <row r="59">
      <c r="A59" s="1" t="s">
        <v>119</v>
      </c>
    </row>
    <row r="60">
      <c r="A60" s="1" t="s">
        <v>121</v>
      </c>
      <c r="E60" s="27" t="s">
        <v>114</v>
      </c>
    </row>
    <row r="61" ht="25.5">
      <c r="A61" s="1" t="s">
        <v>112</v>
      </c>
      <c r="B61" s="1">
        <v>517</v>
      </c>
      <c r="C61" s="26" t="s">
        <v>3878</v>
      </c>
      <c r="D61" t="s">
        <v>114</v>
      </c>
      <c r="E61" s="27" t="s">
        <v>3879</v>
      </c>
      <c r="F61" s="28" t="s">
        <v>132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133</v>
      </c>
      <c r="O61" s="32">
        <f>M61*AA61</f>
        <v>0</v>
      </c>
      <c r="P61" s="1">
        <v>3</v>
      </c>
      <c r="AA61" s="1">
        <f>IF(P61=1,$O$3,IF(P61=2,$O$4,$O$5))</f>
        <v>0</v>
      </c>
    </row>
    <row r="62" ht="38.25">
      <c r="A62" s="1" t="s">
        <v>118</v>
      </c>
      <c r="E62" s="27" t="s">
        <v>3880</v>
      </c>
    </row>
    <row r="63">
      <c r="A63" s="1" t="s">
        <v>119</v>
      </c>
    </row>
    <row r="64">
      <c r="A64" s="1" t="s">
        <v>121</v>
      </c>
      <c r="E64" s="27" t="s">
        <v>114</v>
      </c>
    </row>
    <row r="65" ht="25.5">
      <c r="A65" s="1" t="s">
        <v>112</v>
      </c>
      <c r="B65" s="1">
        <v>518</v>
      </c>
      <c r="C65" s="26" t="s">
        <v>2863</v>
      </c>
      <c r="D65" t="s">
        <v>114</v>
      </c>
      <c r="E65" s="27" t="s">
        <v>2864</v>
      </c>
      <c r="F65" s="28" t="s">
        <v>132</v>
      </c>
      <c r="G65" s="29">
        <v>6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133</v>
      </c>
      <c r="O65" s="32">
        <f>M65*AA65</f>
        <v>0</v>
      </c>
      <c r="P65" s="1">
        <v>3</v>
      </c>
      <c r="AA65" s="1">
        <f>IF(P65=1,$O$3,IF(P65=2,$O$4,$O$5))</f>
        <v>0</v>
      </c>
    </row>
    <row r="66" ht="38.25">
      <c r="A66" s="1" t="s">
        <v>118</v>
      </c>
      <c r="E66" s="27" t="s">
        <v>2865</v>
      </c>
    </row>
    <row r="67">
      <c r="A67" s="1" t="s">
        <v>119</v>
      </c>
      <c r="E67" s="33" t="s">
        <v>3881</v>
      </c>
    </row>
    <row r="68">
      <c r="A68" s="1" t="s">
        <v>121</v>
      </c>
      <c r="E68" s="27" t="s">
        <v>114</v>
      </c>
    </row>
    <row r="69" ht="25.5">
      <c r="A69" s="1" t="s">
        <v>112</v>
      </c>
      <c r="B69" s="1">
        <v>519</v>
      </c>
      <c r="C69" s="26" t="s">
        <v>3882</v>
      </c>
      <c r="D69" t="s">
        <v>114</v>
      </c>
      <c r="E69" s="27" t="s">
        <v>3883</v>
      </c>
      <c r="F69" s="28" t="s">
        <v>132</v>
      </c>
      <c r="G69" s="29">
        <v>381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133</v>
      </c>
      <c r="O69" s="32">
        <f>M69*AA69</f>
        <v>0</v>
      </c>
      <c r="P69" s="1">
        <v>3</v>
      </c>
      <c r="AA69" s="1">
        <f>IF(P69=1,$O$3,IF(P69=2,$O$4,$O$5))</f>
        <v>0</v>
      </c>
    </row>
    <row r="70" ht="25.5">
      <c r="A70" s="1" t="s">
        <v>118</v>
      </c>
      <c r="E70" s="27" t="s">
        <v>3883</v>
      </c>
    </row>
    <row r="71">
      <c r="A71" s="1" t="s">
        <v>119</v>
      </c>
    </row>
    <row r="72">
      <c r="A72" s="1" t="s">
        <v>121</v>
      </c>
      <c r="E72" s="27" t="s">
        <v>114</v>
      </c>
    </row>
    <row r="73" ht="25.5">
      <c r="A73" s="1" t="s">
        <v>112</v>
      </c>
      <c r="B73" s="1">
        <v>520</v>
      </c>
      <c r="C73" s="26" t="s">
        <v>3884</v>
      </c>
      <c r="D73" t="s">
        <v>114</v>
      </c>
      <c r="E73" s="27" t="s">
        <v>3885</v>
      </c>
      <c r="F73" s="28" t="s">
        <v>132</v>
      </c>
      <c r="G73" s="29">
        <v>20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133</v>
      </c>
      <c r="O73" s="32">
        <f>M73*AA73</f>
        <v>0</v>
      </c>
      <c r="P73" s="1">
        <v>3</v>
      </c>
      <c r="AA73" s="1">
        <f>IF(P73=1,$O$3,IF(P73=2,$O$4,$O$5))</f>
        <v>0</v>
      </c>
    </row>
    <row r="74" ht="25.5">
      <c r="A74" s="1" t="s">
        <v>118</v>
      </c>
      <c r="E74" s="27" t="s">
        <v>3885</v>
      </c>
    </row>
    <row r="75">
      <c r="A75" s="1" t="s">
        <v>119</v>
      </c>
    </row>
    <row r="76">
      <c r="A76" s="1" t="s">
        <v>121</v>
      </c>
      <c r="E76" s="27" t="s">
        <v>114</v>
      </c>
    </row>
    <row r="77" ht="25.5">
      <c r="A77" s="1" t="s">
        <v>112</v>
      </c>
      <c r="B77" s="1">
        <v>521</v>
      </c>
      <c r="C77" s="26" t="s">
        <v>3886</v>
      </c>
      <c r="D77" t="s">
        <v>114</v>
      </c>
      <c r="E77" s="27" t="s">
        <v>3887</v>
      </c>
      <c r="F77" s="28" t="s">
        <v>132</v>
      </c>
      <c r="G77" s="29">
        <v>2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133</v>
      </c>
      <c r="O77" s="32">
        <f>M77*AA77</f>
        <v>0</v>
      </c>
      <c r="P77" s="1">
        <v>3</v>
      </c>
      <c r="AA77" s="1">
        <f>IF(P77=1,$O$3,IF(P77=2,$O$4,$O$5))</f>
        <v>0</v>
      </c>
    </row>
    <row r="78" ht="25.5">
      <c r="A78" s="1" t="s">
        <v>118</v>
      </c>
      <c r="E78" s="27" t="s">
        <v>3887</v>
      </c>
    </row>
    <row r="79">
      <c r="A79" s="1" t="s">
        <v>119</v>
      </c>
    </row>
    <row r="80">
      <c r="A80" s="1" t="s">
        <v>121</v>
      </c>
      <c r="E80" s="27" t="s">
        <v>114</v>
      </c>
    </row>
    <row r="81" ht="25.5">
      <c r="A81" s="1" t="s">
        <v>112</v>
      </c>
      <c r="B81" s="1">
        <v>522</v>
      </c>
      <c r="C81" s="26" t="s">
        <v>3888</v>
      </c>
      <c r="D81" t="s">
        <v>114</v>
      </c>
      <c r="E81" s="27" t="s">
        <v>3889</v>
      </c>
      <c r="F81" s="28" t="s">
        <v>136</v>
      </c>
      <c r="G81" s="29">
        <v>520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133</v>
      </c>
      <c r="O81" s="32">
        <f>M81*AA81</f>
        <v>0</v>
      </c>
      <c r="P81" s="1">
        <v>3</v>
      </c>
      <c r="AA81" s="1">
        <f>IF(P81=1,$O$3,IF(P81=2,$O$4,$O$5))</f>
        <v>0</v>
      </c>
    </row>
    <row r="82" ht="25.5">
      <c r="A82" s="1" t="s">
        <v>118</v>
      </c>
      <c r="E82" s="27" t="s">
        <v>3889</v>
      </c>
    </row>
    <row r="83">
      <c r="A83" s="1" t="s">
        <v>119</v>
      </c>
    </row>
    <row r="84">
      <c r="A84" s="1" t="s">
        <v>121</v>
      </c>
      <c r="E84" s="27" t="s">
        <v>114</v>
      </c>
    </row>
    <row r="85" ht="25.5">
      <c r="A85" s="1" t="s">
        <v>112</v>
      </c>
      <c r="B85" s="1">
        <v>523</v>
      </c>
      <c r="C85" s="26" t="s">
        <v>3890</v>
      </c>
      <c r="D85" t="s">
        <v>114</v>
      </c>
      <c r="E85" s="27" t="s">
        <v>3891</v>
      </c>
      <c r="F85" s="28" t="s">
        <v>136</v>
      </c>
      <c r="G85" s="29">
        <v>150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133</v>
      </c>
      <c r="O85" s="32">
        <f>M85*AA85</f>
        <v>0</v>
      </c>
      <c r="P85" s="1">
        <v>3</v>
      </c>
      <c r="AA85" s="1">
        <f>IF(P85=1,$O$3,IF(P85=2,$O$4,$O$5))</f>
        <v>0</v>
      </c>
    </row>
    <row r="86" ht="25.5">
      <c r="A86" s="1" t="s">
        <v>118</v>
      </c>
      <c r="E86" s="27" t="s">
        <v>3891</v>
      </c>
    </row>
    <row r="87">
      <c r="A87" s="1" t="s">
        <v>119</v>
      </c>
    </row>
    <row r="88">
      <c r="A88" s="1" t="s">
        <v>121</v>
      </c>
      <c r="E88" s="27" t="s">
        <v>114</v>
      </c>
    </row>
    <row r="89" ht="25.5">
      <c r="A89" s="1" t="s">
        <v>112</v>
      </c>
      <c r="B89" s="1">
        <v>524</v>
      </c>
      <c r="C89" s="26" t="s">
        <v>3892</v>
      </c>
      <c r="D89" t="s">
        <v>114</v>
      </c>
      <c r="E89" s="27" t="s">
        <v>3893</v>
      </c>
      <c r="F89" s="28" t="s">
        <v>136</v>
      </c>
      <c r="G89" s="29">
        <v>50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133</v>
      </c>
      <c r="O89" s="32">
        <f>M89*AA89</f>
        <v>0</v>
      </c>
      <c r="P89" s="1">
        <v>3</v>
      </c>
      <c r="AA89" s="1">
        <f>IF(P89=1,$O$3,IF(P89=2,$O$4,$O$5))</f>
        <v>0</v>
      </c>
    </row>
    <row r="90" ht="25.5">
      <c r="A90" s="1" t="s">
        <v>118</v>
      </c>
      <c r="E90" s="27" t="s">
        <v>3893</v>
      </c>
    </row>
    <row r="91">
      <c r="A91" s="1" t="s">
        <v>119</v>
      </c>
    </row>
    <row r="92">
      <c r="A92" s="1" t="s">
        <v>121</v>
      </c>
      <c r="E92" s="27" t="s">
        <v>114</v>
      </c>
    </row>
    <row r="93">
      <c r="A93" s="1" t="s">
        <v>109</v>
      </c>
      <c r="C93" s="22" t="s">
        <v>474</v>
      </c>
      <c r="E93" s="23" t="s">
        <v>475</v>
      </c>
      <c r="L93" s="24">
        <f>SUMIFS(L94:L117,A94:A117,"P")</f>
        <v>0</v>
      </c>
      <c r="M93" s="24">
        <f>SUMIFS(M94:M117,A94:A117,"P")</f>
        <v>0</v>
      </c>
      <c r="N93" s="25"/>
    </row>
    <row r="94" ht="25.5">
      <c r="A94" s="1" t="s">
        <v>112</v>
      </c>
      <c r="B94" s="1">
        <v>525</v>
      </c>
      <c r="C94" s="26" t="s">
        <v>476</v>
      </c>
      <c r="D94" t="s">
        <v>114</v>
      </c>
      <c r="E94" s="27" t="s">
        <v>477</v>
      </c>
      <c r="F94" s="28" t="s">
        <v>478</v>
      </c>
      <c r="G94" s="29">
        <v>6.9740000000000002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133</v>
      </c>
      <c r="O94" s="32">
        <f>M94*AA94</f>
        <v>0</v>
      </c>
      <c r="P94" s="1">
        <v>3</v>
      </c>
      <c r="AA94" s="1">
        <f>IF(P94=1,$O$3,IF(P94=2,$O$4,$O$5))</f>
        <v>0</v>
      </c>
    </row>
    <row r="95" ht="25.5">
      <c r="A95" s="1" t="s">
        <v>118</v>
      </c>
      <c r="E95" s="27" t="s">
        <v>477</v>
      </c>
    </row>
    <row r="96">
      <c r="A96" s="1" t="s">
        <v>119</v>
      </c>
    </row>
    <row r="97">
      <c r="A97" s="1" t="s">
        <v>121</v>
      </c>
      <c r="E97" s="27" t="s">
        <v>114</v>
      </c>
    </row>
    <row r="98" ht="25.5">
      <c r="A98" s="1" t="s">
        <v>112</v>
      </c>
      <c r="B98" s="1">
        <v>526</v>
      </c>
      <c r="C98" s="26" t="s">
        <v>479</v>
      </c>
      <c r="D98" t="s">
        <v>114</v>
      </c>
      <c r="E98" s="27" t="s">
        <v>480</v>
      </c>
      <c r="F98" s="28" t="s">
        <v>478</v>
      </c>
      <c r="G98" s="29">
        <v>6.9740000000000002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133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.5">
      <c r="A99" s="1" t="s">
        <v>118</v>
      </c>
      <c r="E99" s="27" t="s">
        <v>480</v>
      </c>
    </row>
    <row r="100">
      <c r="A100" s="1" t="s">
        <v>119</v>
      </c>
    </row>
    <row r="101">
      <c r="A101" s="1" t="s">
        <v>121</v>
      </c>
      <c r="E101" s="27" t="s">
        <v>114</v>
      </c>
    </row>
    <row r="102" ht="25.5">
      <c r="A102" s="1" t="s">
        <v>112</v>
      </c>
      <c r="B102" s="1">
        <v>527</v>
      </c>
      <c r="C102" s="26" t="s">
        <v>481</v>
      </c>
      <c r="D102" t="s">
        <v>114</v>
      </c>
      <c r="E102" s="27" t="s">
        <v>482</v>
      </c>
      <c r="F102" s="28" t="s">
        <v>478</v>
      </c>
      <c r="G102" s="29">
        <v>104.61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133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25.5">
      <c r="A103" s="1" t="s">
        <v>118</v>
      </c>
      <c r="E103" s="27" t="s">
        <v>482</v>
      </c>
    </row>
    <row r="104">
      <c r="A104" s="1" t="s">
        <v>119</v>
      </c>
    </row>
    <row r="105">
      <c r="A105" s="1" t="s">
        <v>121</v>
      </c>
      <c r="E105" s="27" t="s">
        <v>114</v>
      </c>
    </row>
    <row r="106" ht="25.5">
      <c r="A106" s="1" t="s">
        <v>112</v>
      </c>
      <c r="B106" s="1">
        <v>528</v>
      </c>
      <c r="C106" s="26" t="s">
        <v>483</v>
      </c>
      <c r="D106" t="s">
        <v>484</v>
      </c>
      <c r="E106" s="27" t="s">
        <v>485</v>
      </c>
      <c r="F106" s="28" t="s">
        <v>478</v>
      </c>
      <c r="G106" s="29">
        <v>2.9740000000000002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133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38.25">
      <c r="A107" s="1" t="s">
        <v>118</v>
      </c>
      <c r="E107" s="27" t="s">
        <v>486</v>
      </c>
    </row>
    <row r="108">
      <c r="A108" s="1" t="s">
        <v>119</v>
      </c>
    </row>
    <row r="109">
      <c r="A109" s="1" t="s">
        <v>121</v>
      </c>
      <c r="E109" s="27" t="s">
        <v>114</v>
      </c>
    </row>
    <row r="110" ht="25.5">
      <c r="A110" s="1" t="s">
        <v>112</v>
      </c>
      <c r="B110" s="1">
        <v>529</v>
      </c>
      <c r="C110" s="26" t="s">
        <v>3894</v>
      </c>
      <c r="D110" t="s">
        <v>3895</v>
      </c>
      <c r="E110" s="27" t="s">
        <v>3896</v>
      </c>
      <c r="F110" s="28" t="s">
        <v>478</v>
      </c>
      <c r="G110" s="29">
        <v>2.5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257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 ht="25.5">
      <c r="A111" s="1" t="s">
        <v>118</v>
      </c>
      <c r="E111" s="27" t="s">
        <v>3897</v>
      </c>
    </row>
    <row r="112">
      <c r="A112" s="1" t="s">
        <v>119</v>
      </c>
    </row>
    <row r="113">
      <c r="A113" s="1" t="s">
        <v>121</v>
      </c>
      <c r="E113" s="27" t="s">
        <v>114</v>
      </c>
    </row>
    <row r="114" ht="25.5">
      <c r="A114" s="1" t="s">
        <v>112</v>
      </c>
      <c r="B114" s="1">
        <v>530</v>
      </c>
      <c r="C114" s="26" t="s">
        <v>3898</v>
      </c>
      <c r="D114" t="s">
        <v>3899</v>
      </c>
      <c r="E114" s="27" t="s">
        <v>3900</v>
      </c>
      <c r="F114" s="28" t="s">
        <v>478</v>
      </c>
      <c r="G114" s="29">
        <v>1.5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257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 ht="25.5">
      <c r="A115" s="1" t="s">
        <v>118</v>
      </c>
      <c r="E115" s="27" t="s">
        <v>3901</v>
      </c>
    </row>
    <row r="116">
      <c r="A116" s="1" t="s">
        <v>119</v>
      </c>
    </row>
    <row r="117">
      <c r="A117" s="1" t="s">
        <v>121</v>
      </c>
      <c r="E117" s="27" t="s">
        <v>114</v>
      </c>
    </row>
    <row r="118">
      <c r="A118" s="1" t="s">
        <v>109</v>
      </c>
      <c r="C118" s="22" t="s">
        <v>3902</v>
      </c>
      <c r="E118" s="23" t="s">
        <v>3903</v>
      </c>
      <c r="L118" s="24">
        <f>SUMIFS(L119:L302,A119:A302,"P")</f>
        <v>0</v>
      </c>
      <c r="M118" s="24">
        <f>SUMIFS(M119:M302,A119:A302,"P")</f>
        <v>0</v>
      </c>
      <c r="N118" s="25"/>
    </row>
    <row r="119">
      <c r="A119" s="1" t="s">
        <v>112</v>
      </c>
      <c r="B119" s="1">
        <v>32</v>
      </c>
      <c r="C119" s="26" t="s">
        <v>3904</v>
      </c>
      <c r="D119" t="s">
        <v>191</v>
      </c>
      <c r="E119" s="27" t="s">
        <v>3905</v>
      </c>
      <c r="F119" s="28" t="s">
        <v>132</v>
      </c>
      <c r="G119" s="29">
        <v>3</v>
      </c>
      <c r="H119" s="28">
        <v>3.0000000000000001E-05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133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118</v>
      </c>
      <c r="E120" s="27" t="s">
        <v>3905</v>
      </c>
    </row>
    <row r="121">
      <c r="A121" s="1" t="s">
        <v>119</v>
      </c>
    </row>
    <row r="122">
      <c r="A122" s="1" t="s">
        <v>121</v>
      </c>
      <c r="E122" s="27" t="s">
        <v>114</v>
      </c>
    </row>
    <row r="123">
      <c r="A123" s="1" t="s">
        <v>112</v>
      </c>
      <c r="B123" s="1">
        <v>44</v>
      </c>
      <c r="C123" s="26" t="s">
        <v>3906</v>
      </c>
      <c r="D123" t="s">
        <v>191</v>
      </c>
      <c r="E123" s="27" t="s">
        <v>3907</v>
      </c>
      <c r="F123" s="28" t="s">
        <v>132</v>
      </c>
      <c r="G123" s="29">
        <v>10</v>
      </c>
      <c r="H123" s="28">
        <v>1.0000000000000001E-05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133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118</v>
      </c>
      <c r="E124" s="27" t="s">
        <v>3907</v>
      </c>
    </row>
    <row r="125">
      <c r="A125" s="1" t="s">
        <v>119</v>
      </c>
    </row>
    <row r="126">
      <c r="A126" s="1" t="s">
        <v>121</v>
      </c>
      <c r="E126" s="27" t="s">
        <v>114</v>
      </c>
    </row>
    <row r="127">
      <c r="A127" s="1" t="s">
        <v>112</v>
      </c>
      <c r="B127" s="1">
        <v>45</v>
      </c>
      <c r="C127" s="26" t="s">
        <v>3908</v>
      </c>
      <c r="D127" t="s">
        <v>191</v>
      </c>
      <c r="E127" s="27" t="s">
        <v>3909</v>
      </c>
      <c r="F127" s="28" t="s">
        <v>132</v>
      </c>
      <c r="G127" s="29">
        <v>7</v>
      </c>
      <c r="H127" s="28">
        <v>1.0000000000000001E-05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133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118</v>
      </c>
      <c r="E128" s="27" t="s">
        <v>3909</v>
      </c>
    </row>
    <row r="129">
      <c r="A129" s="1" t="s">
        <v>119</v>
      </c>
    </row>
    <row r="130">
      <c r="A130" s="1" t="s">
        <v>121</v>
      </c>
      <c r="E130" s="27" t="s">
        <v>114</v>
      </c>
    </row>
    <row r="131">
      <c r="A131" s="1" t="s">
        <v>112</v>
      </c>
      <c r="B131" s="1">
        <v>46</v>
      </c>
      <c r="C131" s="26" t="s">
        <v>3910</v>
      </c>
      <c r="D131" t="s">
        <v>348</v>
      </c>
      <c r="E131" s="27" t="s">
        <v>3911</v>
      </c>
      <c r="F131" s="28" t="s">
        <v>132</v>
      </c>
      <c r="G131" s="29">
        <v>6</v>
      </c>
      <c r="H131" s="28">
        <v>1.0000000000000001E-05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133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118</v>
      </c>
      <c r="E132" s="27" t="s">
        <v>3911</v>
      </c>
    </row>
    <row r="133">
      <c r="A133" s="1" t="s">
        <v>119</v>
      </c>
    </row>
    <row r="134">
      <c r="A134" s="1" t="s">
        <v>121</v>
      </c>
      <c r="E134" s="27" t="s">
        <v>114</v>
      </c>
    </row>
    <row r="135">
      <c r="A135" s="1" t="s">
        <v>112</v>
      </c>
      <c r="B135" s="1">
        <v>35</v>
      </c>
      <c r="C135" s="26" t="s">
        <v>3912</v>
      </c>
      <c r="D135" t="s">
        <v>114</v>
      </c>
      <c r="E135" s="27" t="s">
        <v>3913</v>
      </c>
      <c r="F135" s="28" t="s">
        <v>132</v>
      </c>
      <c r="G135" s="29">
        <v>2</v>
      </c>
      <c r="H135" s="28">
        <v>0.00016000000000000001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133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118</v>
      </c>
      <c r="E136" s="27" t="s">
        <v>3913</v>
      </c>
    </row>
    <row r="137">
      <c r="A137" s="1" t="s">
        <v>119</v>
      </c>
    </row>
    <row r="138">
      <c r="A138" s="1" t="s">
        <v>121</v>
      </c>
      <c r="E138" s="27" t="s">
        <v>114</v>
      </c>
    </row>
    <row r="139">
      <c r="A139" s="1" t="s">
        <v>112</v>
      </c>
      <c r="B139" s="1">
        <v>36</v>
      </c>
      <c r="C139" s="26" t="s">
        <v>3914</v>
      </c>
      <c r="D139" t="s">
        <v>455</v>
      </c>
      <c r="E139" s="27" t="s">
        <v>3915</v>
      </c>
      <c r="F139" s="28" t="s">
        <v>132</v>
      </c>
      <c r="G139" s="29">
        <v>1</v>
      </c>
      <c r="H139" s="28">
        <v>0.00040000000000000002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133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118</v>
      </c>
      <c r="E140" s="27" t="s">
        <v>3915</v>
      </c>
    </row>
    <row r="141">
      <c r="A141" s="1" t="s">
        <v>119</v>
      </c>
    </row>
    <row r="142">
      <c r="A142" s="1" t="s">
        <v>121</v>
      </c>
      <c r="E142" s="27" t="s">
        <v>114</v>
      </c>
    </row>
    <row r="143">
      <c r="A143" s="1" t="s">
        <v>112</v>
      </c>
      <c r="B143" s="1">
        <v>38</v>
      </c>
      <c r="C143" s="26" t="s">
        <v>3916</v>
      </c>
      <c r="D143" t="s">
        <v>114</v>
      </c>
      <c r="E143" s="27" t="s">
        <v>3917</v>
      </c>
      <c r="F143" s="28" t="s">
        <v>132</v>
      </c>
      <c r="G143" s="29">
        <v>1</v>
      </c>
      <c r="H143" s="28">
        <v>0.0010499999999999999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133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118</v>
      </c>
      <c r="E144" s="27" t="s">
        <v>3917</v>
      </c>
    </row>
    <row r="145">
      <c r="A145" s="1" t="s">
        <v>119</v>
      </c>
    </row>
    <row r="146">
      <c r="A146" s="1" t="s">
        <v>121</v>
      </c>
      <c r="E146" s="27" t="s">
        <v>114</v>
      </c>
    </row>
    <row r="147">
      <c r="A147" s="1" t="s">
        <v>112</v>
      </c>
      <c r="B147" s="1">
        <v>29</v>
      </c>
      <c r="C147" s="26" t="s">
        <v>3918</v>
      </c>
      <c r="D147" t="s">
        <v>114</v>
      </c>
      <c r="E147" s="27" t="s">
        <v>3919</v>
      </c>
      <c r="F147" s="28" t="s">
        <v>132</v>
      </c>
      <c r="G147" s="29">
        <v>1</v>
      </c>
      <c r="H147" s="28">
        <v>0.0010499999999999999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133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118</v>
      </c>
      <c r="E148" s="27" t="s">
        <v>3919</v>
      </c>
    </row>
    <row r="149">
      <c r="A149" s="1" t="s">
        <v>119</v>
      </c>
    </row>
    <row r="150">
      <c r="A150" s="1" t="s">
        <v>121</v>
      </c>
      <c r="E150" s="27" t="s">
        <v>114</v>
      </c>
    </row>
    <row r="151">
      <c r="A151" s="1" t="s">
        <v>112</v>
      </c>
      <c r="B151" s="1">
        <v>37</v>
      </c>
      <c r="C151" s="26" t="s">
        <v>3920</v>
      </c>
      <c r="D151" t="s">
        <v>114</v>
      </c>
      <c r="E151" s="27" t="s">
        <v>3921</v>
      </c>
      <c r="F151" s="28" t="s">
        <v>132</v>
      </c>
      <c r="G151" s="29">
        <v>1</v>
      </c>
      <c r="H151" s="28">
        <v>0.0010499999999999999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133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118</v>
      </c>
      <c r="E152" s="27" t="s">
        <v>3921</v>
      </c>
    </row>
    <row r="153">
      <c r="A153" s="1" t="s">
        <v>119</v>
      </c>
    </row>
    <row r="154">
      <c r="A154" s="1" t="s">
        <v>121</v>
      </c>
      <c r="E154" s="27" t="s">
        <v>114</v>
      </c>
    </row>
    <row r="155">
      <c r="A155" s="1" t="s">
        <v>112</v>
      </c>
      <c r="B155" s="1">
        <v>33</v>
      </c>
      <c r="C155" s="26" t="s">
        <v>3922</v>
      </c>
      <c r="D155" t="s">
        <v>191</v>
      </c>
      <c r="E155" s="27" t="s">
        <v>3923</v>
      </c>
      <c r="F155" s="28" t="s">
        <v>132</v>
      </c>
      <c r="G155" s="29">
        <v>1</v>
      </c>
      <c r="H155" s="28">
        <v>0.0010399999999999999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133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118</v>
      </c>
      <c r="E156" s="27" t="s">
        <v>3923</v>
      </c>
    </row>
    <row r="157">
      <c r="A157" s="1" t="s">
        <v>119</v>
      </c>
    </row>
    <row r="158">
      <c r="A158" s="1" t="s">
        <v>121</v>
      </c>
      <c r="E158" s="27" t="s">
        <v>114</v>
      </c>
    </row>
    <row r="159" ht="25.5">
      <c r="A159" s="1" t="s">
        <v>112</v>
      </c>
      <c r="B159" s="1">
        <v>26</v>
      </c>
      <c r="C159" s="26" t="s">
        <v>3924</v>
      </c>
      <c r="D159" t="s">
        <v>191</v>
      </c>
      <c r="E159" s="27" t="s">
        <v>3925</v>
      </c>
      <c r="F159" s="28" t="s">
        <v>132</v>
      </c>
      <c r="G159" s="29">
        <v>1</v>
      </c>
      <c r="H159" s="28">
        <v>0.0033300000000000001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133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118</v>
      </c>
      <c r="E160" s="27" t="s">
        <v>3925</v>
      </c>
    </row>
    <row r="161">
      <c r="A161" s="1" t="s">
        <v>119</v>
      </c>
    </row>
    <row r="162">
      <c r="A162" s="1" t="s">
        <v>121</v>
      </c>
      <c r="E162" s="27" t="s">
        <v>114</v>
      </c>
    </row>
    <row r="163" ht="25.5">
      <c r="A163" s="1" t="s">
        <v>112</v>
      </c>
      <c r="B163" s="1">
        <v>27</v>
      </c>
      <c r="C163" s="26" t="s">
        <v>3926</v>
      </c>
      <c r="D163" t="s">
        <v>114</v>
      </c>
      <c r="E163" s="27" t="s">
        <v>3927</v>
      </c>
      <c r="F163" s="28" t="s">
        <v>132</v>
      </c>
      <c r="G163" s="29">
        <v>1</v>
      </c>
      <c r="H163" s="28">
        <v>0.0059699999999999996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133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 ht="25.5">
      <c r="A164" s="1" t="s">
        <v>118</v>
      </c>
      <c r="E164" s="27" t="s">
        <v>3927</v>
      </c>
    </row>
    <row r="165">
      <c r="A165" s="1" t="s">
        <v>119</v>
      </c>
    </row>
    <row r="166">
      <c r="A166" s="1" t="s">
        <v>121</v>
      </c>
      <c r="E166" s="27" t="s">
        <v>114</v>
      </c>
    </row>
    <row r="167">
      <c r="A167" s="1" t="s">
        <v>112</v>
      </c>
      <c r="B167" s="1">
        <v>31</v>
      </c>
      <c r="C167" s="26" t="s">
        <v>3928</v>
      </c>
      <c r="D167" t="s">
        <v>114</v>
      </c>
      <c r="E167" s="27" t="s">
        <v>3929</v>
      </c>
      <c r="F167" s="28" t="s">
        <v>132</v>
      </c>
      <c r="G167" s="29">
        <v>1</v>
      </c>
      <c r="H167" s="28">
        <v>0.0010399999999999999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133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118</v>
      </c>
      <c r="E168" s="27" t="s">
        <v>3929</v>
      </c>
    </row>
    <row r="169">
      <c r="A169" s="1" t="s">
        <v>119</v>
      </c>
    </row>
    <row r="170">
      <c r="A170" s="1" t="s">
        <v>121</v>
      </c>
      <c r="E170" s="27" t="s">
        <v>114</v>
      </c>
    </row>
    <row r="171">
      <c r="A171" s="1" t="s">
        <v>112</v>
      </c>
      <c r="B171" s="1">
        <v>1</v>
      </c>
      <c r="C171" s="26" t="s">
        <v>3930</v>
      </c>
      <c r="D171" t="s">
        <v>114</v>
      </c>
      <c r="E171" s="27" t="s">
        <v>3931</v>
      </c>
      <c r="F171" s="28" t="s">
        <v>132</v>
      </c>
      <c r="G171" s="29">
        <v>1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257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118</v>
      </c>
      <c r="E172" s="27" t="s">
        <v>3931</v>
      </c>
    </row>
    <row r="173">
      <c r="A173" s="1" t="s">
        <v>119</v>
      </c>
    </row>
    <row r="174">
      <c r="A174" s="1" t="s">
        <v>121</v>
      </c>
      <c r="E174" s="27" t="s">
        <v>114</v>
      </c>
    </row>
    <row r="175">
      <c r="A175" s="1" t="s">
        <v>112</v>
      </c>
      <c r="B175" s="1">
        <v>2</v>
      </c>
      <c r="C175" s="26" t="s">
        <v>3932</v>
      </c>
      <c r="D175" t="s">
        <v>114</v>
      </c>
      <c r="E175" s="27" t="s">
        <v>3933</v>
      </c>
      <c r="F175" s="28" t="s">
        <v>132</v>
      </c>
      <c r="G175" s="29">
        <v>1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257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118</v>
      </c>
      <c r="E176" s="27" t="s">
        <v>3933</v>
      </c>
    </row>
    <row r="177">
      <c r="A177" s="1" t="s">
        <v>119</v>
      </c>
    </row>
    <row r="178">
      <c r="A178" s="1" t="s">
        <v>121</v>
      </c>
      <c r="E178" s="27" t="s">
        <v>114</v>
      </c>
    </row>
    <row r="179">
      <c r="A179" s="1" t="s">
        <v>112</v>
      </c>
      <c r="B179" s="1">
        <v>3</v>
      </c>
      <c r="C179" s="26" t="s">
        <v>3934</v>
      </c>
      <c r="D179" t="s">
        <v>114</v>
      </c>
      <c r="E179" s="27" t="s">
        <v>3935</v>
      </c>
      <c r="F179" s="28" t="s">
        <v>132</v>
      </c>
      <c r="G179" s="29">
        <v>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257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118</v>
      </c>
      <c r="E180" s="27" t="s">
        <v>3935</v>
      </c>
    </row>
    <row r="181">
      <c r="A181" s="1" t="s">
        <v>119</v>
      </c>
    </row>
    <row r="182">
      <c r="A182" s="1" t="s">
        <v>121</v>
      </c>
      <c r="E182" s="27" t="s">
        <v>114</v>
      </c>
    </row>
    <row r="183">
      <c r="A183" s="1" t="s">
        <v>112</v>
      </c>
      <c r="B183" s="1">
        <v>4</v>
      </c>
      <c r="C183" s="26" t="s">
        <v>3936</v>
      </c>
      <c r="D183" t="s">
        <v>114</v>
      </c>
      <c r="E183" s="27" t="s">
        <v>3937</v>
      </c>
      <c r="F183" s="28" t="s">
        <v>132</v>
      </c>
      <c r="G183" s="29">
        <v>1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257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118</v>
      </c>
      <c r="E184" s="27" t="s">
        <v>3937</v>
      </c>
    </row>
    <row r="185">
      <c r="A185" s="1" t="s">
        <v>119</v>
      </c>
    </row>
    <row r="186">
      <c r="A186" s="1" t="s">
        <v>121</v>
      </c>
      <c r="E186" s="27" t="s">
        <v>114</v>
      </c>
    </row>
    <row r="187">
      <c r="A187" s="1" t="s">
        <v>112</v>
      </c>
      <c r="B187" s="1">
        <v>5</v>
      </c>
      <c r="C187" s="26" t="s">
        <v>3938</v>
      </c>
      <c r="D187" t="s">
        <v>114</v>
      </c>
      <c r="E187" s="27" t="s">
        <v>3939</v>
      </c>
      <c r="F187" s="28" t="s">
        <v>132</v>
      </c>
      <c r="G187" s="29">
        <v>2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257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118</v>
      </c>
      <c r="E188" s="27" t="s">
        <v>3939</v>
      </c>
    </row>
    <row r="189">
      <c r="A189" s="1" t="s">
        <v>119</v>
      </c>
    </row>
    <row r="190">
      <c r="A190" s="1" t="s">
        <v>121</v>
      </c>
      <c r="E190" s="27" t="s">
        <v>114</v>
      </c>
    </row>
    <row r="191">
      <c r="A191" s="1" t="s">
        <v>112</v>
      </c>
      <c r="B191" s="1">
        <v>6</v>
      </c>
      <c r="C191" s="26" t="s">
        <v>3940</v>
      </c>
      <c r="D191" t="s">
        <v>114</v>
      </c>
      <c r="E191" s="27" t="s">
        <v>3941</v>
      </c>
      <c r="F191" s="28" t="s">
        <v>132</v>
      </c>
      <c r="G191" s="29">
        <v>1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257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118</v>
      </c>
      <c r="E192" s="27" t="s">
        <v>3941</v>
      </c>
    </row>
    <row r="193">
      <c r="A193" s="1" t="s">
        <v>119</v>
      </c>
    </row>
    <row r="194">
      <c r="A194" s="1" t="s">
        <v>121</v>
      </c>
      <c r="E194" s="27" t="s">
        <v>114</v>
      </c>
    </row>
    <row r="195">
      <c r="A195" s="1" t="s">
        <v>112</v>
      </c>
      <c r="B195" s="1">
        <v>7</v>
      </c>
      <c r="C195" s="26" t="s">
        <v>3942</v>
      </c>
      <c r="D195" t="s">
        <v>191</v>
      </c>
      <c r="E195" s="27" t="s">
        <v>3943</v>
      </c>
      <c r="F195" s="28" t="s">
        <v>132</v>
      </c>
      <c r="G195" s="29">
        <v>1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257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118</v>
      </c>
      <c r="E196" s="27" t="s">
        <v>3943</v>
      </c>
    </row>
    <row r="197">
      <c r="A197" s="1" t="s">
        <v>119</v>
      </c>
    </row>
    <row r="198">
      <c r="A198" s="1" t="s">
        <v>121</v>
      </c>
      <c r="E198" s="27" t="s">
        <v>114</v>
      </c>
    </row>
    <row r="199" ht="25.5">
      <c r="A199" s="1" t="s">
        <v>112</v>
      </c>
      <c r="B199" s="1">
        <v>8</v>
      </c>
      <c r="C199" s="26" t="s">
        <v>3944</v>
      </c>
      <c r="D199" t="s">
        <v>114</v>
      </c>
      <c r="E199" s="27" t="s">
        <v>3945</v>
      </c>
      <c r="F199" s="28" t="s">
        <v>132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257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 ht="25.5">
      <c r="A200" s="1" t="s">
        <v>118</v>
      </c>
      <c r="E200" s="27" t="s">
        <v>3945</v>
      </c>
    </row>
    <row r="201">
      <c r="A201" s="1" t="s">
        <v>119</v>
      </c>
    </row>
    <row r="202">
      <c r="A202" s="1" t="s">
        <v>121</v>
      </c>
      <c r="E202" s="27" t="s">
        <v>114</v>
      </c>
    </row>
    <row r="203">
      <c r="A203" s="1" t="s">
        <v>112</v>
      </c>
      <c r="B203" s="1">
        <v>9</v>
      </c>
      <c r="C203" s="26" t="s">
        <v>3946</v>
      </c>
      <c r="D203" t="s">
        <v>114</v>
      </c>
      <c r="E203" s="27" t="s">
        <v>3947</v>
      </c>
      <c r="F203" s="28" t="s">
        <v>132</v>
      </c>
      <c r="G203" s="29">
        <v>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257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118</v>
      </c>
      <c r="E204" s="27" t="s">
        <v>3947</v>
      </c>
    </row>
    <row r="205">
      <c r="A205" s="1" t="s">
        <v>119</v>
      </c>
    </row>
    <row r="206">
      <c r="A206" s="1" t="s">
        <v>121</v>
      </c>
      <c r="E206" s="27" t="s">
        <v>114</v>
      </c>
    </row>
    <row r="207">
      <c r="A207" s="1" t="s">
        <v>112</v>
      </c>
      <c r="B207" s="1">
        <v>10</v>
      </c>
      <c r="C207" s="26" t="s">
        <v>3948</v>
      </c>
      <c r="D207" t="s">
        <v>114</v>
      </c>
      <c r="E207" s="27" t="s">
        <v>3949</v>
      </c>
      <c r="F207" s="28" t="s">
        <v>132</v>
      </c>
      <c r="G207" s="29">
        <v>2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257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118</v>
      </c>
      <c r="E208" s="27" t="s">
        <v>3949</v>
      </c>
    </row>
    <row r="209">
      <c r="A209" s="1" t="s">
        <v>119</v>
      </c>
    </row>
    <row r="210">
      <c r="A210" s="1" t="s">
        <v>121</v>
      </c>
      <c r="E210" s="27" t="s">
        <v>114</v>
      </c>
    </row>
    <row r="211">
      <c r="A211" s="1" t="s">
        <v>112</v>
      </c>
      <c r="B211" s="1">
        <v>11</v>
      </c>
      <c r="C211" s="26" t="s">
        <v>3950</v>
      </c>
      <c r="D211" t="s">
        <v>232</v>
      </c>
      <c r="E211" s="27" t="s">
        <v>3951</v>
      </c>
      <c r="F211" s="28" t="s">
        <v>132</v>
      </c>
      <c r="G211" s="29">
        <v>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257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118</v>
      </c>
      <c r="E212" s="27" t="s">
        <v>3951</v>
      </c>
    </row>
    <row r="213">
      <c r="A213" s="1" t="s">
        <v>119</v>
      </c>
    </row>
    <row r="214">
      <c r="A214" s="1" t="s">
        <v>121</v>
      </c>
      <c r="E214" s="27" t="s">
        <v>114</v>
      </c>
    </row>
    <row r="215">
      <c r="A215" s="1" t="s">
        <v>112</v>
      </c>
      <c r="B215" s="1">
        <v>12</v>
      </c>
      <c r="C215" s="26" t="s">
        <v>3952</v>
      </c>
      <c r="D215" t="s">
        <v>114</v>
      </c>
      <c r="E215" s="27" t="s">
        <v>3953</v>
      </c>
      <c r="F215" s="28" t="s">
        <v>132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257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118</v>
      </c>
      <c r="E216" s="27" t="s">
        <v>3953</v>
      </c>
    </row>
    <row r="217">
      <c r="A217" s="1" t="s">
        <v>119</v>
      </c>
    </row>
    <row r="218">
      <c r="A218" s="1" t="s">
        <v>121</v>
      </c>
      <c r="E218" s="27" t="s">
        <v>114</v>
      </c>
    </row>
    <row r="219">
      <c r="A219" s="1" t="s">
        <v>112</v>
      </c>
      <c r="B219" s="1">
        <v>13</v>
      </c>
      <c r="C219" s="26" t="s">
        <v>3954</v>
      </c>
      <c r="D219" t="s">
        <v>114</v>
      </c>
      <c r="E219" s="27" t="s">
        <v>3955</v>
      </c>
      <c r="F219" s="28" t="s">
        <v>132</v>
      </c>
      <c r="G219" s="29">
        <v>4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257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118</v>
      </c>
      <c r="E220" s="27" t="s">
        <v>3955</v>
      </c>
    </row>
    <row r="221">
      <c r="A221" s="1" t="s">
        <v>119</v>
      </c>
    </row>
    <row r="222">
      <c r="A222" s="1" t="s">
        <v>121</v>
      </c>
      <c r="E222" s="27" t="s">
        <v>114</v>
      </c>
    </row>
    <row r="223">
      <c r="A223" s="1" t="s">
        <v>112</v>
      </c>
      <c r="B223" s="1">
        <v>14</v>
      </c>
      <c r="C223" s="26" t="s">
        <v>3956</v>
      </c>
      <c r="D223" t="s">
        <v>114</v>
      </c>
      <c r="E223" s="27" t="s">
        <v>3957</v>
      </c>
      <c r="F223" s="28" t="s">
        <v>132</v>
      </c>
      <c r="G223" s="29">
        <v>6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257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118</v>
      </c>
      <c r="E224" s="27" t="s">
        <v>3957</v>
      </c>
    </row>
    <row r="225">
      <c r="A225" s="1" t="s">
        <v>119</v>
      </c>
    </row>
    <row r="226">
      <c r="A226" s="1" t="s">
        <v>121</v>
      </c>
      <c r="E226" s="27" t="s">
        <v>114</v>
      </c>
    </row>
    <row r="227">
      <c r="A227" s="1" t="s">
        <v>112</v>
      </c>
      <c r="B227" s="1">
        <v>15</v>
      </c>
      <c r="C227" s="26" t="s">
        <v>3958</v>
      </c>
      <c r="D227" t="s">
        <v>114</v>
      </c>
      <c r="E227" s="27" t="s">
        <v>3959</v>
      </c>
      <c r="F227" s="28" t="s">
        <v>132</v>
      </c>
      <c r="G227" s="29">
        <v>1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257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118</v>
      </c>
      <c r="E228" s="27" t="s">
        <v>3959</v>
      </c>
    </row>
    <row r="229">
      <c r="A229" s="1" t="s">
        <v>119</v>
      </c>
    </row>
    <row r="230">
      <c r="A230" s="1" t="s">
        <v>121</v>
      </c>
      <c r="E230" s="27" t="s">
        <v>114</v>
      </c>
    </row>
    <row r="231">
      <c r="A231" s="1" t="s">
        <v>112</v>
      </c>
      <c r="B231" s="1">
        <v>16</v>
      </c>
      <c r="C231" s="26" t="s">
        <v>3960</v>
      </c>
      <c r="D231" t="s">
        <v>114</v>
      </c>
      <c r="E231" s="27" t="s">
        <v>3961</v>
      </c>
      <c r="F231" s="28" t="s">
        <v>132</v>
      </c>
      <c r="G231" s="29">
        <v>3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257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118</v>
      </c>
      <c r="E232" s="27" t="s">
        <v>3961</v>
      </c>
    </row>
    <row r="233">
      <c r="A233" s="1" t="s">
        <v>119</v>
      </c>
    </row>
    <row r="234">
      <c r="A234" s="1" t="s">
        <v>121</v>
      </c>
      <c r="E234" s="27" t="s">
        <v>114</v>
      </c>
    </row>
    <row r="235">
      <c r="A235" s="1" t="s">
        <v>112</v>
      </c>
      <c r="B235" s="1">
        <v>17</v>
      </c>
      <c r="C235" s="26" t="s">
        <v>3962</v>
      </c>
      <c r="D235" t="s">
        <v>114</v>
      </c>
      <c r="E235" s="27" t="s">
        <v>3963</v>
      </c>
      <c r="F235" s="28" t="s">
        <v>132</v>
      </c>
      <c r="G235" s="29">
        <v>1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257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118</v>
      </c>
      <c r="E236" s="27" t="s">
        <v>3963</v>
      </c>
    </row>
    <row r="237">
      <c r="A237" s="1" t="s">
        <v>119</v>
      </c>
    </row>
    <row r="238">
      <c r="A238" s="1" t="s">
        <v>121</v>
      </c>
      <c r="E238" s="27" t="s">
        <v>114</v>
      </c>
    </row>
    <row r="239">
      <c r="A239" s="1" t="s">
        <v>112</v>
      </c>
      <c r="B239" s="1">
        <v>18</v>
      </c>
      <c r="C239" s="26" t="s">
        <v>3964</v>
      </c>
      <c r="D239" t="s">
        <v>114</v>
      </c>
      <c r="E239" s="27" t="s">
        <v>3965</v>
      </c>
      <c r="F239" s="28" t="s">
        <v>132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257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118</v>
      </c>
      <c r="E240" s="27" t="s">
        <v>3965</v>
      </c>
    </row>
    <row r="241">
      <c r="A241" s="1" t="s">
        <v>119</v>
      </c>
    </row>
    <row r="242">
      <c r="A242" s="1" t="s">
        <v>121</v>
      </c>
      <c r="E242" s="27" t="s">
        <v>114</v>
      </c>
    </row>
    <row r="243">
      <c r="A243" s="1" t="s">
        <v>112</v>
      </c>
      <c r="B243" s="1">
        <v>19</v>
      </c>
      <c r="C243" s="26" t="s">
        <v>3966</v>
      </c>
      <c r="D243" t="s">
        <v>114</v>
      </c>
      <c r="E243" s="27" t="s">
        <v>3967</v>
      </c>
      <c r="F243" s="28" t="s">
        <v>132</v>
      </c>
      <c r="G243" s="29">
        <v>2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257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118</v>
      </c>
      <c r="E244" s="27" t="s">
        <v>3967</v>
      </c>
    </row>
    <row r="245">
      <c r="A245" s="1" t="s">
        <v>119</v>
      </c>
    </row>
    <row r="246">
      <c r="A246" s="1" t="s">
        <v>121</v>
      </c>
      <c r="E246" s="27" t="s">
        <v>114</v>
      </c>
    </row>
    <row r="247">
      <c r="A247" s="1" t="s">
        <v>112</v>
      </c>
      <c r="B247" s="1">
        <v>20</v>
      </c>
      <c r="C247" s="26" t="s">
        <v>3968</v>
      </c>
      <c r="D247" t="s">
        <v>114</v>
      </c>
      <c r="E247" s="27" t="s">
        <v>3969</v>
      </c>
      <c r="F247" s="28" t="s">
        <v>132</v>
      </c>
      <c r="G247" s="29">
        <v>1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257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118</v>
      </c>
      <c r="E248" s="27" t="s">
        <v>3969</v>
      </c>
    </row>
    <row r="249">
      <c r="A249" s="1" t="s">
        <v>119</v>
      </c>
    </row>
    <row r="250">
      <c r="A250" s="1" t="s">
        <v>121</v>
      </c>
      <c r="E250" s="27" t="s">
        <v>114</v>
      </c>
    </row>
    <row r="251">
      <c r="A251" s="1" t="s">
        <v>112</v>
      </c>
      <c r="B251" s="1">
        <v>21</v>
      </c>
      <c r="C251" s="26" t="s">
        <v>3970</v>
      </c>
      <c r="D251" t="s">
        <v>114</v>
      </c>
      <c r="E251" s="27" t="s">
        <v>3971</v>
      </c>
      <c r="F251" s="28" t="s">
        <v>132</v>
      </c>
      <c r="G251" s="29">
        <v>4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257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118</v>
      </c>
      <c r="E252" s="27" t="s">
        <v>3971</v>
      </c>
    </row>
    <row r="253">
      <c r="A253" s="1" t="s">
        <v>119</v>
      </c>
    </row>
    <row r="254">
      <c r="A254" s="1" t="s">
        <v>121</v>
      </c>
      <c r="E254" s="27" t="s">
        <v>114</v>
      </c>
    </row>
    <row r="255">
      <c r="A255" s="1" t="s">
        <v>112</v>
      </c>
      <c r="B255" s="1">
        <v>22</v>
      </c>
      <c r="C255" s="26" t="s">
        <v>3972</v>
      </c>
      <c r="D255" t="s">
        <v>114</v>
      </c>
      <c r="E255" s="27" t="s">
        <v>3973</v>
      </c>
      <c r="F255" s="28" t="s">
        <v>132</v>
      </c>
      <c r="G255" s="29">
        <v>3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257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118</v>
      </c>
      <c r="E256" s="27" t="s">
        <v>3973</v>
      </c>
    </row>
    <row r="257">
      <c r="A257" s="1" t="s">
        <v>119</v>
      </c>
    </row>
    <row r="258">
      <c r="A258" s="1" t="s">
        <v>121</v>
      </c>
      <c r="E258" s="27" t="s">
        <v>114</v>
      </c>
    </row>
    <row r="259">
      <c r="A259" s="1" t="s">
        <v>112</v>
      </c>
      <c r="B259" s="1">
        <v>23</v>
      </c>
      <c r="C259" s="26" t="s">
        <v>3974</v>
      </c>
      <c r="D259" t="s">
        <v>114</v>
      </c>
      <c r="E259" s="27" t="s">
        <v>3975</v>
      </c>
      <c r="F259" s="28" t="s">
        <v>132</v>
      </c>
      <c r="G259" s="29">
        <v>2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257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118</v>
      </c>
      <c r="E260" s="27" t="s">
        <v>3975</v>
      </c>
    </row>
    <row r="261">
      <c r="A261" s="1" t="s">
        <v>119</v>
      </c>
    </row>
    <row r="262">
      <c r="A262" s="1" t="s">
        <v>121</v>
      </c>
      <c r="E262" s="27" t="s">
        <v>114</v>
      </c>
    </row>
    <row r="263">
      <c r="A263" s="1" t="s">
        <v>112</v>
      </c>
      <c r="B263" s="1">
        <v>24</v>
      </c>
      <c r="C263" s="26" t="s">
        <v>3976</v>
      </c>
      <c r="D263" t="s">
        <v>114</v>
      </c>
      <c r="E263" s="27" t="s">
        <v>3977</v>
      </c>
      <c r="F263" s="28" t="s">
        <v>132</v>
      </c>
      <c r="G263" s="29">
        <v>1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257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118</v>
      </c>
      <c r="E264" s="27" t="s">
        <v>3977</v>
      </c>
    </row>
    <row r="265">
      <c r="A265" s="1" t="s">
        <v>119</v>
      </c>
    </row>
    <row r="266">
      <c r="A266" s="1" t="s">
        <v>121</v>
      </c>
      <c r="E266" s="27" t="s">
        <v>114</v>
      </c>
    </row>
    <row r="267">
      <c r="A267" s="1" t="s">
        <v>112</v>
      </c>
      <c r="B267" s="1">
        <v>25</v>
      </c>
      <c r="C267" s="26" t="s">
        <v>3978</v>
      </c>
      <c r="D267" t="s">
        <v>114</v>
      </c>
      <c r="E267" s="27" t="s">
        <v>3979</v>
      </c>
      <c r="F267" s="28" t="s">
        <v>132</v>
      </c>
      <c r="G267" s="29">
        <v>1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257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118</v>
      </c>
      <c r="E268" s="27" t="s">
        <v>3979</v>
      </c>
    </row>
    <row r="269">
      <c r="A269" s="1" t="s">
        <v>119</v>
      </c>
    </row>
    <row r="270">
      <c r="A270" s="1" t="s">
        <v>121</v>
      </c>
      <c r="E270" s="27" t="s">
        <v>114</v>
      </c>
    </row>
    <row r="271">
      <c r="A271" s="1" t="s">
        <v>112</v>
      </c>
      <c r="B271" s="1">
        <v>28</v>
      </c>
      <c r="C271" s="26" t="s">
        <v>3980</v>
      </c>
      <c r="D271" t="s">
        <v>114</v>
      </c>
      <c r="E271" s="27" t="s">
        <v>3981</v>
      </c>
      <c r="F271" s="28" t="s">
        <v>132</v>
      </c>
      <c r="G271" s="29">
        <v>2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257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118</v>
      </c>
      <c r="E272" s="27" t="s">
        <v>3981</v>
      </c>
    </row>
    <row r="273">
      <c r="A273" s="1" t="s">
        <v>119</v>
      </c>
    </row>
    <row r="274">
      <c r="A274" s="1" t="s">
        <v>121</v>
      </c>
      <c r="E274" s="27" t="s">
        <v>114</v>
      </c>
    </row>
    <row r="275">
      <c r="A275" s="1" t="s">
        <v>112</v>
      </c>
      <c r="B275" s="1">
        <v>30</v>
      </c>
      <c r="C275" s="26" t="s">
        <v>3982</v>
      </c>
      <c r="D275" t="s">
        <v>114</v>
      </c>
      <c r="E275" s="27" t="s">
        <v>3983</v>
      </c>
      <c r="F275" s="28" t="s">
        <v>132</v>
      </c>
      <c r="G275" s="29">
        <v>1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257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118</v>
      </c>
      <c r="E276" s="27" t="s">
        <v>3983</v>
      </c>
    </row>
    <row r="277">
      <c r="A277" s="1" t="s">
        <v>119</v>
      </c>
    </row>
    <row r="278">
      <c r="A278" s="1" t="s">
        <v>121</v>
      </c>
      <c r="E278" s="27" t="s">
        <v>114</v>
      </c>
    </row>
    <row r="279">
      <c r="A279" s="1" t="s">
        <v>112</v>
      </c>
      <c r="B279" s="1">
        <v>34</v>
      </c>
      <c r="C279" s="26" t="s">
        <v>3984</v>
      </c>
      <c r="D279" t="s">
        <v>191</v>
      </c>
      <c r="E279" s="27" t="s">
        <v>3985</v>
      </c>
      <c r="F279" s="28" t="s">
        <v>132</v>
      </c>
      <c r="G279" s="29">
        <v>3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257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118</v>
      </c>
      <c r="E280" s="27" t="s">
        <v>3985</v>
      </c>
    </row>
    <row r="281">
      <c r="A281" s="1" t="s">
        <v>119</v>
      </c>
    </row>
    <row r="282">
      <c r="A282" s="1" t="s">
        <v>121</v>
      </c>
      <c r="E282" s="27" t="s">
        <v>114</v>
      </c>
    </row>
    <row r="283">
      <c r="A283" s="1" t="s">
        <v>112</v>
      </c>
      <c r="B283" s="1">
        <v>39</v>
      </c>
      <c r="C283" s="26" t="s">
        <v>3986</v>
      </c>
      <c r="D283" t="s">
        <v>114</v>
      </c>
      <c r="E283" s="27" t="s">
        <v>3987</v>
      </c>
      <c r="F283" s="28" t="s">
        <v>132</v>
      </c>
      <c r="G283" s="29">
        <v>3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257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118</v>
      </c>
      <c r="E284" s="27" t="s">
        <v>3987</v>
      </c>
    </row>
    <row r="285">
      <c r="A285" s="1" t="s">
        <v>119</v>
      </c>
    </row>
    <row r="286">
      <c r="A286" s="1" t="s">
        <v>121</v>
      </c>
      <c r="E286" s="27" t="s">
        <v>114</v>
      </c>
    </row>
    <row r="287" ht="25.5">
      <c r="A287" s="1" t="s">
        <v>112</v>
      </c>
      <c r="B287" s="1">
        <v>40</v>
      </c>
      <c r="C287" s="26" t="s">
        <v>3988</v>
      </c>
      <c r="D287" t="s">
        <v>232</v>
      </c>
      <c r="E287" s="27" t="s">
        <v>3989</v>
      </c>
      <c r="F287" s="28" t="s">
        <v>132</v>
      </c>
      <c r="G287" s="29">
        <v>1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257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 ht="25.5">
      <c r="A288" s="1" t="s">
        <v>118</v>
      </c>
      <c r="E288" s="27" t="s">
        <v>3989</v>
      </c>
    </row>
    <row r="289">
      <c r="A289" s="1" t="s">
        <v>119</v>
      </c>
    </row>
    <row r="290">
      <c r="A290" s="1" t="s">
        <v>121</v>
      </c>
      <c r="E290" s="27" t="s">
        <v>114</v>
      </c>
    </row>
    <row r="291">
      <c r="A291" s="1" t="s">
        <v>112</v>
      </c>
      <c r="B291" s="1">
        <v>41</v>
      </c>
      <c r="C291" s="26" t="s">
        <v>3990</v>
      </c>
      <c r="D291" t="s">
        <v>348</v>
      </c>
      <c r="E291" s="27" t="s">
        <v>3991</v>
      </c>
      <c r="F291" s="28" t="s">
        <v>132</v>
      </c>
      <c r="G291" s="29">
        <v>3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257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118</v>
      </c>
      <c r="E292" s="27" t="s">
        <v>3991</v>
      </c>
    </row>
    <row r="293">
      <c r="A293" s="1" t="s">
        <v>119</v>
      </c>
    </row>
    <row r="294">
      <c r="A294" s="1" t="s">
        <v>121</v>
      </c>
      <c r="E294" s="27" t="s">
        <v>114</v>
      </c>
    </row>
    <row r="295">
      <c r="A295" s="1" t="s">
        <v>112</v>
      </c>
      <c r="B295" s="1">
        <v>42</v>
      </c>
      <c r="C295" s="26" t="s">
        <v>3992</v>
      </c>
      <c r="D295" t="s">
        <v>114</v>
      </c>
      <c r="E295" s="27" t="s">
        <v>3993</v>
      </c>
      <c r="F295" s="28" t="s">
        <v>132</v>
      </c>
      <c r="G295" s="29">
        <v>1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257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118</v>
      </c>
      <c r="E296" s="27" t="s">
        <v>3993</v>
      </c>
    </row>
    <row r="297">
      <c r="A297" s="1" t="s">
        <v>119</v>
      </c>
    </row>
    <row r="298">
      <c r="A298" s="1" t="s">
        <v>121</v>
      </c>
      <c r="E298" s="27" t="s">
        <v>114</v>
      </c>
    </row>
    <row r="299">
      <c r="A299" s="1" t="s">
        <v>112</v>
      </c>
      <c r="B299" s="1">
        <v>43</v>
      </c>
      <c r="C299" s="26" t="s">
        <v>3994</v>
      </c>
      <c r="D299" t="s">
        <v>232</v>
      </c>
      <c r="E299" s="27" t="s">
        <v>3995</v>
      </c>
      <c r="F299" s="28" t="s">
        <v>132</v>
      </c>
      <c r="G299" s="29">
        <v>2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257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118</v>
      </c>
      <c r="E300" s="27" t="s">
        <v>3995</v>
      </c>
    </row>
    <row r="301">
      <c r="A301" s="1" t="s">
        <v>119</v>
      </c>
    </row>
    <row r="302">
      <c r="A302" s="1" t="s">
        <v>121</v>
      </c>
      <c r="E302" s="27" t="s">
        <v>114</v>
      </c>
    </row>
    <row r="303">
      <c r="A303" s="1" t="s">
        <v>109</v>
      </c>
      <c r="C303" s="22" t="s">
        <v>3996</v>
      </c>
      <c r="E303" s="23" t="s">
        <v>3997</v>
      </c>
      <c r="L303" s="24">
        <f>SUMIFS(L304:L379,A304:A379,"P")</f>
        <v>0</v>
      </c>
      <c r="M303" s="24">
        <f>SUMIFS(M304:M379,A304:A379,"P")</f>
        <v>0</v>
      </c>
      <c r="N303" s="25"/>
    </row>
    <row r="304">
      <c r="A304" s="1" t="s">
        <v>112</v>
      </c>
      <c r="B304" s="1">
        <v>247</v>
      </c>
      <c r="C304" s="26" t="s">
        <v>3908</v>
      </c>
      <c r="D304" t="s">
        <v>455</v>
      </c>
      <c r="E304" s="27" t="s">
        <v>3909</v>
      </c>
      <c r="F304" s="28" t="s">
        <v>132</v>
      </c>
      <c r="G304" s="29">
        <v>26</v>
      </c>
      <c r="H304" s="28">
        <v>1.0000000000000001E-05</v>
      </c>
      <c r="I304" s="30">
        <f>ROUND(G304*H304,P4)</f>
        <v>0</v>
      </c>
      <c r="L304" s="31">
        <v>0</v>
      </c>
      <c r="M304" s="24">
        <f>ROUND(G304*L304,P4)</f>
        <v>0</v>
      </c>
      <c r="N304" s="25" t="s">
        <v>133</v>
      </c>
      <c r="O304" s="32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118</v>
      </c>
      <c r="E305" s="27" t="s">
        <v>3909</v>
      </c>
    </row>
    <row r="306">
      <c r="A306" s="1" t="s">
        <v>119</v>
      </c>
    </row>
    <row r="307">
      <c r="A307" s="1" t="s">
        <v>121</v>
      </c>
      <c r="E307" s="27" t="s">
        <v>114</v>
      </c>
    </row>
    <row r="308">
      <c r="A308" s="1" t="s">
        <v>112</v>
      </c>
      <c r="B308" s="1">
        <v>248</v>
      </c>
      <c r="C308" s="26" t="s">
        <v>3910</v>
      </c>
      <c r="D308" t="s">
        <v>225</v>
      </c>
      <c r="E308" s="27" t="s">
        <v>3911</v>
      </c>
      <c r="F308" s="28" t="s">
        <v>132</v>
      </c>
      <c r="G308" s="29">
        <v>1</v>
      </c>
      <c r="H308" s="28">
        <v>1.0000000000000001E-05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133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118</v>
      </c>
      <c r="E309" s="27" t="s">
        <v>3911</v>
      </c>
    </row>
    <row r="310">
      <c r="A310" s="1" t="s">
        <v>119</v>
      </c>
    </row>
    <row r="311">
      <c r="A311" s="1" t="s">
        <v>121</v>
      </c>
      <c r="E311" s="27" t="s">
        <v>114</v>
      </c>
    </row>
    <row r="312">
      <c r="A312" s="1" t="s">
        <v>112</v>
      </c>
      <c r="B312" s="1">
        <v>249</v>
      </c>
      <c r="C312" s="26" t="s">
        <v>3998</v>
      </c>
      <c r="D312" t="s">
        <v>232</v>
      </c>
      <c r="E312" s="27" t="s">
        <v>3999</v>
      </c>
      <c r="F312" s="28" t="s">
        <v>132</v>
      </c>
      <c r="G312" s="29">
        <v>3</v>
      </c>
      <c r="H312" s="28">
        <v>3.0000000000000001E-05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133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118</v>
      </c>
      <c r="E313" s="27" t="s">
        <v>3999</v>
      </c>
    </row>
    <row r="314">
      <c r="A314" s="1" t="s">
        <v>119</v>
      </c>
    </row>
    <row r="315">
      <c r="A315" s="1" t="s">
        <v>121</v>
      </c>
      <c r="E315" s="27" t="s">
        <v>114</v>
      </c>
    </row>
    <row r="316">
      <c r="A316" s="1" t="s">
        <v>112</v>
      </c>
      <c r="B316" s="1">
        <v>236</v>
      </c>
      <c r="C316" s="26" t="s">
        <v>3914</v>
      </c>
      <c r="D316" t="s">
        <v>225</v>
      </c>
      <c r="E316" s="27" t="s">
        <v>3915</v>
      </c>
      <c r="F316" s="28" t="s">
        <v>132</v>
      </c>
      <c r="G316" s="29">
        <v>2</v>
      </c>
      <c r="H316" s="28">
        <v>0.00040000000000000002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133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118</v>
      </c>
      <c r="E317" s="27" t="s">
        <v>3915</v>
      </c>
    </row>
    <row r="318">
      <c r="A318" s="1" t="s">
        <v>119</v>
      </c>
    </row>
    <row r="319">
      <c r="A319" s="1" t="s">
        <v>121</v>
      </c>
      <c r="E319" s="27" t="s">
        <v>114</v>
      </c>
    </row>
    <row r="320">
      <c r="A320" s="1" t="s">
        <v>112</v>
      </c>
      <c r="B320" s="1">
        <v>237</v>
      </c>
      <c r="C320" s="26" t="s">
        <v>4000</v>
      </c>
      <c r="D320" t="s">
        <v>191</v>
      </c>
      <c r="E320" s="27" t="s">
        <v>4001</v>
      </c>
      <c r="F320" s="28" t="s">
        <v>132</v>
      </c>
      <c r="G320" s="29">
        <v>13</v>
      </c>
      <c r="H320" s="28">
        <v>0.00040000000000000002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133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118</v>
      </c>
      <c r="E321" s="27" t="s">
        <v>4001</v>
      </c>
    </row>
    <row r="322">
      <c r="A322" s="1" t="s">
        <v>119</v>
      </c>
    </row>
    <row r="323">
      <c r="A323" s="1" t="s">
        <v>121</v>
      </c>
      <c r="E323" s="27" t="s">
        <v>114</v>
      </c>
    </row>
    <row r="324">
      <c r="A324" s="1" t="s">
        <v>112</v>
      </c>
      <c r="B324" s="1">
        <v>234</v>
      </c>
      <c r="C324" s="26" t="s">
        <v>3918</v>
      </c>
      <c r="D324" t="s">
        <v>191</v>
      </c>
      <c r="E324" s="27" t="s">
        <v>3919</v>
      </c>
      <c r="F324" s="28" t="s">
        <v>132</v>
      </c>
      <c r="G324" s="29">
        <v>1</v>
      </c>
      <c r="H324" s="28">
        <v>0.0010499999999999999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133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118</v>
      </c>
      <c r="E325" s="27" t="s">
        <v>3919</v>
      </c>
    </row>
    <row r="326">
      <c r="A326" s="1" t="s">
        <v>119</v>
      </c>
    </row>
    <row r="327">
      <c r="A327" s="1" t="s">
        <v>121</v>
      </c>
      <c r="E327" s="27" t="s">
        <v>114</v>
      </c>
    </row>
    <row r="328">
      <c r="A328" s="1" t="s">
        <v>112</v>
      </c>
      <c r="B328" s="1">
        <v>238</v>
      </c>
      <c r="C328" s="26" t="s">
        <v>4002</v>
      </c>
      <c r="D328" t="s">
        <v>225</v>
      </c>
      <c r="E328" s="27" t="s">
        <v>4003</v>
      </c>
      <c r="F328" s="28" t="s">
        <v>132</v>
      </c>
      <c r="G328" s="29">
        <v>1</v>
      </c>
      <c r="H328" s="28">
        <v>0.0010499999999999999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133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118</v>
      </c>
      <c r="E329" s="27" t="s">
        <v>4003</v>
      </c>
    </row>
    <row r="330">
      <c r="A330" s="1" t="s">
        <v>119</v>
      </c>
    </row>
    <row r="331">
      <c r="A331" s="1" t="s">
        <v>121</v>
      </c>
      <c r="E331" s="27" t="s">
        <v>114</v>
      </c>
    </row>
    <row r="332">
      <c r="A332" s="1" t="s">
        <v>112</v>
      </c>
      <c r="B332" s="1">
        <v>241</v>
      </c>
      <c r="C332" s="26" t="s">
        <v>4004</v>
      </c>
      <c r="D332" t="s">
        <v>232</v>
      </c>
      <c r="E332" s="27" t="s">
        <v>4005</v>
      </c>
      <c r="F332" s="28" t="s">
        <v>132</v>
      </c>
      <c r="G332" s="29">
        <v>2</v>
      </c>
      <c r="H332" s="28">
        <v>0.00046999999999999999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133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118</v>
      </c>
      <c r="E333" s="27" t="s">
        <v>4005</v>
      </c>
    </row>
    <row r="334">
      <c r="A334" s="1" t="s">
        <v>119</v>
      </c>
    </row>
    <row r="335">
      <c r="A335" s="1" t="s">
        <v>121</v>
      </c>
      <c r="E335" s="27" t="s">
        <v>114</v>
      </c>
    </row>
    <row r="336">
      <c r="A336" s="1" t="s">
        <v>112</v>
      </c>
      <c r="B336" s="1">
        <v>235</v>
      </c>
      <c r="C336" s="26" t="s">
        <v>4006</v>
      </c>
      <c r="D336" t="s">
        <v>341</v>
      </c>
      <c r="E336" s="27" t="s">
        <v>4007</v>
      </c>
      <c r="F336" s="28" t="s">
        <v>132</v>
      </c>
      <c r="G336" s="29">
        <v>1</v>
      </c>
      <c r="H336" s="28">
        <v>3.0000000000000001E-05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133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118</v>
      </c>
      <c r="E337" s="27" t="s">
        <v>4007</v>
      </c>
    </row>
    <row r="338">
      <c r="A338" s="1" t="s">
        <v>119</v>
      </c>
    </row>
    <row r="339">
      <c r="A339" s="1" t="s">
        <v>121</v>
      </c>
      <c r="E339" s="27" t="s">
        <v>114</v>
      </c>
    </row>
    <row r="340">
      <c r="A340" s="1" t="s">
        <v>112</v>
      </c>
      <c r="B340" s="1">
        <v>239</v>
      </c>
      <c r="C340" s="26" t="s">
        <v>4008</v>
      </c>
      <c r="D340" t="s">
        <v>191</v>
      </c>
      <c r="E340" s="27" t="s">
        <v>4009</v>
      </c>
      <c r="F340" s="28" t="s">
        <v>132</v>
      </c>
      <c r="G340" s="29">
        <v>1</v>
      </c>
      <c r="H340" s="28">
        <v>0.00040000000000000002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257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118</v>
      </c>
      <c r="E341" s="27" t="s">
        <v>4009</v>
      </c>
    </row>
    <row r="342">
      <c r="A342" s="1" t="s">
        <v>119</v>
      </c>
    </row>
    <row r="343">
      <c r="A343" s="1" t="s">
        <v>121</v>
      </c>
      <c r="E343" s="27" t="s">
        <v>114</v>
      </c>
    </row>
    <row r="344">
      <c r="A344" s="1" t="s">
        <v>112</v>
      </c>
      <c r="B344" s="1">
        <v>240</v>
      </c>
      <c r="C344" s="26" t="s">
        <v>4010</v>
      </c>
      <c r="D344" t="s">
        <v>232</v>
      </c>
      <c r="E344" s="27" t="s">
        <v>4011</v>
      </c>
      <c r="F344" s="28" t="s">
        <v>132</v>
      </c>
      <c r="G344" s="29">
        <v>2</v>
      </c>
      <c r="H344" s="28">
        <v>0.00018000000000000001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257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118</v>
      </c>
      <c r="E345" s="27" t="s">
        <v>4011</v>
      </c>
    </row>
    <row r="346">
      <c r="A346" s="1" t="s">
        <v>119</v>
      </c>
    </row>
    <row r="347">
      <c r="A347" s="1" t="s">
        <v>121</v>
      </c>
      <c r="E347" s="27" t="s">
        <v>114</v>
      </c>
    </row>
    <row r="348">
      <c r="A348" s="1" t="s">
        <v>112</v>
      </c>
      <c r="B348" s="1">
        <v>231</v>
      </c>
      <c r="C348" s="26" t="s">
        <v>4012</v>
      </c>
      <c r="D348" t="s">
        <v>114</v>
      </c>
      <c r="E348" s="27" t="s">
        <v>4013</v>
      </c>
      <c r="F348" s="28" t="s">
        <v>132</v>
      </c>
      <c r="G348" s="29">
        <v>1</v>
      </c>
      <c r="H348" s="28">
        <v>0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257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118</v>
      </c>
      <c r="E349" s="27" t="s">
        <v>4013</v>
      </c>
    </row>
    <row r="350">
      <c r="A350" s="1" t="s">
        <v>119</v>
      </c>
    </row>
    <row r="351">
      <c r="A351" s="1" t="s">
        <v>121</v>
      </c>
      <c r="E351" s="27" t="s">
        <v>114</v>
      </c>
    </row>
    <row r="352">
      <c r="A352" s="1" t="s">
        <v>112</v>
      </c>
      <c r="B352" s="1">
        <v>242</v>
      </c>
      <c r="C352" s="26" t="s">
        <v>3990</v>
      </c>
      <c r="D352" t="s">
        <v>114</v>
      </c>
      <c r="E352" s="27" t="s">
        <v>3991</v>
      </c>
      <c r="F352" s="28" t="s">
        <v>132</v>
      </c>
      <c r="G352" s="29">
        <v>1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257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118</v>
      </c>
      <c r="E353" s="27" t="s">
        <v>3991</v>
      </c>
    </row>
    <row r="354">
      <c r="A354" s="1" t="s">
        <v>119</v>
      </c>
    </row>
    <row r="355">
      <c r="A355" s="1" t="s">
        <v>121</v>
      </c>
      <c r="E355" s="27" t="s">
        <v>114</v>
      </c>
    </row>
    <row r="356">
      <c r="A356" s="1" t="s">
        <v>112</v>
      </c>
      <c r="B356" s="1">
        <v>246</v>
      </c>
      <c r="C356" s="26" t="s">
        <v>3994</v>
      </c>
      <c r="D356" t="s">
        <v>114</v>
      </c>
      <c r="E356" s="27" t="s">
        <v>3995</v>
      </c>
      <c r="F356" s="28" t="s">
        <v>132</v>
      </c>
      <c r="G356" s="29">
        <v>2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257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118</v>
      </c>
      <c r="E357" s="27" t="s">
        <v>3995</v>
      </c>
    </row>
    <row r="358">
      <c r="A358" s="1" t="s">
        <v>119</v>
      </c>
    </row>
    <row r="359">
      <c r="A359" s="1" t="s">
        <v>121</v>
      </c>
      <c r="E359" s="27" t="s">
        <v>114</v>
      </c>
    </row>
    <row r="360">
      <c r="A360" s="1" t="s">
        <v>112</v>
      </c>
      <c r="B360" s="1">
        <v>243</v>
      </c>
      <c r="C360" s="26" t="s">
        <v>4014</v>
      </c>
      <c r="D360" t="s">
        <v>114</v>
      </c>
      <c r="E360" s="27" t="s">
        <v>4015</v>
      </c>
      <c r="F360" s="28" t="s">
        <v>132</v>
      </c>
      <c r="G360" s="29">
        <v>1</v>
      </c>
      <c r="H360" s="28">
        <v>0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257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118</v>
      </c>
      <c r="E361" s="27" t="s">
        <v>4015</v>
      </c>
    </row>
    <row r="362">
      <c r="A362" s="1" t="s">
        <v>119</v>
      </c>
    </row>
    <row r="363">
      <c r="A363" s="1" t="s">
        <v>121</v>
      </c>
      <c r="E363" s="27" t="s">
        <v>114</v>
      </c>
    </row>
    <row r="364">
      <c r="A364" s="1" t="s">
        <v>112</v>
      </c>
      <c r="B364" s="1">
        <v>244</v>
      </c>
      <c r="C364" s="26" t="s">
        <v>4016</v>
      </c>
      <c r="D364" t="s">
        <v>191</v>
      </c>
      <c r="E364" s="27" t="s">
        <v>4017</v>
      </c>
      <c r="F364" s="28" t="s">
        <v>132</v>
      </c>
      <c r="G364" s="29">
        <v>1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257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118</v>
      </c>
      <c r="E365" s="27" t="s">
        <v>4017</v>
      </c>
    </row>
    <row r="366">
      <c r="A366" s="1" t="s">
        <v>119</v>
      </c>
    </row>
    <row r="367">
      <c r="A367" s="1" t="s">
        <v>121</v>
      </c>
      <c r="E367" s="27" t="s">
        <v>114</v>
      </c>
    </row>
    <row r="368">
      <c r="A368" s="1" t="s">
        <v>112</v>
      </c>
      <c r="B368" s="1">
        <v>245</v>
      </c>
      <c r="C368" s="26" t="s">
        <v>4018</v>
      </c>
      <c r="D368" t="s">
        <v>232</v>
      </c>
      <c r="E368" s="27" t="s">
        <v>4019</v>
      </c>
      <c r="F368" s="28" t="s">
        <v>132</v>
      </c>
      <c r="G368" s="29">
        <v>1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257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118</v>
      </c>
      <c r="E369" s="27" t="s">
        <v>4019</v>
      </c>
    </row>
    <row r="370">
      <c r="A370" s="1" t="s">
        <v>119</v>
      </c>
    </row>
    <row r="371">
      <c r="A371" s="1" t="s">
        <v>121</v>
      </c>
      <c r="E371" s="27" t="s">
        <v>114</v>
      </c>
    </row>
    <row r="372">
      <c r="A372" s="1" t="s">
        <v>112</v>
      </c>
      <c r="B372" s="1">
        <v>233</v>
      </c>
      <c r="C372" s="26" t="s">
        <v>4020</v>
      </c>
      <c r="D372" t="s">
        <v>348</v>
      </c>
      <c r="E372" s="27" t="s">
        <v>3977</v>
      </c>
      <c r="F372" s="28" t="s">
        <v>132</v>
      </c>
      <c r="G372" s="29">
        <v>1</v>
      </c>
      <c r="H372" s="28">
        <v>0</v>
      </c>
      <c r="I372" s="30">
        <f>ROUND(G372*H372,P4)</f>
        <v>0</v>
      </c>
      <c r="L372" s="31">
        <v>0</v>
      </c>
      <c r="M372" s="24">
        <f>ROUND(G372*L372,P4)</f>
        <v>0</v>
      </c>
      <c r="N372" s="25" t="s">
        <v>257</v>
      </c>
      <c r="O372" s="32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118</v>
      </c>
      <c r="E373" s="27" t="s">
        <v>3977</v>
      </c>
    </row>
    <row r="374">
      <c r="A374" s="1" t="s">
        <v>119</v>
      </c>
    </row>
    <row r="375">
      <c r="A375" s="1" t="s">
        <v>121</v>
      </c>
      <c r="E375" s="27" t="s">
        <v>114</v>
      </c>
    </row>
    <row r="376" ht="25.5">
      <c r="A376" s="1" t="s">
        <v>112</v>
      </c>
      <c r="B376" s="1">
        <v>232</v>
      </c>
      <c r="C376" s="26" t="s">
        <v>4021</v>
      </c>
      <c r="D376" t="s">
        <v>191</v>
      </c>
      <c r="E376" s="27" t="s">
        <v>4022</v>
      </c>
      <c r="F376" s="28" t="s">
        <v>132</v>
      </c>
      <c r="G376" s="29">
        <v>1</v>
      </c>
      <c r="H376" s="28">
        <v>0</v>
      </c>
      <c r="I376" s="30">
        <f>ROUND(G376*H376,P4)</f>
        <v>0</v>
      </c>
      <c r="L376" s="31">
        <v>0</v>
      </c>
      <c r="M376" s="24">
        <f>ROUND(G376*L376,P4)</f>
        <v>0</v>
      </c>
      <c r="N376" s="25" t="s">
        <v>257</v>
      </c>
      <c r="O376" s="32">
        <f>M376*AA376</f>
        <v>0</v>
      </c>
      <c r="P376" s="1">
        <v>3</v>
      </c>
      <c r="AA376" s="1">
        <f>IF(P376=1,$O$3,IF(P376=2,$O$4,$O$5))</f>
        <v>0</v>
      </c>
    </row>
    <row r="377" ht="25.5">
      <c r="A377" s="1" t="s">
        <v>118</v>
      </c>
      <c r="E377" s="27" t="s">
        <v>4022</v>
      </c>
    </row>
    <row r="378">
      <c r="A378" s="1" t="s">
        <v>119</v>
      </c>
    </row>
    <row r="379">
      <c r="A379" s="1" t="s">
        <v>121</v>
      </c>
      <c r="E379" s="27" t="s">
        <v>114</v>
      </c>
    </row>
    <row r="380">
      <c r="A380" s="1" t="s">
        <v>109</v>
      </c>
      <c r="C380" s="22" t="s">
        <v>4023</v>
      </c>
      <c r="E380" s="23" t="s">
        <v>4024</v>
      </c>
      <c r="L380" s="24">
        <f>SUMIFS(L381:L416,A381:A416,"P")</f>
        <v>0</v>
      </c>
      <c r="M380" s="24">
        <f>SUMIFS(M381:M416,A381:A416,"P")</f>
        <v>0</v>
      </c>
      <c r="N380" s="25"/>
    </row>
    <row r="381">
      <c r="A381" s="1" t="s">
        <v>112</v>
      </c>
      <c r="B381" s="1">
        <v>257</v>
      </c>
      <c r="C381" s="26" t="s">
        <v>3908</v>
      </c>
      <c r="D381" t="s">
        <v>467</v>
      </c>
      <c r="E381" s="27" t="s">
        <v>3909</v>
      </c>
      <c r="F381" s="28" t="s">
        <v>132</v>
      </c>
      <c r="G381" s="29">
        <v>8</v>
      </c>
      <c r="H381" s="28">
        <v>1.0000000000000001E-05</v>
      </c>
      <c r="I381" s="30">
        <f>ROUND(G381*H381,P4)</f>
        <v>0</v>
      </c>
      <c r="L381" s="31">
        <v>0</v>
      </c>
      <c r="M381" s="24">
        <f>ROUND(G381*L381,P4)</f>
        <v>0</v>
      </c>
      <c r="N381" s="25" t="s">
        <v>133</v>
      </c>
      <c r="O381" s="32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118</v>
      </c>
      <c r="E382" s="27" t="s">
        <v>3909</v>
      </c>
    </row>
    <row r="383">
      <c r="A383" s="1" t="s">
        <v>119</v>
      </c>
    </row>
    <row r="384">
      <c r="A384" s="1" t="s">
        <v>121</v>
      </c>
      <c r="E384" s="27" t="s">
        <v>114</v>
      </c>
    </row>
    <row r="385">
      <c r="A385" s="1" t="s">
        <v>112</v>
      </c>
      <c r="B385" s="1">
        <v>258</v>
      </c>
      <c r="C385" s="26" t="s">
        <v>3998</v>
      </c>
      <c r="D385" t="s">
        <v>114</v>
      </c>
      <c r="E385" s="27" t="s">
        <v>3999</v>
      </c>
      <c r="F385" s="28" t="s">
        <v>132</v>
      </c>
      <c r="G385" s="29">
        <v>3</v>
      </c>
      <c r="H385" s="28">
        <v>3.0000000000000001E-05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133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118</v>
      </c>
      <c r="E386" s="27" t="s">
        <v>3999</v>
      </c>
    </row>
    <row r="387">
      <c r="A387" s="1" t="s">
        <v>119</v>
      </c>
    </row>
    <row r="388">
      <c r="A388" s="1" t="s">
        <v>121</v>
      </c>
      <c r="E388" s="27" t="s">
        <v>114</v>
      </c>
    </row>
    <row r="389">
      <c r="A389" s="1" t="s">
        <v>112</v>
      </c>
      <c r="B389" s="1">
        <v>254</v>
      </c>
      <c r="C389" s="26" t="s">
        <v>4025</v>
      </c>
      <c r="D389" t="s">
        <v>114</v>
      </c>
      <c r="E389" s="27" t="s">
        <v>4026</v>
      </c>
      <c r="F389" s="28" t="s">
        <v>132</v>
      </c>
      <c r="G389" s="29">
        <v>3</v>
      </c>
      <c r="H389" s="28">
        <v>0.00040000000000000002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133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118</v>
      </c>
      <c r="E390" s="27" t="s">
        <v>4026</v>
      </c>
    </row>
    <row r="391">
      <c r="A391" s="1" t="s">
        <v>119</v>
      </c>
    </row>
    <row r="392">
      <c r="A392" s="1" t="s">
        <v>121</v>
      </c>
      <c r="E392" s="27" t="s">
        <v>114</v>
      </c>
    </row>
    <row r="393">
      <c r="A393" s="1" t="s">
        <v>112</v>
      </c>
      <c r="B393" s="1">
        <v>255</v>
      </c>
      <c r="C393" s="26" t="s">
        <v>4000</v>
      </c>
      <c r="D393" t="s">
        <v>232</v>
      </c>
      <c r="E393" s="27" t="s">
        <v>4001</v>
      </c>
      <c r="F393" s="28" t="s">
        <v>132</v>
      </c>
      <c r="G393" s="29">
        <v>5</v>
      </c>
      <c r="H393" s="28">
        <v>0.00040000000000000002</v>
      </c>
      <c r="I393" s="30">
        <f>ROUND(G393*H393,P4)</f>
        <v>0</v>
      </c>
      <c r="L393" s="31">
        <v>0</v>
      </c>
      <c r="M393" s="24">
        <f>ROUND(G393*L393,P4)</f>
        <v>0</v>
      </c>
      <c r="N393" s="25" t="s">
        <v>133</v>
      </c>
      <c r="O393" s="32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118</v>
      </c>
      <c r="E394" s="27" t="s">
        <v>4001</v>
      </c>
    </row>
    <row r="395">
      <c r="A395" s="1" t="s">
        <v>119</v>
      </c>
    </row>
    <row r="396">
      <c r="A396" s="1" t="s">
        <v>121</v>
      </c>
      <c r="E396" s="27" t="s">
        <v>114</v>
      </c>
    </row>
    <row r="397">
      <c r="A397" s="1" t="s">
        <v>112</v>
      </c>
      <c r="B397" s="1">
        <v>256</v>
      </c>
      <c r="C397" s="26" t="s">
        <v>4027</v>
      </c>
      <c r="D397" t="s">
        <v>114</v>
      </c>
      <c r="E397" s="27" t="s">
        <v>4028</v>
      </c>
      <c r="F397" s="28" t="s">
        <v>132</v>
      </c>
      <c r="G397" s="29">
        <v>1</v>
      </c>
      <c r="H397" s="28">
        <v>0.0010499999999999999</v>
      </c>
      <c r="I397" s="30">
        <f>ROUND(G397*H397,P4)</f>
        <v>0</v>
      </c>
      <c r="L397" s="31">
        <v>0</v>
      </c>
      <c r="M397" s="24">
        <f>ROUND(G397*L397,P4)</f>
        <v>0</v>
      </c>
      <c r="N397" s="25" t="s">
        <v>133</v>
      </c>
      <c r="O397" s="32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118</v>
      </c>
      <c r="E398" s="27" t="s">
        <v>4028</v>
      </c>
    </row>
    <row r="399">
      <c r="A399" s="1" t="s">
        <v>119</v>
      </c>
    </row>
    <row r="400">
      <c r="A400" s="1" t="s">
        <v>121</v>
      </c>
      <c r="E400" s="27" t="s">
        <v>114</v>
      </c>
    </row>
    <row r="401">
      <c r="A401" s="1" t="s">
        <v>112</v>
      </c>
      <c r="B401" s="1">
        <v>253</v>
      </c>
      <c r="C401" s="26" t="s">
        <v>4006</v>
      </c>
      <c r="D401" t="s">
        <v>191</v>
      </c>
      <c r="E401" s="27" t="s">
        <v>4007</v>
      </c>
      <c r="F401" s="28" t="s">
        <v>132</v>
      </c>
      <c r="G401" s="29">
        <v>1</v>
      </c>
      <c r="H401" s="28">
        <v>3.0000000000000001E-05</v>
      </c>
      <c r="I401" s="30">
        <f>ROUND(G401*H401,P4)</f>
        <v>0</v>
      </c>
      <c r="L401" s="31">
        <v>0</v>
      </c>
      <c r="M401" s="24">
        <f>ROUND(G401*L401,P4)</f>
        <v>0</v>
      </c>
      <c r="N401" s="25" t="s">
        <v>133</v>
      </c>
      <c r="O401" s="32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118</v>
      </c>
      <c r="E402" s="27" t="s">
        <v>4007</v>
      </c>
    </row>
    <row r="403">
      <c r="A403" s="1" t="s">
        <v>119</v>
      </c>
    </row>
    <row r="404">
      <c r="A404" s="1" t="s">
        <v>121</v>
      </c>
      <c r="E404" s="27" t="s">
        <v>114</v>
      </c>
    </row>
    <row r="405">
      <c r="A405" s="1" t="s">
        <v>112</v>
      </c>
      <c r="B405" s="1">
        <v>250</v>
      </c>
      <c r="C405" s="26" t="s">
        <v>4029</v>
      </c>
      <c r="D405" t="s">
        <v>114</v>
      </c>
      <c r="E405" s="27" t="s">
        <v>4030</v>
      </c>
      <c r="F405" s="28" t="s">
        <v>132</v>
      </c>
      <c r="G405" s="29">
        <v>1</v>
      </c>
      <c r="H405" s="28">
        <v>0</v>
      </c>
      <c r="I405" s="30">
        <f>ROUND(G405*H405,P4)</f>
        <v>0</v>
      </c>
      <c r="L405" s="31">
        <v>0</v>
      </c>
      <c r="M405" s="24">
        <f>ROUND(G405*L405,P4)</f>
        <v>0</v>
      </c>
      <c r="N405" s="25" t="s">
        <v>257</v>
      </c>
      <c r="O405" s="32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118</v>
      </c>
      <c r="E406" s="27" t="s">
        <v>4030</v>
      </c>
    </row>
    <row r="407">
      <c r="A407" s="1" t="s">
        <v>119</v>
      </c>
    </row>
    <row r="408">
      <c r="A408" s="1" t="s">
        <v>121</v>
      </c>
      <c r="E408" s="27" t="s">
        <v>114</v>
      </c>
    </row>
    <row r="409">
      <c r="A409" s="1" t="s">
        <v>112</v>
      </c>
      <c r="B409" s="1">
        <v>252</v>
      </c>
      <c r="C409" s="26" t="s">
        <v>4020</v>
      </c>
      <c r="D409" t="s">
        <v>191</v>
      </c>
      <c r="E409" s="27" t="s">
        <v>3977</v>
      </c>
      <c r="F409" s="28" t="s">
        <v>132</v>
      </c>
      <c r="G409" s="29">
        <v>1</v>
      </c>
      <c r="H409" s="28">
        <v>0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257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118</v>
      </c>
      <c r="E410" s="27" t="s">
        <v>3977</v>
      </c>
    </row>
    <row r="411">
      <c r="A411" s="1" t="s">
        <v>119</v>
      </c>
    </row>
    <row r="412">
      <c r="A412" s="1" t="s">
        <v>121</v>
      </c>
      <c r="E412" s="27" t="s">
        <v>114</v>
      </c>
    </row>
    <row r="413" ht="25.5">
      <c r="A413" s="1" t="s">
        <v>112</v>
      </c>
      <c r="B413" s="1">
        <v>251</v>
      </c>
      <c r="C413" s="26" t="s">
        <v>4031</v>
      </c>
      <c r="D413" t="s">
        <v>114</v>
      </c>
      <c r="E413" s="27" t="s">
        <v>4032</v>
      </c>
      <c r="F413" s="28" t="s">
        <v>132</v>
      </c>
      <c r="G413" s="29">
        <v>1</v>
      </c>
      <c r="H413" s="28">
        <v>0</v>
      </c>
      <c r="I413" s="30">
        <f>ROUND(G413*H413,P4)</f>
        <v>0</v>
      </c>
      <c r="L413" s="31">
        <v>0</v>
      </c>
      <c r="M413" s="24">
        <f>ROUND(G413*L413,P4)</f>
        <v>0</v>
      </c>
      <c r="N413" s="25" t="s">
        <v>257</v>
      </c>
      <c r="O413" s="32">
        <f>M413*AA413</f>
        <v>0</v>
      </c>
      <c r="P413" s="1">
        <v>3</v>
      </c>
      <c r="AA413" s="1">
        <f>IF(P413=1,$O$3,IF(P413=2,$O$4,$O$5))</f>
        <v>0</v>
      </c>
    </row>
    <row r="414" ht="25.5">
      <c r="A414" s="1" t="s">
        <v>118</v>
      </c>
      <c r="E414" s="27" t="s">
        <v>4032</v>
      </c>
    </row>
    <row r="415">
      <c r="A415" s="1" t="s">
        <v>119</v>
      </c>
    </row>
    <row r="416">
      <c r="A416" s="1" t="s">
        <v>121</v>
      </c>
      <c r="E416" s="27" t="s">
        <v>114</v>
      </c>
    </row>
    <row r="417">
      <c r="A417" s="1" t="s">
        <v>109</v>
      </c>
      <c r="C417" s="22" t="s">
        <v>4033</v>
      </c>
      <c r="E417" s="23" t="s">
        <v>4034</v>
      </c>
      <c r="L417" s="24">
        <f>SUMIFS(L418:L433,A418:A433,"P")</f>
        <v>0</v>
      </c>
      <c r="M417" s="24">
        <f>SUMIFS(M418:M433,A418:A433,"P")</f>
        <v>0</v>
      </c>
      <c r="N417" s="25"/>
    </row>
    <row r="418">
      <c r="A418" s="1" t="s">
        <v>112</v>
      </c>
      <c r="B418" s="1">
        <v>262</v>
      </c>
      <c r="C418" s="26" t="s">
        <v>4035</v>
      </c>
      <c r="D418" t="s">
        <v>114</v>
      </c>
      <c r="E418" s="27" t="s">
        <v>4036</v>
      </c>
      <c r="F418" s="28" t="s">
        <v>132</v>
      </c>
      <c r="G418" s="29">
        <v>9</v>
      </c>
      <c r="H418" s="28">
        <v>3.0000000000000001E-05</v>
      </c>
      <c r="I418" s="30">
        <f>ROUND(G418*H418,P4)</f>
        <v>0</v>
      </c>
      <c r="L418" s="31">
        <v>0</v>
      </c>
      <c r="M418" s="24">
        <f>ROUND(G418*L418,P4)</f>
        <v>0</v>
      </c>
      <c r="N418" s="25" t="s">
        <v>133</v>
      </c>
      <c r="O418" s="32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118</v>
      </c>
      <c r="E419" s="27" t="s">
        <v>4036</v>
      </c>
    </row>
    <row r="420">
      <c r="A420" s="1" t="s">
        <v>119</v>
      </c>
    </row>
    <row r="421">
      <c r="A421" s="1" t="s">
        <v>121</v>
      </c>
      <c r="E421" s="27" t="s">
        <v>114</v>
      </c>
    </row>
    <row r="422">
      <c r="A422" s="1" t="s">
        <v>112</v>
      </c>
      <c r="B422" s="1">
        <v>259</v>
      </c>
      <c r="C422" s="26" t="s">
        <v>4037</v>
      </c>
      <c r="D422" t="s">
        <v>114</v>
      </c>
      <c r="E422" s="27" t="s">
        <v>4038</v>
      </c>
      <c r="F422" s="28" t="s">
        <v>132</v>
      </c>
      <c r="G422" s="29">
        <v>1</v>
      </c>
      <c r="H422" s="28">
        <v>0</v>
      </c>
      <c r="I422" s="30">
        <f>ROUND(G422*H422,P4)</f>
        <v>0</v>
      </c>
      <c r="L422" s="31">
        <v>0</v>
      </c>
      <c r="M422" s="24">
        <f>ROUND(G422*L422,P4)</f>
        <v>0</v>
      </c>
      <c r="N422" s="25" t="s">
        <v>257</v>
      </c>
      <c r="O422" s="32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118</v>
      </c>
      <c r="E423" s="27" t="s">
        <v>4038</v>
      </c>
    </row>
    <row r="424">
      <c r="A424" s="1" t="s">
        <v>119</v>
      </c>
    </row>
    <row r="425">
      <c r="A425" s="1" t="s">
        <v>121</v>
      </c>
      <c r="E425" s="27" t="s">
        <v>114</v>
      </c>
    </row>
    <row r="426">
      <c r="A426" s="1" t="s">
        <v>112</v>
      </c>
      <c r="B426" s="1">
        <v>261</v>
      </c>
      <c r="C426" s="26" t="s">
        <v>3994</v>
      </c>
      <c r="D426" t="s">
        <v>379</v>
      </c>
      <c r="E426" s="27" t="s">
        <v>3995</v>
      </c>
      <c r="F426" s="28" t="s">
        <v>132</v>
      </c>
      <c r="G426" s="29">
        <v>7</v>
      </c>
      <c r="H426" s="28">
        <v>0</v>
      </c>
      <c r="I426" s="30">
        <f>ROUND(G426*H426,P4)</f>
        <v>0</v>
      </c>
      <c r="L426" s="31">
        <v>0</v>
      </c>
      <c r="M426" s="24">
        <f>ROUND(G426*L426,P4)</f>
        <v>0</v>
      </c>
      <c r="N426" s="25" t="s">
        <v>257</v>
      </c>
      <c r="O426" s="32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118</v>
      </c>
      <c r="E427" s="27" t="s">
        <v>3995</v>
      </c>
    </row>
    <row r="428">
      <c r="A428" s="1" t="s">
        <v>119</v>
      </c>
    </row>
    <row r="429">
      <c r="A429" s="1" t="s">
        <v>121</v>
      </c>
      <c r="E429" s="27" t="s">
        <v>114</v>
      </c>
    </row>
    <row r="430" ht="25.5">
      <c r="A430" s="1" t="s">
        <v>112</v>
      </c>
      <c r="B430" s="1">
        <v>260</v>
      </c>
      <c r="C430" s="26" t="s">
        <v>4039</v>
      </c>
      <c r="D430" t="s">
        <v>114</v>
      </c>
      <c r="E430" s="27" t="s">
        <v>4040</v>
      </c>
      <c r="F430" s="28" t="s">
        <v>132</v>
      </c>
      <c r="G430" s="29">
        <v>1</v>
      </c>
      <c r="H430" s="28">
        <v>0</v>
      </c>
      <c r="I430" s="30">
        <f>ROUND(G430*H430,P4)</f>
        <v>0</v>
      </c>
      <c r="L430" s="31">
        <v>0</v>
      </c>
      <c r="M430" s="24">
        <f>ROUND(G430*L430,P4)</f>
        <v>0</v>
      </c>
      <c r="N430" s="25" t="s">
        <v>257</v>
      </c>
      <c r="O430" s="32">
        <f>M430*AA430</f>
        <v>0</v>
      </c>
      <c r="P430" s="1">
        <v>3</v>
      </c>
      <c r="AA430" s="1">
        <f>IF(P430=1,$O$3,IF(P430=2,$O$4,$O$5))</f>
        <v>0</v>
      </c>
    </row>
    <row r="431" ht="38.25">
      <c r="A431" s="1" t="s">
        <v>118</v>
      </c>
      <c r="E431" s="27" t="s">
        <v>4041</v>
      </c>
    </row>
    <row r="432">
      <c r="A432" s="1" t="s">
        <v>119</v>
      </c>
    </row>
    <row r="433">
      <c r="A433" s="1" t="s">
        <v>121</v>
      </c>
      <c r="E433" s="27" t="s">
        <v>114</v>
      </c>
    </row>
    <row r="434">
      <c r="A434" s="1" t="s">
        <v>109</v>
      </c>
      <c r="C434" s="22" t="s">
        <v>4042</v>
      </c>
      <c r="E434" s="23" t="s">
        <v>4043</v>
      </c>
      <c r="L434" s="24">
        <f>SUMIFS(L435:L438,A435:A438,"P")</f>
        <v>0</v>
      </c>
      <c r="M434" s="24">
        <f>SUMIFS(M435:M438,A435:A438,"P")</f>
        <v>0</v>
      </c>
      <c r="N434" s="25"/>
    </row>
    <row r="435" ht="25.5">
      <c r="A435" s="1" t="s">
        <v>112</v>
      </c>
      <c r="B435" s="1">
        <v>263</v>
      </c>
      <c r="C435" s="26" t="s">
        <v>4044</v>
      </c>
      <c r="D435" t="s">
        <v>114</v>
      </c>
      <c r="E435" s="27" t="s">
        <v>4045</v>
      </c>
      <c r="F435" s="28" t="s">
        <v>132</v>
      </c>
      <c r="G435" s="29">
        <v>1</v>
      </c>
      <c r="H435" s="28">
        <v>0</v>
      </c>
      <c r="I435" s="30">
        <f>ROUND(G435*H435,P4)</f>
        <v>0</v>
      </c>
      <c r="L435" s="31">
        <v>0</v>
      </c>
      <c r="M435" s="24">
        <f>ROUND(G435*L435,P4)</f>
        <v>0</v>
      </c>
      <c r="N435" s="25" t="s">
        <v>257</v>
      </c>
      <c r="O435" s="32">
        <f>M435*AA435</f>
        <v>0</v>
      </c>
      <c r="P435" s="1">
        <v>3</v>
      </c>
      <c r="AA435" s="1">
        <f>IF(P435=1,$O$3,IF(P435=2,$O$4,$O$5))</f>
        <v>0</v>
      </c>
    </row>
    <row r="436" ht="25.5">
      <c r="A436" s="1" t="s">
        <v>118</v>
      </c>
      <c r="E436" s="27" t="s">
        <v>4045</v>
      </c>
    </row>
    <row r="437">
      <c r="A437" s="1" t="s">
        <v>119</v>
      </c>
    </row>
    <row r="438">
      <c r="A438" s="1" t="s">
        <v>121</v>
      </c>
      <c r="E438" s="27" t="s">
        <v>114</v>
      </c>
    </row>
    <row r="439">
      <c r="A439" s="1" t="s">
        <v>109</v>
      </c>
      <c r="C439" s="22" t="s">
        <v>4046</v>
      </c>
      <c r="E439" s="23" t="s">
        <v>577</v>
      </c>
      <c r="L439" s="24">
        <f>SUMIFS(L440:L1215,A440:A1215,"P")</f>
        <v>0</v>
      </c>
      <c r="M439" s="24">
        <f>SUMIFS(M440:M1215,A440:A1215,"P")</f>
        <v>0</v>
      </c>
      <c r="N439" s="25"/>
    </row>
    <row r="440">
      <c r="A440" s="1" t="s">
        <v>112</v>
      </c>
      <c r="B440" s="1">
        <v>401</v>
      </c>
      <c r="C440" s="26" t="s">
        <v>199</v>
      </c>
      <c r="D440" t="s">
        <v>114</v>
      </c>
      <c r="E440" s="27" t="s">
        <v>200</v>
      </c>
      <c r="F440" s="28" t="s">
        <v>136</v>
      </c>
      <c r="G440" s="29">
        <v>3967.5</v>
      </c>
      <c r="H440" s="28">
        <v>0.00012</v>
      </c>
      <c r="I440" s="30">
        <f>ROUND(G440*H440,P4)</f>
        <v>0</v>
      </c>
      <c r="L440" s="31">
        <v>0</v>
      </c>
      <c r="M440" s="24">
        <f>ROUND(G440*L440,P4)</f>
        <v>0</v>
      </c>
      <c r="N440" s="25" t="s">
        <v>133</v>
      </c>
      <c r="O440" s="32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118</v>
      </c>
      <c r="E441" s="27" t="s">
        <v>200</v>
      </c>
    </row>
    <row r="442" ht="127.5">
      <c r="A442" s="1" t="s">
        <v>119</v>
      </c>
      <c r="E442" s="33" t="s">
        <v>4047</v>
      </c>
    </row>
    <row r="443">
      <c r="A443" s="1" t="s">
        <v>121</v>
      </c>
      <c r="E443" s="27" t="s">
        <v>114</v>
      </c>
    </row>
    <row r="444">
      <c r="A444" s="1" t="s">
        <v>112</v>
      </c>
      <c r="B444" s="1">
        <v>402</v>
      </c>
      <c r="C444" s="26" t="s">
        <v>620</v>
      </c>
      <c r="D444" t="s">
        <v>114</v>
      </c>
      <c r="E444" s="27" t="s">
        <v>621</v>
      </c>
      <c r="F444" s="28" t="s">
        <v>136</v>
      </c>
      <c r="G444" s="29">
        <v>3795</v>
      </c>
      <c r="H444" s="28">
        <v>0.00017000000000000001</v>
      </c>
      <c r="I444" s="30">
        <f>ROUND(G444*H444,P4)</f>
        <v>0</v>
      </c>
      <c r="L444" s="31">
        <v>0</v>
      </c>
      <c r="M444" s="24">
        <f>ROUND(G444*L444,P4)</f>
        <v>0</v>
      </c>
      <c r="N444" s="25" t="s">
        <v>133</v>
      </c>
      <c r="O444" s="32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118</v>
      </c>
      <c r="E445" s="27" t="s">
        <v>621</v>
      </c>
    </row>
    <row r="446" ht="38.25">
      <c r="A446" s="1" t="s">
        <v>119</v>
      </c>
      <c r="E446" s="33" t="s">
        <v>4048</v>
      </c>
    </row>
    <row r="447">
      <c r="A447" s="1" t="s">
        <v>121</v>
      </c>
      <c r="E447" s="27" t="s">
        <v>114</v>
      </c>
    </row>
    <row r="448">
      <c r="A448" s="1" t="s">
        <v>112</v>
      </c>
      <c r="B448" s="1">
        <v>403</v>
      </c>
      <c r="C448" s="26" t="s">
        <v>364</v>
      </c>
      <c r="D448" t="s">
        <v>114</v>
      </c>
      <c r="E448" s="27" t="s">
        <v>365</v>
      </c>
      <c r="F448" s="28" t="s">
        <v>136</v>
      </c>
      <c r="G448" s="29">
        <v>92</v>
      </c>
      <c r="H448" s="28">
        <v>0.00023000000000000001</v>
      </c>
      <c r="I448" s="30">
        <f>ROUND(G448*H448,P4)</f>
        <v>0</v>
      </c>
      <c r="L448" s="31">
        <v>0</v>
      </c>
      <c r="M448" s="24">
        <f>ROUND(G448*L448,P4)</f>
        <v>0</v>
      </c>
      <c r="N448" s="25" t="s">
        <v>133</v>
      </c>
      <c r="O448" s="32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118</v>
      </c>
      <c r="E449" s="27" t="s">
        <v>365</v>
      </c>
    </row>
    <row r="450" ht="38.25">
      <c r="A450" s="1" t="s">
        <v>119</v>
      </c>
      <c r="E450" s="33" t="s">
        <v>4049</v>
      </c>
    </row>
    <row r="451">
      <c r="A451" s="1" t="s">
        <v>121</v>
      </c>
      <c r="E451" s="27" t="s">
        <v>114</v>
      </c>
    </row>
    <row r="452">
      <c r="A452" s="1" t="s">
        <v>112</v>
      </c>
      <c r="B452" s="1">
        <v>404</v>
      </c>
      <c r="C452" s="26" t="s">
        <v>4050</v>
      </c>
      <c r="D452" t="s">
        <v>114</v>
      </c>
      <c r="E452" s="27" t="s">
        <v>4051</v>
      </c>
      <c r="F452" s="28" t="s">
        <v>136</v>
      </c>
      <c r="G452" s="29">
        <v>115</v>
      </c>
      <c r="H452" s="28">
        <v>0.00035</v>
      </c>
      <c r="I452" s="30">
        <f>ROUND(G452*H452,P4)</f>
        <v>0</v>
      </c>
      <c r="L452" s="31">
        <v>0</v>
      </c>
      <c r="M452" s="24">
        <f>ROUND(G452*L452,P4)</f>
        <v>0</v>
      </c>
      <c r="N452" s="25" t="s">
        <v>133</v>
      </c>
      <c r="O452" s="32">
        <f>M452*AA452</f>
        <v>0</v>
      </c>
      <c r="P452" s="1">
        <v>3</v>
      </c>
      <c r="AA452" s="1">
        <f>IF(P452=1,$O$3,IF(P452=2,$O$4,$O$5))</f>
        <v>0</v>
      </c>
    </row>
    <row r="453">
      <c r="A453" s="1" t="s">
        <v>118</v>
      </c>
      <c r="E453" s="27" t="s">
        <v>4051</v>
      </c>
    </row>
    <row r="454" ht="38.25">
      <c r="A454" s="1" t="s">
        <v>119</v>
      </c>
      <c r="E454" s="33" t="s">
        <v>4052</v>
      </c>
    </row>
    <row r="455">
      <c r="A455" s="1" t="s">
        <v>121</v>
      </c>
      <c r="E455" s="27" t="s">
        <v>114</v>
      </c>
    </row>
    <row r="456">
      <c r="A456" s="1" t="s">
        <v>112</v>
      </c>
      <c r="B456" s="1">
        <v>410</v>
      </c>
      <c r="C456" s="26" t="s">
        <v>4053</v>
      </c>
      <c r="D456" t="s">
        <v>114</v>
      </c>
      <c r="E456" s="27" t="s">
        <v>4054</v>
      </c>
      <c r="F456" s="28" t="s">
        <v>136</v>
      </c>
      <c r="G456" s="29">
        <v>46</v>
      </c>
      <c r="H456" s="28">
        <v>0.00064000000000000005</v>
      </c>
      <c r="I456" s="30">
        <f>ROUND(G456*H456,P4)</f>
        <v>0</v>
      </c>
      <c r="L456" s="31">
        <v>0</v>
      </c>
      <c r="M456" s="24">
        <f>ROUND(G456*L456,P4)</f>
        <v>0</v>
      </c>
      <c r="N456" s="25" t="s">
        <v>133</v>
      </c>
      <c r="O456" s="32">
        <f>M456*AA456</f>
        <v>0</v>
      </c>
      <c r="P456" s="1">
        <v>3</v>
      </c>
      <c r="AA456" s="1">
        <f>IF(P456=1,$O$3,IF(P456=2,$O$4,$O$5))</f>
        <v>0</v>
      </c>
    </row>
    <row r="457">
      <c r="A457" s="1" t="s">
        <v>118</v>
      </c>
      <c r="E457" s="27" t="s">
        <v>4054</v>
      </c>
    </row>
    <row r="458">
      <c r="A458" s="1" t="s">
        <v>119</v>
      </c>
      <c r="E458" s="33" t="s">
        <v>4055</v>
      </c>
    </row>
    <row r="459">
      <c r="A459" s="1" t="s">
        <v>121</v>
      </c>
      <c r="E459" s="27" t="s">
        <v>114</v>
      </c>
    </row>
    <row r="460">
      <c r="A460" s="1" t="s">
        <v>112</v>
      </c>
      <c r="B460" s="1">
        <v>407</v>
      </c>
      <c r="C460" s="26" t="s">
        <v>3805</v>
      </c>
      <c r="D460" t="s">
        <v>114</v>
      </c>
      <c r="E460" s="27" t="s">
        <v>3806</v>
      </c>
      <c r="F460" s="28" t="s">
        <v>136</v>
      </c>
      <c r="G460" s="29">
        <v>563.5</v>
      </c>
      <c r="H460" s="28">
        <v>0.00016000000000000001</v>
      </c>
      <c r="I460" s="30">
        <f>ROUND(G460*H460,P4)</f>
        <v>0</v>
      </c>
      <c r="L460" s="31">
        <v>0</v>
      </c>
      <c r="M460" s="24">
        <f>ROUND(G460*L460,P4)</f>
        <v>0</v>
      </c>
      <c r="N460" s="25" t="s">
        <v>133</v>
      </c>
      <c r="O460" s="32">
        <f>M460*AA460</f>
        <v>0</v>
      </c>
      <c r="P460" s="1">
        <v>3</v>
      </c>
      <c r="AA460" s="1">
        <f>IF(P460=1,$O$3,IF(P460=2,$O$4,$O$5))</f>
        <v>0</v>
      </c>
    </row>
    <row r="461">
      <c r="A461" s="1" t="s">
        <v>118</v>
      </c>
      <c r="E461" s="27" t="s">
        <v>3806</v>
      </c>
    </row>
    <row r="462" ht="76.5">
      <c r="A462" s="1" t="s">
        <v>119</v>
      </c>
      <c r="E462" s="33" t="s">
        <v>4056</v>
      </c>
    </row>
    <row r="463">
      <c r="A463" s="1" t="s">
        <v>121</v>
      </c>
      <c r="E463" s="27" t="s">
        <v>114</v>
      </c>
    </row>
    <row r="464">
      <c r="A464" s="1" t="s">
        <v>112</v>
      </c>
      <c r="B464" s="1">
        <v>408</v>
      </c>
      <c r="C464" s="26" t="s">
        <v>4057</v>
      </c>
      <c r="D464" t="s">
        <v>114</v>
      </c>
      <c r="E464" s="27" t="s">
        <v>4058</v>
      </c>
      <c r="F464" s="28" t="s">
        <v>136</v>
      </c>
      <c r="G464" s="29">
        <v>218.5</v>
      </c>
      <c r="H464" s="28">
        <v>0.00025000000000000001</v>
      </c>
      <c r="I464" s="30">
        <f>ROUND(G464*H464,P4)</f>
        <v>0</v>
      </c>
      <c r="L464" s="31">
        <v>0</v>
      </c>
      <c r="M464" s="24">
        <f>ROUND(G464*L464,P4)</f>
        <v>0</v>
      </c>
      <c r="N464" s="25" t="s">
        <v>133</v>
      </c>
      <c r="O464" s="32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118</v>
      </c>
      <c r="E465" s="27" t="s">
        <v>4058</v>
      </c>
    </row>
    <row r="466" ht="38.25">
      <c r="A466" s="1" t="s">
        <v>119</v>
      </c>
      <c r="E466" s="33" t="s">
        <v>4059</v>
      </c>
    </row>
    <row r="467">
      <c r="A467" s="1" t="s">
        <v>121</v>
      </c>
      <c r="E467" s="27" t="s">
        <v>114</v>
      </c>
    </row>
    <row r="468">
      <c r="A468" s="1" t="s">
        <v>112</v>
      </c>
      <c r="B468" s="1">
        <v>413</v>
      </c>
      <c r="C468" s="26" t="s">
        <v>4060</v>
      </c>
      <c r="D468" t="s">
        <v>114</v>
      </c>
      <c r="E468" s="27" t="s">
        <v>4061</v>
      </c>
      <c r="F468" s="28" t="s">
        <v>136</v>
      </c>
      <c r="G468" s="29">
        <v>69</v>
      </c>
      <c r="H468" s="28">
        <v>0.00034000000000000002</v>
      </c>
      <c r="I468" s="30">
        <f>ROUND(G468*H468,P4)</f>
        <v>0</v>
      </c>
      <c r="L468" s="31">
        <v>0</v>
      </c>
      <c r="M468" s="24">
        <f>ROUND(G468*L468,P4)</f>
        <v>0</v>
      </c>
      <c r="N468" s="25" t="s">
        <v>133</v>
      </c>
      <c r="O468" s="32">
        <f>M468*AA468</f>
        <v>0</v>
      </c>
      <c r="P468" s="1">
        <v>3</v>
      </c>
      <c r="AA468" s="1">
        <f>IF(P468=1,$O$3,IF(P468=2,$O$4,$O$5))</f>
        <v>0</v>
      </c>
    </row>
    <row r="469">
      <c r="A469" s="1" t="s">
        <v>118</v>
      </c>
      <c r="E469" s="27" t="s">
        <v>4061</v>
      </c>
    </row>
    <row r="470" ht="76.5">
      <c r="A470" s="1" t="s">
        <v>119</v>
      </c>
      <c r="E470" s="33" t="s">
        <v>4062</v>
      </c>
    </row>
    <row r="471">
      <c r="A471" s="1" t="s">
        <v>121</v>
      </c>
      <c r="E471" s="27" t="s">
        <v>114</v>
      </c>
    </row>
    <row r="472">
      <c r="A472" s="1" t="s">
        <v>112</v>
      </c>
      <c r="B472" s="1">
        <v>414</v>
      </c>
      <c r="C472" s="26" t="s">
        <v>4063</v>
      </c>
      <c r="D472" t="s">
        <v>114</v>
      </c>
      <c r="E472" s="27" t="s">
        <v>4064</v>
      </c>
      <c r="F472" s="28" t="s">
        <v>136</v>
      </c>
      <c r="G472" s="29">
        <v>86.25</v>
      </c>
      <c r="H472" s="28">
        <v>0.00052999999999999998</v>
      </c>
      <c r="I472" s="30">
        <f>ROUND(G472*H472,P4)</f>
        <v>0</v>
      </c>
      <c r="L472" s="31">
        <v>0</v>
      </c>
      <c r="M472" s="24">
        <f>ROUND(G472*L472,P4)</f>
        <v>0</v>
      </c>
      <c r="N472" s="25" t="s">
        <v>133</v>
      </c>
      <c r="O472" s="32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118</v>
      </c>
      <c r="E473" s="27" t="s">
        <v>4064</v>
      </c>
    </row>
    <row r="474" ht="76.5">
      <c r="A474" s="1" t="s">
        <v>119</v>
      </c>
      <c r="E474" s="33" t="s">
        <v>4065</v>
      </c>
    </row>
    <row r="475">
      <c r="A475" s="1" t="s">
        <v>121</v>
      </c>
      <c r="E475" s="27" t="s">
        <v>114</v>
      </c>
    </row>
    <row r="476" ht="25.5">
      <c r="A476" s="1" t="s">
        <v>112</v>
      </c>
      <c r="B476" s="1">
        <v>389</v>
      </c>
      <c r="C476" s="26" t="s">
        <v>4066</v>
      </c>
      <c r="D476" t="s">
        <v>114</v>
      </c>
      <c r="E476" s="27" t="s">
        <v>4067</v>
      </c>
      <c r="F476" s="28" t="s">
        <v>136</v>
      </c>
      <c r="G476" s="29">
        <v>780</v>
      </c>
      <c r="H476" s="28">
        <v>0.00011</v>
      </c>
      <c r="I476" s="30">
        <f>ROUND(G476*H476,P4)</f>
        <v>0</v>
      </c>
      <c r="L476" s="31">
        <v>0</v>
      </c>
      <c r="M476" s="24">
        <f>ROUND(G476*L476,P4)</f>
        <v>0</v>
      </c>
      <c r="N476" s="25" t="s">
        <v>133</v>
      </c>
      <c r="O476" s="32">
        <f>M476*AA476</f>
        <v>0</v>
      </c>
      <c r="P476" s="1">
        <v>3</v>
      </c>
      <c r="AA476" s="1">
        <f>IF(P476=1,$O$3,IF(P476=2,$O$4,$O$5))</f>
        <v>0</v>
      </c>
    </row>
    <row r="477" ht="25.5">
      <c r="A477" s="1" t="s">
        <v>118</v>
      </c>
      <c r="E477" s="27" t="s">
        <v>4067</v>
      </c>
    </row>
    <row r="478" ht="25.5">
      <c r="A478" s="1" t="s">
        <v>119</v>
      </c>
      <c r="E478" s="33" t="s">
        <v>4068</v>
      </c>
    </row>
    <row r="479">
      <c r="A479" s="1" t="s">
        <v>121</v>
      </c>
      <c r="E479" s="27" t="s">
        <v>114</v>
      </c>
    </row>
    <row r="480" ht="25.5">
      <c r="A480" s="1" t="s">
        <v>112</v>
      </c>
      <c r="B480" s="1">
        <v>390</v>
      </c>
      <c r="C480" s="26" t="s">
        <v>4069</v>
      </c>
      <c r="D480" t="s">
        <v>114</v>
      </c>
      <c r="E480" s="27" t="s">
        <v>4070</v>
      </c>
      <c r="F480" s="28" t="s">
        <v>136</v>
      </c>
      <c r="G480" s="29">
        <v>60</v>
      </c>
      <c r="H480" s="28">
        <v>0.00014999999999999999</v>
      </c>
      <c r="I480" s="30">
        <f>ROUND(G480*H480,P4)</f>
        <v>0</v>
      </c>
      <c r="L480" s="31">
        <v>0</v>
      </c>
      <c r="M480" s="24">
        <f>ROUND(G480*L480,P4)</f>
        <v>0</v>
      </c>
      <c r="N480" s="25" t="s">
        <v>133</v>
      </c>
      <c r="O480" s="32">
        <f>M480*AA480</f>
        <v>0</v>
      </c>
      <c r="P480" s="1">
        <v>3</v>
      </c>
      <c r="AA480" s="1">
        <f>IF(P480=1,$O$3,IF(P480=2,$O$4,$O$5))</f>
        <v>0</v>
      </c>
    </row>
    <row r="481" ht="25.5">
      <c r="A481" s="1" t="s">
        <v>118</v>
      </c>
      <c r="E481" s="27" t="s">
        <v>4070</v>
      </c>
    </row>
    <row r="482" ht="25.5">
      <c r="A482" s="1" t="s">
        <v>119</v>
      </c>
      <c r="E482" s="33" t="s">
        <v>4071</v>
      </c>
    </row>
    <row r="483">
      <c r="A483" s="1" t="s">
        <v>121</v>
      </c>
      <c r="E483" s="27" t="s">
        <v>114</v>
      </c>
    </row>
    <row r="484" ht="25.5">
      <c r="A484" s="1" t="s">
        <v>112</v>
      </c>
      <c r="B484" s="1">
        <v>391</v>
      </c>
      <c r="C484" s="26" t="s">
        <v>4072</v>
      </c>
      <c r="D484" t="s">
        <v>114</v>
      </c>
      <c r="E484" s="27" t="s">
        <v>4073</v>
      </c>
      <c r="F484" s="28" t="s">
        <v>136</v>
      </c>
      <c r="G484" s="29">
        <v>156</v>
      </c>
      <c r="H484" s="28">
        <v>0.00021000000000000001</v>
      </c>
      <c r="I484" s="30">
        <f>ROUND(G484*H484,P4)</f>
        <v>0</v>
      </c>
      <c r="L484" s="31">
        <v>0</v>
      </c>
      <c r="M484" s="24">
        <f>ROUND(G484*L484,P4)</f>
        <v>0</v>
      </c>
      <c r="N484" s="25" t="s">
        <v>133</v>
      </c>
      <c r="O484" s="32">
        <f>M484*AA484</f>
        <v>0</v>
      </c>
      <c r="P484" s="1">
        <v>3</v>
      </c>
      <c r="AA484" s="1">
        <f>IF(P484=1,$O$3,IF(P484=2,$O$4,$O$5))</f>
        <v>0</v>
      </c>
    </row>
    <row r="485" ht="25.5">
      <c r="A485" s="1" t="s">
        <v>118</v>
      </c>
      <c r="E485" s="27" t="s">
        <v>4073</v>
      </c>
    </row>
    <row r="486" ht="25.5">
      <c r="A486" s="1" t="s">
        <v>119</v>
      </c>
      <c r="E486" s="33" t="s">
        <v>4074</v>
      </c>
    </row>
    <row r="487">
      <c r="A487" s="1" t="s">
        <v>121</v>
      </c>
      <c r="E487" s="27" t="s">
        <v>114</v>
      </c>
    </row>
    <row r="488" ht="25.5">
      <c r="A488" s="1" t="s">
        <v>112</v>
      </c>
      <c r="B488" s="1">
        <v>392</v>
      </c>
      <c r="C488" s="26" t="s">
        <v>4075</v>
      </c>
      <c r="D488" t="s">
        <v>114</v>
      </c>
      <c r="E488" s="27" t="s">
        <v>4076</v>
      </c>
      <c r="F488" s="28" t="s">
        <v>136</v>
      </c>
      <c r="G488" s="29">
        <v>72</v>
      </c>
      <c r="H488" s="28">
        <v>0.00031</v>
      </c>
      <c r="I488" s="30">
        <f>ROUND(G488*H488,P4)</f>
        <v>0</v>
      </c>
      <c r="L488" s="31">
        <v>0</v>
      </c>
      <c r="M488" s="24">
        <f>ROUND(G488*L488,P4)</f>
        <v>0</v>
      </c>
      <c r="N488" s="25" t="s">
        <v>133</v>
      </c>
      <c r="O488" s="32">
        <f>M488*AA488</f>
        <v>0</v>
      </c>
      <c r="P488" s="1">
        <v>3</v>
      </c>
      <c r="AA488" s="1">
        <f>IF(P488=1,$O$3,IF(P488=2,$O$4,$O$5))</f>
        <v>0</v>
      </c>
    </row>
    <row r="489" ht="25.5">
      <c r="A489" s="1" t="s">
        <v>118</v>
      </c>
      <c r="E489" s="27" t="s">
        <v>4076</v>
      </c>
    </row>
    <row r="490" ht="25.5">
      <c r="A490" s="1" t="s">
        <v>119</v>
      </c>
      <c r="E490" s="33" t="s">
        <v>4077</v>
      </c>
    </row>
    <row r="491">
      <c r="A491" s="1" t="s">
        <v>121</v>
      </c>
      <c r="E491" s="27" t="s">
        <v>114</v>
      </c>
    </row>
    <row r="492" ht="25.5">
      <c r="A492" s="1" t="s">
        <v>112</v>
      </c>
      <c r="B492" s="1">
        <v>382</v>
      </c>
      <c r="C492" s="26" t="s">
        <v>4078</v>
      </c>
      <c r="D492" t="s">
        <v>114</v>
      </c>
      <c r="E492" s="27" t="s">
        <v>4079</v>
      </c>
      <c r="F492" s="28" t="s">
        <v>136</v>
      </c>
      <c r="G492" s="29">
        <v>34.5</v>
      </c>
      <c r="H492" s="28">
        <v>0.00023000000000000001</v>
      </c>
      <c r="I492" s="30">
        <f>ROUND(G492*H492,P4)</f>
        <v>0</v>
      </c>
      <c r="L492" s="31">
        <v>0</v>
      </c>
      <c r="M492" s="24">
        <f>ROUND(G492*L492,P4)</f>
        <v>0</v>
      </c>
      <c r="N492" s="25" t="s">
        <v>133</v>
      </c>
      <c r="O492" s="32">
        <f>M492*AA492</f>
        <v>0</v>
      </c>
      <c r="P492" s="1">
        <v>3</v>
      </c>
      <c r="AA492" s="1">
        <f>IF(P492=1,$O$3,IF(P492=2,$O$4,$O$5))</f>
        <v>0</v>
      </c>
    </row>
    <row r="493" ht="25.5">
      <c r="A493" s="1" t="s">
        <v>118</v>
      </c>
      <c r="E493" s="27" t="s">
        <v>4079</v>
      </c>
    </row>
    <row r="494">
      <c r="A494" s="1" t="s">
        <v>119</v>
      </c>
      <c r="E494" s="33" t="s">
        <v>4080</v>
      </c>
    </row>
    <row r="495">
      <c r="A495" s="1" t="s">
        <v>121</v>
      </c>
      <c r="E495" s="27" t="s">
        <v>114</v>
      </c>
    </row>
    <row r="496" ht="25.5">
      <c r="A496" s="1" t="s">
        <v>112</v>
      </c>
      <c r="B496" s="1">
        <v>383</v>
      </c>
      <c r="C496" s="26" t="s">
        <v>4081</v>
      </c>
      <c r="D496" t="s">
        <v>114</v>
      </c>
      <c r="E496" s="27" t="s">
        <v>4082</v>
      </c>
      <c r="F496" s="28" t="s">
        <v>136</v>
      </c>
      <c r="G496" s="29">
        <v>5.75</v>
      </c>
      <c r="H496" s="28">
        <v>0.00024000000000000001</v>
      </c>
      <c r="I496" s="30">
        <f>ROUND(G496*H496,P4)</f>
        <v>0</v>
      </c>
      <c r="L496" s="31">
        <v>0</v>
      </c>
      <c r="M496" s="24">
        <f>ROUND(G496*L496,P4)</f>
        <v>0</v>
      </c>
      <c r="N496" s="25" t="s">
        <v>133</v>
      </c>
      <c r="O496" s="32">
        <f>M496*AA496</f>
        <v>0</v>
      </c>
      <c r="P496" s="1">
        <v>3</v>
      </c>
      <c r="AA496" s="1">
        <f>IF(P496=1,$O$3,IF(P496=2,$O$4,$O$5))</f>
        <v>0</v>
      </c>
    </row>
    <row r="497" ht="25.5">
      <c r="A497" s="1" t="s">
        <v>118</v>
      </c>
      <c r="E497" s="27" t="s">
        <v>4082</v>
      </c>
    </row>
    <row r="498">
      <c r="A498" s="1" t="s">
        <v>119</v>
      </c>
      <c r="E498" s="33" t="s">
        <v>4083</v>
      </c>
    </row>
    <row r="499">
      <c r="A499" s="1" t="s">
        <v>121</v>
      </c>
      <c r="E499" s="27" t="s">
        <v>114</v>
      </c>
    </row>
    <row r="500">
      <c r="A500" s="1" t="s">
        <v>112</v>
      </c>
      <c r="B500" s="1">
        <v>398</v>
      </c>
      <c r="C500" s="26" t="s">
        <v>4084</v>
      </c>
      <c r="D500" t="s">
        <v>114</v>
      </c>
      <c r="E500" s="27" t="s">
        <v>4085</v>
      </c>
      <c r="F500" s="28" t="s">
        <v>136</v>
      </c>
      <c r="G500" s="29">
        <v>17.25</v>
      </c>
      <c r="H500" s="28">
        <v>0.00147</v>
      </c>
      <c r="I500" s="30">
        <f>ROUND(G500*H500,P4)</f>
        <v>0</v>
      </c>
      <c r="L500" s="31">
        <v>0</v>
      </c>
      <c r="M500" s="24">
        <f>ROUND(G500*L500,P4)</f>
        <v>0</v>
      </c>
      <c r="N500" s="25" t="s">
        <v>133</v>
      </c>
      <c r="O500" s="32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118</v>
      </c>
      <c r="E501" s="27" t="s">
        <v>4085</v>
      </c>
    </row>
    <row r="502">
      <c r="A502" s="1" t="s">
        <v>119</v>
      </c>
      <c r="E502" s="33" t="s">
        <v>4086</v>
      </c>
    </row>
    <row r="503">
      <c r="A503" s="1" t="s">
        <v>121</v>
      </c>
      <c r="E503" s="27" t="s">
        <v>114</v>
      </c>
    </row>
    <row r="504">
      <c r="A504" s="1" t="s">
        <v>112</v>
      </c>
      <c r="B504" s="1">
        <v>416</v>
      </c>
      <c r="C504" s="26" t="s">
        <v>4087</v>
      </c>
      <c r="D504" t="s">
        <v>114</v>
      </c>
      <c r="E504" s="27" t="s">
        <v>4088</v>
      </c>
      <c r="F504" s="28" t="s">
        <v>136</v>
      </c>
      <c r="G504" s="29">
        <v>161</v>
      </c>
      <c r="H504" s="28">
        <v>0.00076999999999999996</v>
      </c>
      <c r="I504" s="30">
        <f>ROUND(G504*H504,P4)</f>
        <v>0</v>
      </c>
      <c r="L504" s="31">
        <v>0</v>
      </c>
      <c r="M504" s="24">
        <f>ROUND(G504*L504,P4)</f>
        <v>0</v>
      </c>
      <c r="N504" s="25" t="s">
        <v>133</v>
      </c>
      <c r="O504" s="32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118</v>
      </c>
      <c r="E505" s="27" t="s">
        <v>4088</v>
      </c>
    </row>
    <row r="506">
      <c r="A506" s="1" t="s">
        <v>119</v>
      </c>
      <c r="E506" s="33" t="s">
        <v>4089</v>
      </c>
    </row>
    <row r="507">
      <c r="A507" s="1" t="s">
        <v>121</v>
      </c>
      <c r="E507" s="27" t="s">
        <v>114</v>
      </c>
    </row>
    <row r="508">
      <c r="A508" s="1" t="s">
        <v>112</v>
      </c>
      <c r="B508" s="1">
        <v>418</v>
      </c>
      <c r="C508" s="26" t="s">
        <v>4090</v>
      </c>
      <c r="D508" t="s">
        <v>114</v>
      </c>
      <c r="E508" s="27" t="s">
        <v>4091</v>
      </c>
      <c r="F508" s="28" t="s">
        <v>136</v>
      </c>
      <c r="G508" s="29">
        <v>34.5</v>
      </c>
      <c r="H508" s="28">
        <v>0.0011000000000000001</v>
      </c>
      <c r="I508" s="30">
        <f>ROUND(G508*H508,P4)</f>
        <v>0</v>
      </c>
      <c r="L508" s="31">
        <v>0</v>
      </c>
      <c r="M508" s="24">
        <f>ROUND(G508*L508,P4)</f>
        <v>0</v>
      </c>
      <c r="N508" s="25" t="s">
        <v>133</v>
      </c>
      <c r="O508" s="32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118</v>
      </c>
      <c r="E509" s="27" t="s">
        <v>4091</v>
      </c>
    </row>
    <row r="510">
      <c r="A510" s="1" t="s">
        <v>119</v>
      </c>
      <c r="E510" s="33" t="s">
        <v>4080</v>
      </c>
    </row>
    <row r="511">
      <c r="A511" s="1" t="s">
        <v>121</v>
      </c>
      <c r="E511" s="27" t="s">
        <v>114</v>
      </c>
    </row>
    <row r="512">
      <c r="A512" s="1" t="s">
        <v>112</v>
      </c>
      <c r="B512" s="1">
        <v>420</v>
      </c>
      <c r="C512" s="26" t="s">
        <v>4092</v>
      </c>
      <c r="D512" t="s">
        <v>114</v>
      </c>
      <c r="E512" s="27" t="s">
        <v>4093</v>
      </c>
      <c r="F512" s="28" t="s">
        <v>136</v>
      </c>
      <c r="G512" s="29">
        <v>11.5</v>
      </c>
      <c r="H512" s="28">
        <v>0.00233</v>
      </c>
      <c r="I512" s="30">
        <f>ROUND(G512*H512,P4)</f>
        <v>0</v>
      </c>
      <c r="L512" s="31">
        <v>0</v>
      </c>
      <c r="M512" s="24">
        <f>ROUND(G512*L512,P4)</f>
        <v>0</v>
      </c>
      <c r="N512" s="25" t="s">
        <v>133</v>
      </c>
      <c r="O512" s="32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118</v>
      </c>
      <c r="E513" s="27" t="s">
        <v>4093</v>
      </c>
    </row>
    <row r="514">
      <c r="A514" s="1" t="s">
        <v>119</v>
      </c>
      <c r="E514" s="33" t="s">
        <v>4094</v>
      </c>
    </row>
    <row r="515">
      <c r="A515" s="1" t="s">
        <v>121</v>
      </c>
      <c r="E515" s="27" t="s">
        <v>114</v>
      </c>
    </row>
    <row r="516">
      <c r="A516" s="1" t="s">
        <v>112</v>
      </c>
      <c r="B516" s="1">
        <v>422</v>
      </c>
      <c r="C516" s="26" t="s">
        <v>4095</v>
      </c>
      <c r="D516" t="s">
        <v>114</v>
      </c>
      <c r="E516" s="27" t="s">
        <v>4096</v>
      </c>
      <c r="F516" s="28" t="s">
        <v>136</v>
      </c>
      <c r="G516" s="29">
        <v>11.5</v>
      </c>
      <c r="H516" s="28">
        <v>0.00316</v>
      </c>
      <c r="I516" s="30">
        <f>ROUND(G516*H516,P4)</f>
        <v>0</v>
      </c>
      <c r="L516" s="31">
        <v>0</v>
      </c>
      <c r="M516" s="24">
        <f>ROUND(G516*L516,P4)</f>
        <v>0</v>
      </c>
      <c r="N516" s="25" t="s">
        <v>133</v>
      </c>
      <c r="O516" s="32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118</v>
      </c>
      <c r="E517" s="27" t="s">
        <v>4096</v>
      </c>
    </row>
    <row r="518">
      <c r="A518" s="1" t="s">
        <v>119</v>
      </c>
      <c r="E518" s="33" t="s">
        <v>4094</v>
      </c>
    </row>
    <row r="519">
      <c r="A519" s="1" t="s">
        <v>121</v>
      </c>
      <c r="E519" s="27" t="s">
        <v>114</v>
      </c>
    </row>
    <row r="520">
      <c r="A520" s="1" t="s">
        <v>112</v>
      </c>
      <c r="B520" s="1">
        <v>396</v>
      </c>
      <c r="C520" s="26" t="s">
        <v>4097</v>
      </c>
      <c r="D520" t="s">
        <v>114</v>
      </c>
      <c r="E520" s="27" t="s">
        <v>4098</v>
      </c>
      <c r="F520" s="28" t="s">
        <v>136</v>
      </c>
      <c r="G520" s="29">
        <v>17.25</v>
      </c>
      <c r="H520" s="28">
        <v>0.0050000000000000001</v>
      </c>
      <c r="I520" s="30">
        <f>ROUND(G520*H520,P4)</f>
        <v>0</v>
      </c>
      <c r="L520" s="31">
        <v>0</v>
      </c>
      <c r="M520" s="24">
        <f>ROUND(G520*L520,P4)</f>
        <v>0</v>
      </c>
      <c r="N520" s="25" t="s">
        <v>133</v>
      </c>
      <c r="O520" s="32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118</v>
      </c>
      <c r="E521" s="27" t="s">
        <v>4098</v>
      </c>
    </row>
    <row r="522" ht="38.25">
      <c r="A522" s="1" t="s">
        <v>119</v>
      </c>
      <c r="E522" s="33" t="s">
        <v>4099</v>
      </c>
    </row>
    <row r="523">
      <c r="A523" s="1" t="s">
        <v>121</v>
      </c>
      <c r="E523" s="27" t="s">
        <v>114</v>
      </c>
    </row>
    <row r="524">
      <c r="A524" s="1" t="s">
        <v>112</v>
      </c>
      <c r="B524" s="1">
        <v>394</v>
      </c>
      <c r="C524" s="26" t="s">
        <v>4100</v>
      </c>
      <c r="D524" t="s">
        <v>114</v>
      </c>
      <c r="E524" s="27" t="s">
        <v>4101</v>
      </c>
      <c r="F524" s="28" t="s">
        <v>136</v>
      </c>
      <c r="G524" s="29">
        <v>11.5</v>
      </c>
      <c r="H524" s="28">
        <v>0.01</v>
      </c>
      <c r="I524" s="30">
        <f>ROUND(G524*H524,P4)</f>
        <v>0</v>
      </c>
      <c r="L524" s="31">
        <v>0</v>
      </c>
      <c r="M524" s="24">
        <f>ROUND(G524*L524,P4)</f>
        <v>0</v>
      </c>
      <c r="N524" s="25" t="s">
        <v>133</v>
      </c>
      <c r="O524" s="32">
        <f>M524*AA524</f>
        <v>0</v>
      </c>
      <c r="P524" s="1">
        <v>3</v>
      </c>
      <c r="AA524" s="1">
        <f>IF(P524=1,$O$3,IF(P524=2,$O$4,$O$5))</f>
        <v>0</v>
      </c>
    </row>
    <row r="525">
      <c r="A525" s="1" t="s">
        <v>118</v>
      </c>
      <c r="E525" s="27" t="s">
        <v>4101</v>
      </c>
    </row>
    <row r="526">
      <c r="A526" s="1" t="s">
        <v>119</v>
      </c>
      <c r="E526" s="33" t="s">
        <v>4094</v>
      </c>
    </row>
    <row r="527">
      <c r="A527" s="1" t="s">
        <v>121</v>
      </c>
      <c r="E527" s="27" t="s">
        <v>114</v>
      </c>
    </row>
    <row r="528">
      <c r="A528" s="1" t="s">
        <v>112</v>
      </c>
      <c r="B528" s="1">
        <v>288</v>
      </c>
      <c r="C528" s="26" t="s">
        <v>4102</v>
      </c>
      <c r="D528" t="s">
        <v>114</v>
      </c>
      <c r="E528" s="27" t="s">
        <v>4103</v>
      </c>
      <c r="F528" s="28" t="s">
        <v>132</v>
      </c>
      <c r="G528" s="29">
        <v>11</v>
      </c>
      <c r="H528" s="28">
        <v>2.0000000000000002E-05</v>
      </c>
      <c r="I528" s="30">
        <f>ROUND(G528*H528,P4)</f>
        <v>0</v>
      </c>
      <c r="L528" s="31">
        <v>0</v>
      </c>
      <c r="M528" s="24">
        <f>ROUND(G528*L528,P4)</f>
        <v>0</v>
      </c>
      <c r="N528" s="25" t="s">
        <v>133</v>
      </c>
      <c r="O528" s="32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118</v>
      </c>
      <c r="E529" s="27" t="s">
        <v>4103</v>
      </c>
    </row>
    <row r="530" ht="76.5">
      <c r="A530" s="1" t="s">
        <v>119</v>
      </c>
      <c r="E530" s="33" t="s">
        <v>4104</v>
      </c>
    </row>
    <row r="531">
      <c r="A531" s="1" t="s">
        <v>121</v>
      </c>
      <c r="E531" s="27" t="s">
        <v>114</v>
      </c>
    </row>
    <row r="532">
      <c r="A532" s="1" t="s">
        <v>112</v>
      </c>
      <c r="B532" s="1">
        <v>328</v>
      </c>
      <c r="C532" s="26" t="s">
        <v>4105</v>
      </c>
      <c r="D532" t="s">
        <v>114</v>
      </c>
      <c r="E532" s="27" t="s">
        <v>4106</v>
      </c>
      <c r="F532" s="28" t="s">
        <v>132</v>
      </c>
      <c r="G532" s="29">
        <v>3</v>
      </c>
      <c r="H532" s="28">
        <v>0.00011</v>
      </c>
      <c r="I532" s="30">
        <f>ROUND(G532*H532,P4)</f>
        <v>0</v>
      </c>
      <c r="L532" s="31">
        <v>0</v>
      </c>
      <c r="M532" s="24">
        <f>ROUND(G532*L532,P4)</f>
        <v>0</v>
      </c>
      <c r="N532" s="25" t="s">
        <v>133</v>
      </c>
      <c r="O532" s="32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118</v>
      </c>
      <c r="E533" s="27" t="s">
        <v>4106</v>
      </c>
    </row>
    <row r="534">
      <c r="A534" s="1" t="s">
        <v>119</v>
      </c>
    </row>
    <row r="535">
      <c r="A535" s="1" t="s">
        <v>121</v>
      </c>
      <c r="E535" s="27" t="s">
        <v>114</v>
      </c>
    </row>
    <row r="536">
      <c r="A536" s="1" t="s">
        <v>112</v>
      </c>
      <c r="B536" s="1">
        <v>333</v>
      </c>
      <c r="C536" s="26" t="s">
        <v>4107</v>
      </c>
      <c r="D536" t="s">
        <v>114</v>
      </c>
      <c r="E536" s="27" t="s">
        <v>4108</v>
      </c>
      <c r="F536" s="28" t="s">
        <v>132</v>
      </c>
      <c r="G536" s="29">
        <v>1</v>
      </c>
      <c r="H536" s="28">
        <v>0.00012999999999999999</v>
      </c>
      <c r="I536" s="30">
        <f>ROUND(G536*H536,P4)</f>
        <v>0</v>
      </c>
      <c r="L536" s="31">
        <v>0</v>
      </c>
      <c r="M536" s="24">
        <f>ROUND(G536*L536,P4)</f>
        <v>0</v>
      </c>
      <c r="N536" s="25" t="s">
        <v>133</v>
      </c>
      <c r="O536" s="32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118</v>
      </c>
      <c r="E537" s="27" t="s">
        <v>4108</v>
      </c>
    </row>
    <row r="538">
      <c r="A538" s="1" t="s">
        <v>119</v>
      </c>
    </row>
    <row r="539">
      <c r="A539" s="1" t="s">
        <v>121</v>
      </c>
      <c r="E539" s="27" t="s">
        <v>114</v>
      </c>
    </row>
    <row r="540" ht="25.5">
      <c r="A540" s="1" t="s">
        <v>112</v>
      </c>
      <c r="B540" s="1">
        <v>331</v>
      </c>
      <c r="C540" s="26" t="s">
        <v>4109</v>
      </c>
      <c r="D540" t="s">
        <v>114</v>
      </c>
      <c r="E540" s="27" t="s">
        <v>4110</v>
      </c>
      <c r="F540" s="28" t="s">
        <v>132</v>
      </c>
      <c r="G540" s="29">
        <v>9</v>
      </c>
      <c r="H540" s="28">
        <v>0.00012</v>
      </c>
      <c r="I540" s="30">
        <f>ROUND(G540*H540,P4)</f>
        <v>0</v>
      </c>
      <c r="L540" s="31">
        <v>0</v>
      </c>
      <c r="M540" s="24">
        <f>ROUND(G540*L540,P4)</f>
        <v>0</v>
      </c>
      <c r="N540" s="25" t="s">
        <v>133</v>
      </c>
      <c r="O540" s="32">
        <f>M540*AA540</f>
        <v>0</v>
      </c>
      <c r="P540" s="1">
        <v>3</v>
      </c>
      <c r="AA540" s="1">
        <f>IF(P540=1,$O$3,IF(P540=2,$O$4,$O$5))</f>
        <v>0</v>
      </c>
    </row>
    <row r="541" ht="25.5">
      <c r="A541" s="1" t="s">
        <v>118</v>
      </c>
      <c r="E541" s="27" t="s">
        <v>4110</v>
      </c>
    </row>
    <row r="542">
      <c r="A542" s="1" t="s">
        <v>119</v>
      </c>
    </row>
    <row r="543">
      <c r="A543" s="1" t="s">
        <v>121</v>
      </c>
      <c r="E543" s="27" t="s">
        <v>114</v>
      </c>
    </row>
    <row r="544">
      <c r="A544" s="1" t="s">
        <v>112</v>
      </c>
      <c r="B544" s="1">
        <v>313</v>
      </c>
      <c r="C544" s="26" t="s">
        <v>4111</v>
      </c>
      <c r="D544" t="s">
        <v>114</v>
      </c>
      <c r="E544" s="27" t="s">
        <v>4112</v>
      </c>
      <c r="F544" s="28" t="s">
        <v>132</v>
      </c>
      <c r="G544" s="29">
        <v>6</v>
      </c>
      <c r="H544" s="28">
        <v>0.0001</v>
      </c>
      <c r="I544" s="30">
        <f>ROUND(G544*H544,P4)</f>
        <v>0</v>
      </c>
      <c r="L544" s="31">
        <v>0</v>
      </c>
      <c r="M544" s="24">
        <f>ROUND(G544*L544,P4)</f>
        <v>0</v>
      </c>
      <c r="N544" s="25" t="s">
        <v>133</v>
      </c>
      <c r="O544" s="32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118</v>
      </c>
      <c r="E545" s="27" t="s">
        <v>4112</v>
      </c>
    </row>
    <row r="546">
      <c r="A546" s="1" t="s">
        <v>119</v>
      </c>
    </row>
    <row r="547">
      <c r="A547" s="1" t="s">
        <v>121</v>
      </c>
      <c r="E547" s="27" t="s">
        <v>114</v>
      </c>
    </row>
    <row r="548">
      <c r="A548" s="1" t="s">
        <v>112</v>
      </c>
      <c r="B548" s="1">
        <v>298</v>
      </c>
      <c r="C548" s="26" t="s">
        <v>4113</v>
      </c>
      <c r="D548" t="s">
        <v>114</v>
      </c>
      <c r="E548" s="27" t="s">
        <v>4114</v>
      </c>
      <c r="F548" s="28" t="s">
        <v>132</v>
      </c>
      <c r="G548" s="29">
        <v>47</v>
      </c>
      <c r="H548" s="28">
        <v>5.0000000000000002E-05</v>
      </c>
      <c r="I548" s="30">
        <f>ROUND(G548*H548,P4)</f>
        <v>0</v>
      </c>
      <c r="L548" s="31">
        <v>0</v>
      </c>
      <c r="M548" s="24">
        <f>ROUND(G548*L548,P4)</f>
        <v>0</v>
      </c>
      <c r="N548" s="25" t="s">
        <v>133</v>
      </c>
      <c r="O548" s="32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118</v>
      </c>
      <c r="E549" s="27" t="s">
        <v>4114</v>
      </c>
    </row>
    <row r="550">
      <c r="A550" s="1" t="s">
        <v>119</v>
      </c>
    </row>
    <row r="551">
      <c r="A551" s="1" t="s">
        <v>121</v>
      </c>
      <c r="E551" s="27" t="s">
        <v>114</v>
      </c>
    </row>
    <row r="552">
      <c r="A552" s="1" t="s">
        <v>112</v>
      </c>
      <c r="B552" s="1">
        <v>300</v>
      </c>
      <c r="C552" s="26" t="s">
        <v>4115</v>
      </c>
      <c r="D552" t="s">
        <v>114</v>
      </c>
      <c r="E552" s="27" t="s">
        <v>4116</v>
      </c>
      <c r="F552" s="28" t="s">
        <v>132</v>
      </c>
      <c r="G552" s="29">
        <v>17</v>
      </c>
      <c r="H552" s="28">
        <v>4.0000000000000003E-05</v>
      </c>
      <c r="I552" s="30">
        <f>ROUND(G552*H552,P4)</f>
        <v>0</v>
      </c>
      <c r="L552" s="31">
        <v>0</v>
      </c>
      <c r="M552" s="24">
        <f>ROUND(G552*L552,P4)</f>
        <v>0</v>
      </c>
      <c r="N552" s="25" t="s">
        <v>133</v>
      </c>
      <c r="O552" s="32">
        <f>M552*AA552</f>
        <v>0</v>
      </c>
      <c r="P552" s="1">
        <v>3</v>
      </c>
      <c r="AA552" s="1">
        <f>IF(P552=1,$O$3,IF(P552=2,$O$4,$O$5))</f>
        <v>0</v>
      </c>
    </row>
    <row r="553">
      <c r="A553" s="1" t="s">
        <v>118</v>
      </c>
      <c r="E553" s="27" t="s">
        <v>4116</v>
      </c>
    </row>
    <row r="554">
      <c r="A554" s="1" t="s">
        <v>119</v>
      </c>
    </row>
    <row r="555">
      <c r="A555" s="1" t="s">
        <v>121</v>
      </c>
      <c r="E555" s="27" t="s">
        <v>114</v>
      </c>
    </row>
    <row r="556">
      <c r="A556" s="1" t="s">
        <v>112</v>
      </c>
      <c r="B556" s="1">
        <v>302</v>
      </c>
      <c r="C556" s="26" t="s">
        <v>4117</v>
      </c>
      <c r="D556" t="s">
        <v>114</v>
      </c>
      <c r="E556" s="27" t="s">
        <v>4118</v>
      </c>
      <c r="F556" s="28" t="s">
        <v>132</v>
      </c>
      <c r="G556" s="29">
        <v>4</v>
      </c>
      <c r="H556" s="28">
        <v>4.0000000000000003E-05</v>
      </c>
      <c r="I556" s="30">
        <f>ROUND(G556*H556,P4)</f>
        <v>0</v>
      </c>
      <c r="L556" s="31">
        <v>0</v>
      </c>
      <c r="M556" s="24">
        <f>ROUND(G556*L556,P4)</f>
        <v>0</v>
      </c>
      <c r="N556" s="25" t="s">
        <v>133</v>
      </c>
      <c r="O556" s="32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118</v>
      </c>
      <c r="E557" s="27" t="s">
        <v>4118</v>
      </c>
    </row>
    <row r="558">
      <c r="A558" s="1" t="s">
        <v>119</v>
      </c>
    </row>
    <row r="559">
      <c r="A559" s="1" t="s">
        <v>121</v>
      </c>
      <c r="E559" s="27" t="s">
        <v>114</v>
      </c>
    </row>
    <row r="560">
      <c r="A560" s="1" t="s">
        <v>112</v>
      </c>
      <c r="B560" s="1">
        <v>304</v>
      </c>
      <c r="C560" s="26" t="s">
        <v>4119</v>
      </c>
      <c r="D560" t="s">
        <v>114</v>
      </c>
      <c r="E560" s="27" t="s">
        <v>4120</v>
      </c>
      <c r="F560" s="28" t="s">
        <v>132</v>
      </c>
      <c r="G560" s="29">
        <v>1</v>
      </c>
      <c r="H560" s="28">
        <v>4.0000000000000003E-05</v>
      </c>
      <c r="I560" s="30">
        <f>ROUND(G560*H560,P4)</f>
        <v>0</v>
      </c>
      <c r="L560" s="31">
        <v>0</v>
      </c>
      <c r="M560" s="24">
        <f>ROUND(G560*L560,P4)</f>
        <v>0</v>
      </c>
      <c r="N560" s="25" t="s">
        <v>133</v>
      </c>
      <c r="O560" s="32">
        <f>M560*AA560</f>
        <v>0</v>
      </c>
      <c r="P560" s="1">
        <v>3</v>
      </c>
      <c r="AA560" s="1">
        <f>IF(P560=1,$O$3,IF(P560=2,$O$4,$O$5))</f>
        <v>0</v>
      </c>
    </row>
    <row r="561">
      <c r="A561" s="1" t="s">
        <v>118</v>
      </c>
      <c r="E561" s="27" t="s">
        <v>4120</v>
      </c>
    </row>
    <row r="562">
      <c r="A562" s="1" t="s">
        <v>119</v>
      </c>
    </row>
    <row r="563">
      <c r="A563" s="1" t="s">
        <v>121</v>
      </c>
      <c r="E563" s="27" t="s">
        <v>114</v>
      </c>
    </row>
    <row r="564">
      <c r="A564" s="1" t="s">
        <v>112</v>
      </c>
      <c r="B564" s="1">
        <v>334</v>
      </c>
      <c r="C564" s="26" t="s">
        <v>4119</v>
      </c>
      <c r="D564" t="s">
        <v>191</v>
      </c>
      <c r="E564" s="27" t="s">
        <v>4120</v>
      </c>
      <c r="F564" s="28" t="s">
        <v>132</v>
      </c>
      <c r="G564" s="29">
        <v>1</v>
      </c>
      <c r="H564" s="28">
        <v>4.0000000000000003E-05</v>
      </c>
      <c r="I564" s="30">
        <f>ROUND(G564*H564,P4)</f>
        <v>0</v>
      </c>
      <c r="L564" s="31">
        <v>0</v>
      </c>
      <c r="M564" s="24">
        <f>ROUND(G564*L564,P4)</f>
        <v>0</v>
      </c>
      <c r="N564" s="25" t="s">
        <v>133</v>
      </c>
      <c r="O564" s="32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118</v>
      </c>
      <c r="E565" s="27" t="s">
        <v>4120</v>
      </c>
    </row>
    <row r="566">
      <c r="A566" s="1" t="s">
        <v>119</v>
      </c>
    </row>
    <row r="567">
      <c r="A567" s="1" t="s">
        <v>121</v>
      </c>
      <c r="E567" s="27" t="s">
        <v>114</v>
      </c>
    </row>
    <row r="568">
      <c r="A568" s="1" t="s">
        <v>112</v>
      </c>
      <c r="B568" s="1">
        <v>327</v>
      </c>
      <c r="C568" s="26" t="s">
        <v>4121</v>
      </c>
      <c r="D568" t="s">
        <v>114</v>
      </c>
      <c r="E568" s="27" t="s">
        <v>4122</v>
      </c>
      <c r="F568" s="28" t="s">
        <v>132</v>
      </c>
      <c r="G568" s="29">
        <v>3</v>
      </c>
      <c r="H568" s="28">
        <v>4.0000000000000003E-05</v>
      </c>
      <c r="I568" s="30">
        <f>ROUND(G568*H568,P4)</f>
        <v>0</v>
      </c>
      <c r="L568" s="31">
        <v>0</v>
      </c>
      <c r="M568" s="24">
        <f>ROUND(G568*L568,P4)</f>
        <v>0</v>
      </c>
      <c r="N568" s="25" t="s">
        <v>133</v>
      </c>
      <c r="O568" s="32">
        <f>M568*AA568</f>
        <v>0</v>
      </c>
      <c r="P568" s="1">
        <v>3</v>
      </c>
      <c r="AA568" s="1">
        <f>IF(P568=1,$O$3,IF(P568=2,$O$4,$O$5))</f>
        <v>0</v>
      </c>
    </row>
    <row r="569">
      <c r="A569" s="1" t="s">
        <v>118</v>
      </c>
      <c r="E569" s="27" t="s">
        <v>4122</v>
      </c>
    </row>
    <row r="570">
      <c r="A570" s="1" t="s">
        <v>119</v>
      </c>
    </row>
    <row r="571">
      <c r="A571" s="1" t="s">
        <v>121</v>
      </c>
      <c r="E571" s="27" t="s">
        <v>114</v>
      </c>
    </row>
    <row r="572">
      <c r="A572" s="1" t="s">
        <v>112</v>
      </c>
      <c r="B572" s="1">
        <v>330</v>
      </c>
      <c r="C572" s="26" t="s">
        <v>4123</v>
      </c>
      <c r="D572" t="s">
        <v>114</v>
      </c>
      <c r="E572" s="27" t="s">
        <v>4124</v>
      </c>
      <c r="F572" s="28" t="s">
        <v>132</v>
      </c>
      <c r="G572" s="29">
        <v>9</v>
      </c>
      <c r="H572" s="28">
        <v>4.0000000000000003E-05</v>
      </c>
      <c r="I572" s="30">
        <f>ROUND(G572*H572,P4)</f>
        <v>0</v>
      </c>
      <c r="L572" s="31">
        <v>0</v>
      </c>
      <c r="M572" s="24">
        <f>ROUND(G572*L572,P4)</f>
        <v>0</v>
      </c>
      <c r="N572" s="25" t="s">
        <v>133</v>
      </c>
      <c r="O572" s="32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118</v>
      </c>
      <c r="E573" s="27" t="s">
        <v>4124</v>
      </c>
    </row>
    <row r="574">
      <c r="A574" s="1" t="s">
        <v>119</v>
      </c>
    </row>
    <row r="575">
      <c r="A575" s="1" t="s">
        <v>121</v>
      </c>
      <c r="E575" s="27" t="s">
        <v>114</v>
      </c>
    </row>
    <row r="576">
      <c r="A576" s="1" t="s">
        <v>112</v>
      </c>
      <c r="B576" s="1">
        <v>306</v>
      </c>
      <c r="C576" s="26" t="s">
        <v>4125</v>
      </c>
      <c r="D576" t="s">
        <v>114</v>
      </c>
      <c r="E576" s="27" t="s">
        <v>4126</v>
      </c>
      <c r="F576" s="28" t="s">
        <v>132</v>
      </c>
      <c r="G576" s="29">
        <v>13</v>
      </c>
      <c r="H576" s="28">
        <v>4.0000000000000003E-05</v>
      </c>
      <c r="I576" s="30">
        <f>ROUND(G576*H576,P4)</f>
        <v>0</v>
      </c>
      <c r="L576" s="31">
        <v>0</v>
      </c>
      <c r="M576" s="24">
        <f>ROUND(G576*L576,P4)</f>
        <v>0</v>
      </c>
      <c r="N576" s="25" t="s">
        <v>133</v>
      </c>
      <c r="O576" s="32">
        <f>M576*AA576</f>
        <v>0</v>
      </c>
      <c r="P576" s="1">
        <v>3</v>
      </c>
      <c r="AA576" s="1">
        <f>IF(P576=1,$O$3,IF(P576=2,$O$4,$O$5))</f>
        <v>0</v>
      </c>
    </row>
    <row r="577">
      <c r="A577" s="1" t="s">
        <v>118</v>
      </c>
      <c r="E577" s="27" t="s">
        <v>4126</v>
      </c>
    </row>
    <row r="578">
      <c r="A578" s="1" t="s">
        <v>119</v>
      </c>
    </row>
    <row r="579">
      <c r="A579" s="1" t="s">
        <v>121</v>
      </c>
      <c r="E579" s="27" t="s">
        <v>114</v>
      </c>
    </row>
    <row r="580">
      <c r="A580" s="1" t="s">
        <v>112</v>
      </c>
      <c r="B580" s="1">
        <v>314</v>
      </c>
      <c r="C580" s="26" t="s">
        <v>4127</v>
      </c>
      <c r="D580" t="s">
        <v>114</v>
      </c>
      <c r="E580" s="27" t="s">
        <v>4128</v>
      </c>
      <c r="F580" s="28" t="s">
        <v>132</v>
      </c>
      <c r="G580" s="29">
        <v>6</v>
      </c>
      <c r="H580" s="28">
        <v>0</v>
      </c>
      <c r="I580" s="30">
        <f>ROUND(G580*H580,P4)</f>
        <v>0</v>
      </c>
      <c r="L580" s="31">
        <v>0</v>
      </c>
      <c r="M580" s="24">
        <f>ROUND(G580*L580,P4)</f>
        <v>0</v>
      </c>
      <c r="N580" s="25" t="s">
        <v>133</v>
      </c>
      <c r="O580" s="32">
        <f>M580*AA580</f>
        <v>0</v>
      </c>
      <c r="P580" s="1">
        <v>3</v>
      </c>
      <c r="AA580" s="1">
        <f>IF(P580=1,$O$3,IF(P580=2,$O$4,$O$5))</f>
        <v>0</v>
      </c>
    </row>
    <row r="581">
      <c r="A581" s="1" t="s">
        <v>118</v>
      </c>
      <c r="E581" s="27" t="s">
        <v>4128</v>
      </c>
    </row>
    <row r="582">
      <c r="A582" s="1" t="s">
        <v>119</v>
      </c>
    </row>
    <row r="583">
      <c r="A583" s="1" t="s">
        <v>121</v>
      </c>
      <c r="E583" s="27" t="s">
        <v>114</v>
      </c>
    </row>
    <row r="584" ht="25.5">
      <c r="A584" s="1" t="s">
        <v>112</v>
      </c>
      <c r="B584" s="1">
        <v>310</v>
      </c>
      <c r="C584" s="26" t="s">
        <v>4129</v>
      </c>
      <c r="D584" t="s">
        <v>114</v>
      </c>
      <c r="E584" s="27" t="s">
        <v>4130</v>
      </c>
      <c r="F584" s="28" t="s">
        <v>132</v>
      </c>
      <c r="G584" s="29">
        <v>1</v>
      </c>
      <c r="H584" s="28">
        <v>0.0001</v>
      </c>
      <c r="I584" s="30">
        <f>ROUND(G584*H584,P4)</f>
        <v>0</v>
      </c>
      <c r="L584" s="31">
        <v>0</v>
      </c>
      <c r="M584" s="24">
        <f>ROUND(G584*L584,P4)</f>
        <v>0</v>
      </c>
      <c r="N584" s="25" t="s">
        <v>133</v>
      </c>
      <c r="O584" s="32">
        <f>M584*AA584</f>
        <v>0</v>
      </c>
      <c r="P584" s="1">
        <v>3</v>
      </c>
      <c r="AA584" s="1">
        <f>IF(P584=1,$O$3,IF(P584=2,$O$4,$O$5))</f>
        <v>0</v>
      </c>
    </row>
    <row r="585" ht="25.5">
      <c r="A585" s="1" t="s">
        <v>118</v>
      </c>
      <c r="E585" s="27" t="s">
        <v>4130</v>
      </c>
    </row>
    <row r="586">
      <c r="A586" s="1" t="s">
        <v>119</v>
      </c>
    </row>
    <row r="587">
      <c r="A587" s="1" t="s">
        <v>121</v>
      </c>
      <c r="E587" s="27" t="s">
        <v>114</v>
      </c>
    </row>
    <row r="588">
      <c r="A588" s="1" t="s">
        <v>112</v>
      </c>
      <c r="B588" s="1">
        <v>311</v>
      </c>
      <c r="C588" s="26" t="s">
        <v>4131</v>
      </c>
      <c r="D588" t="s">
        <v>114</v>
      </c>
      <c r="E588" s="27" t="s">
        <v>4132</v>
      </c>
      <c r="F588" s="28" t="s">
        <v>132</v>
      </c>
      <c r="G588" s="29">
        <v>2</v>
      </c>
      <c r="H588" s="28">
        <v>0.00013999999999999999</v>
      </c>
      <c r="I588" s="30">
        <f>ROUND(G588*H588,P4)</f>
        <v>0</v>
      </c>
      <c r="L588" s="31">
        <v>0</v>
      </c>
      <c r="M588" s="24">
        <f>ROUND(G588*L588,P4)</f>
        <v>0</v>
      </c>
      <c r="N588" s="25" t="s">
        <v>133</v>
      </c>
      <c r="O588" s="32">
        <f>M588*AA588</f>
        <v>0</v>
      </c>
      <c r="P588" s="1">
        <v>3</v>
      </c>
      <c r="AA588" s="1">
        <f>IF(P588=1,$O$3,IF(P588=2,$O$4,$O$5))</f>
        <v>0</v>
      </c>
    </row>
    <row r="589">
      <c r="A589" s="1" t="s">
        <v>118</v>
      </c>
      <c r="E589" s="27" t="s">
        <v>4132</v>
      </c>
    </row>
    <row r="590">
      <c r="A590" s="1" t="s">
        <v>119</v>
      </c>
    </row>
    <row r="591">
      <c r="A591" s="1" t="s">
        <v>121</v>
      </c>
      <c r="E591" s="27" t="s">
        <v>114</v>
      </c>
    </row>
    <row r="592">
      <c r="A592" s="1" t="s">
        <v>112</v>
      </c>
      <c r="B592" s="1">
        <v>317</v>
      </c>
      <c r="C592" s="26" t="s">
        <v>4133</v>
      </c>
      <c r="D592" t="s">
        <v>114</v>
      </c>
      <c r="E592" s="27" t="s">
        <v>4134</v>
      </c>
      <c r="F592" s="28" t="s">
        <v>132</v>
      </c>
      <c r="G592" s="29">
        <v>6</v>
      </c>
      <c r="H592" s="28">
        <v>3.0000000000000001E-05</v>
      </c>
      <c r="I592" s="30">
        <f>ROUND(G592*H592,P4)</f>
        <v>0</v>
      </c>
      <c r="L592" s="31">
        <v>0</v>
      </c>
      <c r="M592" s="24">
        <f>ROUND(G592*L592,P4)</f>
        <v>0</v>
      </c>
      <c r="N592" s="25" t="s">
        <v>133</v>
      </c>
      <c r="O592" s="32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118</v>
      </c>
      <c r="E593" s="27" t="s">
        <v>4134</v>
      </c>
    </row>
    <row r="594">
      <c r="A594" s="1" t="s">
        <v>119</v>
      </c>
    </row>
    <row r="595">
      <c r="A595" s="1" t="s">
        <v>121</v>
      </c>
      <c r="E595" s="27" t="s">
        <v>114</v>
      </c>
    </row>
    <row r="596">
      <c r="A596" s="1" t="s">
        <v>112</v>
      </c>
      <c r="B596" s="1">
        <v>315</v>
      </c>
      <c r="C596" s="26" t="s">
        <v>4135</v>
      </c>
      <c r="D596" t="s">
        <v>114</v>
      </c>
      <c r="E596" s="27" t="s">
        <v>4136</v>
      </c>
      <c r="F596" s="28" t="s">
        <v>132</v>
      </c>
      <c r="G596" s="29">
        <v>36</v>
      </c>
      <c r="H596" s="28">
        <v>3.0000000000000001E-05</v>
      </c>
      <c r="I596" s="30">
        <f>ROUND(G596*H596,P4)</f>
        <v>0</v>
      </c>
      <c r="L596" s="31">
        <v>0</v>
      </c>
      <c r="M596" s="24">
        <f>ROUND(G596*L596,P4)</f>
        <v>0</v>
      </c>
      <c r="N596" s="25" t="s">
        <v>133</v>
      </c>
      <c r="O596" s="32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118</v>
      </c>
      <c r="E597" s="27" t="s">
        <v>4136</v>
      </c>
    </row>
    <row r="598">
      <c r="A598" s="1" t="s">
        <v>119</v>
      </c>
    </row>
    <row r="599">
      <c r="A599" s="1" t="s">
        <v>121</v>
      </c>
      <c r="E599" s="27" t="s">
        <v>114</v>
      </c>
    </row>
    <row r="600">
      <c r="A600" s="1" t="s">
        <v>112</v>
      </c>
      <c r="B600" s="1">
        <v>316</v>
      </c>
      <c r="C600" s="26" t="s">
        <v>4137</v>
      </c>
      <c r="D600" t="s">
        <v>114</v>
      </c>
      <c r="E600" s="27" t="s">
        <v>4138</v>
      </c>
      <c r="F600" s="28" t="s">
        <v>132</v>
      </c>
      <c r="G600" s="29">
        <v>9</v>
      </c>
      <c r="H600" s="28">
        <v>3.0000000000000001E-05</v>
      </c>
      <c r="I600" s="30">
        <f>ROUND(G600*H600,P4)</f>
        <v>0</v>
      </c>
      <c r="L600" s="31">
        <v>0</v>
      </c>
      <c r="M600" s="24">
        <f>ROUND(G600*L600,P4)</f>
        <v>0</v>
      </c>
      <c r="N600" s="25" t="s">
        <v>133</v>
      </c>
      <c r="O600" s="32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118</v>
      </c>
      <c r="E601" s="27" t="s">
        <v>4138</v>
      </c>
    </row>
    <row r="602">
      <c r="A602" s="1" t="s">
        <v>119</v>
      </c>
    </row>
    <row r="603">
      <c r="A603" s="1" t="s">
        <v>121</v>
      </c>
      <c r="E603" s="27" t="s">
        <v>114</v>
      </c>
    </row>
    <row r="604">
      <c r="A604" s="1" t="s">
        <v>112</v>
      </c>
      <c r="B604" s="1">
        <v>318</v>
      </c>
      <c r="C604" s="26" t="s">
        <v>4139</v>
      </c>
      <c r="D604" t="s">
        <v>114</v>
      </c>
      <c r="E604" s="27" t="s">
        <v>4140</v>
      </c>
      <c r="F604" s="28" t="s">
        <v>132</v>
      </c>
      <c r="G604" s="29">
        <v>3</v>
      </c>
      <c r="H604" s="28">
        <v>2.0000000000000002E-05</v>
      </c>
      <c r="I604" s="30">
        <f>ROUND(G604*H604,P4)</f>
        <v>0</v>
      </c>
      <c r="L604" s="31">
        <v>0</v>
      </c>
      <c r="M604" s="24">
        <f>ROUND(G604*L604,P4)</f>
        <v>0</v>
      </c>
      <c r="N604" s="25" t="s">
        <v>133</v>
      </c>
      <c r="O604" s="32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118</v>
      </c>
      <c r="E605" s="27" t="s">
        <v>4140</v>
      </c>
    </row>
    <row r="606">
      <c r="A606" s="1" t="s">
        <v>119</v>
      </c>
    </row>
    <row r="607">
      <c r="A607" s="1" t="s">
        <v>121</v>
      </c>
      <c r="E607" s="27" t="s">
        <v>114</v>
      </c>
    </row>
    <row r="608">
      <c r="A608" s="1" t="s">
        <v>112</v>
      </c>
      <c r="B608" s="1">
        <v>322</v>
      </c>
      <c r="C608" s="26" t="s">
        <v>296</v>
      </c>
      <c r="D608" t="s">
        <v>114</v>
      </c>
      <c r="E608" s="27" t="s">
        <v>297</v>
      </c>
      <c r="F608" s="28" t="s">
        <v>132</v>
      </c>
      <c r="G608" s="29">
        <v>103</v>
      </c>
      <c r="H608" s="28">
        <v>1.0000000000000001E-05</v>
      </c>
      <c r="I608" s="30">
        <f>ROUND(G608*H608,P4)</f>
        <v>0</v>
      </c>
      <c r="L608" s="31">
        <v>0</v>
      </c>
      <c r="M608" s="24">
        <f>ROUND(G608*L608,P4)</f>
        <v>0</v>
      </c>
      <c r="N608" s="25" t="s">
        <v>133</v>
      </c>
      <c r="O608" s="32">
        <f>M608*AA608</f>
        <v>0</v>
      </c>
      <c r="P608" s="1">
        <v>3</v>
      </c>
      <c r="AA608" s="1">
        <f>IF(P608=1,$O$3,IF(P608=2,$O$4,$O$5))</f>
        <v>0</v>
      </c>
    </row>
    <row r="609">
      <c r="A609" s="1" t="s">
        <v>118</v>
      </c>
      <c r="E609" s="27" t="s">
        <v>297</v>
      </c>
    </row>
    <row r="610">
      <c r="A610" s="1" t="s">
        <v>119</v>
      </c>
    </row>
    <row r="611">
      <c r="A611" s="1" t="s">
        <v>121</v>
      </c>
      <c r="E611" s="27" t="s">
        <v>114</v>
      </c>
    </row>
    <row r="612">
      <c r="A612" s="1" t="s">
        <v>112</v>
      </c>
      <c r="B612" s="1">
        <v>323</v>
      </c>
      <c r="C612" s="26" t="s">
        <v>4141</v>
      </c>
      <c r="D612" t="s">
        <v>114</v>
      </c>
      <c r="E612" s="27" t="s">
        <v>4142</v>
      </c>
      <c r="F612" s="28" t="s">
        <v>132</v>
      </c>
      <c r="G612" s="29">
        <v>83</v>
      </c>
      <c r="H612" s="28">
        <v>2.0000000000000002E-05</v>
      </c>
      <c r="I612" s="30">
        <f>ROUND(G612*H612,P4)</f>
        <v>0</v>
      </c>
      <c r="L612" s="31">
        <v>0</v>
      </c>
      <c r="M612" s="24">
        <f>ROUND(G612*L612,P4)</f>
        <v>0</v>
      </c>
      <c r="N612" s="25" t="s">
        <v>133</v>
      </c>
      <c r="O612" s="32">
        <f>M612*AA612</f>
        <v>0</v>
      </c>
      <c r="P612" s="1">
        <v>3</v>
      </c>
      <c r="AA612" s="1">
        <f>IF(P612=1,$O$3,IF(P612=2,$O$4,$O$5))</f>
        <v>0</v>
      </c>
    </row>
    <row r="613">
      <c r="A613" s="1" t="s">
        <v>118</v>
      </c>
      <c r="E613" s="27" t="s">
        <v>4142</v>
      </c>
    </row>
    <row r="614">
      <c r="A614" s="1" t="s">
        <v>119</v>
      </c>
    </row>
    <row r="615">
      <c r="A615" s="1" t="s">
        <v>121</v>
      </c>
      <c r="E615" s="27" t="s">
        <v>114</v>
      </c>
    </row>
    <row r="616">
      <c r="A616" s="1" t="s">
        <v>112</v>
      </c>
      <c r="B616" s="1">
        <v>324</v>
      </c>
      <c r="C616" s="26" t="s">
        <v>4143</v>
      </c>
      <c r="D616" t="s">
        <v>114</v>
      </c>
      <c r="E616" s="27" t="s">
        <v>4144</v>
      </c>
      <c r="F616" s="28" t="s">
        <v>132</v>
      </c>
      <c r="G616" s="29">
        <v>13</v>
      </c>
      <c r="H616" s="28">
        <v>3.0000000000000001E-05</v>
      </c>
      <c r="I616" s="30">
        <f>ROUND(G616*H616,P4)</f>
        <v>0</v>
      </c>
      <c r="L616" s="31">
        <v>0</v>
      </c>
      <c r="M616" s="24">
        <f>ROUND(G616*L616,P4)</f>
        <v>0</v>
      </c>
      <c r="N616" s="25" t="s">
        <v>133</v>
      </c>
      <c r="O616" s="32">
        <f>M616*AA616</f>
        <v>0</v>
      </c>
      <c r="P616" s="1">
        <v>3</v>
      </c>
      <c r="AA616" s="1">
        <f>IF(P616=1,$O$3,IF(P616=2,$O$4,$O$5))</f>
        <v>0</v>
      </c>
    </row>
    <row r="617">
      <c r="A617" s="1" t="s">
        <v>118</v>
      </c>
      <c r="E617" s="27" t="s">
        <v>4144</v>
      </c>
    </row>
    <row r="618">
      <c r="A618" s="1" t="s">
        <v>119</v>
      </c>
    </row>
    <row r="619">
      <c r="A619" s="1" t="s">
        <v>121</v>
      </c>
      <c r="E619" s="27" t="s">
        <v>114</v>
      </c>
    </row>
    <row r="620">
      <c r="A620" s="1" t="s">
        <v>112</v>
      </c>
      <c r="B620" s="1">
        <v>325</v>
      </c>
      <c r="C620" s="26" t="s">
        <v>4145</v>
      </c>
      <c r="D620" t="s">
        <v>114</v>
      </c>
      <c r="E620" s="27" t="s">
        <v>4146</v>
      </c>
      <c r="F620" s="28" t="s">
        <v>132</v>
      </c>
      <c r="G620" s="29">
        <v>15</v>
      </c>
      <c r="H620" s="28">
        <v>4.0000000000000003E-05</v>
      </c>
      <c r="I620" s="30">
        <f>ROUND(G620*H620,P4)</f>
        <v>0</v>
      </c>
      <c r="L620" s="31">
        <v>0</v>
      </c>
      <c r="M620" s="24">
        <f>ROUND(G620*L620,P4)</f>
        <v>0</v>
      </c>
      <c r="N620" s="25" t="s">
        <v>133</v>
      </c>
      <c r="O620" s="32">
        <f>M620*AA620</f>
        <v>0</v>
      </c>
      <c r="P620" s="1">
        <v>3</v>
      </c>
      <c r="AA620" s="1">
        <f>IF(P620=1,$O$3,IF(P620=2,$O$4,$O$5))</f>
        <v>0</v>
      </c>
    </row>
    <row r="621">
      <c r="A621" s="1" t="s">
        <v>118</v>
      </c>
      <c r="E621" s="27" t="s">
        <v>4146</v>
      </c>
    </row>
    <row r="622">
      <c r="A622" s="1" t="s">
        <v>119</v>
      </c>
    </row>
    <row r="623">
      <c r="A623" s="1" t="s">
        <v>121</v>
      </c>
      <c r="E623" s="27" t="s">
        <v>114</v>
      </c>
    </row>
    <row r="624">
      <c r="A624" s="1" t="s">
        <v>112</v>
      </c>
      <c r="B624" s="1">
        <v>320</v>
      </c>
      <c r="C624" s="26" t="s">
        <v>4147</v>
      </c>
      <c r="D624" t="s">
        <v>114</v>
      </c>
      <c r="E624" s="27" t="s">
        <v>4148</v>
      </c>
      <c r="F624" s="28" t="s">
        <v>132</v>
      </c>
      <c r="G624" s="29">
        <v>238</v>
      </c>
      <c r="H624" s="28">
        <v>6.0000000000000002E-05</v>
      </c>
      <c r="I624" s="30">
        <f>ROUND(G624*H624,P4)</f>
        <v>0</v>
      </c>
      <c r="L624" s="31">
        <v>0</v>
      </c>
      <c r="M624" s="24">
        <f>ROUND(G624*L624,P4)</f>
        <v>0</v>
      </c>
      <c r="N624" s="25" t="s">
        <v>133</v>
      </c>
      <c r="O624" s="32">
        <f>M624*AA624</f>
        <v>0</v>
      </c>
      <c r="P624" s="1">
        <v>3</v>
      </c>
      <c r="AA624" s="1">
        <f>IF(P624=1,$O$3,IF(P624=2,$O$4,$O$5))</f>
        <v>0</v>
      </c>
    </row>
    <row r="625">
      <c r="A625" s="1" t="s">
        <v>118</v>
      </c>
      <c r="E625" s="27" t="s">
        <v>4148</v>
      </c>
    </row>
    <row r="626">
      <c r="A626" s="1" t="s">
        <v>119</v>
      </c>
    </row>
    <row r="627">
      <c r="A627" s="1" t="s">
        <v>121</v>
      </c>
      <c r="E627" s="27" t="s">
        <v>114</v>
      </c>
    </row>
    <row r="628" ht="25.5">
      <c r="A628" s="1" t="s">
        <v>112</v>
      </c>
      <c r="B628" s="1">
        <v>336</v>
      </c>
      <c r="C628" s="26" t="s">
        <v>4149</v>
      </c>
      <c r="D628" t="s">
        <v>114</v>
      </c>
      <c r="E628" s="27" t="s">
        <v>4150</v>
      </c>
      <c r="F628" s="28" t="s">
        <v>132</v>
      </c>
      <c r="G628" s="29">
        <v>22</v>
      </c>
      <c r="H628" s="28">
        <v>0.0001</v>
      </c>
      <c r="I628" s="30">
        <f>ROUND(G628*H628,P4)</f>
        <v>0</v>
      </c>
      <c r="L628" s="31">
        <v>0</v>
      </c>
      <c r="M628" s="24">
        <f>ROUND(G628*L628,P4)</f>
        <v>0</v>
      </c>
      <c r="N628" s="25" t="s">
        <v>133</v>
      </c>
      <c r="O628" s="32">
        <f>M628*AA628</f>
        <v>0</v>
      </c>
      <c r="P628" s="1">
        <v>3</v>
      </c>
      <c r="AA628" s="1">
        <f>IF(P628=1,$O$3,IF(P628=2,$O$4,$O$5))</f>
        <v>0</v>
      </c>
    </row>
    <row r="629" ht="25.5">
      <c r="A629" s="1" t="s">
        <v>118</v>
      </c>
      <c r="E629" s="27" t="s">
        <v>4150</v>
      </c>
    </row>
    <row r="630">
      <c r="A630" s="1" t="s">
        <v>119</v>
      </c>
    </row>
    <row r="631">
      <c r="A631" s="1" t="s">
        <v>121</v>
      </c>
      <c r="E631" s="27" t="s">
        <v>114</v>
      </c>
    </row>
    <row r="632">
      <c r="A632" s="1" t="s">
        <v>112</v>
      </c>
      <c r="B632" s="1">
        <v>356</v>
      </c>
      <c r="C632" s="26" t="s">
        <v>4151</v>
      </c>
      <c r="D632" t="s">
        <v>114</v>
      </c>
      <c r="E632" s="27" t="s">
        <v>4152</v>
      </c>
      <c r="F632" s="28" t="s">
        <v>132</v>
      </c>
      <c r="G632" s="29">
        <v>320</v>
      </c>
      <c r="H632" s="28">
        <v>0</v>
      </c>
      <c r="I632" s="30">
        <f>ROUND(G632*H632,P4)</f>
        <v>0</v>
      </c>
      <c r="L632" s="31">
        <v>0</v>
      </c>
      <c r="M632" s="24">
        <f>ROUND(G632*L632,P4)</f>
        <v>0</v>
      </c>
      <c r="N632" s="25" t="s">
        <v>133</v>
      </c>
      <c r="O632" s="32">
        <f>M632*AA632</f>
        <v>0</v>
      </c>
      <c r="P632" s="1">
        <v>3</v>
      </c>
      <c r="AA632" s="1">
        <f>IF(P632=1,$O$3,IF(P632=2,$O$4,$O$5))</f>
        <v>0</v>
      </c>
    </row>
    <row r="633">
      <c r="A633" s="1" t="s">
        <v>118</v>
      </c>
      <c r="E633" s="27" t="s">
        <v>4152</v>
      </c>
    </row>
    <row r="634">
      <c r="A634" s="1" t="s">
        <v>119</v>
      </c>
    </row>
    <row r="635">
      <c r="A635" s="1" t="s">
        <v>121</v>
      </c>
      <c r="E635" s="27" t="s">
        <v>114</v>
      </c>
    </row>
    <row r="636">
      <c r="A636" s="1" t="s">
        <v>112</v>
      </c>
      <c r="B636" s="1">
        <v>357</v>
      </c>
      <c r="C636" s="26" t="s">
        <v>4153</v>
      </c>
      <c r="D636" t="s">
        <v>114</v>
      </c>
      <c r="E636" s="27" t="s">
        <v>4154</v>
      </c>
      <c r="F636" s="28" t="s">
        <v>132</v>
      </c>
      <c r="G636" s="29">
        <v>80</v>
      </c>
      <c r="H636" s="28">
        <v>0</v>
      </c>
      <c r="I636" s="30">
        <f>ROUND(G636*H636,P4)</f>
        <v>0</v>
      </c>
      <c r="L636" s="31">
        <v>0</v>
      </c>
      <c r="M636" s="24">
        <f>ROUND(G636*L636,P4)</f>
        <v>0</v>
      </c>
      <c r="N636" s="25" t="s">
        <v>133</v>
      </c>
      <c r="O636" s="32">
        <f>M636*AA636</f>
        <v>0</v>
      </c>
      <c r="P636" s="1">
        <v>3</v>
      </c>
      <c r="AA636" s="1">
        <f>IF(P636=1,$O$3,IF(P636=2,$O$4,$O$5))</f>
        <v>0</v>
      </c>
    </row>
    <row r="637">
      <c r="A637" s="1" t="s">
        <v>118</v>
      </c>
      <c r="E637" s="27" t="s">
        <v>4154</v>
      </c>
    </row>
    <row r="638">
      <c r="A638" s="1" t="s">
        <v>119</v>
      </c>
    </row>
    <row r="639">
      <c r="A639" s="1" t="s">
        <v>121</v>
      </c>
      <c r="E639" s="27" t="s">
        <v>114</v>
      </c>
    </row>
    <row r="640">
      <c r="A640" s="1" t="s">
        <v>112</v>
      </c>
      <c r="B640" s="1">
        <v>358</v>
      </c>
      <c r="C640" s="26" t="s">
        <v>4155</v>
      </c>
      <c r="D640" t="s">
        <v>114</v>
      </c>
      <c r="E640" s="27" t="s">
        <v>4156</v>
      </c>
      <c r="F640" s="28" t="s">
        <v>132</v>
      </c>
      <c r="G640" s="29">
        <v>20</v>
      </c>
      <c r="H640" s="28">
        <v>0</v>
      </c>
      <c r="I640" s="30">
        <f>ROUND(G640*H640,P4)</f>
        <v>0</v>
      </c>
      <c r="L640" s="31">
        <v>0</v>
      </c>
      <c r="M640" s="24">
        <f>ROUND(G640*L640,P4)</f>
        <v>0</v>
      </c>
      <c r="N640" s="25" t="s">
        <v>133</v>
      </c>
      <c r="O640" s="32">
        <f>M640*AA640</f>
        <v>0</v>
      </c>
      <c r="P640" s="1">
        <v>3</v>
      </c>
      <c r="AA640" s="1">
        <f>IF(P640=1,$O$3,IF(P640=2,$O$4,$O$5))</f>
        <v>0</v>
      </c>
    </row>
    <row r="641">
      <c r="A641" s="1" t="s">
        <v>118</v>
      </c>
      <c r="E641" s="27" t="s">
        <v>4156</v>
      </c>
    </row>
    <row r="642">
      <c r="A642" s="1" t="s">
        <v>119</v>
      </c>
    </row>
    <row r="643">
      <c r="A643" s="1" t="s">
        <v>121</v>
      </c>
      <c r="E643" s="27" t="s">
        <v>114</v>
      </c>
    </row>
    <row r="644">
      <c r="A644" s="1" t="s">
        <v>112</v>
      </c>
      <c r="B644" s="1">
        <v>442</v>
      </c>
      <c r="C644" s="26" t="s">
        <v>4157</v>
      </c>
      <c r="D644" t="s">
        <v>114</v>
      </c>
      <c r="E644" s="27" t="s">
        <v>4158</v>
      </c>
      <c r="F644" s="28" t="s">
        <v>136</v>
      </c>
      <c r="G644" s="29">
        <v>88.200000000000003</v>
      </c>
      <c r="H644" s="28">
        <v>0.00019000000000000001</v>
      </c>
      <c r="I644" s="30">
        <f>ROUND(G644*H644,P4)</f>
        <v>0</v>
      </c>
      <c r="L644" s="31">
        <v>0</v>
      </c>
      <c r="M644" s="24">
        <f>ROUND(G644*L644,P4)</f>
        <v>0</v>
      </c>
      <c r="N644" s="25" t="s">
        <v>133</v>
      </c>
      <c r="O644" s="32">
        <f>M644*AA644</f>
        <v>0</v>
      </c>
      <c r="P644" s="1">
        <v>3</v>
      </c>
      <c r="AA644" s="1">
        <f>IF(P644=1,$O$3,IF(P644=2,$O$4,$O$5))</f>
        <v>0</v>
      </c>
    </row>
    <row r="645">
      <c r="A645" s="1" t="s">
        <v>118</v>
      </c>
      <c r="E645" s="27" t="s">
        <v>4158</v>
      </c>
    </row>
    <row r="646">
      <c r="A646" s="1" t="s">
        <v>119</v>
      </c>
      <c r="E646" s="33" t="s">
        <v>4159</v>
      </c>
    </row>
    <row r="647">
      <c r="A647" s="1" t="s">
        <v>121</v>
      </c>
      <c r="E647" s="27" t="s">
        <v>114</v>
      </c>
    </row>
    <row r="648" ht="25.5">
      <c r="A648" s="1" t="s">
        <v>112</v>
      </c>
      <c r="B648" s="1">
        <v>438</v>
      </c>
      <c r="C648" s="26" t="s">
        <v>4160</v>
      </c>
      <c r="D648" t="s">
        <v>114</v>
      </c>
      <c r="E648" s="27" t="s">
        <v>4161</v>
      </c>
      <c r="F648" s="28" t="s">
        <v>136</v>
      </c>
      <c r="G648" s="29">
        <v>21</v>
      </c>
      <c r="H648" s="28">
        <v>0.00055000000000000003</v>
      </c>
      <c r="I648" s="30">
        <f>ROUND(G648*H648,P4)</f>
        <v>0</v>
      </c>
      <c r="L648" s="31">
        <v>0</v>
      </c>
      <c r="M648" s="24">
        <f>ROUND(G648*L648,P4)</f>
        <v>0</v>
      </c>
      <c r="N648" s="25" t="s">
        <v>133</v>
      </c>
      <c r="O648" s="32">
        <f>M648*AA648</f>
        <v>0</v>
      </c>
      <c r="P648" s="1">
        <v>3</v>
      </c>
      <c r="AA648" s="1">
        <f>IF(P648=1,$O$3,IF(P648=2,$O$4,$O$5))</f>
        <v>0</v>
      </c>
    </row>
    <row r="649" ht="25.5">
      <c r="A649" s="1" t="s">
        <v>118</v>
      </c>
      <c r="E649" s="27" t="s">
        <v>4161</v>
      </c>
    </row>
    <row r="650">
      <c r="A650" s="1" t="s">
        <v>119</v>
      </c>
      <c r="E650" s="33" t="s">
        <v>4162</v>
      </c>
    </row>
    <row r="651">
      <c r="A651" s="1" t="s">
        <v>121</v>
      </c>
      <c r="E651" s="27" t="s">
        <v>114</v>
      </c>
    </row>
    <row r="652">
      <c r="A652" s="1" t="s">
        <v>112</v>
      </c>
      <c r="B652" s="1">
        <v>347</v>
      </c>
      <c r="C652" s="26" t="s">
        <v>300</v>
      </c>
      <c r="D652" t="s">
        <v>114</v>
      </c>
      <c r="E652" s="27" t="s">
        <v>210</v>
      </c>
      <c r="F652" s="28" t="s">
        <v>132</v>
      </c>
      <c r="G652" s="29">
        <v>355</v>
      </c>
      <c r="H652" s="28">
        <v>4.0000000000000003E-05</v>
      </c>
      <c r="I652" s="30">
        <f>ROUND(G652*H652,P4)</f>
        <v>0</v>
      </c>
      <c r="L652" s="31">
        <v>0</v>
      </c>
      <c r="M652" s="24">
        <f>ROUND(G652*L652,P4)</f>
        <v>0</v>
      </c>
      <c r="N652" s="25" t="s">
        <v>133</v>
      </c>
      <c r="O652" s="32">
        <f>M652*AA652</f>
        <v>0</v>
      </c>
      <c r="P652" s="1">
        <v>3</v>
      </c>
      <c r="AA652" s="1">
        <f>IF(P652=1,$O$3,IF(P652=2,$O$4,$O$5))</f>
        <v>0</v>
      </c>
    </row>
    <row r="653">
      <c r="A653" s="1" t="s">
        <v>118</v>
      </c>
      <c r="E653" s="27" t="s">
        <v>210</v>
      </c>
    </row>
    <row r="654">
      <c r="A654" s="1" t="s">
        <v>119</v>
      </c>
    </row>
    <row r="655">
      <c r="A655" s="1" t="s">
        <v>121</v>
      </c>
      <c r="E655" s="27" t="s">
        <v>114</v>
      </c>
    </row>
    <row r="656">
      <c r="A656" s="1" t="s">
        <v>112</v>
      </c>
      <c r="B656" s="1">
        <v>354</v>
      </c>
      <c r="C656" s="26" t="s">
        <v>4163</v>
      </c>
      <c r="D656" t="s">
        <v>114</v>
      </c>
      <c r="E656" s="27" t="s">
        <v>4164</v>
      </c>
      <c r="F656" s="28" t="s">
        <v>132</v>
      </c>
      <c r="G656" s="29">
        <v>10</v>
      </c>
      <c r="H656" s="28">
        <v>0.00014999999999999999</v>
      </c>
      <c r="I656" s="30">
        <f>ROUND(G656*H656,P4)</f>
        <v>0</v>
      </c>
      <c r="L656" s="31">
        <v>0</v>
      </c>
      <c r="M656" s="24">
        <f>ROUND(G656*L656,P4)</f>
        <v>0</v>
      </c>
      <c r="N656" s="25" t="s">
        <v>133</v>
      </c>
      <c r="O656" s="32">
        <f>M656*AA656</f>
        <v>0</v>
      </c>
      <c r="P656" s="1">
        <v>3</v>
      </c>
      <c r="AA656" s="1">
        <f>IF(P656=1,$O$3,IF(P656=2,$O$4,$O$5))</f>
        <v>0</v>
      </c>
    </row>
    <row r="657">
      <c r="A657" s="1" t="s">
        <v>118</v>
      </c>
      <c r="E657" s="27" t="s">
        <v>4164</v>
      </c>
    </row>
    <row r="658">
      <c r="A658" s="1" t="s">
        <v>119</v>
      </c>
    </row>
    <row r="659">
      <c r="A659" s="1" t="s">
        <v>121</v>
      </c>
      <c r="E659" s="27" t="s">
        <v>114</v>
      </c>
    </row>
    <row r="660">
      <c r="A660" s="1" t="s">
        <v>112</v>
      </c>
      <c r="B660" s="1">
        <v>349</v>
      </c>
      <c r="C660" s="26" t="s">
        <v>4165</v>
      </c>
      <c r="D660" t="s">
        <v>114</v>
      </c>
      <c r="E660" s="27" t="s">
        <v>4166</v>
      </c>
      <c r="F660" s="28" t="s">
        <v>132</v>
      </c>
      <c r="G660" s="29">
        <v>26</v>
      </c>
      <c r="H660" s="28">
        <v>9.0000000000000006E-05</v>
      </c>
      <c r="I660" s="30">
        <f>ROUND(G660*H660,P4)</f>
        <v>0</v>
      </c>
      <c r="L660" s="31">
        <v>0</v>
      </c>
      <c r="M660" s="24">
        <f>ROUND(G660*L660,P4)</f>
        <v>0</v>
      </c>
      <c r="N660" s="25" t="s">
        <v>133</v>
      </c>
      <c r="O660" s="32">
        <f>M660*AA660</f>
        <v>0</v>
      </c>
      <c r="P660" s="1">
        <v>3</v>
      </c>
      <c r="AA660" s="1">
        <f>IF(P660=1,$O$3,IF(P660=2,$O$4,$O$5))</f>
        <v>0</v>
      </c>
    </row>
    <row r="661">
      <c r="A661" s="1" t="s">
        <v>118</v>
      </c>
      <c r="E661" s="27" t="s">
        <v>4166</v>
      </c>
    </row>
    <row r="662">
      <c r="A662" s="1" t="s">
        <v>119</v>
      </c>
    </row>
    <row r="663">
      <c r="A663" s="1" t="s">
        <v>121</v>
      </c>
      <c r="E663" s="27" t="s">
        <v>114</v>
      </c>
    </row>
    <row r="664">
      <c r="A664" s="1" t="s">
        <v>112</v>
      </c>
      <c r="B664" s="1">
        <v>352</v>
      </c>
      <c r="C664" s="26" t="s">
        <v>366</v>
      </c>
      <c r="D664" t="s">
        <v>114</v>
      </c>
      <c r="E664" s="27" t="s">
        <v>367</v>
      </c>
      <c r="F664" s="28" t="s">
        <v>132</v>
      </c>
      <c r="G664" s="29">
        <v>2</v>
      </c>
      <c r="H664" s="28">
        <v>0.00023000000000000001</v>
      </c>
      <c r="I664" s="30">
        <f>ROUND(G664*H664,P4)</f>
        <v>0</v>
      </c>
      <c r="L664" s="31">
        <v>0</v>
      </c>
      <c r="M664" s="24">
        <f>ROUND(G664*L664,P4)</f>
        <v>0</v>
      </c>
      <c r="N664" s="25" t="s">
        <v>133</v>
      </c>
      <c r="O664" s="32">
        <f>M664*AA664</f>
        <v>0</v>
      </c>
      <c r="P664" s="1">
        <v>3</v>
      </c>
      <c r="AA664" s="1">
        <f>IF(P664=1,$O$3,IF(P664=2,$O$4,$O$5))</f>
        <v>0</v>
      </c>
    </row>
    <row r="665">
      <c r="A665" s="1" t="s">
        <v>118</v>
      </c>
      <c r="E665" s="27" t="s">
        <v>367</v>
      </c>
    </row>
    <row r="666">
      <c r="A666" s="1" t="s">
        <v>119</v>
      </c>
    </row>
    <row r="667">
      <c r="A667" s="1" t="s">
        <v>121</v>
      </c>
      <c r="E667" s="27" t="s">
        <v>114</v>
      </c>
    </row>
    <row r="668">
      <c r="A668" s="1" t="s">
        <v>112</v>
      </c>
      <c r="B668" s="1">
        <v>350</v>
      </c>
      <c r="C668" s="26" t="s">
        <v>4167</v>
      </c>
      <c r="D668" t="s">
        <v>114</v>
      </c>
      <c r="E668" s="27" t="s">
        <v>4168</v>
      </c>
      <c r="F668" s="28" t="s">
        <v>132</v>
      </c>
      <c r="G668" s="29">
        <v>20</v>
      </c>
      <c r="H668" s="28">
        <v>0.00019000000000000001</v>
      </c>
      <c r="I668" s="30">
        <f>ROUND(G668*H668,P4)</f>
        <v>0</v>
      </c>
      <c r="L668" s="31">
        <v>0</v>
      </c>
      <c r="M668" s="24">
        <f>ROUND(G668*L668,P4)</f>
        <v>0</v>
      </c>
      <c r="N668" s="25" t="s">
        <v>133</v>
      </c>
      <c r="O668" s="32">
        <f>M668*AA668</f>
        <v>0</v>
      </c>
      <c r="P668" s="1">
        <v>3</v>
      </c>
      <c r="AA668" s="1">
        <f>IF(P668=1,$O$3,IF(P668=2,$O$4,$O$5))</f>
        <v>0</v>
      </c>
    </row>
    <row r="669">
      <c r="A669" s="1" t="s">
        <v>118</v>
      </c>
      <c r="E669" s="27" t="s">
        <v>4168</v>
      </c>
    </row>
    <row r="670">
      <c r="A670" s="1" t="s">
        <v>119</v>
      </c>
    </row>
    <row r="671">
      <c r="A671" s="1" t="s">
        <v>121</v>
      </c>
      <c r="E671" s="27" t="s">
        <v>114</v>
      </c>
    </row>
    <row r="672">
      <c r="A672" s="1" t="s">
        <v>112</v>
      </c>
      <c r="B672" s="1">
        <v>443</v>
      </c>
      <c r="C672" s="26" t="s">
        <v>4169</v>
      </c>
      <c r="D672" t="s">
        <v>114</v>
      </c>
      <c r="E672" s="27" t="s">
        <v>4170</v>
      </c>
      <c r="F672" s="28" t="s">
        <v>4171</v>
      </c>
      <c r="G672" s="29">
        <v>0.20000000000000001</v>
      </c>
      <c r="H672" s="28">
        <v>0.0088000000000000005</v>
      </c>
      <c r="I672" s="30">
        <f>ROUND(G672*H672,P4)</f>
        <v>0</v>
      </c>
      <c r="L672" s="31">
        <v>0</v>
      </c>
      <c r="M672" s="24">
        <f>ROUND(G672*L672,P4)</f>
        <v>0</v>
      </c>
      <c r="N672" s="25" t="s">
        <v>133</v>
      </c>
      <c r="O672" s="32">
        <f>M672*AA672</f>
        <v>0</v>
      </c>
      <c r="P672" s="1">
        <v>3</v>
      </c>
      <c r="AA672" s="1">
        <f>IF(P672=1,$O$3,IF(P672=2,$O$4,$O$5))</f>
        <v>0</v>
      </c>
    </row>
    <row r="673">
      <c r="A673" s="1" t="s">
        <v>118</v>
      </c>
      <c r="E673" s="27" t="s">
        <v>4170</v>
      </c>
    </row>
    <row r="674">
      <c r="A674" s="1" t="s">
        <v>119</v>
      </c>
    </row>
    <row r="675">
      <c r="A675" s="1" t="s">
        <v>121</v>
      </c>
      <c r="E675" s="27" t="s">
        <v>114</v>
      </c>
    </row>
    <row r="676">
      <c r="A676" s="1" t="s">
        <v>112</v>
      </c>
      <c r="B676" s="1">
        <v>287</v>
      </c>
      <c r="C676" s="26" t="s">
        <v>4172</v>
      </c>
      <c r="D676" t="s">
        <v>114</v>
      </c>
      <c r="E676" s="27" t="s">
        <v>4173</v>
      </c>
      <c r="F676" s="28" t="s">
        <v>132</v>
      </c>
      <c r="G676" s="29">
        <v>11</v>
      </c>
      <c r="H676" s="28">
        <v>0.00020000000000000001</v>
      </c>
      <c r="I676" s="30">
        <f>ROUND(G676*H676,P4)</f>
        <v>0</v>
      </c>
      <c r="L676" s="31">
        <v>0</v>
      </c>
      <c r="M676" s="24">
        <f>ROUND(G676*L676,P4)</f>
        <v>0</v>
      </c>
      <c r="N676" s="25" t="s">
        <v>133</v>
      </c>
      <c r="O676" s="32">
        <f>M676*AA676</f>
        <v>0</v>
      </c>
      <c r="P676" s="1">
        <v>3</v>
      </c>
      <c r="AA676" s="1">
        <f>IF(P676=1,$O$3,IF(P676=2,$O$4,$O$5))</f>
        <v>0</v>
      </c>
    </row>
    <row r="677">
      <c r="A677" s="1" t="s">
        <v>118</v>
      </c>
      <c r="E677" s="27" t="s">
        <v>4173</v>
      </c>
    </row>
    <row r="678" ht="38.25">
      <c r="A678" s="1" t="s">
        <v>119</v>
      </c>
      <c r="E678" s="33" t="s">
        <v>4174</v>
      </c>
    </row>
    <row r="679">
      <c r="A679" s="1" t="s">
        <v>121</v>
      </c>
      <c r="E679" s="27" t="s">
        <v>114</v>
      </c>
    </row>
    <row r="680">
      <c r="A680" s="1" t="s">
        <v>112</v>
      </c>
      <c r="B680" s="1">
        <v>363</v>
      </c>
      <c r="C680" s="26" t="s">
        <v>585</v>
      </c>
      <c r="D680" t="s">
        <v>191</v>
      </c>
      <c r="E680" s="27" t="s">
        <v>586</v>
      </c>
      <c r="F680" s="28" t="s">
        <v>132</v>
      </c>
      <c r="G680" s="29">
        <v>60</v>
      </c>
      <c r="H680" s="28">
        <v>0.00012999999999999999</v>
      </c>
      <c r="I680" s="30">
        <f>ROUND(G680*H680,P4)</f>
        <v>0</v>
      </c>
      <c r="L680" s="31">
        <v>0</v>
      </c>
      <c r="M680" s="24">
        <f>ROUND(G680*L680,P4)</f>
        <v>0</v>
      </c>
      <c r="N680" s="25" t="s">
        <v>133</v>
      </c>
      <c r="O680" s="32">
        <f>M680*AA680</f>
        <v>0</v>
      </c>
      <c r="P680" s="1">
        <v>3</v>
      </c>
      <c r="AA680" s="1">
        <f>IF(P680=1,$O$3,IF(P680=2,$O$4,$O$5))</f>
        <v>0</v>
      </c>
    </row>
    <row r="681">
      <c r="A681" s="1" t="s">
        <v>118</v>
      </c>
      <c r="E681" s="27" t="s">
        <v>586</v>
      </c>
    </row>
    <row r="682">
      <c r="A682" s="1" t="s">
        <v>119</v>
      </c>
    </row>
    <row r="683">
      <c r="A683" s="1" t="s">
        <v>121</v>
      </c>
      <c r="E683" s="27" t="s">
        <v>114</v>
      </c>
    </row>
    <row r="684">
      <c r="A684" s="1" t="s">
        <v>112</v>
      </c>
      <c r="B684" s="1">
        <v>364</v>
      </c>
      <c r="C684" s="26" t="s">
        <v>4175</v>
      </c>
      <c r="D684" t="s">
        <v>114</v>
      </c>
      <c r="E684" s="27" t="s">
        <v>4176</v>
      </c>
      <c r="F684" s="28" t="s">
        <v>132</v>
      </c>
      <c r="G684" s="29">
        <v>80</v>
      </c>
      <c r="H684" s="28">
        <v>0.00012999999999999999</v>
      </c>
      <c r="I684" s="30">
        <f>ROUND(G684*H684,P4)</f>
        <v>0</v>
      </c>
      <c r="L684" s="31">
        <v>0</v>
      </c>
      <c r="M684" s="24">
        <f>ROUND(G684*L684,P4)</f>
        <v>0</v>
      </c>
      <c r="N684" s="25" t="s">
        <v>133</v>
      </c>
      <c r="O684" s="32">
        <f>M684*AA684</f>
        <v>0</v>
      </c>
      <c r="P684" s="1">
        <v>3</v>
      </c>
      <c r="AA684" s="1">
        <f>IF(P684=1,$O$3,IF(P684=2,$O$4,$O$5))</f>
        <v>0</v>
      </c>
    </row>
    <row r="685">
      <c r="A685" s="1" t="s">
        <v>118</v>
      </c>
      <c r="E685" s="27" t="s">
        <v>4176</v>
      </c>
    </row>
    <row r="686">
      <c r="A686" s="1" t="s">
        <v>119</v>
      </c>
    </row>
    <row r="687">
      <c r="A687" s="1" t="s">
        <v>121</v>
      </c>
      <c r="E687" s="27" t="s">
        <v>114</v>
      </c>
    </row>
    <row r="688">
      <c r="A688" s="1" t="s">
        <v>112</v>
      </c>
      <c r="B688" s="1">
        <v>366</v>
      </c>
      <c r="C688" s="26" t="s">
        <v>4177</v>
      </c>
      <c r="D688" t="s">
        <v>114</v>
      </c>
      <c r="E688" s="27" t="s">
        <v>4178</v>
      </c>
      <c r="F688" s="28" t="s">
        <v>136</v>
      </c>
      <c r="G688" s="29">
        <v>20</v>
      </c>
      <c r="H688" s="28">
        <v>6.9999999999999994E-05</v>
      </c>
      <c r="I688" s="30">
        <f>ROUND(G688*H688,P4)</f>
        <v>0</v>
      </c>
      <c r="L688" s="31">
        <v>0</v>
      </c>
      <c r="M688" s="24">
        <f>ROUND(G688*L688,P4)</f>
        <v>0</v>
      </c>
      <c r="N688" s="25" t="s">
        <v>133</v>
      </c>
      <c r="O688" s="32">
        <f>M688*AA688</f>
        <v>0</v>
      </c>
      <c r="P688" s="1">
        <v>3</v>
      </c>
      <c r="AA688" s="1">
        <f>IF(P688=1,$O$3,IF(P688=2,$O$4,$O$5))</f>
        <v>0</v>
      </c>
    </row>
    <row r="689">
      <c r="A689" s="1" t="s">
        <v>118</v>
      </c>
      <c r="E689" s="27" t="s">
        <v>4178</v>
      </c>
    </row>
    <row r="690">
      <c r="A690" s="1" t="s">
        <v>119</v>
      </c>
    </row>
    <row r="691">
      <c r="A691" s="1" t="s">
        <v>121</v>
      </c>
      <c r="E691" s="27" t="s">
        <v>114</v>
      </c>
    </row>
    <row r="692">
      <c r="A692" s="1" t="s">
        <v>112</v>
      </c>
      <c r="B692" s="1">
        <v>362</v>
      </c>
      <c r="C692" s="26" t="s">
        <v>4179</v>
      </c>
      <c r="D692" t="s">
        <v>191</v>
      </c>
      <c r="E692" s="27" t="s">
        <v>4180</v>
      </c>
      <c r="F692" s="28" t="s">
        <v>132</v>
      </c>
      <c r="G692" s="29">
        <v>40</v>
      </c>
      <c r="H692" s="28">
        <v>0.00016000000000000001</v>
      </c>
      <c r="I692" s="30">
        <f>ROUND(G692*H692,P4)</f>
        <v>0</v>
      </c>
      <c r="L692" s="31">
        <v>0</v>
      </c>
      <c r="M692" s="24">
        <f>ROUND(G692*L692,P4)</f>
        <v>0</v>
      </c>
      <c r="N692" s="25" t="s">
        <v>133</v>
      </c>
      <c r="O692" s="32">
        <f>M692*AA692</f>
        <v>0</v>
      </c>
      <c r="P692" s="1">
        <v>3</v>
      </c>
      <c r="AA692" s="1">
        <f>IF(P692=1,$O$3,IF(P692=2,$O$4,$O$5))</f>
        <v>0</v>
      </c>
    </row>
    <row r="693">
      <c r="A693" s="1" t="s">
        <v>118</v>
      </c>
      <c r="E693" s="27" t="s">
        <v>4180</v>
      </c>
    </row>
    <row r="694">
      <c r="A694" s="1" t="s">
        <v>119</v>
      </c>
    </row>
    <row r="695">
      <c r="A695" s="1" t="s">
        <v>121</v>
      </c>
      <c r="E695" s="27" t="s">
        <v>114</v>
      </c>
    </row>
    <row r="696">
      <c r="A696" s="1" t="s">
        <v>112</v>
      </c>
      <c r="B696" s="1">
        <v>338</v>
      </c>
      <c r="C696" s="26" t="s">
        <v>4181</v>
      </c>
      <c r="D696" t="s">
        <v>114</v>
      </c>
      <c r="E696" s="27" t="s">
        <v>4182</v>
      </c>
      <c r="F696" s="28" t="s">
        <v>132</v>
      </c>
      <c r="G696" s="29">
        <v>4</v>
      </c>
      <c r="H696" s="28">
        <v>0.00025000000000000001</v>
      </c>
      <c r="I696" s="30">
        <f>ROUND(G696*H696,P4)</f>
        <v>0</v>
      </c>
      <c r="L696" s="31">
        <v>0</v>
      </c>
      <c r="M696" s="24">
        <f>ROUND(G696*L696,P4)</f>
        <v>0</v>
      </c>
      <c r="N696" s="25" t="s">
        <v>133</v>
      </c>
      <c r="O696" s="32">
        <f>M696*AA696</f>
        <v>0</v>
      </c>
      <c r="P696" s="1">
        <v>3</v>
      </c>
      <c r="AA696" s="1">
        <f>IF(P696=1,$O$3,IF(P696=2,$O$4,$O$5))</f>
        <v>0</v>
      </c>
    </row>
    <row r="697">
      <c r="A697" s="1" t="s">
        <v>118</v>
      </c>
      <c r="E697" s="27" t="s">
        <v>4182</v>
      </c>
    </row>
    <row r="698">
      <c r="A698" s="1" t="s">
        <v>119</v>
      </c>
    </row>
    <row r="699">
      <c r="A699" s="1" t="s">
        <v>121</v>
      </c>
      <c r="E699" s="27" t="s">
        <v>114</v>
      </c>
    </row>
    <row r="700">
      <c r="A700" s="1" t="s">
        <v>112</v>
      </c>
      <c r="B700" s="1">
        <v>340</v>
      </c>
      <c r="C700" s="26" t="s">
        <v>4183</v>
      </c>
      <c r="D700" t="s">
        <v>114</v>
      </c>
      <c r="E700" s="27" t="s">
        <v>4184</v>
      </c>
      <c r="F700" s="28" t="s">
        <v>132</v>
      </c>
      <c r="G700" s="29">
        <v>1</v>
      </c>
      <c r="H700" s="28">
        <v>0.00035</v>
      </c>
      <c r="I700" s="30">
        <f>ROUND(G700*H700,P4)</f>
        <v>0</v>
      </c>
      <c r="L700" s="31">
        <v>0</v>
      </c>
      <c r="M700" s="24">
        <f>ROUND(G700*L700,P4)</f>
        <v>0</v>
      </c>
      <c r="N700" s="25" t="s">
        <v>133</v>
      </c>
      <c r="O700" s="32">
        <f>M700*AA700</f>
        <v>0</v>
      </c>
      <c r="P700" s="1">
        <v>3</v>
      </c>
      <c r="AA700" s="1">
        <f>IF(P700=1,$O$3,IF(P700=2,$O$4,$O$5))</f>
        <v>0</v>
      </c>
    </row>
    <row r="701">
      <c r="A701" s="1" t="s">
        <v>118</v>
      </c>
      <c r="E701" s="27" t="s">
        <v>4184</v>
      </c>
    </row>
    <row r="702">
      <c r="A702" s="1" t="s">
        <v>119</v>
      </c>
    </row>
    <row r="703">
      <c r="A703" s="1" t="s">
        <v>121</v>
      </c>
      <c r="E703" s="27" t="s">
        <v>114</v>
      </c>
    </row>
    <row r="704" ht="25.5">
      <c r="A704" s="1" t="s">
        <v>112</v>
      </c>
      <c r="B704" s="1">
        <v>344</v>
      </c>
      <c r="C704" s="26" t="s">
        <v>4185</v>
      </c>
      <c r="D704" t="s">
        <v>114</v>
      </c>
      <c r="E704" s="27" t="s">
        <v>4186</v>
      </c>
      <c r="F704" s="28" t="s">
        <v>132</v>
      </c>
      <c r="G704" s="29">
        <v>3</v>
      </c>
      <c r="H704" s="28">
        <v>0</v>
      </c>
      <c r="I704" s="30">
        <f>ROUND(G704*H704,P4)</f>
        <v>0</v>
      </c>
      <c r="L704" s="31">
        <v>0</v>
      </c>
      <c r="M704" s="24">
        <f>ROUND(G704*L704,P4)</f>
        <v>0</v>
      </c>
      <c r="N704" s="25" t="s">
        <v>133</v>
      </c>
      <c r="O704" s="32">
        <f>M704*AA704</f>
        <v>0</v>
      </c>
      <c r="P704" s="1">
        <v>3</v>
      </c>
      <c r="AA704" s="1">
        <f>IF(P704=1,$O$3,IF(P704=2,$O$4,$O$5))</f>
        <v>0</v>
      </c>
    </row>
    <row r="705" ht="25.5">
      <c r="A705" s="1" t="s">
        <v>118</v>
      </c>
      <c r="E705" s="27" t="s">
        <v>4186</v>
      </c>
    </row>
    <row r="706">
      <c r="A706" s="1" t="s">
        <v>119</v>
      </c>
    </row>
    <row r="707">
      <c r="A707" s="1" t="s">
        <v>121</v>
      </c>
      <c r="E707" s="27" t="s">
        <v>114</v>
      </c>
    </row>
    <row r="708" ht="25.5">
      <c r="A708" s="1" t="s">
        <v>112</v>
      </c>
      <c r="B708" s="1">
        <v>439</v>
      </c>
      <c r="C708" s="26" t="s">
        <v>4187</v>
      </c>
      <c r="D708" t="s">
        <v>114</v>
      </c>
      <c r="E708" s="27" t="s">
        <v>4188</v>
      </c>
      <c r="F708" s="28" t="s">
        <v>136</v>
      </c>
      <c r="G708" s="29">
        <v>200</v>
      </c>
      <c r="H708" s="28">
        <v>0</v>
      </c>
      <c r="I708" s="30">
        <f>ROUND(G708*H708,P4)</f>
        <v>0</v>
      </c>
      <c r="L708" s="31">
        <v>0</v>
      </c>
      <c r="M708" s="24">
        <f>ROUND(G708*L708,P4)</f>
        <v>0</v>
      </c>
      <c r="N708" s="25" t="s">
        <v>133</v>
      </c>
      <c r="O708" s="32">
        <f>M708*AA708</f>
        <v>0</v>
      </c>
      <c r="P708" s="1">
        <v>3</v>
      </c>
      <c r="AA708" s="1">
        <f>IF(P708=1,$O$3,IF(P708=2,$O$4,$O$5))</f>
        <v>0</v>
      </c>
    </row>
    <row r="709" ht="25.5">
      <c r="A709" s="1" t="s">
        <v>118</v>
      </c>
      <c r="E709" s="27" t="s">
        <v>4188</v>
      </c>
    </row>
    <row r="710">
      <c r="A710" s="1" t="s">
        <v>119</v>
      </c>
    </row>
    <row r="711">
      <c r="A711" s="1" t="s">
        <v>121</v>
      </c>
      <c r="E711" s="27" t="s">
        <v>114</v>
      </c>
    </row>
    <row r="712" ht="25.5">
      <c r="A712" s="1" t="s">
        <v>112</v>
      </c>
      <c r="B712" s="1">
        <v>441</v>
      </c>
      <c r="C712" s="26" t="s">
        <v>4189</v>
      </c>
      <c r="D712" t="s">
        <v>114</v>
      </c>
      <c r="E712" s="27" t="s">
        <v>4190</v>
      </c>
      <c r="F712" s="28" t="s">
        <v>136</v>
      </c>
      <c r="G712" s="29">
        <v>84</v>
      </c>
      <c r="H712" s="28">
        <v>0</v>
      </c>
      <c r="I712" s="30">
        <f>ROUND(G712*H712,P4)</f>
        <v>0</v>
      </c>
      <c r="L712" s="31">
        <v>0</v>
      </c>
      <c r="M712" s="24">
        <f>ROUND(G712*L712,P4)</f>
        <v>0</v>
      </c>
      <c r="N712" s="25" t="s">
        <v>133</v>
      </c>
      <c r="O712" s="32">
        <f>M712*AA712</f>
        <v>0</v>
      </c>
      <c r="P712" s="1">
        <v>3</v>
      </c>
      <c r="AA712" s="1">
        <f>IF(P712=1,$O$3,IF(P712=2,$O$4,$O$5))</f>
        <v>0</v>
      </c>
    </row>
    <row r="713" ht="25.5">
      <c r="A713" s="1" t="s">
        <v>118</v>
      </c>
      <c r="E713" s="27" t="s">
        <v>4190</v>
      </c>
    </row>
    <row r="714">
      <c r="A714" s="1" t="s">
        <v>119</v>
      </c>
    </row>
    <row r="715">
      <c r="A715" s="1" t="s">
        <v>121</v>
      </c>
      <c r="E715" s="27" t="s">
        <v>114</v>
      </c>
    </row>
    <row r="716" ht="25.5">
      <c r="A716" s="1" t="s">
        <v>112</v>
      </c>
      <c r="B716" s="1">
        <v>437</v>
      </c>
      <c r="C716" s="26" t="s">
        <v>4191</v>
      </c>
      <c r="D716" t="s">
        <v>114</v>
      </c>
      <c r="E716" s="27" t="s">
        <v>4192</v>
      </c>
      <c r="F716" s="28" t="s">
        <v>136</v>
      </c>
      <c r="G716" s="29">
        <v>20</v>
      </c>
      <c r="H716" s="28">
        <v>0</v>
      </c>
      <c r="I716" s="30">
        <f>ROUND(G716*H716,P4)</f>
        <v>0</v>
      </c>
      <c r="L716" s="31">
        <v>0</v>
      </c>
      <c r="M716" s="24">
        <f>ROUND(G716*L716,P4)</f>
        <v>0</v>
      </c>
      <c r="N716" s="25" t="s">
        <v>133</v>
      </c>
      <c r="O716" s="32">
        <f>M716*AA716</f>
        <v>0</v>
      </c>
      <c r="P716" s="1">
        <v>3</v>
      </c>
      <c r="AA716" s="1">
        <f>IF(P716=1,$O$3,IF(P716=2,$O$4,$O$5))</f>
        <v>0</v>
      </c>
    </row>
    <row r="717" ht="25.5">
      <c r="A717" s="1" t="s">
        <v>118</v>
      </c>
      <c r="E717" s="27" t="s">
        <v>4192</v>
      </c>
    </row>
    <row r="718">
      <c r="A718" s="1" t="s">
        <v>119</v>
      </c>
    </row>
    <row r="719">
      <c r="A719" s="1" t="s">
        <v>121</v>
      </c>
      <c r="E719" s="27" t="s">
        <v>114</v>
      </c>
    </row>
    <row r="720" ht="25.5">
      <c r="A720" s="1" t="s">
        <v>112</v>
      </c>
      <c r="B720" s="1">
        <v>348</v>
      </c>
      <c r="C720" s="26" t="s">
        <v>368</v>
      </c>
      <c r="D720" t="s">
        <v>114</v>
      </c>
      <c r="E720" s="27" t="s">
        <v>369</v>
      </c>
      <c r="F720" s="28" t="s">
        <v>132</v>
      </c>
      <c r="G720" s="29">
        <v>46</v>
      </c>
      <c r="H720" s="28">
        <v>0</v>
      </c>
      <c r="I720" s="30">
        <f>ROUND(G720*H720,P4)</f>
        <v>0</v>
      </c>
      <c r="L720" s="31">
        <v>0</v>
      </c>
      <c r="M720" s="24">
        <f>ROUND(G720*L720,P4)</f>
        <v>0</v>
      </c>
      <c r="N720" s="25" t="s">
        <v>133</v>
      </c>
      <c r="O720" s="32">
        <f>M720*AA720</f>
        <v>0</v>
      </c>
      <c r="P720" s="1">
        <v>3</v>
      </c>
      <c r="AA720" s="1">
        <f>IF(P720=1,$O$3,IF(P720=2,$O$4,$O$5))</f>
        <v>0</v>
      </c>
    </row>
    <row r="721" ht="38.25">
      <c r="A721" s="1" t="s">
        <v>118</v>
      </c>
      <c r="E721" s="27" t="s">
        <v>370</v>
      </c>
    </row>
    <row r="722">
      <c r="A722" s="1" t="s">
        <v>119</v>
      </c>
      <c r="E722" s="33" t="s">
        <v>4193</v>
      </c>
    </row>
    <row r="723">
      <c r="A723" s="1" t="s">
        <v>121</v>
      </c>
      <c r="E723" s="27" t="s">
        <v>114</v>
      </c>
    </row>
    <row r="724" ht="25.5">
      <c r="A724" s="1" t="s">
        <v>112</v>
      </c>
      <c r="B724" s="1">
        <v>351</v>
      </c>
      <c r="C724" s="26" t="s">
        <v>4194</v>
      </c>
      <c r="D724" t="s">
        <v>114</v>
      </c>
      <c r="E724" s="27" t="s">
        <v>4195</v>
      </c>
      <c r="F724" s="28" t="s">
        <v>132</v>
      </c>
      <c r="G724" s="29">
        <v>2</v>
      </c>
      <c r="H724" s="28">
        <v>0</v>
      </c>
      <c r="I724" s="30">
        <f>ROUND(G724*H724,P4)</f>
        <v>0</v>
      </c>
      <c r="L724" s="31">
        <v>0</v>
      </c>
      <c r="M724" s="24">
        <f>ROUND(G724*L724,P4)</f>
        <v>0</v>
      </c>
      <c r="N724" s="25" t="s">
        <v>133</v>
      </c>
      <c r="O724" s="32">
        <f>M724*AA724</f>
        <v>0</v>
      </c>
      <c r="P724" s="1">
        <v>3</v>
      </c>
      <c r="AA724" s="1">
        <f>IF(P724=1,$O$3,IF(P724=2,$O$4,$O$5))</f>
        <v>0</v>
      </c>
    </row>
    <row r="725" ht="25.5">
      <c r="A725" s="1" t="s">
        <v>118</v>
      </c>
      <c r="E725" s="27" t="s">
        <v>4196</v>
      </c>
    </row>
    <row r="726">
      <c r="A726" s="1" t="s">
        <v>119</v>
      </c>
    </row>
    <row r="727">
      <c r="A727" s="1" t="s">
        <v>121</v>
      </c>
      <c r="E727" s="27" t="s">
        <v>114</v>
      </c>
    </row>
    <row r="728" ht="25.5">
      <c r="A728" s="1" t="s">
        <v>112</v>
      </c>
      <c r="B728" s="1">
        <v>346</v>
      </c>
      <c r="C728" s="26" t="s">
        <v>4197</v>
      </c>
      <c r="D728" t="s">
        <v>114</v>
      </c>
      <c r="E728" s="27" t="s">
        <v>4198</v>
      </c>
      <c r="F728" s="28" t="s">
        <v>132</v>
      </c>
      <c r="G728" s="29">
        <v>355</v>
      </c>
      <c r="H728" s="28">
        <v>0</v>
      </c>
      <c r="I728" s="30">
        <f>ROUND(G728*H728,P4)</f>
        <v>0</v>
      </c>
      <c r="L728" s="31">
        <v>0</v>
      </c>
      <c r="M728" s="24">
        <f>ROUND(G728*L728,P4)</f>
        <v>0</v>
      </c>
      <c r="N728" s="25" t="s">
        <v>133</v>
      </c>
      <c r="O728" s="32">
        <f>M728*AA728</f>
        <v>0</v>
      </c>
      <c r="P728" s="1">
        <v>3</v>
      </c>
      <c r="AA728" s="1">
        <f>IF(P728=1,$O$3,IF(P728=2,$O$4,$O$5))</f>
        <v>0</v>
      </c>
    </row>
    <row r="729" ht="25.5">
      <c r="A729" s="1" t="s">
        <v>118</v>
      </c>
      <c r="E729" s="27" t="s">
        <v>4198</v>
      </c>
    </row>
    <row r="730">
      <c r="A730" s="1" t="s">
        <v>119</v>
      </c>
    </row>
    <row r="731">
      <c r="A731" s="1" t="s">
        <v>121</v>
      </c>
      <c r="E731" s="27" t="s">
        <v>114</v>
      </c>
    </row>
    <row r="732" ht="25.5">
      <c r="A732" s="1" t="s">
        <v>112</v>
      </c>
      <c r="B732" s="1">
        <v>353</v>
      </c>
      <c r="C732" s="26" t="s">
        <v>3817</v>
      </c>
      <c r="D732" t="s">
        <v>114</v>
      </c>
      <c r="E732" s="27" t="s">
        <v>3818</v>
      </c>
      <c r="F732" s="28" t="s">
        <v>132</v>
      </c>
      <c r="G732" s="29">
        <v>10</v>
      </c>
      <c r="H732" s="28">
        <v>0</v>
      </c>
      <c r="I732" s="30">
        <f>ROUND(G732*H732,P4)</f>
        <v>0</v>
      </c>
      <c r="L732" s="31">
        <v>0</v>
      </c>
      <c r="M732" s="24">
        <f>ROUND(G732*L732,P4)</f>
        <v>0</v>
      </c>
      <c r="N732" s="25" t="s">
        <v>133</v>
      </c>
      <c r="O732" s="32">
        <f>M732*AA732</f>
        <v>0</v>
      </c>
      <c r="P732" s="1">
        <v>3</v>
      </c>
      <c r="AA732" s="1">
        <f>IF(P732=1,$O$3,IF(P732=2,$O$4,$O$5))</f>
        <v>0</v>
      </c>
    </row>
    <row r="733" ht="38.25">
      <c r="A733" s="1" t="s">
        <v>118</v>
      </c>
      <c r="E733" s="27" t="s">
        <v>3819</v>
      </c>
    </row>
    <row r="734">
      <c r="A734" s="1" t="s">
        <v>119</v>
      </c>
    </row>
    <row r="735">
      <c r="A735" s="1" t="s">
        <v>121</v>
      </c>
      <c r="E735" s="27" t="s">
        <v>114</v>
      </c>
    </row>
    <row r="736" ht="25.5">
      <c r="A736" s="1" t="s">
        <v>112</v>
      </c>
      <c r="B736" s="1">
        <v>387</v>
      </c>
      <c r="C736" s="26" t="s">
        <v>3820</v>
      </c>
      <c r="D736" t="s">
        <v>114</v>
      </c>
      <c r="E736" s="27" t="s">
        <v>3821</v>
      </c>
      <c r="F736" s="28" t="s">
        <v>136</v>
      </c>
      <c r="G736" s="29">
        <v>1040</v>
      </c>
      <c r="H736" s="28">
        <v>0</v>
      </c>
      <c r="I736" s="30">
        <f>ROUND(G736*H736,P4)</f>
        <v>0</v>
      </c>
      <c r="L736" s="31">
        <v>0</v>
      </c>
      <c r="M736" s="24">
        <f>ROUND(G736*L736,P4)</f>
        <v>0</v>
      </c>
      <c r="N736" s="25" t="s">
        <v>133</v>
      </c>
      <c r="O736" s="32">
        <f>M736*AA736</f>
        <v>0</v>
      </c>
      <c r="P736" s="1">
        <v>3</v>
      </c>
      <c r="AA736" s="1">
        <f>IF(P736=1,$O$3,IF(P736=2,$O$4,$O$5))</f>
        <v>0</v>
      </c>
    </row>
    <row r="737" ht="38.25">
      <c r="A737" s="1" t="s">
        <v>118</v>
      </c>
      <c r="E737" s="27" t="s">
        <v>3822</v>
      </c>
    </row>
    <row r="738" ht="76.5">
      <c r="A738" s="1" t="s">
        <v>119</v>
      </c>
      <c r="E738" s="33" t="s">
        <v>4199</v>
      </c>
    </row>
    <row r="739">
      <c r="A739" s="1" t="s">
        <v>121</v>
      </c>
      <c r="E739" s="27" t="s">
        <v>114</v>
      </c>
    </row>
    <row r="740" ht="38.25">
      <c r="A740" s="1" t="s">
        <v>112</v>
      </c>
      <c r="B740" s="1">
        <v>381</v>
      </c>
      <c r="C740" s="26" t="s">
        <v>4200</v>
      </c>
      <c r="D740" t="s">
        <v>114</v>
      </c>
      <c r="E740" s="27" t="s">
        <v>4201</v>
      </c>
      <c r="F740" s="28" t="s">
        <v>136</v>
      </c>
      <c r="G740" s="29">
        <v>30</v>
      </c>
      <c r="H740" s="28">
        <v>0</v>
      </c>
      <c r="I740" s="30">
        <f>ROUND(G740*H740,P4)</f>
        <v>0</v>
      </c>
      <c r="L740" s="31">
        <v>0</v>
      </c>
      <c r="M740" s="24">
        <f>ROUND(G740*L740,P4)</f>
        <v>0</v>
      </c>
      <c r="N740" s="25" t="s">
        <v>133</v>
      </c>
      <c r="O740" s="32">
        <f>M740*AA740</f>
        <v>0</v>
      </c>
      <c r="P740" s="1">
        <v>3</v>
      </c>
      <c r="AA740" s="1">
        <f>IF(P740=1,$O$3,IF(P740=2,$O$4,$O$5))</f>
        <v>0</v>
      </c>
    </row>
    <row r="741" ht="38.25">
      <c r="A741" s="1" t="s">
        <v>118</v>
      </c>
      <c r="E741" s="27" t="s">
        <v>4202</v>
      </c>
    </row>
    <row r="742">
      <c r="A742" s="1" t="s">
        <v>119</v>
      </c>
    </row>
    <row r="743">
      <c r="A743" s="1" t="s">
        <v>121</v>
      </c>
      <c r="E743" s="27" t="s">
        <v>114</v>
      </c>
    </row>
    <row r="744" ht="25.5">
      <c r="A744" s="1" t="s">
        <v>112</v>
      </c>
      <c r="B744" s="1">
        <v>399</v>
      </c>
      <c r="C744" s="26" t="s">
        <v>3823</v>
      </c>
      <c r="D744" t="s">
        <v>114</v>
      </c>
      <c r="E744" s="27" t="s">
        <v>3824</v>
      </c>
      <c r="F744" s="28" t="s">
        <v>136</v>
      </c>
      <c r="G744" s="29">
        <v>6780</v>
      </c>
      <c r="H744" s="28">
        <v>0</v>
      </c>
      <c r="I744" s="30">
        <f>ROUND(G744*H744,P4)</f>
        <v>0</v>
      </c>
      <c r="L744" s="31">
        <v>0</v>
      </c>
      <c r="M744" s="24">
        <f>ROUND(G744*L744,P4)</f>
        <v>0</v>
      </c>
      <c r="N744" s="25" t="s">
        <v>133</v>
      </c>
      <c r="O744" s="32">
        <f>M744*AA744</f>
        <v>0</v>
      </c>
      <c r="P744" s="1">
        <v>3</v>
      </c>
      <c r="AA744" s="1">
        <f>IF(P744=1,$O$3,IF(P744=2,$O$4,$O$5))</f>
        <v>0</v>
      </c>
    </row>
    <row r="745" ht="25.5">
      <c r="A745" s="1" t="s">
        <v>118</v>
      </c>
      <c r="E745" s="27" t="s">
        <v>3824</v>
      </c>
    </row>
    <row r="746" ht="140.25">
      <c r="A746" s="1" t="s">
        <v>119</v>
      </c>
      <c r="E746" s="33" t="s">
        <v>4203</v>
      </c>
    </row>
    <row r="747">
      <c r="A747" s="1" t="s">
        <v>121</v>
      </c>
      <c r="E747" s="27" t="s">
        <v>114</v>
      </c>
    </row>
    <row r="748" ht="25.5">
      <c r="A748" s="1" t="s">
        <v>112</v>
      </c>
      <c r="B748" s="1">
        <v>409</v>
      </c>
      <c r="C748" s="26" t="s">
        <v>4204</v>
      </c>
      <c r="D748" t="s">
        <v>114</v>
      </c>
      <c r="E748" s="27" t="s">
        <v>4205</v>
      </c>
      <c r="F748" s="28" t="s">
        <v>136</v>
      </c>
      <c r="G748" s="29">
        <v>40</v>
      </c>
      <c r="H748" s="28">
        <v>0</v>
      </c>
      <c r="I748" s="30">
        <f>ROUND(G748*H748,P4)</f>
        <v>0</v>
      </c>
      <c r="L748" s="31">
        <v>0</v>
      </c>
      <c r="M748" s="24">
        <f>ROUND(G748*L748,P4)</f>
        <v>0</v>
      </c>
      <c r="N748" s="25" t="s">
        <v>133</v>
      </c>
      <c r="O748" s="32">
        <f>M748*AA748</f>
        <v>0</v>
      </c>
      <c r="P748" s="1">
        <v>3</v>
      </c>
      <c r="AA748" s="1">
        <f>IF(P748=1,$O$3,IF(P748=2,$O$4,$O$5))</f>
        <v>0</v>
      </c>
    </row>
    <row r="749" ht="25.5">
      <c r="A749" s="1" t="s">
        <v>118</v>
      </c>
      <c r="E749" s="27" t="s">
        <v>4205</v>
      </c>
    </row>
    <row r="750" ht="25.5">
      <c r="A750" s="1" t="s">
        <v>119</v>
      </c>
      <c r="E750" s="33" t="s">
        <v>4206</v>
      </c>
    </row>
    <row r="751">
      <c r="A751" s="1" t="s">
        <v>121</v>
      </c>
      <c r="E751" s="27" t="s">
        <v>114</v>
      </c>
    </row>
    <row r="752" ht="25.5">
      <c r="A752" s="1" t="s">
        <v>112</v>
      </c>
      <c r="B752" s="1">
        <v>397</v>
      </c>
      <c r="C752" s="26" t="s">
        <v>4207</v>
      </c>
      <c r="D752" t="s">
        <v>114</v>
      </c>
      <c r="E752" s="27" t="s">
        <v>4208</v>
      </c>
      <c r="F752" s="28" t="s">
        <v>136</v>
      </c>
      <c r="G752" s="29">
        <v>15</v>
      </c>
      <c r="H752" s="28">
        <v>0</v>
      </c>
      <c r="I752" s="30">
        <f>ROUND(G752*H752,P4)</f>
        <v>0</v>
      </c>
      <c r="L752" s="31">
        <v>0</v>
      </c>
      <c r="M752" s="24">
        <f>ROUND(G752*L752,P4)</f>
        <v>0</v>
      </c>
      <c r="N752" s="25" t="s">
        <v>133</v>
      </c>
      <c r="O752" s="32">
        <f>M752*AA752</f>
        <v>0</v>
      </c>
      <c r="P752" s="1">
        <v>3</v>
      </c>
      <c r="AA752" s="1">
        <f>IF(P752=1,$O$3,IF(P752=2,$O$4,$O$5))</f>
        <v>0</v>
      </c>
    </row>
    <row r="753" ht="25.5">
      <c r="A753" s="1" t="s">
        <v>118</v>
      </c>
      <c r="E753" s="27" t="s">
        <v>4208</v>
      </c>
    </row>
    <row r="754">
      <c r="A754" s="1" t="s">
        <v>119</v>
      </c>
    </row>
    <row r="755">
      <c r="A755" s="1" t="s">
        <v>121</v>
      </c>
      <c r="E755" s="27" t="s">
        <v>114</v>
      </c>
    </row>
    <row r="756" ht="25.5">
      <c r="A756" s="1" t="s">
        <v>112</v>
      </c>
      <c r="B756" s="1">
        <v>405</v>
      </c>
      <c r="C756" s="26" t="s">
        <v>3825</v>
      </c>
      <c r="D756" t="s">
        <v>114</v>
      </c>
      <c r="E756" s="27" t="s">
        <v>3826</v>
      </c>
      <c r="F756" s="28" t="s">
        <v>136</v>
      </c>
      <c r="G756" s="29">
        <v>400</v>
      </c>
      <c r="H756" s="28">
        <v>0</v>
      </c>
      <c r="I756" s="30">
        <f>ROUND(G756*H756,P4)</f>
        <v>0</v>
      </c>
      <c r="L756" s="31">
        <v>0</v>
      </c>
      <c r="M756" s="24">
        <f>ROUND(G756*L756,P4)</f>
        <v>0</v>
      </c>
      <c r="N756" s="25" t="s">
        <v>133</v>
      </c>
      <c r="O756" s="32">
        <f>M756*AA756</f>
        <v>0</v>
      </c>
      <c r="P756" s="1">
        <v>3</v>
      </c>
      <c r="AA756" s="1">
        <f>IF(P756=1,$O$3,IF(P756=2,$O$4,$O$5))</f>
        <v>0</v>
      </c>
    </row>
    <row r="757" ht="25.5">
      <c r="A757" s="1" t="s">
        <v>118</v>
      </c>
      <c r="E757" s="27" t="s">
        <v>3826</v>
      </c>
    </row>
    <row r="758" ht="63.75">
      <c r="A758" s="1" t="s">
        <v>119</v>
      </c>
      <c r="E758" s="33" t="s">
        <v>4209</v>
      </c>
    </row>
    <row r="759">
      <c r="A759" s="1" t="s">
        <v>121</v>
      </c>
      <c r="E759" s="27" t="s">
        <v>114</v>
      </c>
    </row>
    <row r="760" ht="25.5">
      <c r="A760" s="1" t="s">
        <v>112</v>
      </c>
      <c r="B760" s="1">
        <v>411</v>
      </c>
      <c r="C760" s="26" t="s">
        <v>4210</v>
      </c>
      <c r="D760" t="s">
        <v>114</v>
      </c>
      <c r="E760" s="27" t="s">
        <v>4211</v>
      </c>
      <c r="F760" s="28" t="s">
        <v>136</v>
      </c>
      <c r="G760" s="29">
        <v>85</v>
      </c>
      <c r="H760" s="28">
        <v>0</v>
      </c>
      <c r="I760" s="30">
        <f>ROUND(G760*H760,P4)</f>
        <v>0</v>
      </c>
      <c r="L760" s="31">
        <v>0</v>
      </c>
      <c r="M760" s="24">
        <f>ROUND(G760*L760,P4)</f>
        <v>0</v>
      </c>
      <c r="N760" s="25" t="s">
        <v>133</v>
      </c>
      <c r="O760" s="32">
        <f>M760*AA760</f>
        <v>0</v>
      </c>
      <c r="P760" s="1">
        <v>3</v>
      </c>
      <c r="AA760" s="1">
        <f>IF(P760=1,$O$3,IF(P760=2,$O$4,$O$5))</f>
        <v>0</v>
      </c>
    </row>
    <row r="761" ht="25.5">
      <c r="A761" s="1" t="s">
        <v>118</v>
      </c>
      <c r="E761" s="27" t="s">
        <v>4211</v>
      </c>
    </row>
    <row r="762" ht="63.75">
      <c r="A762" s="1" t="s">
        <v>119</v>
      </c>
      <c r="E762" s="33" t="s">
        <v>4212</v>
      </c>
    </row>
    <row r="763">
      <c r="A763" s="1" t="s">
        <v>121</v>
      </c>
      <c r="E763" s="27" t="s">
        <v>114</v>
      </c>
    </row>
    <row r="764" ht="25.5">
      <c r="A764" s="1" t="s">
        <v>112</v>
      </c>
      <c r="B764" s="1">
        <v>415</v>
      </c>
      <c r="C764" s="26" t="s">
        <v>4213</v>
      </c>
      <c r="D764" t="s">
        <v>114</v>
      </c>
      <c r="E764" s="27" t="s">
        <v>4214</v>
      </c>
      <c r="F764" s="28" t="s">
        <v>136</v>
      </c>
      <c r="G764" s="29">
        <v>140</v>
      </c>
      <c r="H764" s="28">
        <v>0</v>
      </c>
      <c r="I764" s="30">
        <f>ROUND(G764*H764,P4)</f>
        <v>0</v>
      </c>
      <c r="L764" s="31">
        <v>0</v>
      </c>
      <c r="M764" s="24">
        <f>ROUND(G764*L764,P4)</f>
        <v>0</v>
      </c>
      <c r="N764" s="25" t="s">
        <v>133</v>
      </c>
      <c r="O764" s="32">
        <f>M764*AA764</f>
        <v>0</v>
      </c>
      <c r="P764" s="1">
        <v>3</v>
      </c>
      <c r="AA764" s="1">
        <f>IF(P764=1,$O$3,IF(P764=2,$O$4,$O$5))</f>
        <v>0</v>
      </c>
    </row>
    <row r="765" ht="25.5">
      <c r="A765" s="1" t="s">
        <v>118</v>
      </c>
      <c r="E765" s="27" t="s">
        <v>4214</v>
      </c>
    </row>
    <row r="766" ht="25.5">
      <c r="A766" s="1" t="s">
        <v>119</v>
      </c>
      <c r="E766" s="33" t="s">
        <v>4215</v>
      </c>
    </row>
    <row r="767">
      <c r="A767" s="1" t="s">
        <v>121</v>
      </c>
      <c r="E767" s="27" t="s">
        <v>114</v>
      </c>
    </row>
    <row r="768" ht="25.5">
      <c r="A768" s="1" t="s">
        <v>112</v>
      </c>
      <c r="B768" s="1">
        <v>417</v>
      </c>
      <c r="C768" s="26" t="s">
        <v>4216</v>
      </c>
      <c r="D768" t="s">
        <v>114</v>
      </c>
      <c r="E768" s="27" t="s">
        <v>4217</v>
      </c>
      <c r="F768" s="28" t="s">
        <v>136</v>
      </c>
      <c r="G768" s="29">
        <v>30</v>
      </c>
      <c r="H768" s="28">
        <v>0</v>
      </c>
      <c r="I768" s="30">
        <f>ROUND(G768*H768,P4)</f>
        <v>0</v>
      </c>
      <c r="L768" s="31">
        <v>0</v>
      </c>
      <c r="M768" s="24">
        <f>ROUND(G768*L768,P4)</f>
        <v>0</v>
      </c>
      <c r="N768" s="25" t="s">
        <v>133</v>
      </c>
      <c r="O768" s="32">
        <f>M768*AA768</f>
        <v>0</v>
      </c>
      <c r="P768" s="1">
        <v>3</v>
      </c>
      <c r="AA768" s="1">
        <f>IF(P768=1,$O$3,IF(P768=2,$O$4,$O$5))</f>
        <v>0</v>
      </c>
    </row>
    <row r="769" ht="25.5">
      <c r="A769" s="1" t="s">
        <v>118</v>
      </c>
      <c r="E769" s="27" t="s">
        <v>4217</v>
      </c>
    </row>
    <row r="770" ht="25.5">
      <c r="A770" s="1" t="s">
        <v>119</v>
      </c>
      <c r="E770" s="33" t="s">
        <v>4218</v>
      </c>
    </row>
    <row r="771">
      <c r="A771" s="1" t="s">
        <v>121</v>
      </c>
      <c r="E771" s="27" t="s">
        <v>114</v>
      </c>
    </row>
    <row r="772" ht="25.5">
      <c r="A772" s="1" t="s">
        <v>112</v>
      </c>
      <c r="B772" s="1">
        <v>400</v>
      </c>
      <c r="C772" s="26" t="s">
        <v>4219</v>
      </c>
      <c r="D772" t="s">
        <v>114</v>
      </c>
      <c r="E772" s="27" t="s">
        <v>4220</v>
      </c>
      <c r="F772" s="28" t="s">
        <v>136</v>
      </c>
      <c r="G772" s="29">
        <v>150</v>
      </c>
      <c r="H772" s="28">
        <v>0</v>
      </c>
      <c r="I772" s="30">
        <f>ROUND(G772*H772,P4)</f>
        <v>0</v>
      </c>
      <c r="L772" s="31">
        <v>0</v>
      </c>
      <c r="M772" s="24">
        <f>ROUND(G772*L772,P4)</f>
        <v>0</v>
      </c>
      <c r="N772" s="25" t="s">
        <v>133</v>
      </c>
      <c r="O772" s="32">
        <f>M772*AA772</f>
        <v>0</v>
      </c>
      <c r="P772" s="1">
        <v>3</v>
      </c>
      <c r="AA772" s="1">
        <f>IF(P772=1,$O$3,IF(P772=2,$O$4,$O$5))</f>
        <v>0</v>
      </c>
    </row>
    <row r="773" ht="25.5">
      <c r="A773" s="1" t="s">
        <v>118</v>
      </c>
      <c r="E773" s="27" t="s">
        <v>4220</v>
      </c>
    </row>
    <row r="774" ht="63.75">
      <c r="A774" s="1" t="s">
        <v>119</v>
      </c>
      <c r="E774" s="33" t="s">
        <v>4221</v>
      </c>
    </row>
    <row r="775">
      <c r="A775" s="1" t="s">
        <v>121</v>
      </c>
      <c r="E775" s="27" t="s">
        <v>114</v>
      </c>
    </row>
    <row r="776" ht="25.5">
      <c r="A776" s="1" t="s">
        <v>112</v>
      </c>
      <c r="B776" s="1">
        <v>406</v>
      </c>
      <c r="C776" s="26" t="s">
        <v>4222</v>
      </c>
      <c r="D776" t="s">
        <v>114</v>
      </c>
      <c r="E776" s="27" t="s">
        <v>4223</v>
      </c>
      <c r="F776" s="28" t="s">
        <v>136</v>
      </c>
      <c r="G776" s="29">
        <v>280</v>
      </c>
      <c r="H776" s="28">
        <v>0</v>
      </c>
      <c r="I776" s="30">
        <f>ROUND(G776*H776,P4)</f>
        <v>0</v>
      </c>
      <c r="L776" s="31">
        <v>0</v>
      </c>
      <c r="M776" s="24">
        <f>ROUND(G776*L776,P4)</f>
        <v>0</v>
      </c>
      <c r="N776" s="25" t="s">
        <v>133</v>
      </c>
      <c r="O776" s="32">
        <f>M776*AA776</f>
        <v>0</v>
      </c>
      <c r="P776" s="1">
        <v>3</v>
      </c>
      <c r="AA776" s="1">
        <f>IF(P776=1,$O$3,IF(P776=2,$O$4,$O$5))</f>
        <v>0</v>
      </c>
    </row>
    <row r="777" ht="25.5">
      <c r="A777" s="1" t="s">
        <v>118</v>
      </c>
      <c r="E777" s="27" t="s">
        <v>4223</v>
      </c>
    </row>
    <row r="778" ht="25.5">
      <c r="A778" s="1" t="s">
        <v>119</v>
      </c>
      <c r="E778" s="33" t="s">
        <v>4224</v>
      </c>
    </row>
    <row r="779">
      <c r="A779" s="1" t="s">
        <v>121</v>
      </c>
      <c r="E779" s="27" t="s">
        <v>114</v>
      </c>
    </row>
    <row r="780" ht="25.5">
      <c r="A780" s="1" t="s">
        <v>112</v>
      </c>
      <c r="B780" s="1">
        <v>412</v>
      </c>
      <c r="C780" s="26" t="s">
        <v>4225</v>
      </c>
      <c r="D780" t="s">
        <v>114</v>
      </c>
      <c r="E780" s="27" t="s">
        <v>4226</v>
      </c>
      <c r="F780" s="28" t="s">
        <v>136</v>
      </c>
      <c r="G780" s="29">
        <v>50</v>
      </c>
      <c r="H780" s="28">
        <v>0</v>
      </c>
      <c r="I780" s="30">
        <f>ROUND(G780*H780,P4)</f>
        <v>0</v>
      </c>
      <c r="L780" s="31">
        <v>0</v>
      </c>
      <c r="M780" s="24">
        <f>ROUND(G780*L780,P4)</f>
        <v>0</v>
      </c>
      <c r="N780" s="25" t="s">
        <v>133</v>
      </c>
      <c r="O780" s="32">
        <f>M780*AA780</f>
        <v>0</v>
      </c>
      <c r="P780" s="1">
        <v>3</v>
      </c>
      <c r="AA780" s="1">
        <f>IF(P780=1,$O$3,IF(P780=2,$O$4,$O$5))</f>
        <v>0</v>
      </c>
    </row>
    <row r="781" ht="25.5">
      <c r="A781" s="1" t="s">
        <v>118</v>
      </c>
      <c r="E781" s="27" t="s">
        <v>4226</v>
      </c>
    </row>
    <row r="782" ht="63.75">
      <c r="A782" s="1" t="s">
        <v>119</v>
      </c>
      <c r="E782" s="33" t="s">
        <v>4227</v>
      </c>
    </row>
    <row r="783">
      <c r="A783" s="1" t="s">
        <v>121</v>
      </c>
      <c r="E783" s="27" t="s">
        <v>114</v>
      </c>
    </row>
    <row r="784" ht="25.5">
      <c r="A784" s="1" t="s">
        <v>112</v>
      </c>
      <c r="B784" s="1">
        <v>432</v>
      </c>
      <c r="C784" s="26" t="s">
        <v>4228</v>
      </c>
      <c r="D784" t="s">
        <v>114</v>
      </c>
      <c r="E784" s="27" t="s">
        <v>4229</v>
      </c>
      <c r="F784" s="28" t="s">
        <v>132</v>
      </c>
      <c r="G784" s="29">
        <v>6</v>
      </c>
      <c r="H784" s="28">
        <v>0</v>
      </c>
      <c r="I784" s="30">
        <f>ROUND(G784*H784,P4)</f>
        <v>0</v>
      </c>
      <c r="L784" s="31">
        <v>0</v>
      </c>
      <c r="M784" s="24">
        <f>ROUND(G784*L784,P4)</f>
        <v>0</v>
      </c>
      <c r="N784" s="25" t="s">
        <v>133</v>
      </c>
      <c r="O784" s="32">
        <f>M784*AA784</f>
        <v>0</v>
      </c>
      <c r="P784" s="1">
        <v>3</v>
      </c>
      <c r="AA784" s="1">
        <f>IF(P784=1,$O$3,IF(P784=2,$O$4,$O$5))</f>
        <v>0</v>
      </c>
    </row>
    <row r="785" ht="25.5">
      <c r="A785" s="1" t="s">
        <v>118</v>
      </c>
      <c r="E785" s="27" t="s">
        <v>4229</v>
      </c>
    </row>
    <row r="786">
      <c r="A786" s="1" t="s">
        <v>119</v>
      </c>
    </row>
    <row r="787">
      <c r="A787" s="1" t="s">
        <v>121</v>
      </c>
      <c r="E787" s="27" t="s">
        <v>114</v>
      </c>
    </row>
    <row r="788" ht="25.5">
      <c r="A788" s="1" t="s">
        <v>112</v>
      </c>
      <c r="B788" s="1">
        <v>434</v>
      </c>
      <c r="C788" s="26" t="s">
        <v>4230</v>
      </c>
      <c r="D788" t="s">
        <v>114</v>
      </c>
      <c r="E788" s="27" t="s">
        <v>4231</v>
      </c>
      <c r="F788" s="28" t="s">
        <v>132</v>
      </c>
      <c r="G788" s="29">
        <v>20</v>
      </c>
      <c r="H788" s="28">
        <v>0</v>
      </c>
      <c r="I788" s="30">
        <f>ROUND(G788*H788,P4)</f>
        <v>0</v>
      </c>
      <c r="L788" s="31">
        <v>0</v>
      </c>
      <c r="M788" s="24">
        <f>ROUND(G788*L788,P4)</f>
        <v>0</v>
      </c>
      <c r="N788" s="25" t="s">
        <v>133</v>
      </c>
      <c r="O788" s="32">
        <f>M788*AA788</f>
        <v>0</v>
      </c>
      <c r="P788" s="1">
        <v>3</v>
      </c>
      <c r="AA788" s="1">
        <f>IF(P788=1,$O$3,IF(P788=2,$O$4,$O$5))</f>
        <v>0</v>
      </c>
    </row>
    <row r="789" ht="25.5">
      <c r="A789" s="1" t="s">
        <v>118</v>
      </c>
      <c r="E789" s="27" t="s">
        <v>4231</v>
      </c>
    </row>
    <row r="790">
      <c r="A790" s="1" t="s">
        <v>119</v>
      </c>
    </row>
    <row r="791">
      <c r="A791" s="1" t="s">
        <v>121</v>
      </c>
      <c r="E791" s="27" t="s">
        <v>114</v>
      </c>
    </row>
    <row r="792" ht="25.5">
      <c r="A792" s="1" t="s">
        <v>112</v>
      </c>
      <c r="B792" s="1">
        <v>433</v>
      </c>
      <c r="C792" s="26" t="s">
        <v>4232</v>
      </c>
      <c r="D792" t="s">
        <v>114</v>
      </c>
      <c r="E792" s="27" t="s">
        <v>4233</v>
      </c>
      <c r="F792" s="28" t="s">
        <v>132</v>
      </c>
      <c r="G792" s="29">
        <v>4</v>
      </c>
      <c r="H792" s="28">
        <v>0</v>
      </c>
      <c r="I792" s="30">
        <f>ROUND(G792*H792,P4)</f>
        <v>0</v>
      </c>
      <c r="L792" s="31">
        <v>0</v>
      </c>
      <c r="M792" s="24">
        <f>ROUND(G792*L792,P4)</f>
        <v>0</v>
      </c>
      <c r="N792" s="25" t="s">
        <v>133</v>
      </c>
      <c r="O792" s="32">
        <f>M792*AA792</f>
        <v>0</v>
      </c>
      <c r="P792" s="1">
        <v>3</v>
      </c>
      <c r="AA792" s="1">
        <f>IF(P792=1,$O$3,IF(P792=2,$O$4,$O$5))</f>
        <v>0</v>
      </c>
    </row>
    <row r="793" ht="25.5">
      <c r="A793" s="1" t="s">
        <v>118</v>
      </c>
      <c r="E793" s="27" t="s">
        <v>4233</v>
      </c>
    </row>
    <row r="794">
      <c r="A794" s="1" t="s">
        <v>119</v>
      </c>
    </row>
    <row r="795">
      <c r="A795" s="1" t="s">
        <v>121</v>
      </c>
      <c r="E795" s="27" t="s">
        <v>114</v>
      </c>
    </row>
    <row r="796" ht="25.5">
      <c r="A796" s="1" t="s">
        <v>112</v>
      </c>
      <c r="B796" s="1">
        <v>435</v>
      </c>
      <c r="C796" s="26" t="s">
        <v>4234</v>
      </c>
      <c r="D796" t="s">
        <v>114</v>
      </c>
      <c r="E796" s="27" t="s">
        <v>4235</v>
      </c>
      <c r="F796" s="28" t="s">
        <v>132</v>
      </c>
      <c r="G796" s="29">
        <v>4</v>
      </c>
      <c r="H796" s="28">
        <v>0</v>
      </c>
      <c r="I796" s="30">
        <f>ROUND(G796*H796,P4)</f>
        <v>0</v>
      </c>
      <c r="L796" s="31">
        <v>0</v>
      </c>
      <c r="M796" s="24">
        <f>ROUND(G796*L796,P4)</f>
        <v>0</v>
      </c>
      <c r="N796" s="25" t="s">
        <v>133</v>
      </c>
      <c r="O796" s="32">
        <f>M796*AA796</f>
        <v>0</v>
      </c>
      <c r="P796" s="1">
        <v>3</v>
      </c>
      <c r="AA796" s="1">
        <f>IF(P796=1,$O$3,IF(P796=2,$O$4,$O$5))</f>
        <v>0</v>
      </c>
    </row>
    <row r="797" ht="25.5">
      <c r="A797" s="1" t="s">
        <v>118</v>
      </c>
      <c r="E797" s="27" t="s">
        <v>4235</v>
      </c>
    </row>
    <row r="798">
      <c r="A798" s="1" t="s">
        <v>119</v>
      </c>
    </row>
    <row r="799">
      <c r="A799" s="1" t="s">
        <v>121</v>
      </c>
      <c r="E799" s="27" t="s">
        <v>114</v>
      </c>
    </row>
    <row r="800" ht="25.5">
      <c r="A800" s="1" t="s">
        <v>112</v>
      </c>
      <c r="B800" s="1">
        <v>423</v>
      </c>
      <c r="C800" s="26" t="s">
        <v>4236</v>
      </c>
      <c r="D800" t="s">
        <v>114</v>
      </c>
      <c r="E800" s="27" t="s">
        <v>4237</v>
      </c>
      <c r="F800" s="28" t="s">
        <v>132</v>
      </c>
      <c r="G800" s="29">
        <v>161</v>
      </c>
      <c r="H800" s="28">
        <v>0</v>
      </c>
      <c r="I800" s="30">
        <f>ROUND(G800*H800,P4)</f>
        <v>0</v>
      </c>
      <c r="L800" s="31">
        <v>0</v>
      </c>
      <c r="M800" s="24">
        <f>ROUND(G800*L800,P4)</f>
        <v>0</v>
      </c>
      <c r="N800" s="25" t="s">
        <v>133</v>
      </c>
      <c r="O800" s="32">
        <f>M800*AA800</f>
        <v>0</v>
      </c>
      <c r="P800" s="1">
        <v>3</v>
      </c>
      <c r="AA800" s="1">
        <f>IF(P800=1,$O$3,IF(P800=2,$O$4,$O$5))</f>
        <v>0</v>
      </c>
    </row>
    <row r="801" ht="25.5">
      <c r="A801" s="1" t="s">
        <v>118</v>
      </c>
      <c r="E801" s="27" t="s">
        <v>4237</v>
      </c>
    </row>
    <row r="802">
      <c r="A802" s="1" t="s">
        <v>119</v>
      </c>
    </row>
    <row r="803">
      <c r="A803" s="1" t="s">
        <v>121</v>
      </c>
      <c r="E803" s="27" t="s">
        <v>114</v>
      </c>
    </row>
    <row r="804" ht="25.5">
      <c r="A804" s="1" t="s">
        <v>112</v>
      </c>
      <c r="B804" s="1">
        <v>424</v>
      </c>
      <c r="C804" s="26" t="s">
        <v>4238</v>
      </c>
      <c r="D804" t="s">
        <v>114</v>
      </c>
      <c r="E804" s="27" t="s">
        <v>4239</v>
      </c>
      <c r="F804" s="28" t="s">
        <v>132</v>
      </c>
      <c r="G804" s="29">
        <v>4</v>
      </c>
      <c r="H804" s="28">
        <v>0</v>
      </c>
      <c r="I804" s="30">
        <f>ROUND(G804*H804,P4)</f>
        <v>0</v>
      </c>
      <c r="L804" s="31">
        <v>0</v>
      </c>
      <c r="M804" s="24">
        <f>ROUND(G804*L804,P4)</f>
        <v>0</v>
      </c>
      <c r="N804" s="25" t="s">
        <v>133</v>
      </c>
      <c r="O804" s="32">
        <f>M804*AA804</f>
        <v>0</v>
      </c>
      <c r="P804" s="1">
        <v>3</v>
      </c>
      <c r="AA804" s="1">
        <f>IF(P804=1,$O$3,IF(P804=2,$O$4,$O$5))</f>
        <v>0</v>
      </c>
    </row>
    <row r="805" ht="25.5">
      <c r="A805" s="1" t="s">
        <v>118</v>
      </c>
      <c r="E805" s="27" t="s">
        <v>4239</v>
      </c>
    </row>
    <row r="806">
      <c r="A806" s="1" t="s">
        <v>119</v>
      </c>
    </row>
    <row r="807">
      <c r="A807" s="1" t="s">
        <v>121</v>
      </c>
      <c r="E807" s="27" t="s">
        <v>114</v>
      </c>
    </row>
    <row r="808" ht="25.5">
      <c r="A808" s="1" t="s">
        <v>112</v>
      </c>
      <c r="B808" s="1">
        <v>425</v>
      </c>
      <c r="C808" s="26" t="s">
        <v>4240</v>
      </c>
      <c r="D808" t="s">
        <v>114</v>
      </c>
      <c r="E808" s="27" t="s">
        <v>4241</v>
      </c>
      <c r="F808" s="28" t="s">
        <v>132</v>
      </c>
      <c r="G808" s="29">
        <v>2</v>
      </c>
      <c r="H808" s="28">
        <v>0</v>
      </c>
      <c r="I808" s="30">
        <f>ROUND(G808*H808,P4)</f>
        <v>0</v>
      </c>
      <c r="L808" s="31">
        <v>0</v>
      </c>
      <c r="M808" s="24">
        <f>ROUND(G808*L808,P4)</f>
        <v>0</v>
      </c>
      <c r="N808" s="25" t="s">
        <v>133</v>
      </c>
      <c r="O808" s="32">
        <f>M808*AA808</f>
        <v>0</v>
      </c>
      <c r="P808" s="1">
        <v>3</v>
      </c>
      <c r="AA808" s="1">
        <f>IF(P808=1,$O$3,IF(P808=2,$O$4,$O$5))</f>
        <v>0</v>
      </c>
    </row>
    <row r="809" ht="25.5">
      <c r="A809" s="1" t="s">
        <v>118</v>
      </c>
      <c r="E809" s="27" t="s">
        <v>4241</v>
      </c>
    </row>
    <row r="810">
      <c r="A810" s="1" t="s">
        <v>119</v>
      </c>
    </row>
    <row r="811">
      <c r="A811" s="1" t="s">
        <v>121</v>
      </c>
      <c r="E811" s="27" t="s">
        <v>114</v>
      </c>
    </row>
    <row r="812" ht="25.5">
      <c r="A812" s="1" t="s">
        <v>112</v>
      </c>
      <c r="B812" s="1">
        <v>426</v>
      </c>
      <c r="C812" s="26" t="s">
        <v>4242</v>
      </c>
      <c r="D812" t="s">
        <v>114</v>
      </c>
      <c r="E812" s="27" t="s">
        <v>4243</v>
      </c>
      <c r="F812" s="28" t="s">
        <v>132</v>
      </c>
      <c r="G812" s="29">
        <v>4</v>
      </c>
      <c r="H812" s="28">
        <v>0</v>
      </c>
      <c r="I812" s="30">
        <f>ROUND(G812*H812,P4)</f>
        <v>0</v>
      </c>
      <c r="L812" s="31">
        <v>0</v>
      </c>
      <c r="M812" s="24">
        <f>ROUND(G812*L812,P4)</f>
        <v>0</v>
      </c>
      <c r="N812" s="25" t="s">
        <v>133</v>
      </c>
      <c r="O812" s="32">
        <f>M812*AA812</f>
        <v>0</v>
      </c>
      <c r="P812" s="1">
        <v>3</v>
      </c>
      <c r="AA812" s="1">
        <f>IF(P812=1,$O$3,IF(P812=2,$O$4,$O$5))</f>
        <v>0</v>
      </c>
    </row>
    <row r="813" ht="25.5">
      <c r="A813" s="1" t="s">
        <v>118</v>
      </c>
      <c r="E813" s="27" t="s">
        <v>4243</v>
      </c>
    </row>
    <row r="814">
      <c r="A814" s="1" t="s">
        <v>119</v>
      </c>
    </row>
    <row r="815">
      <c r="A815" s="1" t="s">
        <v>121</v>
      </c>
      <c r="E815" s="27" t="s">
        <v>114</v>
      </c>
    </row>
    <row r="816" ht="25.5">
      <c r="A816" s="1" t="s">
        <v>112</v>
      </c>
      <c r="B816" s="1">
        <v>427</v>
      </c>
      <c r="C816" s="26" t="s">
        <v>4244</v>
      </c>
      <c r="D816" t="s">
        <v>114</v>
      </c>
      <c r="E816" s="27" t="s">
        <v>4245</v>
      </c>
      <c r="F816" s="28" t="s">
        <v>132</v>
      </c>
      <c r="G816" s="29">
        <v>46</v>
      </c>
      <c r="H816" s="28">
        <v>0</v>
      </c>
      <c r="I816" s="30">
        <f>ROUND(G816*H816,P4)</f>
        <v>0</v>
      </c>
      <c r="L816" s="31">
        <v>0</v>
      </c>
      <c r="M816" s="24">
        <f>ROUND(G816*L816,P4)</f>
        <v>0</v>
      </c>
      <c r="N816" s="25" t="s">
        <v>133</v>
      </c>
      <c r="O816" s="32">
        <f>M816*AA816</f>
        <v>0</v>
      </c>
      <c r="P816" s="1">
        <v>3</v>
      </c>
      <c r="AA816" s="1">
        <f>IF(P816=1,$O$3,IF(P816=2,$O$4,$O$5))</f>
        <v>0</v>
      </c>
    </row>
    <row r="817" ht="25.5">
      <c r="A817" s="1" t="s">
        <v>118</v>
      </c>
      <c r="E817" s="27" t="s">
        <v>4245</v>
      </c>
    </row>
    <row r="818">
      <c r="A818" s="1" t="s">
        <v>119</v>
      </c>
    </row>
    <row r="819">
      <c r="A819" s="1" t="s">
        <v>121</v>
      </c>
      <c r="E819" s="27" t="s">
        <v>114</v>
      </c>
    </row>
    <row r="820" ht="25.5">
      <c r="A820" s="1" t="s">
        <v>112</v>
      </c>
      <c r="B820" s="1">
        <v>428</v>
      </c>
      <c r="C820" s="26" t="s">
        <v>4246</v>
      </c>
      <c r="D820" t="s">
        <v>114</v>
      </c>
      <c r="E820" s="27" t="s">
        <v>4247</v>
      </c>
      <c r="F820" s="28" t="s">
        <v>132</v>
      </c>
      <c r="G820" s="29">
        <v>14</v>
      </c>
      <c r="H820" s="28">
        <v>0</v>
      </c>
      <c r="I820" s="30">
        <f>ROUND(G820*H820,P4)</f>
        <v>0</v>
      </c>
      <c r="L820" s="31">
        <v>0</v>
      </c>
      <c r="M820" s="24">
        <f>ROUND(G820*L820,P4)</f>
        <v>0</v>
      </c>
      <c r="N820" s="25" t="s">
        <v>133</v>
      </c>
      <c r="O820" s="32">
        <f>M820*AA820</f>
        <v>0</v>
      </c>
      <c r="P820" s="1">
        <v>3</v>
      </c>
      <c r="AA820" s="1">
        <f>IF(P820=1,$O$3,IF(P820=2,$O$4,$O$5))</f>
        <v>0</v>
      </c>
    </row>
    <row r="821" ht="25.5">
      <c r="A821" s="1" t="s">
        <v>118</v>
      </c>
      <c r="E821" s="27" t="s">
        <v>4247</v>
      </c>
    </row>
    <row r="822">
      <c r="A822" s="1" t="s">
        <v>119</v>
      </c>
    </row>
    <row r="823">
      <c r="A823" s="1" t="s">
        <v>121</v>
      </c>
      <c r="E823" s="27" t="s">
        <v>114</v>
      </c>
    </row>
    <row r="824" ht="25.5">
      <c r="A824" s="1" t="s">
        <v>112</v>
      </c>
      <c r="B824" s="1">
        <v>429</v>
      </c>
      <c r="C824" s="26" t="s">
        <v>4248</v>
      </c>
      <c r="D824" t="s">
        <v>114</v>
      </c>
      <c r="E824" s="27" t="s">
        <v>4249</v>
      </c>
      <c r="F824" s="28" t="s">
        <v>132</v>
      </c>
      <c r="G824" s="29">
        <v>2</v>
      </c>
      <c r="H824" s="28">
        <v>0</v>
      </c>
      <c r="I824" s="30">
        <f>ROUND(G824*H824,P4)</f>
        <v>0</v>
      </c>
      <c r="L824" s="31">
        <v>0</v>
      </c>
      <c r="M824" s="24">
        <f>ROUND(G824*L824,P4)</f>
        <v>0</v>
      </c>
      <c r="N824" s="25" t="s">
        <v>133</v>
      </c>
      <c r="O824" s="32">
        <f>M824*AA824</f>
        <v>0</v>
      </c>
      <c r="P824" s="1">
        <v>3</v>
      </c>
      <c r="AA824" s="1">
        <f>IF(P824=1,$O$3,IF(P824=2,$O$4,$O$5))</f>
        <v>0</v>
      </c>
    </row>
    <row r="825" ht="25.5">
      <c r="A825" s="1" t="s">
        <v>118</v>
      </c>
      <c r="E825" s="27" t="s">
        <v>4249</v>
      </c>
    </row>
    <row r="826">
      <c r="A826" s="1" t="s">
        <v>119</v>
      </c>
    </row>
    <row r="827">
      <c r="A827" s="1" t="s">
        <v>121</v>
      </c>
      <c r="E827" s="27" t="s">
        <v>114</v>
      </c>
    </row>
    <row r="828" ht="25.5">
      <c r="A828" s="1" t="s">
        <v>112</v>
      </c>
      <c r="B828" s="1">
        <v>430</v>
      </c>
      <c r="C828" s="26" t="s">
        <v>4250</v>
      </c>
      <c r="D828" t="s">
        <v>114</v>
      </c>
      <c r="E828" s="27" t="s">
        <v>4251</v>
      </c>
      <c r="F828" s="28" t="s">
        <v>132</v>
      </c>
      <c r="G828" s="29">
        <v>4</v>
      </c>
      <c r="H828" s="28">
        <v>0</v>
      </c>
      <c r="I828" s="30">
        <f>ROUND(G828*H828,P4)</f>
        <v>0</v>
      </c>
      <c r="L828" s="31">
        <v>0</v>
      </c>
      <c r="M828" s="24">
        <f>ROUND(G828*L828,P4)</f>
        <v>0</v>
      </c>
      <c r="N828" s="25" t="s">
        <v>133</v>
      </c>
      <c r="O828" s="32">
        <f>M828*AA828</f>
        <v>0</v>
      </c>
      <c r="P828" s="1">
        <v>3</v>
      </c>
      <c r="AA828" s="1">
        <f>IF(P828=1,$O$3,IF(P828=2,$O$4,$O$5))</f>
        <v>0</v>
      </c>
    </row>
    <row r="829" ht="25.5">
      <c r="A829" s="1" t="s">
        <v>118</v>
      </c>
      <c r="E829" s="27" t="s">
        <v>4251</v>
      </c>
    </row>
    <row r="830">
      <c r="A830" s="1" t="s">
        <v>119</v>
      </c>
    </row>
    <row r="831">
      <c r="A831" s="1" t="s">
        <v>121</v>
      </c>
      <c r="E831" s="27" t="s">
        <v>114</v>
      </c>
    </row>
    <row r="832" ht="25.5">
      <c r="A832" s="1" t="s">
        <v>112</v>
      </c>
      <c r="B832" s="1">
        <v>431</v>
      </c>
      <c r="C832" s="26" t="s">
        <v>4252</v>
      </c>
      <c r="D832" t="s">
        <v>114</v>
      </c>
      <c r="E832" s="27" t="s">
        <v>4253</v>
      </c>
      <c r="F832" s="28" t="s">
        <v>132</v>
      </c>
      <c r="G832" s="29">
        <v>58</v>
      </c>
      <c r="H832" s="28">
        <v>0</v>
      </c>
      <c r="I832" s="30">
        <f>ROUND(G832*H832,P4)</f>
        <v>0</v>
      </c>
      <c r="L832" s="31">
        <v>0</v>
      </c>
      <c r="M832" s="24">
        <f>ROUND(G832*L832,P4)</f>
        <v>0</v>
      </c>
      <c r="N832" s="25" t="s">
        <v>133</v>
      </c>
      <c r="O832" s="32">
        <f>M832*AA832</f>
        <v>0</v>
      </c>
      <c r="P832" s="1">
        <v>3</v>
      </c>
      <c r="AA832" s="1">
        <f>IF(P832=1,$O$3,IF(P832=2,$O$4,$O$5))</f>
        <v>0</v>
      </c>
    </row>
    <row r="833" ht="25.5">
      <c r="A833" s="1" t="s">
        <v>118</v>
      </c>
      <c r="E833" s="27" t="s">
        <v>4253</v>
      </c>
    </row>
    <row r="834">
      <c r="A834" s="1" t="s">
        <v>119</v>
      </c>
    </row>
    <row r="835">
      <c r="A835" s="1" t="s">
        <v>121</v>
      </c>
      <c r="E835" s="27" t="s">
        <v>114</v>
      </c>
    </row>
    <row r="836" ht="25.5">
      <c r="A836" s="1" t="s">
        <v>112</v>
      </c>
      <c r="B836" s="1">
        <v>265</v>
      </c>
      <c r="C836" s="26" t="s">
        <v>4254</v>
      </c>
      <c r="D836" t="s">
        <v>114</v>
      </c>
      <c r="E836" s="27" t="s">
        <v>4255</v>
      </c>
      <c r="F836" s="28" t="s">
        <v>132</v>
      </c>
      <c r="G836" s="29">
        <v>7</v>
      </c>
      <c r="H836" s="28">
        <v>0</v>
      </c>
      <c r="I836" s="30">
        <f>ROUND(G836*H836,P4)</f>
        <v>0</v>
      </c>
      <c r="L836" s="31">
        <v>0</v>
      </c>
      <c r="M836" s="24">
        <f>ROUND(G836*L836,P4)</f>
        <v>0</v>
      </c>
      <c r="N836" s="25" t="s">
        <v>133</v>
      </c>
      <c r="O836" s="32">
        <f>M836*AA836</f>
        <v>0</v>
      </c>
      <c r="P836" s="1">
        <v>3</v>
      </c>
      <c r="AA836" s="1">
        <f>IF(P836=1,$O$3,IF(P836=2,$O$4,$O$5))</f>
        <v>0</v>
      </c>
    </row>
    <row r="837" ht="25.5">
      <c r="A837" s="1" t="s">
        <v>118</v>
      </c>
      <c r="E837" s="27" t="s">
        <v>4255</v>
      </c>
    </row>
    <row r="838">
      <c r="A838" s="1" t="s">
        <v>119</v>
      </c>
    </row>
    <row r="839">
      <c r="A839" s="1" t="s">
        <v>121</v>
      </c>
      <c r="E839" s="27" t="s">
        <v>114</v>
      </c>
    </row>
    <row r="840" ht="25.5">
      <c r="A840" s="1" t="s">
        <v>112</v>
      </c>
      <c r="B840" s="1">
        <v>266</v>
      </c>
      <c r="C840" s="26" t="s">
        <v>4256</v>
      </c>
      <c r="D840" t="s">
        <v>114</v>
      </c>
      <c r="E840" s="27" t="s">
        <v>4257</v>
      </c>
      <c r="F840" s="28" t="s">
        <v>132</v>
      </c>
      <c r="G840" s="29">
        <v>3</v>
      </c>
      <c r="H840" s="28">
        <v>0</v>
      </c>
      <c r="I840" s="30">
        <f>ROUND(G840*H840,P4)</f>
        <v>0</v>
      </c>
      <c r="L840" s="31">
        <v>0</v>
      </c>
      <c r="M840" s="24">
        <f>ROUND(G840*L840,P4)</f>
        <v>0</v>
      </c>
      <c r="N840" s="25" t="s">
        <v>133</v>
      </c>
      <c r="O840" s="32">
        <f>M840*AA840</f>
        <v>0</v>
      </c>
      <c r="P840" s="1">
        <v>3</v>
      </c>
      <c r="AA840" s="1">
        <f>IF(P840=1,$O$3,IF(P840=2,$O$4,$O$5))</f>
        <v>0</v>
      </c>
    </row>
    <row r="841" ht="25.5">
      <c r="A841" s="1" t="s">
        <v>118</v>
      </c>
      <c r="E841" s="27" t="s">
        <v>4257</v>
      </c>
    </row>
    <row r="842">
      <c r="A842" s="1" t="s">
        <v>119</v>
      </c>
    </row>
    <row r="843">
      <c r="A843" s="1" t="s">
        <v>121</v>
      </c>
      <c r="E843" s="27" t="s">
        <v>114</v>
      </c>
    </row>
    <row r="844" ht="25.5">
      <c r="A844" s="1" t="s">
        <v>112</v>
      </c>
      <c r="B844" s="1">
        <v>264</v>
      </c>
      <c r="C844" s="26" t="s">
        <v>4258</v>
      </c>
      <c r="D844" t="s">
        <v>114</v>
      </c>
      <c r="E844" s="27" t="s">
        <v>4259</v>
      </c>
      <c r="F844" s="28" t="s">
        <v>132</v>
      </c>
      <c r="G844" s="29">
        <v>2</v>
      </c>
      <c r="H844" s="28">
        <v>0</v>
      </c>
      <c r="I844" s="30">
        <f>ROUND(G844*H844,P4)</f>
        <v>0</v>
      </c>
      <c r="L844" s="31">
        <v>0</v>
      </c>
      <c r="M844" s="24">
        <f>ROUND(G844*L844,P4)</f>
        <v>0</v>
      </c>
      <c r="N844" s="25" t="s">
        <v>133</v>
      </c>
      <c r="O844" s="32">
        <f>M844*AA844</f>
        <v>0</v>
      </c>
      <c r="P844" s="1">
        <v>3</v>
      </c>
      <c r="AA844" s="1">
        <f>IF(P844=1,$O$3,IF(P844=2,$O$4,$O$5))</f>
        <v>0</v>
      </c>
    </row>
    <row r="845" ht="25.5">
      <c r="A845" s="1" t="s">
        <v>118</v>
      </c>
      <c r="E845" s="27" t="s">
        <v>4259</v>
      </c>
    </row>
    <row r="846">
      <c r="A846" s="1" t="s">
        <v>119</v>
      </c>
    </row>
    <row r="847">
      <c r="A847" s="1" t="s">
        <v>121</v>
      </c>
      <c r="E847" s="27" t="s">
        <v>114</v>
      </c>
    </row>
    <row r="848" ht="25.5">
      <c r="A848" s="1" t="s">
        <v>112</v>
      </c>
      <c r="B848" s="1">
        <v>326</v>
      </c>
      <c r="C848" s="26" t="s">
        <v>4260</v>
      </c>
      <c r="D848" t="s">
        <v>114</v>
      </c>
      <c r="E848" s="27" t="s">
        <v>4261</v>
      </c>
      <c r="F848" s="28" t="s">
        <v>132</v>
      </c>
      <c r="G848" s="29">
        <v>3</v>
      </c>
      <c r="H848" s="28">
        <v>0</v>
      </c>
      <c r="I848" s="30">
        <f>ROUND(G848*H848,P4)</f>
        <v>0</v>
      </c>
      <c r="L848" s="31">
        <v>0</v>
      </c>
      <c r="M848" s="24">
        <f>ROUND(G848*L848,P4)</f>
        <v>0</v>
      </c>
      <c r="N848" s="25" t="s">
        <v>133</v>
      </c>
      <c r="O848" s="32">
        <f>M848*AA848</f>
        <v>0</v>
      </c>
      <c r="P848" s="1">
        <v>3</v>
      </c>
      <c r="AA848" s="1">
        <f>IF(P848=1,$O$3,IF(P848=2,$O$4,$O$5))</f>
        <v>0</v>
      </c>
    </row>
    <row r="849" ht="25.5">
      <c r="A849" s="1" t="s">
        <v>118</v>
      </c>
      <c r="E849" s="27" t="s">
        <v>4261</v>
      </c>
    </row>
    <row r="850">
      <c r="A850" s="1" t="s">
        <v>119</v>
      </c>
    </row>
    <row r="851">
      <c r="A851" s="1" t="s">
        <v>121</v>
      </c>
      <c r="E851" s="27" t="s">
        <v>114</v>
      </c>
    </row>
    <row r="852" ht="25.5">
      <c r="A852" s="1" t="s">
        <v>112</v>
      </c>
      <c r="B852" s="1">
        <v>297</v>
      </c>
      <c r="C852" s="26" t="s">
        <v>4262</v>
      </c>
      <c r="D852" t="s">
        <v>114</v>
      </c>
      <c r="E852" s="27" t="s">
        <v>4263</v>
      </c>
      <c r="F852" s="28" t="s">
        <v>132</v>
      </c>
      <c r="G852" s="29">
        <v>47</v>
      </c>
      <c r="H852" s="28">
        <v>0</v>
      </c>
      <c r="I852" s="30">
        <f>ROUND(G852*H852,P4)</f>
        <v>0</v>
      </c>
      <c r="L852" s="31">
        <v>0</v>
      </c>
      <c r="M852" s="24">
        <f>ROUND(G852*L852,P4)</f>
        <v>0</v>
      </c>
      <c r="N852" s="25" t="s">
        <v>133</v>
      </c>
      <c r="O852" s="32">
        <f>M852*AA852</f>
        <v>0</v>
      </c>
      <c r="P852" s="1">
        <v>3</v>
      </c>
      <c r="AA852" s="1">
        <f>IF(P852=1,$O$3,IF(P852=2,$O$4,$O$5))</f>
        <v>0</v>
      </c>
    </row>
    <row r="853" ht="38.25">
      <c r="A853" s="1" t="s">
        <v>118</v>
      </c>
      <c r="E853" s="27" t="s">
        <v>4264</v>
      </c>
    </row>
    <row r="854">
      <c r="A854" s="1" t="s">
        <v>119</v>
      </c>
    </row>
    <row r="855">
      <c r="A855" s="1" t="s">
        <v>121</v>
      </c>
      <c r="E855" s="27" t="s">
        <v>114</v>
      </c>
    </row>
    <row r="856" ht="25.5">
      <c r="A856" s="1" t="s">
        <v>112</v>
      </c>
      <c r="B856" s="1">
        <v>305</v>
      </c>
      <c r="C856" s="26" t="s">
        <v>4265</v>
      </c>
      <c r="D856" t="s">
        <v>114</v>
      </c>
      <c r="E856" s="27" t="s">
        <v>4266</v>
      </c>
      <c r="F856" s="28" t="s">
        <v>132</v>
      </c>
      <c r="G856" s="29">
        <v>13</v>
      </c>
      <c r="H856" s="28">
        <v>0</v>
      </c>
      <c r="I856" s="30">
        <f>ROUND(G856*H856,P4)</f>
        <v>0</v>
      </c>
      <c r="L856" s="31">
        <v>0</v>
      </c>
      <c r="M856" s="24">
        <f>ROUND(G856*L856,P4)</f>
        <v>0</v>
      </c>
      <c r="N856" s="25" t="s">
        <v>133</v>
      </c>
      <c r="O856" s="32">
        <f>M856*AA856</f>
        <v>0</v>
      </c>
      <c r="P856" s="1">
        <v>3</v>
      </c>
      <c r="AA856" s="1">
        <f>IF(P856=1,$O$3,IF(P856=2,$O$4,$O$5))</f>
        <v>0</v>
      </c>
    </row>
    <row r="857" ht="25.5">
      <c r="A857" s="1" t="s">
        <v>118</v>
      </c>
      <c r="E857" s="27" t="s">
        <v>4266</v>
      </c>
    </row>
    <row r="858">
      <c r="A858" s="1" t="s">
        <v>119</v>
      </c>
    </row>
    <row r="859">
      <c r="A859" s="1" t="s">
        <v>121</v>
      </c>
      <c r="E859" s="27" t="s">
        <v>114</v>
      </c>
    </row>
    <row r="860" ht="25.5">
      <c r="A860" s="1" t="s">
        <v>112</v>
      </c>
      <c r="B860" s="1">
        <v>299</v>
      </c>
      <c r="C860" s="26" t="s">
        <v>4267</v>
      </c>
      <c r="D860" t="s">
        <v>114</v>
      </c>
      <c r="E860" s="27" t="s">
        <v>4268</v>
      </c>
      <c r="F860" s="28" t="s">
        <v>132</v>
      </c>
      <c r="G860" s="29">
        <v>17</v>
      </c>
      <c r="H860" s="28">
        <v>0</v>
      </c>
      <c r="I860" s="30">
        <f>ROUND(G860*H860,P4)</f>
        <v>0</v>
      </c>
      <c r="L860" s="31">
        <v>0</v>
      </c>
      <c r="M860" s="24">
        <f>ROUND(G860*L860,P4)</f>
        <v>0</v>
      </c>
      <c r="N860" s="25" t="s">
        <v>133</v>
      </c>
      <c r="O860" s="32">
        <f>M860*AA860</f>
        <v>0</v>
      </c>
      <c r="P860" s="1">
        <v>3</v>
      </c>
      <c r="AA860" s="1">
        <f>IF(P860=1,$O$3,IF(P860=2,$O$4,$O$5))</f>
        <v>0</v>
      </c>
    </row>
    <row r="861" ht="25.5">
      <c r="A861" s="1" t="s">
        <v>118</v>
      </c>
      <c r="E861" s="27" t="s">
        <v>4268</v>
      </c>
    </row>
    <row r="862">
      <c r="A862" s="1" t="s">
        <v>119</v>
      </c>
    </row>
    <row r="863">
      <c r="A863" s="1" t="s">
        <v>121</v>
      </c>
      <c r="E863" s="27" t="s">
        <v>114</v>
      </c>
    </row>
    <row r="864" ht="25.5">
      <c r="A864" s="1" t="s">
        <v>112</v>
      </c>
      <c r="B864" s="1">
        <v>301</v>
      </c>
      <c r="C864" s="26" t="s">
        <v>4269</v>
      </c>
      <c r="D864" t="s">
        <v>114</v>
      </c>
      <c r="E864" s="27" t="s">
        <v>4270</v>
      </c>
      <c r="F864" s="28" t="s">
        <v>132</v>
      </c>
      <c r="G864" s="29">
        <v>4</v>
      </c>
      <c r="H864" s="28">
        <v>0</v>
      </c>
      <c r="I864" s="30">
        <f>ROUND(G864*H864,P4)</f>
        <v>0</v>
      </c>
      <c r="L864" s="31">
        <v>0</v>
      </c>
      <c r="M864" s="24">
        <f>ROUND(G864*L864,P4)</f>
        <v>0</v>
      </c>
      <c r="N864" s="25" t="s">
        <v>133</v>
      </c>
      <c r="O864" s="32">
        <f>M864*AA864</f>
        <v>0</v>
      </c>
      <c r="P864" s="1">
        <v>3</v>
      </c>
      <c r="AA864" s="1">
        <f>IF(P864=1,$O$3,IF(P864=2,$O$4,$O$5))</f>
        <v>0</v>
      </c>
    </row>
    <row r="865" ht="25.5">
      <c r="A865" s="1" t="s">
        <v>118</v>
      </c>
      <c r="E865" s="27" t="s">
        <v>4270</v>
      </c>
    </row>
    <row r="866">
      <c r="A866" s="1" t="s">
        <v>119</v>
      </c>
    </row>
    <row r="867">
      <c r="A867" s="1" t="s">
        <v>121</v>
      </c>
      <c r="E867" s="27" t="s">
        <v>114</v>
      </c>
    </row>
    <row r="868" ht="25.5">
      <c r="A868" s="1" t="s">
        <v>112</v>
      </c>
      <c r="B868" s="1">
        <v>329</v>
      </c>
      <c r="C868" s="26" t="s">
        <v>4269</v>
      </c>
      <c r="D868" t="s">
        <v>191</v>
      </c>
      <c r="E868" s="27" t="s">
        <v>4270</v>
      </c>
      <c r="F868" s="28" t="s">
        <v>132</v>
      </c>
      <c r="G868" s="29">
        <v>9</v>
      </c>
      <c r="H868" s="28">
        <v>0</v>
      </c>
      <c r="I868" s="30">
        <f>ROUND(G868*H868,P4)</f>
        <v>0</v>
      </c>
      <c r="L868" s="31">
        <v>0</v>
      </c>
      <c r="M868" s="24">
        <f>ROUND(G868*L868,P4)</f>
        <v>0</v>
      </c>
      <c r="N868" s="25" t="s">
        <v>133</v>
      </c>
      <c r="O868" s="32">
        <f>M868*AA868</f>
        <v>0</v>
      </c>
      <c r="P868" s="1">
        <v>3</v>
      </c>
      <c r="AA868" s="1">
        <f>IF(P868=1,$O$3,IF(P868=2,$O$4,$O$5))</f>
        <v>0</v>
      </c>
    </row>
    <row r="869" ht="25.5">
      <c r="A869" s="1" t="s">
        <v>118</v>
      </c>
      <c r="E869" s="27" t="s">
        <v>4270</v>
      </c>
    </row>
    <row r="870">
      <c r="A870" s="1" t="s">
        <v>119</v>
      </c>
    </row>
    <row r="871">
      <c r="A871" s="1" t="s">
        <v>121</v>
      </c>
      <c r="E871" s="27" t="s">
        <v>114</v>
      </c>
    </row>
    <row r="872" ht="25.5">
      <c r="A872" s="1" t="s">
        <v>112</v>
      </c>
      <c r="B872" s="1">
        <v>303</v>
      </c>
      <c r="C872" s="26" t="s">
        <v>4271</v>
      </c>
      <c r="D872" t="s">
        <v>114</v>
      </c>
      <c r="E872" s="27" t="s">
        <v>4272</v>
      </c>
      <c r="F872" s="28" t="s">
        <v>132</v>
      </c>
      <c r="G872" s="29">
        <v>1</v>
      </c>
      <c r="H872" s="28">
        <v>0</v>
      </c>
      <c r="I872" s="30">
        <f>ROUND(G872*H872,P4)</f>
        <v>0</v>
      </c>
      <c r="L872" s="31">
        <v>0</v>
      </c>
      <c r="M872" s="24">
        <f>ROUND(G872*L872,P4)</f>
        <v>0</v>
      </c>
      <c r="N872" s="25" t="s">
        <v>133</v>
      </c>
      <c r="O872" s="32">
        <f>M872*AA872</f>
        <v>0</v>
      </c>
      <c r="P872" s="1">
        <v>3</v>
      </c>
      <c r="AA872" s="1">
        <f>IF(P872=1,$O$3,IF(P872=2,$O$4,$O$5))</f>
        <v>0</v>
      </c>
    </row>
    <row r="873" ht="25.5">
      <c r="A873" s="1" t="s">
        <v>118</v>
      </c>
      <c r="E873" s="27" t="s">
        <v>4272</v>
      </c>
    </row>
    <row r="874">
      <c r="A874" s="1" t="s">
        <v>119</v>
      </c>
    </row>
    <row r="875">
      <c r="A875" s="1" t="s">
        <v>121</v>
      </c>
      <c r="E875" s="27" t="s">
        <v>114</v>
      </c>
    </row>
    <row r="876" ht="25.5">
      <c r="A876" s="1" t="s">
        <v>112</v>
      </c>
      <c r="B876" s="1">
        <v>332</v>
      </c>
      <c r="C876" s="26" t="s">
        <v>4271</v>
      </c>
      <c r="D876" t="s">
        <v>191</v>
      </c>
      <c r="E876" s="27" t="s">
        <v>4272</v>
      </c>
      <c r="F876" s="28" t="s">
        <v>132</v>
      </c>
      <c r="G876" s="29">
        <v>1</v>
      </c>
      <c r="H876" s="28">
        <v>0</v>
      </c>
      <c r="I876" s="30">
        <f>ROUND(G876*H876,P4)</f>
        <v>0</v>
      </c>
      <c r="L876" s="31">
        <v>0</v>
      </c>
      <c r="M876" s="24">
        <f>ROUND(G876*L876,P4)</f>
        <v>0</v>
      </c>
      <c r="N876" s="25" t="s">
        <v>133</v>
      </c>
      <c r="O876" s="32">
        <f>M876*AA876</f>
        <v>0</v>
      </c>
      <c r="P876" s="1">
        <v>3</v>
      </c>
      <c r="AA876" s="1">
        <f>IF(P876=1,$O$3,IF(P876=2,$O$4,$O$5))</f>
        <v>0</v>
      </c>
    </row>
    <row r="877" ht="25.5">
      <c r="A877" s="1" t="s">
        <v>118</v>
      </c>
      <c r="E877" s="27" t="s">
        <v>4272</v>
      </c>
    </row>
    <row r="878">
      <c r="A878" s="1" t="s">
        <v>119</v>
      </c>
    </row>
    <row r="879">
      <c r="A879" s="1" t="s">
        <v>121</v>
      </c>
      <c r="E879" s="27" t="s">
        <v>114</v>
      </c>
    </row>
    <row r="880" ht="25.5">
      <c r="A880" s="1" t="s">
        <v>112</v>
      </c>
      <c r="B880" s="1">
        <v>309</v>
      </c>
      <c r="C880" s="26" t="s">
        <v>4273</v>
      </c>
      <c r="D880" t="s">
        <v>114</v>
      </c>
      <c r="E880" s="27" t="s">
        <v>4274</v>
      </c>
      <c r="F880" s="28" t="s">
        <v>132</v>
      </c>
      <c r="G880" s="29">
        <v>3</v>
      </c>
      <c r="H880" s="28">
        <v>0</v>
      </c>
      <c r="I880" s="30">
        <f>ROUND(G880*H880,P4)</f>
        <v>0</v>
      </c>
      <c r="L880" s="31">
        <v>0</v>
      </c>
      <c r="M880" s="24">
        <f>ROUND(G880*L880,P4)</f>
        <v>0</v>
      </c>
      <c r="N880" s="25" t="s">
        <v>133</v>
      </c>
      <c r="O880" s="32">
        <f>M880*AA880</f>
        <v>0</v>
      </c>
      <c r="P880" s="1">
        <v>3</v>
      </c>
      <c r="AA880" s="1">
        <f>IF(P880=1,$O$3,IF(P880=2,$O$4,$O$5))</f>
        <v>0</v>
      </c>
    </row>
    <row r="881" ht="38.25">
      <c r="A881" s="1" t="s">
        <v>118</v>
      </c>
      <c r="E881" s="27" t="s">
        <v>4275</v>
      </c>
    </row>
    <row r="882">
      <c r="A882" s="1" t="s">
        <v>119</v>
      </c>
    </row>
    <row r="883">
      <c r="A883" s="1" t="s">
        <v>121</v>
      </c>
      <c r="E883" s="27" t="s">
        <v>114</v>
      </c>
    </row>
    <row r="884">
      <c r="A884" s="1" t="s">
        <v>112</v>
      </c>
      <c r="B884" s="1">
        <v>307</v>
      </c>
      <c r="C884" s="26" t="s">
        <v>4276</v>
      </c>
      <c r="D884" t="s">
        <v>114</v>
      </c>
      <c r="E884" s="27" t="s">
        <v>4277</v>
      </c>
      <c r="F884" s="28" t="s">
        <v>132</v>
      </c>
      <c r="G884" s="29">
        <v>10</v>
      </c>
      <c r="H884" s="28">
        <v>0</v>
      </c>
      <c r="I884" s="30">
        <f>ROUND(G884*H884,P4)</f>
        <v>0</v>
      </c>
      <c r="L884" s="31">
        <v>0</v>
      </c>
      <c r="M884" s="24">
        <f>ROUND(G884*L884,P4)</f>
        <v>0</v>
      </c>
      <c r="N884" s="25" t="s">
        <v>133</v>
      </c>
      <c r="O884" s="32">
        <f>M884*AA884</f>
        <v>0</v>
      </c>
      <c r="P884" s="1">
        <v>3</v>
      </c>
      <c r="AA884" s="1">
        <f>IF(P884=1,$O$3,IF(P884=2,$O$4,$O$5))</f>
        <v>0</v>
      </c>
    </row>
    <row r="885">
      <c r="A885" s="1" t="s">
        <v>118</v>
      </c>
      <c r="E885" s="27" t="s">
        <v>4277</v>
      </c>
    </row>
    <row r="886">
      <c r="A886" s="1" t="s">
        <v>119</v>
      </c>
    </row>
    <row r="887">
      <c r="A887" s="1" t="s">
        <v>121</v>
      </c>
      <c r="E887" s="27" t="s">
        <v>114</v>
      </c>
    </row>
    <row r="888" ht="25.5">
      <c r="A888" s="1" t="s">
        <v>112</v>
      </c>
      <c r="B888" s="1">
        <v>319</v>
      </c>
      <c r="C888" s="26" t="s">
        <v>4278</v>
      </c>
      <c r="D888" t="s">
        <v>114</v>
      </c>
      <c r="E888" s="27" t="s">
        <v>4279</v>
      </c>
      <c r="F888" s="28" t="s">
        <v>132</v>
      </c>
      <c r="G888" s="29">
        <v>256</v>
      </c>
      <c r="H888" s="28">
        <v>0</v>
      </c>
      <c r="I888" s="30">
        <f>ROUND(G888*H888,P4)</f>
        <v>0</v>
      </c>
      <c r="L888" s="31">
        <v>0</v>
      </c>
      <c r="M888" s="24">
        <f>ROUND(G888*L888,P4)</f>
        <v>0</v>
      </c>
      <c r="N888" s="25" t="s">
        <v>133</v>
      </c>
      <c r="O888" s="32">
        <f>M888*AA888</f>
        <v>0</v>
      </c>
      <c r="P888" s="1">
        <v>3</v>
      </c>
      <c r="AA888" s="1">
        <f>IF(P888=1,$O$3,IF(P888=2,$O$4,$O$5))</f>
        <v>0</v>
      </c>
    </row>
    <row r="889" ht="25.5">
      <c r="A889" s="1" t="s">
        <v>118</v>
      </c>
      <c r="E889" s="27" t="s">
        <v>4279</v>
      </c>
    </row>
    <row r="890">
      <c r="A890" s="1" t="s">
        <v>119</v>
      </c>
      <c r="E890" s="33" t="s">
        <v>4280</v>
      </c>
    </row>
    <row r="891">
      <c r="A891" s="1" t="s">
        <v>121</v>
      </c>
      <c r="E891" s="27" t="s">
        <v>114</v>
      </c>
    </row>
    <row r="892" ht="25.5">
      <c r="A892" s="1" t="s">
        <v>112</v>
      </c>
      <c r="B892" s="1">
        <v>335</v>
      </c>
      <c r="C892" s="26" t="s">
        <v>4281</v>
      </c>
      <c r="D892" t="s">
        <v>114</v>
      </c>
      <c r="E892" s="27" t="s">
        <v>4282</v>
      </c>
      <c r="F892" s="28" t="s">
        <v>132</v>
      </c>
      <c r="G892" s="29">
        <v>22</v>
      </c>
      <c r="H892" s="28">
        <v>0</v>
      </c>
      <c r="I892" s="30">
        <f>ROUND(G892*H892,P4)</f>
        <v>0</v>
      </c>
      <c r="L892" s="31">
        <v>0</v>
      </c>
      <c r="M892" s="24">
        <f>ROUND(G892*L892,P4)</f>
        <v>0</v>
      </c>
      <c r="N892" s="25" t="s">
        <v>133</v>
      </c>
      <c r="O892" s="32">
        <f>M892*AA892</f>
        <v>0</v>
      </c>
      <c r="P892" s="1">
        <v>3</v>
      </c>
      <c r="AA892" s="1">
        <f>IF(P892=1,$O$3,IF(P892=2,$O$4,$O$5))</f>
        <v>0</v>
      </c>
    </row>
    <row r="893" ht="25.5">
      <c r="A893" s="1" t="s">
        <v>118</v>
      </c>
      <c r="E893" s="27" t="s">
        <v>4282</v>
      </c>
    </row>
    <row r="894">
      <c r="A894" s="1" t="s">
        <v>119</v>
      </c>
    </row>
    <row r="895">
      <c r="A895" s="1" t="s">
        <v>121</v>
      </c>
      <c r="E895" s="27" t="s">
        <v>114</v>
      </c>
    </row>
    <row r="896" ht="25.5">
      <c r="A896" s="1" t="s">
        <v>112</v>
      </c>
      <c r="B896" s="1">
        <v>337</v>
      </c>
      <c r="C896" s="26" t="s">
        <v>4283</v>
      </c>
      <c r="D896" t="s">
        <v>114</v>
      </c>
      <c r="E896" s="27" t="s">
        <v>4284</v>
      </c>
      <c r="F896" s="28" t="s">
        <v>132</v>
      </c>
      <c r="G896" s="29">
        <v>4</v>
      </c>
      <c r="H896" s="28">
        <v>0</v>
      </c>
      <c r="I896" s="30">
        <f>ROUND(G896*H896,P4)</f>
        <v>0</v>
      </c>
      <c r="L896" s="31">
        <v>0</v>
      </c>
      <c r="M896" s="24">
        <f>ROUND(G896*L896,P4)</f>
        <v>0</v>
      </c>
      <c r="N896" s="25" t="s">
        <v>133</v>
      </c>
      <c r="O896" s="32">
        <f>M896*AA896</f>
        <v>0</v>
      </c>
      <c r="P896" s="1">
        <v>3</v>
      </c>
      <c r="AA896" s="1">
        <f>IF(P896=1,$O$3,IF(P896=2,$O$4,$O$5))</f>
        <v>0</v>
      </c>
    </row>
    <row r="897" ht="25.5">
      <c r="A897" s="1" t="s">
        <v>118</v>
      </c>
      <c r="E897" s="27" t="s">
        <v>4284</v>
      </c>
    </row>
    <row r="898">
      <c r="A898" s="1" t="s">
        <v>119</v>
      </c>
    </row>
    <row r="899">
      <c r="A899" s="1" t="s">
        <v>121</v>
      </c>
      <c r="E899" s="27" t="s">
        <v>114</v>
      </c>
    </row>
    <row r="900" ht="25.5">
      <c r="A900" s="1" t="s">
        <v>112</v>
      </c>
      <c r="B900" s="1">
        <v>339</v>
      </c>
      <c r="C900" s="26" t="s">
        <v>4285</v>
      </c>
      <c r="D900" t="s">
        <v>114</v>
      </c>
      <c r="E900" s="27" t="s">
        <v>4286</v>
      </c>
      <c r="F900" s="28" t="s">
        <v>132</v>
      </c>
      <c r="G900" s="29">
        <v>1</v>
      </c>
      <c r="H900" s="28">
        <v>0</v>
      </c>
      <c r="I900" s="30">
        <f>ROUND(G900*H900,P4)</f>
        <v>0</v>
      </c>
      <c r="L900" s="31">
        <v>0</v>
      </c>
      <c r="M900" s="24">
        <f>ROUND(G900*L900,P4)</f>
        <v>0</v>
      </c>
      <c r="N900" s="25" t="s">
        <v>133</v>
      </c>
      <c r="O900" s="32">
        <f>M900*AA900</f>
        <v>0</v>
      </c>
      <c r="P900" s="1">
        <v>3</v>
      </c>
      <c r="AA900" s="1">
        <f>IF(P900=1,$O$3,IF(P900=2,$O$4,$O$5))</f>
        <v>0</v>
      </c>
    </row>
    <row r="901" ht="25.5">
      <c r="A901" s="1" t="s">
        <v>118</v>
      </c>
      <c r="E901" s="27" t="s">
        <v>4286</v>
      </c>
    </row>
    <row r="902">
      <c r="A902" s="1" t="s">
        <v>119</v>
      </c>
    </row>
    <row r="903">
      <c r="A903" s="1" t="s">
        <v>121</v>
      </c>
      <c r="E903" s="27" t="s">
        <v>114</v>
      </c>
    </row>
    <row r="904" ht="25.5">
      <c r="A904" s="1" t="s">
        <v>112</v>
      </c>
      <c r="B904" s="1">
        <v>312</v>
      </c>
      <c r="C904" s="26" t="s">
        <v>4287</v>
      </c>
      <c r="D904" t="s">
        <v>114</v>
      </c>
      <c r="E904" s="27" t="s">
        <v>4288</v>
      </c>
      <c r="F904" s="28" t="s">
        <v>132</v>
      </c>
      <c r="G904" s="29">
        <v>6</v>
      </c>
      <c r="H904" s="28">
        <v>0</v>
      </c>
      <c r="I904" s="30">
        <f>ROUND(G904*H904,P4)</f>
        <v>0</v>
      </c>
      <c r="L904" s="31">
        <v>0</v>
      </c>
      <c r="M904" s="24">
        <f>ROUND(G904*L904,P4)</f>
        <v>0</v>
      </c>
      <c r="N904" s="25" t="s">
        <v>133</v>
      </c>
      <c r="O904" s="32">
        <f>M904*AA904</f>
        <v>0</v>
      </c>
      <c r="P904" s="1">
        <v>3</v>
      </c>
      <c r="AA904" s="1">
        <f>IF(P904=1,$O$3,IF(P904=2,$O$4,$O$5))</f>
        <v>0</v>
      </c>
    </row>
    <row r="905" ht="25.5">
      <c r="A905" s="1" t="s">
        <v>118</v>
      </c>
      <c r="E905" s="27" t="s">
        <v>4288</v>
      </c>
    </row>
    <row r="906">
      <c r="A906" s="1" t="s">
        <v>119</v>
      </c>
    </row>
    <row r="907">
      <c r="A907" s="1" t="s">
        <v>121</v>
      </c>
      <c r="E907" s="27" t="s">
        <v>114</v>
      </c>
    </row>
    <row r="908" ht="25.5">
      <c r="A908" s="1" t="s">
        <v>112</v>
      </c>
      <c r="B908" s="1">
        <v>286</v>
      </c>
      <c r="C908" s="26" t="s">
        <v>4289</v>
      </c>
      <c r="D908" t="s">
        <v>114</v>
      </c>
      <c r="E908" s="27" t="s">
        <v>4290</v>
      </c>
      <c r="F908" s="28" t="s">
        <v>132</v>
      </c>
      <c r="G908" s="29">
        <v>11</v>
      </c>
      <c r="H908" s="28">
        <v>0</v>
      </c>
      <c r="I908" s="30">
        <f>ROUND(G908*H908,P4)</f>
        <v>0</v>
      </c>
      <c r="L908" s="31">
        <v>0</v>
      </c>
      <c r="M908" s="24">
        <f>ROUND(G908*L908,P4)</f>
        <v>0</v>
      </c>
      <c r="N908" s="25" t="s">
        <v>133</v>
      </c>
      <c r="O908" s="32">
        <f>M908*AA908</f>
        <v>0</v>
      </c>
      <c r="P908" s="1">
        <v>3</v>
      </c>
      <c r="AA908" s="1">
        <f>IF(P908=1,$O$3,IF(P908=2,$O$4,$O$5))</f>
        <v>0</v>
      </c>
    </row>
    <row r="909" ht="25.5">
      <c r="A909" s="1" t="s">
        <v>118</v>
      </c>
      <c r="E909" s="27" t="s">
        <v>4290</v>
      </c>
    </row>
    <row r="910" ht="38.25">
      <c r="A910" s="1" t="s">
        <v>119</v>
      </c>
      <c r="E910" s="33" t="s">
        <v>4174</v>
      </c>
    </row>
    <row r="911">
      <c r="A911" s="1" t="s">
        <v>121</v>
      </c>
      <c r="E911" s="27" t="s">
        <v>114</v>
      </c>
    </row>
    <row r="912" ht="25.5">
      <c r="A912" s="1" t="s">
        <v>112</v>
      </c>
      <c r="B912" s="1">
        <v>269</v>
      </c>
      <c r="C912" s="26" t="s">
        <v>4291</v>
      </c>
      <c r="D912" t="s">
        <v>114</v>
      </c>
      <c r="E912" s="27" t="s">
        <v>4292</v>
      </c>
      <c r="F912" s="28" t="s">
        <v>132</v>
      </c>
      <c r="G912" s="29">
        <v>33</v>
      </c>
      <c r="H912" s="28">
        <v>0</v>
      </c>
      <c r="I912" s="30">
        <f>ROUND(G912*H912,P4)</f>
        <v>0</v>
      </c>
      <c r="L912" s="31">
        <v>0</v>
      </c>
      <c r="M912" s="24">
        <f>ROUND(G912*L912,P4)</f>
        <v>0</v>
      </c>
      <c r="N912" s="25" t="s">
        <v>133</v>
      </c>
      <c r="O912" s="32">
        <f>M912*AA912</f>
        <v>0</v>
      </c>
      <c r="P912" s="1">
        <v>3</v>
      </c>
      <c r="AA912" s="1">
        <f>IF(P912=1,$O$3,IF(P912=2,$O$4,$O$5))</f>
        <v>0</v>
      </c>
    </row>
    <row r="913" ht="25.5">
      <c r="A913" s="1" t="s">
        <v>118</v>
      </c>
      <c r="E913" s="27" t="s">
        <v>4292</v>
      </c>
    </row>
    <row r="914" ht="89.25">
      <c r="A914" s="1" t="s">
        <v>119</v>
      </c>
      <c r="E914" s="33" t="s">
        <v>4293</v>
      </c>
    </row>
    <row r="915">
      <c r="A915" s="1" t="s">
        <v>121</v>
      </c>
      <c r="E915" s="27" t="s">
        <v>114</v>
      </c>
    </row>
    <row r="916" ht="25.5">
      <c r="A916" s="1" t="s">
        <v>112</v>
      </c>
      <c r="B916" s="1">
        <v>290</v>
      </c>
      <c r="C916" s="26" t="s">
        <v>4294</v>
      </c>
      <c r="D916" t="s">
        <v>114</v>
      </c>
      <c r="E916" s="27" t="s">
        <v>4295</v>
      </c>
      <c r="F916" s="28" t="s">
        <v>132</v>
      </c>
      <c r="G916" s="29">
        <v>23</v>
      </c>
      <c r="H916" s="28">
        <v>0</v>
      </c>
      <c r="I916" s="30">
        <f>ROUND(G916*H916,P4)</f>
        <v>0</v>
      </c>
      <c r="L916" s="31">
        <v>0</v>
      </c>
      <c r="M916" s="24">
        <f>ROUND(G916*L916,P4)</f>
        <v>0</v>
      </c>
      <c r="N916" s="25" t="s">
        <v>133</v>
      </c>
      <c r="O916" s="32">
        <f>M916*AA916</f>
        <v>0</v>
      </c>
      <c r="P916" s="1">
        <v>3</v>
      </c>
      <c r="AA916" s="1">
        <f>IF(P916=1,$O$3,IF(P916=2,$O$4,$O$5))</f>
        <v>0</v>
      </c>
    </row>
    <row r="917" ht="25.5">
      <c r="A917" s="1" t="s">
        <v>118</v>
      </c>
      <c r="E917" s="27" t="s">
        <v>4295</v>
      </c>
    </row>
    <row r="918" ht="165.75">
      <c r="A918" s="1" t="s">
        <v>119</v>
      </c>
      <c r="E918" s="33" t="s">
        <v>4296</v>
      </c>
    </row>
    <row r="919">
      <c r="A919" s="1" t="s">
        <v>121</v>
      </c>
      <c r="E919" s="27" t="s">
        <v>114</v>
      </c>
    </row>
    <row r="920" ht="25.5">
      <c r="A920" s="1" t="s">
        <v>112</v>
      </c>
      <c r="B920" s="1">
        <v>271</v>
      </c>
      <c r="C920" s="26" t="s">
        <v>4297</v>
      </c>
      <c r="D920" t="s">
        <v>114</v>
      </c>
      <c r="E920" s="27" t="s">
        <v>4298</v>
      </c>
      <c r="F920" s="28" t="s">
        <v>132</v>
      </c>
      <c r="G920" s="29">
        <v>62</v>
      </c>
      <c r="H920" s="28">
        <v>0</v>
      </c>
      <c r="I920" s="30">
        <f>ROUND(G920*H920,P4)</f>
        <v>0</v>
      </c>
      <c r="L920" s="31">
        <v>0</v>
      </c>
      <c r="M920" s="24">
        <f>ROUND(G920*L920,P4)</f>
        <v>0</v>
      </c>
      <c r="N920" s="25" t="s">
        <v>133</v>
      </c>
      <c r="O920" s="32">
        <f>M920*AA920</f>
        <v>0</v>
      </c>
      <c r="P920" s="1">
        <v>3</v>
      </c>
      <c r="AA920" s="1">
        <f>IF(P920=1,$O$3,IF(P920=2,$O$4,$O$5))</f>
        <v>0</v>
      </c>
    </row>
    <row r="921" ht="25.5">
      <c r="A921" s="1" t="s">
        <v>118</v>
      </c>
      <c r="E921" s="27" t="s">
        <v>4298</v>
      </c>
    </row>
    <row r="922" ht="89.25">
      <c r="A922" s="1" t="s">
        <v>119</v>
      </c>
      <c r="E922" s="33" t="s">
        <v>4299</v>
      </c>
    </row>
    <row r="923">
      <c r="A923" s="1" t="s">
        <v>121</v>
      </c>
      <c r="E923" s="27" t="s">
        <v>114</v>
      </c>
    </row>
    <row r="924" ht="25.5">
      <c r="A924" s="1" t="s">
        <v>112</v>
      </c>
      <c r="B924" s="1">
        <v>272</v>
      </c>
      <c r="C924" s="26" t="s">
        <v>4300</v>
      </c>
      <c r="D924" t="s">
        <v>114</v>
      </c>
      <c r="E924" s="27" t="s">
        <v>4301</v>
      </c>
      <c r="F924" s="28" t="s">
        <v>132</v>
      </c>
      <c r="G924" s="29">
        <v>36</v>
      </c>
      <c r="H924" s="28">
        <v>0</v>
      </c>
      <c r="I924" s="30">
        <f>ROUND(G924*H924,P4)</f>
        <v>0</v>
      </c>
      <c r="L924" s="31">
        <v>0</v>
      </c>
      <c r="M924" s="24">
        <f>ROUND(G924*L924,P4)</f>
        <v>0</v>
      </c>
      <c r="N924" s="25" t="s">
        <v>133</v>
      </c>
      <c r="O924" s="32">
        <f>M924*AA924</f>
        <v>0</v>
      </c>
      <c r="P924" s="1">
        <v>3</v>
      </c>
      <c r="AA924" s="1">
        <f>IF(P924=1,$O$3,IF(P924=2,$O$4,$O$5))</f>
        <v>0</v>
      </c>
    </row>
    <row r="925" ht="25.5">
      <c r="A925" s="1" t="s">
        <v>118</v>
      </c>
      <c r="E925" s="27" t="s">
        <v>4301</v>
      </c>
    </row>
    <row r="926" ht="114.75">
      <c r="A926" s="1" t="s">
        <v>119</v>
      </c>
      <c r="E926" s="33" t="s">
        <v>4302</v>
      </c>
    </row>
    <row r="927">
      <c r="A927" s="1" t="s">
        <v>121</v>
      </c>
      <c r="E927" s="27" t="s">
        <v>114</v>
      </c>
    </row>
    <row r="928" ht="25.5">
      <c r="A928" s="1" t="s">
        <v>112</v>
      </c>
      <c r="B928" s="1">
        <v>273</v>
      </c>
      <c r="C928" s="26" t="s">
        <v>4303</v>
      </c>
      <c r="D928" t="s">
        <v>114</v>
      </c>
      <c r="E928" s="27" t="s">
        <v>4304</v>
      </c>
      <c r="F928" s="28" t="s">
        <v>132</v>
      </c>
      <c r="G928" s="29">
        <v>4</v>
      </c>
      <c r="H928" s="28">
        <v>0</v>
      </c>
      <c r="I928" s="30">
        <f>ROUND(G928*H928,P4)</f>
        <v>0</v>
      </c>
      <c r="L928" s="31">
        <v>0</v>
      </c>
      <c r="M928" s="24">
        <f>ROUND(G928*L928,P4)</f>
        <v>0</v>
      </c>
      <c r="N928" s="25" t="s">
        <v>133</v>
      </c>
      <c r="O928" s="32">
        <f>M928*AA928</f>
        <v>0</v>
      </c>
      <c r="P928" s="1">
        <v>3</v>
      </c>
      <c r="AA928" s="1">
        <f>IF(P928=1,$O$3,IF(P928=2,$O$4,$O$5))</f>
        <v>0</v>
      </c>
    </row>
    <row r="929" ht="25.5">
      <c r="A929" s="1" t="s">
        <v>118</v>
      </c>
      <c r="E929" s="27" t="s">
        <v>4304</v>
      </c>
    </row>
    <row r="930" ht="38.25">
      <c r="A930" s="1" t="s">
        <v>119</v>
      </c>
      <c r="E930" s="33" t="s">
        <v>4305</v>
      </c>
    </row>
    <row r="931">
      <c r="A931" s="1" t="s">
        <v>121</v>
      </c>
      <c r="E931" s="27" t="s">
        <v>114</v>
      </c>
    </row>
    <row r="932" ht="25.5">
      <c r="A932" s="1" t="s">
        <v>112</v>
      </c>
      <c r="B932" s="1">
        <v>270</v>
      </c>
      <c r="C932" s="26" t="s">
        <v>4306</v>
      </c>
      <c r="D932" t="s">
        <v>114</v>
      </c>
      <c r="E932" s="27" t="s">
        <v>4307</v>
      </c>
      <c r="F932" s="28" t="s">
        <v>132</v>
      </c>
      <c r="G932" s="29">
        <v>13</v>
      </c>
      <c r="H932" s="28">
        <v>0</v>
      </c>
      <c r="I932" s="30">
        <f>ROUND(G932*H932,P4)</f>
        <v>0</v>
      </c>
      <c r="L932" s="31">
        <v>0</v>
      </c>
      <c r="M932" s="24">
        <f>ROUND(G932*L932,P4)</f>
        <v>0</v>
      </c>
      <c r="N932" s="25" t="s">
        <v>133</v>
      </c>
      <c r="O932" s="32">
        <f>M932*AA932</f>
        <v>0</v>
      </c>
      <c r="P932" s="1">
        <v>3</v>
      </c>
      <c r="AA932" s="1">
        <f>IF(P932=1,$O$3,IF(P932=2,$O$4,$O$5))</f>
        <v>0</v>
      </c>
    </row>
    <row r="933" ht="38.25">
      <c r="A933" s="1" t="s">
        <v>118</v>
      </c>
      <c r="E933" s="27" t="s">
        <v>4308</v>
      </c>
    </row>
    <row r="934" ht="63.75">
      <c r="A934" s="1" t="s">
        <v>119</v>
      </c>
      <c r="E934" s="33" t="s">
        <v>4309</v>
      </c>
    </row>
    <row r="935">
      <c r="A935" s="1" t="s">
        <v>121</v>
      </c>
      <c r="E935" s="27" t="s">
        <v>114</v>
      </c>
    </row>
    <row r="936" ht="25.5">
      <c r="A936" s="1" t="s">
        <v>112</v>
      </c>
      <c r="B936" s="1">
        <v>365</v>
      </c>
      <c r="C936" s="26" t="s">
        <v>4310</v>
      </c>
      <c r="D936" t="s">
        <v>114</v>
      </c>
      <c r="E936" s="27" t="s">
        <v>4311</v>
      </c>
      <c r="F936" s="28" t="s">
        <v>136</v>
      </c>
      <c r="G936" s="29">
        <v>20</v>
      </c>
      <c r="H936" s="28">
        <v>0</v>
      </c>
      <c r="I936" s="30">
        <f>ROUND(G936*H936,P4)</f>
        <v>0</v>
      </c>
      <c r="L936" s="31">
        <v>0</v>
      </c>
      <c r="M936" s="24">
        <f>ROUND(G936*L936,P4)</f>
        <v>0</v>
      </c>
      <c r="N936" s="25" t="s">
        <v>133</v>
      </c>
      <c r="O936" s="32">
        <f>M936*AA936</f>
        <v>0</v>
      </c>
      <c r="P936" s="1">
        <v>3</v>
      </c>
      <c r="AA936" s="1">
        <f>IF(P936=1,$O$3,IF(P936=2,$O$4,$O$5))</f>
        <v>0</v>
      </c>
    </row>
    <row r="937" ht="25.5">
      <c r="A937" s="1" t="s">
        <v>118</v>
      </c>
      <c r="E937" s="27" t="s">
        <v>4311</v>
      </c>
    </row>
    <row r="938">
      <c r="A938" s="1" t="s">
        <v>119</v>
      </c>
      <c r="E938" s="33" t="s">
        <v>4312</v>
      </c>
    </row>
    <row r="939">
      <c r="A939" s="1" t="s">
        <v>121</v>
      </c>
      <c r="E939" s="27" t="s">
        <v>114</v>
      </c>
    </row>
    <row r="940">
      <c r="A940" s="1" t="s">
        <v>112</v>
      </c>
      <c r="B940" s="1">
        <v>361</v>
      </c>
      <c r="C940" s="26" t="s">
        <v>4313</v>
      </c>
      <c r="D940" t="s">
        <v>191</v>
      </c>
      <c r="E940" s="27" t="s">
        <v>581</v>
      </c>
      <c r="F940" s="28" t="s">
        <v>132</v>
      </c>
      <c r="G940" s="29">
        <v>180</v>
      </c>
      <c r="H940" s="28">
        <v>0</v>
      </c>
      <c r="I940" s="30">
        <f>ROUND(G940*H940,P4)</f>
        <v>0</v>
      </c>
      <c r="L940" s="31">
        <v>0</v>
      </c>
      <c r="M940" s="24">
        <f>ROUND(G940*L940,P4)</f>
        <v>0</v>
      </c>
      <c r="N940" s="25" t="s">
        <v>133</v>
      </c>
      <c r="O940" s="32">
        <f>M940*AA940</f>
        <v>0</v>
      </c>
      <c r="P940" s="1">
        <v>3</v>
      </c>
      <c r="AA940" s="1">
        <f>IF(P940=1,$O$3,IF(P940=2,$O$4,$O$5))</f>
        <v>0</v>
      </c>
    </row>
    <row r="941">
      <c r="A941" s="1" t="s">
        <v>118</v>
      </c>
      <c r="E941" s="27" t="s">
        <v>581</v>
      </c>
    </row>
    <row r="942" ht="51">
      <c r="A942" s="1" t="s">
        <v>119</v>
      </c>
      <c r="E942" s="33" t="s">
        <v>4314</v>
      </c>
    </row>
    <row r="943">
      <c r="A943" s="1" t="s">
        <v>121</v>
      </c>
      <c r="E943" s="27" t="s">
        <v>114</v>
      </c>
    </row>
    <row r="944">
      <c r="A944" s="1" t="s">
        <v>112</v>
      </c>
      <c r="B944" s="1">
        <v>444</v>
      </c>
      <c r="C944" s="26" t="s">
        <v>4315</v>
      </c>
      <c r="D944" t="s">
        <v>114</v>
      </c>
      <c r="E944" s="27" t="s">
        <v>4316</v>
      </c>
      <c r="F944" s="28" t="s">
        <v>136</v>
      </c>
      <c r="G944" s="29">
        <v>120</v>
      </c>
      <c r="H944" s="28">
        <v>0</v>
      </c>
      <c r="I944" s="30">
        <f>ROUND(G944*H944,P4)</f>
        <v>0</v>
      </c>
      <c r="L944" s="31">
        <v>0</v>
      </c>
      <c r="M944" s="24">
        <f>ROUND(G944*L944,P4)</f>
        <v>0</v>
      </c>
      <c r="N944" s="25" t="s">
        <v>133</v>
      </c>
      <c r="O944" s="32">
        <f>M944*AA944</f>
        <v>0</v>
      </c>
      <c r="P944" s="1">
        <v>3</v>
      </c>
      <c r="AA944" s="1">
        <f>IF(P944=1,$O$3,IF(P944=2,$O$4,$O$5))</f>
        <v>0</v>
      </c>
    </row>
    <row r="945">
      <c r="A945" s="1" t="s">
        <v>118</v>
      </c>
      <c r="E945" s="27" t="s">
        <v>4316</v>
      </c>
    </row>
    <row r="946" ht="89.25">
      <c r="A946" s="1" t="s">
        <v>119</v>
      </c>
      <c r="E946" s="33" t="s">
        <v>4317</v>
      </c>
    </row>
    <row r="947">
      <c r="A947" s="1" t="s">
        <v>121</v>
      </c>
      <c r="E947" s="27" t="s">
        <v>114</v>
      </c>
    </row>
    <row r="948">
      <c r="A948" s="1" t="s">
        <v>112</v>
      </c>
      <c r="B948" s="1">
        <v>448</v>
      </c>
      <c r="C948" s="26" t="s">
        <v>4318</v>
      </c>
      <c r="D948" t="s">
        <v>114</v>
      </c>
      <c r="E948" s="27" t="s">
        <v>4319</v>
      </c>
      <c r="F948" s="28" t="s">
        <v>136</v>
      </c>
      <c r="G948" s="29">
        <v>20</v>
      </c>
      <c r="H948" s="28">
        <v>0</v>
      </c>
      <c r="I948" s="30">
        <f>ROUND(G948*H948,P4)</f>
        <v>0</v>
      </c>
      <c r="L948" s="31">
        <v>0</v>
      </c>
      <c r="M948" s="24">
        <f>ROUND(G948*L948,P4)</f>
        <v>0</v>
      </c>
      <c r="N948" s="25" t="s">
        <v>133</v>
      </c>
      <c r="O948" s="32">
        <f>M948*AA948</f>
        <v>0</v>
      </c>
      <c r="P948" s="1">
        <v>3</v>
      </c>
      <c r="AA948" s="1">
        <f>IF(P948=1,$O$3,IF(P948=2,$O$4,$O$5))</f>
        <v>0</v>
      </c>
    </row>
    <row r="949">
      <c r="A949" s="1" t="s">
        <v>118</v>
      </c>
      <c r="E949" s="27" t="s">
        <v>4319</v>
      </c>
    </row>
    <row r="950">
      <c r="A950" s="1" t="s">
        <v>119</v>
      </c>
    </row>
    <row r="951">
      <c r="A951" s="1" t="s">
        <v>121</v>
      </c>
      <c r="E951" s="27" t="s">
        <v>114</v>
      </c>
    </row>
    <row r="952">
      <c r="A952" s="1" t="s">
        <v>112</v>
      </c>
      <c r="B952" s="1">
        <v>384</v>
      </c>
      <c r="C952" s="26" t="s">
        <v>152</v>
      </c>
      <c r="D952" t="s">
        <v>114</v>
      </c>
      <c r="E952" s="27" t="s">
        <v>153</v>
      </c>
      <c r="F952" s="28" t="s">
        <v>136</v>
      </c>
      <c r="G952" s="29">
        <v>600</v>
      </c>
      <c r="H952" s="28">
        <v>0</v>
      </c>
      <c r="I952" s="30">
        <f>ROUND(G952*H952,P4)</f>
        <v>0</v>
      </c>
      <c r="L952" s="31">
        <v>0</v>
      </c>
      <c r="M952" s="24">
        <f>ROUND(G952*L952,P4)</f>
        <v>0</v>
      </c>
      <c r="N952" s="25" t="s">
        <v>133</v>
      </c>
      <c r="O952" s="32">
        <f>M952*AA952</f>
        <v>0</v>
      </c>
      <c r="P952" s="1">
        <v>3</v>
      </c>
      <c r="AA952" s="1">
        <f>IF(P952=1,$O$3,IF(P952=2,$O$4,$O$5))</f>
        <v>0</v>
      </c>
    </row>
    <row r="953">
      <c r="A953" s="1" t="s">
        <v>118</v>
      </c>
      <c r="E953" s="27" t="s">
        <v>153</v>
      </c>
    </row>
    <row r="954" ht="38.25">
      <c r="A954" s="1" t="s">
        <v>119</v>
      </c>
      <c r="E954" s="33" t="s">
        <v>4320</v>
      </c>
    </row>
    <row r="955">
      <c r="A955" s="1" t="s">
        <v>121</v>
      </c>
      <c r="E955" s="27" t="s">
        <v>114</v>
      </c>
    </row>
    <row r="956" ht="25.5">
      <c r="A956" s="1" t="s">
        <v>112</v>
      </c>
      <c r="B956" s="1">
        <v>388</v>
      </c>
      <c r="C956" s="26" t="s">
        <v>4321</v>
      </c>
      <c r="D956" t="s">
        <v>114</v>
      </c>
      <c r="E956" s="27" t="s">
        <v>4322</v>
      </c>
      <c r="F956" s="28" t="s">
        <v>136</v>
      </c>
      <c r="G956" s="29">
        <v>180</v>
      </c>
      <c r="H956" s="28">
        <v>0</v>
      </c>
      <c r="I956" s="30">
        <f>ROUND(G956*H956,P4)</f>
        <v>0</v>
      </c>
      <c r="L956" s="31">
        <v>0</v>
      </c>
      <c r="M956" s="24">
        <f>ROUND(G956*L956,P4)</f>
        <v>0</v>
      </c>
      <c r="N956" s="25" t="s">
        <v>257</v>
      </c>
      <c r="O956" s="32">
        <f>M956*AA956</f>
        <v>0</v>
      </c>
      <c r="P956" s="1">
        <v>3</v>
      </c>
      <c r="AA956" s="1">
        <f>IF(P956=1,$O$3,IF(P956=2,$O$4,$O$5))</f>
        <v>0</v>
      </c>
    </row>
    <row r="957" ht="25.5">
      <c r="A957" s="1" t="s">
        <v>118</v>
      </c>
      <c r="E957" s="27" t="s">
        <v>4322</v>
      </c>
    </row>
    <row r="958" ht="25.5">
      <c r="A958" s="1" t="s">
        <v>119</v>
      </c>
      <c r="E958" s="33" t="s">
        <v>4323</v>
      </c>
    </row>
    <row r="959">
      <c r="A959" s="1" t="s">
        <v>121</v>
      </c>
      <c r="E959" s="27" t="s">
        <v>114</v>
      </c>
    </row>
    <row r="960">
      <c r="A960" s="1" t="s">
        <v>112</v>
      </c>
      <c r="B960" s="1">
        <v>385</v>
      </c>
      <c r="C960" s="26" t="s">
        <v>4324</v>
      </c>
      <c r="D960" t="s">
        <v>114</v>
      </c>
      <c r="E960" s="27" t="s">
        <v>4325</v>
      </c>
      <c r="F960" s="28" t="s">
        <v>136</v>
      </c>
      <c r="G960" s="29">
        <v>96</v>
      </c>
      <c r="H960" s="28">
        <v>0.00016000000000000001</v>
      </c>
      <c r="I960" s="30">
        <f>ROUND(G960*H960,P4)</f>
        <v>0</v>
      </c>
      <c r="L960" s="31">
        <v>0</v>
      </c>
      <c r="M960" s="24">
        <f>ROUND(G960*L960,P4)</f>
        <v>0</v>
      </c>
      <c r="N960" s="25" t="s">
        <v>257</v>
      </c>
      <c r="O960" s="32">
        <f>M960*AA960</f>
        <v>0</v>
      </c>
      <c r="P960" s="1">
        <v>3</v>
      </c>
      <c r="AA960" s="1">
        <f>IF(P960=1,$O$3,IF(P960=2,$O$4,$O$5))</f>
        <v>0</v>
      </c>
    </row>
    <row r="961">
      <c r="A961" s="1" t="s">
        <v>118</v>
      </c>
      <c r="E961" s="27" t="s">
        <v>4325</v>
      </c>
    </row>
    <row r="962">
      <c r="A962" s="1" t="s">
        <v>119</v>
      </c>
      <c r="E962" s="33" t="s">
        <v>4326</v>
      </c>
    </row>
    <row r="963">
      <c r="A963" s="1" t="s">
        <v>121</v>
      </c>
      <c r="E963" s="27" t="s">
        <v>114</v>
      </c>
    </row>
    <row r="964">
      <c r="A964" s="1" t="s">
        <v>112</v>
      </c>
      <c r="B964" s="1">
        <v>386</v>
      </c>
      <c r="C964" s="26" t="s">
        <v>4327</v>
      </c>
      <c r="D964" t="s">
        <v>114</v>
      </c>
      <c r="E964" s="27" t="s">
        <v>4328</v>
      </c>
      <c r="F964" s="28" t="s">
        <v>136</v>
      </c>
      <c r="G964" s="29">
        <v>624</v>
      </c>
      <c r="H964" s="28">
        <v>0.00016000000000000001</v>
      </c>
      <c r="I964" s="30">
        <f>ROUND(G964*H964,P4)</f>
        <v>0</v>
      </c>
      <c r="L964" s="31">
        <v>0</v>
      </c>
      <c r="M964" s="24">
        <f>ROUND(G964*L964,P4)</f>
        <v>0</v>
      </c>
      <c r="N964" s="25" t="s">
        <v>257</v>
      </c>
      <c r="O964" s="32">
        <f>M964*AA964</f>
        <v>0</v>
      </c>
      <c r="P964" s="1">
        <v>3</v>
      </c>
      <c r="AA964" s="1">
        <f>IF(P964=1,$O$3,IF(P964=2,$O$4,$O$5))</f>
        <v>0</v>
      </c>
    </row>
    <row r="965">
      <c r="A965" s="1" t="s">
        <v>118</v>
      </c>
      <c r="E965" s="27" t="s">
        <v>4328</v>
      </c>
    </row>
    <row r="966">
      <c r="A966" s="1" t="s">
        <v>119</v>
      </c>
      <c r="E966" s="33" t="s">
        <v>4329</v>
      </c>
    </row>
    <row r="967">
      <c r="A967" s="1" t="s">
        <v>121</v>
      </c>
      <c r="E967" s="27" t="s">
        <v>114</v>
      </c>
    </row>
    <row r="968">
      <c r="A968" s="1" t="s">
        <v>112</v>
      </c>
      <c r="B968" s="1">
        <v>440</v>
      </c>
      <c r="C968" s="26" t="s">
        <v>4330</v>
      </c>
      <c r="D968" t="s">
        <v>114</v>
      </c>
      <c r="E968" s="27" t="s">
        <v>4331</v>
      </c>
      <c r="F968" s="28" t="s">
        <v>136</v>
      </c>
      <c r="G968" s="29">
        <v>210</v>
      </c>
      <c r="H968" s="28">
        <v>0</v>
      </c>
      <c r="I968" s="30">
        <f>ROUND(G968*H968,P4)</f>
        <v>0</v>
      </c>
      <c r="L968" s="31">
        <v>0</v>
      </c>
      <c r="M968" s="24">
        <f>ROUND(G968*L968,P4)</f>
        <v>0</v>
      </c>
      <c r="N968" s="25" t="s">
        <v>257</v>
      </c>
      <c r="O968" s="32">
        <f>M968*AA968</f>
        <v>0</v>
      </c>
      <c r="P968" s="1">
        <v>3</v>
      </c>
      <c r="AA968" s="1">
        <f>IF(P968=1,$O$3,IF(P968=2,$O$4,$O$5))</f>
        <v>0</v>
      </c>
    </row>
    <row r="969">
      <c r="A969" s="1" t="s">
        <v>118</v>
      </c>
      <c r="E969" s="27" t="s">
        <v>4331</v>
      </c>
    </row>
    <row r="970">
      <c r="A970" s="1" t="s">
        <v>119</v>
      </c>
      <c r="E970" s="33" t="s">
        <v>4332</v>
      </c>
    </row>
    <row r="971">
      <c r="A971" s="1" t="s">
        <v>121</v>
      </c>
      <c r="E971" s="27" t="s">
        <v>114</v>
      </c>
    </row>
    <row r="972">
      <c r="A972" s="1" t="s">
        <v>112</v>
      </c>
      <c r="B972" s="1">
        <v>451</v>
      </c>
      <c r="C972" s="26" t="s">
        <v>4333</v>
      </c>
      <c r="D972" t="s">
        <v>114</v>
      </c>
      <c r="E972" s="27" t="s">
        <v>4334</v>
      </c>
      <c r="F972" s="28" t="s">
        <v>132</v>
      </c>
      <c r="G972" s="29">
        <v>300</v>
      </c>
      <c r="H972" s="28">
        <v>0.00050000000000000001</v>
      </c>
      <c r="I972" s="30">
        <f>ROUND(G972*H972,P4)</f>
        <v>0</v>
      </c>
      <c r="L972" s="31">
        <v>0</v>
      </c>
      <c r="M972" s="24">
        <f>ROUND(G972*L972,P4)</f>
        <v>0</v>
      </c>
      <c r="N972" s="25" t="s">
        <v>257</v>
      </c>
      <c r="O972" s="32">
        <f>M972*AA972</f>
        <v>0</v>
      </c>
      <c r="P972" s="1">
        <v>3</v>
      </c>
      <c r="AA972" s="1">
        <f>IF(P972=1,$O$3,IF(P972=2,$O$4,$O$5))</f>
        <v>0</v>
      </c>
    </row>
    <row r="973">
      <c r="A973" s="1" t="s">
        <v>118</v>
      </c>
      <c r="E973" s="27" t="s">
        <v>4334</v>
      </c>
    </row>
    <row r="974">
      <c r="A974" s="1" t="s">
        <v>119</v>
      </c>
      <c r="E974" s="33" t="s">
        <v>4335</v>
      </c>
    </row>
    <row r="975">
      <c r="A975" s="1" t="s">
        <v>121</v>
      </c>
      <c r="E975" s="27" t="s">
        <v>114</v>
      </c>
    </row>
    <row r="976">
      <c r="A976" s="1" t="s">
        <v>112</v>
      </c>
      <c r="B976" s="1">
        <v>452</v>
      </c>
      <c r="C976" s="26" t="s">
        <v>4336</v>
      </c>
      <c r="D976" t="s">
        <v>114</v>
      </c>
      <c r="E976" s="27" t="s">
        <v>4337</v>
      </c>
      <c r="F976" s="28" t="s">
        <v>132</v>
      </c>
      <c r="G976" s="29">
        <v>200</v>
      </c>
      <c r="H976" s="28">
        <v>0.00050000000000000001</v>
      </c>
      <c r="I976" s="30">
        <f>ROUND(G976*H976,P4)</f>
        <v>0</v>
      </c>
      <c r="L976" s="31">
        <v>0</v>
      </c>
      <c r="M976" s="24">
        <f>ROUND(G976*L976,P4)</f>
        <v>0</v>
      </c>
      <c r="N976" s="25" t="s">
        <v>257</v>
      </c>
      <c r="O976" s="32">
        <f>M976*AA976</f>
        <v>0</v>
      </c>
      <c r="P976" s="1">
        <v>3</v>
      </c>
      <c r="AA976" s="1">
        <f>IF(P976=1,$O$3,IF(P976=2,$O$4,$O$5))</f>
        <v>0</v>
      </c>
    </row>
    <row r="977">
      <c r="A977" s="1" t="s">
        <v>118</v>
      </c>
      <c r="E977" s="27" t="s">
        <v>4337</v>
      </c>
    </row>
    <row r="978">
      <c r="A978" s="1" t="s">
        <v>119</v>
      </c>
      <c r="E978" s="33" t="s">
        <v>4338</v>
      </c>
    </row>
    <row r="979">
      <c r="A979" s="1" t="s">
        <v>121</v>
      </c>
      <c r="E979" s="27" t="s">
        <v>114</v>
      </c>
    </row>
    <row r="980" ht="25.5">
      <c r="A980" s="1" t="s">
        <v>112</v>
      </c>
      <c r="B980" s="1">
        <v>445</v>
      </c>
      <c r="C980" s="26" t="s">
        <v>4339</v>
      </c>
      <c r="D980" t="s">
        <v>114</v>
      </c>
      <c r="E980" s="27" t="s">
        <v>4340</v>
      </c>
      <c r="F980" s="28" t="s">
        <v>136</v>
      </c>
      <c r="G980" s="29">
        <v>60</v>
      </c>
      <c r="H980" s="28">
        <v>0.0015</v>
      </c>
      <c r="I980" s="30">
        <f>ROUND(G980*H980,P4)</f>
        <v>0</v>
      </c>
      <c r="L980" s="31">
        <v>0</v>
      </c>
      <c r="M980" s="24">
        <f>ROUND(G980*L980,P4)</f>
        <v>0</v>
      </c>
      <c r="N980" s="25" t="s">
        <v>257</v>
      </c>
      <c r="O980" s="32">
        <f>M980*AA980</f>
        <v>0</v>
      </c>
      <c r="P980" s="1">
        <v>3</v>
      </c>
      <c r="AA980" s="1">
        <f>IF(P980=1,$O$3,IF(P980=2,$O$4,$O$5))</f>
        <v>0</v>
      </c>
    </row>
    <row r="981" ht="25.5">
      <c r="A981" s="1" t="s">
        <v>118</v>
      </c>
      <c r="E981" s="27" t="s">
        <v>4340</v>
      </c>
    </row>
    <row r="982">
      <c r="A982" s="1" t="s">
        <v>119</v>
      </c>
    </row>
    <row r="983">
      <c r="A983" s="1" t="s">
        <v>121</v>
      </c>
      <c r="E983" s="27" t="s">
        <v>114</v>
      </c>
    </row>
    <row r="984" ht="25.5">
      <c r="A984" s="1" t="s">
        <v>112</v>
      </c>
      <c r="B984" s="1">
        <v>446</v>
      </c>
      <c r="C984" s="26" t="s">
        <v>4341</v>
      </c>
      <c r="D984" t="s">
        <v>114</v>
      </c>
      <c r="E984" s="27" t="s">
        <v>4342</v>
      </c>
      <c r="F984" s="28" t="s">
        <v>136</v>
      </c>
      <c r="G984" s="29">
        <v>40</v>
      </c>
      <c r="H984" s="28">
        <v>0.0015</v>
      </c>
      <c r="I984" s="30">
        <f>ROUND(G984*H984,P4)</f>
        <v>0</v>
      </c>
      <c r="L984" s="31">
        <v>0</v>
      </c>
      <c r="M984" s="24">
        <f>ROUND(G984*L984,P4)</f>
        <v>0</v>
      </c>
      <c r="N984" s="25" t="s">
        <v>257</v>
      </c>
      <c r="O984" s="32">
        <f>M984*AA984</f>
        <v>0</v>
      </c>
      <c r="P984" s="1">
        <v>3</v>
      </c>
      <c r="AA984" s="1">
        <f>IF(P984=1,$O$3,IF(P984=2,$O$4,$O$5))</f>
        <v>0</v>
      </c>
    </row>
    <row r="985" ht="25.5">
      <c r="A985" s="1" t="s">
        <v>118</v>
      </c>
      <c r="E985" s="27" t="s">
        <v>4342</v>
      </c>
    </row>
    <row r="986">
      <c r="A986" s="1" t="s">
        <v>119</v>
      </c>
    </row>
    <row r="987">
      <c r="A987" s="1" t="s">
        <v>121</v>
      </c>
      <c r="E987" s="27" t="s">
        <v>114</v>
      </c>
    </row>
    <row r="988" ht="25.5">
      <c r="A988" s="1" t="s">
        <v>112</v>
      </c>
      <c r="B988" s="1">
        <v>447</v>
      </c>
      <c r="C988" s="26" t="s">
        <v>4343</v>
      </c>
      <c r="D988" t="s">
        <v>114</v>
      </c>
      <c r="E988" s="27" t="s">
        <v>4344</v>
      </c>
      <c r="F988" s="28" t="s">
        <v>136</v>
      </c>
      <c r="G988" s="29">
        <v>20</v>
      </c>
      <c r="H988" s="28">
        <v>0.0015</v>
      </c>
      <c r="I988" s="30">
        <f>ROUND(G988*H988,P4)</f>
        <v>0</v>
      </c>
      <c r="L988" s="31">
        <v>0</v>
      </c>
      <c r="M988" s="24">
        <f>ROUND(G988*L988,P4)</f>
        <v>0</v>
      </c>
      <c r="N988" s="25" t="s">
        <v>257</v>
      </c>
      <c r="O988" s="32">
        <f>M988*AA988</f>
        <v>0</v>
      </c>
      <c r="P988" s="1">
        <v>3</v>
      </c>
      <c r="AA988" s="1">
        <f>IF(P988=1,$O$3,IF(P988=2,$O$4,$O$5))</f>
        <v>0</v>
      </c>
    </row>
    <row r="989" ht="25.5">
      <c r="A989" s="1" t="s">
        <v>118</v>
      </c>
      <c r="E989" s="27" t="s">
        <v>4344</v>
      </c>
    </row>
    <row r="990">
      <c r="A990" s="1" t="s">
        <v>119</v>
      </c>
    </row>
    <row r="991">
      <c r="A991" s="1" t="s">
        <v>121</v>
      </c>
      <c r="E991" s="27" t="s">
        <v>114</v>
      </c>
    </row>
    <row r="992" ht="25.5">
      <c r="A992" s="1" t="s">
        <v>112</v>
      </c>
      <c r="B992" s="1">
        <v>449</v>
      </c>
      <c r="C992" s="26" t="s">
        <v>4345</v>
      </c>
      <c r="D992" t="s">
        <v>114</v>
      </c>
      <c r="E992" s="27" t="s">
        <v>4346</v>
      </c>
      <c r="F992" s="28" t="s">
        <v>136</v>
      </c>
      <c r="G992" s="29">
        <v>20</v>
      </c>
      <c r="H992" s="28">
        <v>0.0015</v>
      </c>
      <c r="I992" s="30">
        <f>ROUND(G992*H992,P4)</f>
        <v>0</v>
      </c>
      <c r="L992" s="31">
        <v>0</v>
      </c>
      <c r="M992" s="24">
        <f>ROUND(G992*L992,P4)</f>
        <v>0</v>
      </c>
      <c r="N992" s="25" t="s">
        <v>257</v>
      </c>
      <c r="O992" s="32">
        <f>M992*AA992</f>
        <v>0</v>
      </c>
      <c r="P992" s="1">
        <v>3</v>
      </c>
      <c r="AA992" s="1">
        <f>IF(P992=1,$O$3,IF(P992=2,$O$4,$O$5))</f>
        <v>0</v>
      </c>
    </row>
    <row r="993" ht="25.5">
      <c r="A993" s="1" t="s">
        <v>118</v>
      </c>
      <c r="E993" s="27" t="s">
        <v>4346</v>
      </c>
    </row>
    <row r="994">
      <c r="A994" s="1" t="s">
        <v>119</v>
      </c>
    </row>
    <row r="995">
      <c r="A995" s="1" t="s">
        <v>121</v>
      </c>
      <c r="E995" s="27" t="s">
        <v>114</v>
      </c>
    </row>
    <row r="996" ht="25.5">
      <c r="A996" s="1" t="s">
        <v>112</v>
      </c>
      <c r="B996" s="1">
        <v>395</v>
      </c>
      <c r="C996" s="26" t="s">
        <v>4347</v>
      </c>
      <c r="D996" t="s">
        <v>114</v>
      </c>
      <c r="E996" s="27" t="s">
        <v>4348</v>
      </c>
      <c r="F996" s="28" t="s">
        <v>136</v>
      </c>
      <c r="G996" s="29">
        <v>15</v>
      </c>
      <c r="H996" s="28">
        <v>0</v>
      </c>
      <c r="I996" s="30">
        <f>ROUND(G996*H996,P4)</f>
        <v>0</v>
      </c>
      <c r="L996" s="31">
        <v>0</v>
      </c>
      <c r="M996" s="24">
        <f>ROUND(G996*L996,P4)</f>
        <v>0</v>
      </c>
      <c r="N996" s="25" t="s">
        <v>257</v>
      </c>
      <c r="O996" s="32">
        <f>M996*AA996</f>
        <v>0</v>
      </c>
      <c r="P996" s="1">
        <v>3</v>
      </c>
      <c r="AA996" s="1">
        <f>IF(P996=1,$O$3,IF(P996=2,$O$4,$O$5))</f>
        <v>0</v>
      </c>
    </row>
    <row r="997" ht="25.5">
      <c r="A997" s="1" t="s">
        <v>118</v>
      </c>
      <c r="E997" s="27" t="s">
        <v>4348</v>
      </c>
    </row>
    <row r="998" ht="25.5">
      <c r="A998" s="1" t="s">
        <v>119</v>
      </c>
      <c r="E998" s="33" t="s">
        <v>4349</v>
      </c>
    </row>
    <row r="999">
      <c r="A999" s="1" t="s">
        <v>121</v>
      </c>
      <c r="E999" s="27" t="s">
        <v>114</v>
      </c>
    </row>
    <row r="1000" ht="25.5">
      <c r="A1000" s="1" t="s">
        <v>112</v>
      </c>
      <c r="B1000" s="1">
        <v>419</v>
      </c>
      <c r="C1000" s="26" t="s">
        <v>4350</v>
      </c>
      <c r="D1000" t="s">
        <v>114</v>
      </c>
      <c r="E1000" s="27" t="s">
        <v>4351</v>
      </c>
      <c r="F1000" s="28" t="s">
        <v>136</v>
      </c>
      <c r="G1000" s="29">
        <v>10</v>
      </c>
      <c r="H1000" s="28">
        <v>0</v>
      </c>
      <c r="I1000" s="30">
        <f>ROUND(G1000*H1000,P4)</f>
        <v>0</v>
      </c>
      <c r="L1000" s="31">
        <v>0</v>
      </c>
      <c r="M1000" s="24">
        <f>ROUND(G1000*L1000,P4)</f>
        <v>0</v>
      </c>
      <c r="N1000" s="25" t="s">
        <v>257</v>
      </c>
      <c r="O1000" s="32">
        <f>M1000*AA1000</f>
        <v>0</v>
      </c>
      <c r="P1000" s="1">
        <v>3</v>
      </c>
      <c r="AA1000" s="1">
        <f>IF(P1000=1,$O$3,IF(P1000=2,$O$4,$O$5))</f>
        <v>0</v>
      </c>
    </row>
    <row r="1001" ht="25.5">
      <c r="A1001" s="1" t="s">
        <v>118</v>
      </c>
      <c r="E1001" s="27" t="s">
        <v>4351</v>
      </c>
    </row>
    <row r="1002" ht="25.5">
      <c r="A1002" s="1" t="s">
        <v>119</v>
      </c>
      <c r="E1002" s="33" t="s">
        <v>4352</v>
      </c>
    </row>
    <row r="1003">
      <c r="A1003" s="1" t="s">
        <v>121</v>
      </c>
      <c r="E1003" s="27" t="s">
        <v>114</v>
      </c>
    </row>
    <row r="1004" ht="25.5">
      <c r="A1004" s="1" t="s">
        <v>112</v>
      </c>
      <c r="B1004" s="1">
        <v>421</v>
      </c>
      <c r="C1004" s="26" t="s">
        <v>4353</v>
      </c>
      <c r="D1004" t="s">
        <v>114</v>
      </c>
      <c r="E1004" s="27" t="s">
        <v>4354</v>
      </c>
      <c r="F1004" s="28" t="s">
        <v>136</v>
      </c>
      <c r="G1004" s="29">
        <v>10</v>
      </c>
      <c r="H1004" s="28">
        <v>0</v>
      </c>
      <c r="I1004" s="30">
        <f>ROUND(G1004*H1004,P4)</f>
        <v>0</v>
      </c>
      <c r="L1004" s="31">
        <v>0</v>
      </c>
      <c r="M1004" s="24">
        <f>ROUND(G1004*L1004,P4)</f>
        <v>0</v>
      </c>
      <c r="N1004" s="25" t="s">
        <v>257</v>
      </c>
      <c r="O1004" s="32">
        <f>M1004*AA1004</f>
        <v>0</v>
      </c>
      <c r="P1004" s="1">
        <v>3</v>
      </c>
      <c r="AA1004" s="1">
        <f>IF(P1004=1,$O$3,IF(P1004=2,$O$4,$O$5))</f>
        <v>0</v>
      </c>
    </row>
    <row r="1005" ht="25.5">
      <c r="A1005" s="1" t="s">
        <v>118</v>
      </c>
      <c r="E1005" s="27" t="s">
        <v>4354</v>
      </c>
    </row>
    <row r="1006">
      <c r="A1006" s="1" t="s">
        <v>119</v>
      </c>
    </row>
    <row r="1007">
      <c r="A1007" s="1" t="s">
        <v>121</v>
      </c>
      <c r="E1007" s="27" t="s">
        <v>114</v>
      </c>
    </row>
    <row r="1008" ht="25.5">
      <c r="A1008" s="1" t="s">
        <v>112</v>
      </c>
      <c r="B1008" s="1">
        <v>393</v>
      </c>
      <c r="C1008" s="26" t="s">
        <v>4355</v>
      </c>
      <c r="D1008" t="s">
        <v>114</v>
      </c>
      <c r="E1008" s="27" t="s">
        <v>4356</v>
      </c>
      <c r="F1008" s="28" t="s">
        <v>136</v>
      </c>
      <c r="G1008" s="29">
        <v>10</v>
      </c>
      <c r="H1008" s="28">
        <v>0</v>
      </c>
      <c r="I1008" s="30">
        <f>ROUND(G1008*H1008,P4)</f>
        <v>0</v>
      </c>
      <c r="L1008" s="31">
        <v>0</v>
      </c>
      <c r="M1008" s="24">
        <f>ROUND(G1008*L1008,P4)</f>
        <v>0</v>
      </c>
      <c r="N1008" s="25" t="s">
        <v>257</v>
      </c>
      <c r="O1008" s="32">
        <f>M1008*AA1008</f>
        <v>0</v>
      </c>
      <c r="P1008" s="1">
        <v>3</v>
      </c>
      <c r="AA1008" s="1">
        <f>IF(P1008=1,$O$3,IF(P1008=2,$O$4,$O$5))</f>
        <v>0</v>
      </c>
    </row>
    <row r="1009" ht="25.5">
      <c r="A1009" s="1" t="s">
        <v>118</v>
      </c>
      <c r="E1009" s="27" t="s">
        <v>4356</v>
      </c>
    </row>
    <row r="1010">
      <c r="A1010" s="1" t="s">
        <v>119</v>
      </c>
    </row>
    <row r="1011">
      <c r="A1011" s="1" t="s">
        <v>121</v>
      </c>
      <c r="E1011" s="27" t="s">
        <v>114</v>
      </c>
    </row>
    <row r="1012">
      <c r="A1012" s="1" t="s">
        <v>112</v>
      </c>
      <c r="B1012" s="1">
        <v>267</v>
      </c>
      <c r="C1012" s="26" t="s">
        <v>4357</v>
      </c>
      <c r="D1012" t="s">
        <v>114</v>
      </c>
      <c r="E1012" s="27" t="s">
        <v>4358</v>
      </c>
      <c r="F1012" s="28" t="s">
        <v>132</v>
      </c>
      <c r="G1012" s="29">
        <v>3</v>
      </c>
      <c r="H1012" s="28">
        <v>0</v>
      </c>
      <c r="I1012" s="30">
        <f>ROUND(G1012*H1012,P4)</f>
        <v>0</v>
      </c>
      <c r="L1012" s="31">
        <v>0</v>
      </c>
      <c r="M1012" s="24">
        <f>ROUND(G1012*L1012,P4)</f>
        <v>0</v>
      </c>
      <c r="N1012" s="25" t="s">
        <v>257</v>
      </c>
      <c r="O1012" s="32">
        <f>M1012*AA1012</f>
        <v>0</v>
      </c>
      <c r="P1012" s="1">
        <v>3</v>
      </c>
      <c r="AA1012" s="1">
        <f>IF(P1012=1,$O$3,IF(P1012=2,$O$4,$O$5))</f>
        <v>0</v>
      </c>
    </row>
    <row r="1013">
      <c r="A1013" s="1" t="s">
        <v>118</v>
      </c>
      <c r="E1013" s="27" t="s">
        <v>4358</v>
      </c>
    </row>
    <row r="1014">
      <c r="A1014" s="1" t="s">
        <v>119</v>
      </c>
    </row>
    <row r="1015">
      <c r="A1015" s="1" t="s">
        <v>121</v>
      </c>
      <c r="E1015" s="27" t="s">
        <v>114</v>
      </c>
    </row>
    <row r="1016">
      <c r="A1016" s="1" t="s">
        <v>112</v>
      </c>
      <c r="B1016" s="1">
        <v>268</v>
      </c>
      <c r="C1016" s="26" t="s">
        <v>4359</v>
      </c>
      <c r="D1016" t="s">
        <v>114</v>
      </c>
      <c r="E1016" s="27" t="s">
        <v>4360</v>
      </c>
      <c r="F1016" s="28" t="s">
        <v>132</v>
      </c>
      <c r="G1016" s="29">
        <v>3</v>
      </c>
      <c r="H1016" s="28">
        <v>0</v>
      </c>
      <c r="I1016" s="30">
        <f>ROUND(G1016*H1016,P4)</f>
        <v>0</v>
      </c>
      <c r="L1016" s="31">
        <v>0</v>
      </c>
      <c r="M1016" s="24">
        <f>ROUND(G1016*L1016,P4)</f>
        <v>0</v>
      </c>
      <c r="N1016" s="25" t="s">
        <v>257</v>
      </c>
      <c r="O1016" s="32">
        <f>M1016*AA1016</f>
        <v>0</v>
      </c>
      <c r="P1016" s="1">
        <v>3</v>
      </c>
      <c r="AA1016" s="1">
        <f>IF(P1016=1,$O$3,IF(P1016=2,$O$4,$O$5))</f>
        <v>0</v>
      </c>
    </row>
    <row r="1017">
      <c r="A1017" s="1" t="s">
        <v>118</v>
      </c>
      <c r="E1017" s="27" t="s">
        <v>4360</v>
      </c>
    </row>
    <row r="1018">
      <c r="A1018" s="1" t="s">
        <v>119</v>
      </c>
    </row>
    <row r="1019">
      <c r="A1019" s="1" t="s">
        <v>121</v>
      </c>
      <c r="E1019" s="27" t="s">
        <v>114</v>
      </c>
    </row>
    <row r="1020" ht="25.5">
      <c r="A1020" s="1" t="s">
        <v>112</v>
      </c>
      <c r="B1020" s="1">
        <v>274</v>
      </c>
      <c r="C1020" s="26" t="s">
        <v>4361</v>
      </c>
      <c r="D1020" t="s">
        <v>114</v>
      </c>
      <c r="E1020" s="27" t="s">
        <v>4362</v>
      </c>
      <c r="F1020" s="28" t="s">
        <v>132</v>
      </c>
      <c r="G1020" s="29">
        <v>12</v>
      </c>
      <c r="H1020" s="28">
        <v>0</v>
      </c>
      <c r="I1020" s="30">
        <f>ROUND(G1020*H1020,P4)</f>
        <v>0</v>
      </c>
      <c r="L1020" s="31">
        <v>0</v>
      </c>
      <c r="M1020" s="24">
        <f>ROUND(G1020*L1020,P4)</f>
        <v>0</v>
      </c>
      <c r="N1020" s="25" t="s">
        <v>257</v>
      </c>
      <c r="O1020" s="32">
        <f>M1020*AA1020</f>
        <v>0</v>
      </c>
      <c r="P1020" s="1">
        <v>3</v>
      </c>
      <c r="AA1020" s="1">
        <f>IF(P1020=1,$O$3,IF(P1020=2,$O$4,$O$5))</f>
        <v>0</v>
      </c>
    </row>
    <row r="1021" ht="25.5">
      <c r="A1021" s="1" t="s">
        <v>118</v>
      </c>
      <c r="E1021" s="27" t="s">
        <v>4362</v>
      </c>
    </row>
    <row r="1022" ht="51">
      <c r="A1022" s="1" t="s">
        <v>119</v>
      </c>
      <c r="E1022" s="33" t="s">
        <v>4363</v>
      </c>
    </row>
    <row r="1023">
      <c r="A1023" s="1" t="s">
        <v>121</v>
      </c>
      <c r="E1023" s="27" t="s">
        <v>114</v>
      </c>
    </row>
    <row r="1024" ht="25.5">
      <c r="A1024" s="1" t="s">
        <v>112</v>
      </c>
      <c r="B1024" s="1">
        <v>275</v>
      </c>
      <c r="C1024" s="26" t="s">
        <v>4364</v>
      </c>
      <c r="D1024" t="s">
        <v>114</v>
      </c>
      <c r="E1024" s="27" t="s">
        <v>4365</v>
      </c>
      <c r="F1024" s="28" t="s">
        <v>132</v>
      </c>
      <c r="G1024" s="29">
        <v>9</v>
      </c>
      <c r="H1024" s="28">
        <v>0</v>
      </c>
      <c r="I1024" s="30">
        <f>ROUND(G1024*H1024,P4)</f>
        <v>0</v>
      </c>
      <c r="L1024" s="31">
        <v>0</v>
      </c>
      <c r="M1024" s="24">
        <f>ROUND(G1024*L1024,P4)</f>
        <v>0</v>
      </c>
      <c r="N1024" s="25" t="s">
        <v>257</v>
      </c>
      <c r="O1024" s="32">
        <f>M1024*AA1024</f>
        <v>0</v>
      </c>
      <c r="P1024" s="1">
        <v>3</v>
      </c>
      <c r="AA1024" s="1">
        <f>IF(P1024=1,$O$3,IF(P1024=2,$O$4,$O$5))</f>
        <v>0</v>
      </c>
    </row>
    <row r="1025" ht="25.5">
      <c r="A1025" s="1" t="s">
        <v>118</v>
      </c>
      <c r="E1025" s="27" t="s">
        <v>4365</v>
      </c>
    </row>
    <row r="1026" ht="76.5">
      <c r="A1026" s="1" t="s">
        <v>119</v>
      </c>
      <c r="E1026" s="33" t="s">
        <v>4366</v>
      </c>
    </row>
    <row r="1027">
      <c r="A1027" s="1" t="s">
        <v>121</v>
      </c>
      <c r="E1027" s="27" t="s">
        <v>114</v>
      </c>
    </row>
    <row r="1028" ht="25.5">
      <c r="A1028" s="1" t="s">
        <v>112</v>
      </c>
      <c r="B1028" s="1">
        <v>276</v>
      </c>
      <c r="C1028" s="26" t="s">
        <v>4367</v>
      </c>
      <c r="D1028" t="s">
        <v>114</v>
      </c>
      <c r="E1028" s="27" t="s">
        <v>4368</v>
      </c>
      <c r="F1028" s="28" t="s">
        <v>132</v>
      </c>
      <c r="G1028" s="29">
        <v>8</v>
      </c>
      <c r="H1028" s="28">
        <v>0</v>
      </c>
      <c r="I1028" s="30">
        <f>ROUND(G1028*H1028,P4)</f>
        <v>0</v>
      </c>
      <c r="L1028" s="31">
        <v>0</v>
      </c>
      <c r="M1028" s="24">
        <f>ROUND(G1028*L1028,P4)</f>
        <v>0</v>
      </c>
      <c r="N1028" s="25" t="s">
        <v>257</v>
      </c>
      <c r="O1028" s="32">
        <f>M1028*AA1028</f>
        <v>0</v>
      </c>
      <c r="P1028" s="1">
        <v>3</v>
      </c>
      <c r="AA1028" s="1">
        <f>IF(P1028=1,$O$3,IF(P1028=2,$O$4,$O$5))</f>
        <v>0</v>
      </c>
    </row>
    <row r="1029" ht="25.5">
      <c r="A1029" s="1" t="s">
        <v>118</v>
      </c>
      <c r="E1029" s="27" t="s">
        <v>4368</v>
      </c>
    </row>
    <row r="1030" ht="51">
      <c r="A1030" s="1" t="s">
        <v>119</v>
      </c>
      <c r="E1030" s="33" t="s">
        <v>4369</v>
      </c>
    </row>
    <row r="1031">
      <c r="A1031" s="1" t="s">
        <v>121</v>
      </c>
      <c r="E1031" s="27" t="s">
        <v>114</v>
      </c>
    </row>
    <row r="1032" ht="25.5">
      <c r="A1032" s="1" t="s">
        <v>112</v>
      </c>
      <c r="B1032" s="1">
        <v>277</v>
      </c>
      <c r="C1032" s="26" t="s">
        <v>4370</v>
      </c>
      <c r="D1032" t="s">
        <v>114</v>
      </c>
      <c r="E1032" s="27" t="s">
        <v>4371</v>
      </c>
      <c r="F1032" s="28" t="s">
        <v>132</v>
      </c>
      <c r="G1032" s="29">
        <v>21</v>
      </c>
      <c r="H1032" s="28">
        <v>0</v>
      </c>
      <c r="I1032" s="30">
        <f>ROUND(G1032*H1032,P4)</f>
        <v>0</v>
      </c>
      <c r="L1032" s="31">
        <v>0</v>
      </c>
      <c r="M1032" s="24">
        <f>ROUND(G1032*L1032,P4)</f>
        <v>0</v>
      </c>
      <c r="N1032" s="25" t="s">
        <v>257</v>
      </c>
      <c r="O1032" s="32">
        <f>M1032*AA1032</f>
        <v>0</v>
      </c>
      <c r="P1032" s="1">
        <v>3</v>
      </c>
      <c r="AA1032" s="1">
        <f>IF(P1032=1,$O$3,IF(P1032=2,$O$4,$O$5))</f>
        <v>0</v>
      </c>
    </row>
    <row r="1033" ht="25.5">
      <c r="A1033" s="1" t="s">
        <v>118</v>
      </c>
      <c r="E1033" s="27" t="s">
        <v>4371</v>
      </c>
    </row>
    <row r="1034" ht="102">
      <c r="A1034" s="1" t="s">
        <v>119</v>
      </c>
      <c r="E1034" s="33" t="s">
        <v>4372</v>
      </c>
    </row>
    <row r="1035">
      <c r="A1035" s="1" t="s">
        <v>121</v>
      </c>
      <c r="E1035" s="27" t="s">
        <v>114</v>
      </c>
    </row>
    <row r="1036" ht="25.5">
      <c r="A1036" s="1" t="s">
        <v>112</v>
      </c>
      <c r="B1036" s="1">
        <v>278</v>
      </c>
      <c r="C1036" s="26" t="s">
        <v>4373</v>
      </c>
      <c r="D1036" t="s">
        <v>114</v>
      </c>
      <c r="E1036" s="27" t="s">
        <v>4374</v>
      </c>
      <c r="F1036" s="28" t="s">
        <v>132</v>
      </c>
      <c r="G1036" s="29">
        <v>13</v>
      </c>
      <c r="H1036" s="28">
        <v>0</v>
      </c>
      <c r="I1036" s="30">
        <f>ROUND(G1036*H1036,P4)</f>
        <v>0</v>
      </c>
      <c r="L1036" s="31">
        <v>0</v>
      </c>
      <c r="M1036" s="24">
        <f>ROUND(G1036*L1036,P4)</f>
        <v>0</v>
      </c>
      <c r="N1036" s="25" t="s">
        <v>257</v>
      </c>
      <c r="O1036" s="32">
        <f>M1036*AA1036</f>
        <v>0</v>
      </c>
      <c r="P1036" s="1">
        <v>3</v>
      </c>
      <c r="AA1036" s="1">
        <f>IF(P1036=1,$O$3,IF(P1036=2,$O$4,$O$5))</f>
        <v>0</v>
      </c>
    </row>
    <row r="1037" ht="25.5">
      <c r="A1037" s="1" t="s">
        <v>118</v>
      </c>
      <c r="E1037" s="27" t="s">
        <v>4374</v>
      </c>
    </row>
    <row r="1038" ht="51">
      <c r="A1038" s="1" t="s">
        <v>119</v>
      </c>
      <c r="E1038" s="33" t="s">
        <v>4375</v>
      </c>
    </row>
    <row r="1039">
      <c r="A1039" s="1" t="s">
        <v>121</v>
      </c>
      <c r="E1039" s="27" t="s">
        <v>114</v>
      </c>
    </row>
    <row r="1040" ht="25.5">
      <c r="A1040" s="1" t="s">
        <v>112</v>
      </c>
      <c r="B1040" s="1">
        <v>279</v>
      </c>
      <c r="C1040" s="26" t="s">
        <v>4376</v>
      </c>
      <c r="D1040" t="s">
        <v>114</v>
      </c>
      <c r="E1040" s="27" t="s">
        <v>4377</v>
      </c>
      <c r="F1040" s="28" t="s">
        <v>132</v>
      </c>
      <c r="G1040" s="29">
        <v>4</v>
      </c>
      <c r="H1040" s="28">
        <v>0</v>
      </c>
      <c r="I1040" s="30">
        <f>ROUND(G1040*H1040,P4)</f>
        <v>0</v>
      </c>
      <c r="L1040" s="31">
        <v>0</v>
      </c>
      <c r="M1040" s="24">
        <f>ROUND(G1040*L1040,P4)</f>
        <v>0</v>
      </c>
      <c r="N1040" s="25" t="s">
        <v>257</v>
      </c>
      <c r="O1040" s="32">
        <f>M1040*AA1040</f>
        <v>0</v>
      </c>
      <c r="P1040" s="1">
        <v>3</v>
      </c>
      <c r="AA1040" s="1">
        <f>IF(P1040=1,$O$3,IF(P1040=2,$O$4,$O$5))</f>
        <v>0</v>
      </c>
    </row>
    <row r="1041" ht="38.25">
      <c r="A1041" s="1" t="s">
        <v>118</v>
      </c>
      <c r="E1041" s="27" t="s">
        <v>4378</v>
      </c>
    </row>
    <row r="1042" ht="51">
      <c r="A1042" s="1" t="s">
        <v>119</v>
      </c>
      <c r="E1042" s="33" t="s">
        <v>4379</v>
      </c>
    </row>
    <row r="1043">
      <c r="A1043" s="1" t="s">
        <v>121</v>
      </c>
      <c r="E1043" s="27" t="s">
        <v>114</v>
      </c>
    </row>
    <row r="1044" ht="25.5">
      <c r="A1044" s="1" t="s">
        <v>112</v>
      </c>
      <c r="B1044" s="1">
        <v>280</v>
      </c>
      <c r="C1044" s="26" t="s">
        <v>4380</v>
      </c>
      <c r="D1044" t="s">
        <v>114</v>
      </c>
      <c r="E1044" s="27" t="s">
        <v>4381</v>
      </c>
      <c r="F1044" s="28" t="s">
        <v>132</v>
      </c>
      <c r="G1044" s="29">
        <v>32</v>
      </c>
      <c r="H1044" s="28">
        <v>0</v>
      </c>
      <c r="I1044" s="30">
        <f>ROUND(G1044*H1044,P4)</f>
        <v>0</v>
      </c>
      <c r="L1044" s="31">
        <v>0</v>
      </c>
      <c r="M1044" s="24">
        <f>ROUND(G1044*L1044,P4)</f>
        <v>0</v>
      </c>
      <c r="N1044" s="25" t="s">
        <v>257</v>
      </c>
      <c r="O1044" s="32">
        <f>M1044*AA1044</f>
        <v>0</v>
      </c>
      <c r="P1044" s="1">
        <v>3</v>
      </c>
      <c r="AA1044" s="1">
        <f>IF(P1044=1,$O$3,IF(P1044=2,$O$4,$O$5))</f>
        <v>0</v>
      </c>
    </row>
    <row r="1045" ht="25.5">
      <c r="A1045" s="1" t="s">
        <v>118</v>
      </c>
      <c r="E1045" s="27" t="s">
        <v>4381</v>
      </c>
    </row>
    <row r="1046" ht="102">
      <c r="A1046" s="1" t="s">
        <v>119</v>
      </c>
      <c r="E1046" s="33" t="s">
        <v>4382</v>
      </c>
    </row>
    <row r="1047">
      <c r="A1047" s="1" t="s">
        <v>121</v>
      </c>
      <c r="E1047" s="27" t="s">
        <v>114</v>
      </c>
    </row>
    <row r="1048" ht="25.5">
      <c r="A1048" s="1" t="s">
        <v>112</v>
      </c>
      <c r="B1048" s="1">
        <v>281</v>
      </c>
      <c r="C1048" s="26" t="s">
        <v>4383</v>
      </c>
      <c r="D1048" t="s">
        <v>114</v>
      </c>
      <c r="E1048" s="27" t="s">
        <v>4384</v>
      </c>
      <c r="F1048" s="28" t="s">
        <v>132</v>
      </c>
      <c r="G1048" s="29">
        <v>11</v>
      </c>
      <c r="H1048" s="28">
        <v>0</v>
      </c>
      <c r="I1048" s="30">
        <f>ROUND(G1048*H1048,P4)</f>
        <v>0</v>
      </c>
      <c r="L1048" s="31">
        <v>0</v>
      </c>
      <c r="M1048" s="24">
        <f>ROUND(G1048*L1048,P4)</f>
        <v>0</v>
      </c>
      <c r="N1048" s="25" t="s">
        <v>257</v>
      </c>
      <c r="O1048" s="32">
        <f>M1048*AA1048</f>
        <v>0</v>
      </c>
      <c r="P1048" s="1">
        <v>3</v>
      </c>
      <c r="AA1048" s="1">
        <f>IF(P1048=1,$O$3,IF(P1048=2,$O$4,$O$5))</f>
        <v>0</v>
      </c>
    </row>
    <row r="1049" ht="25.5">
      <c r="A1049" s="1" t="s">
        <v>118</v>
      </c>
      <c r="E1049" s="27" t="s">
        <v>4384</v>
      </c>
    </row>
    <row r="1050" ht="76.5">
      <c r="A1050" s="1" t="s">
        <v>119</v>
      </c>
      <c r="E1050" s="33" t="s">
        <v>4385</v>
      </c>
    </row>
    <row r="1051">
      <c r="A1051" s="1" t="s">
        <v>121</v>
      </c>
      <c r="E1051" s="27" t="s">
        <v>114</v>
      </c>
    </row>
    <row r="1052" ht="25.5">
      <c r="A1052" s="1" t="s">
        <v>112</v>
      </c>
      <c r="B1052" s="1">
        <v>282</v>
      </c>
      <c r="C1052" s="26" t="s">
        <v>4386</v>
      </c>
      <c r="D1052" t="s">
        <v>114</v>
      </c>
      <c r="E1052" s="27" t="s">
        <v>4387</v>
      </c>
      <c r="F1052" s="28" t="s">
        <v>132</v>
      </c>
      <c r="G1052" s="29">
        <v>4</v>
      </c>
      <c r="H1052" s="28">
        <v>0</v>
      </c>
      <c r="I1052" s="30">
        <f>ROUND(G1052*H1052,P4)</f>
        <v>0</v>
      </c>
      <c r="L1052" s="31">
        <v>0</v>
      </c>
      <c r="M1052" s="24">
        <f>ROUND(G1052*L1052,P4)</f>
        <v>0</v>
      </c>
      <c r="N1052" s="25" t="s">
        <v>257</v>
      </c>
      <c r="O1052" s="32">
        <f>M1052*AA1052</f>
        <v>0</v>
      </c>
      <c r="P1052" s="1">
        <v>3</v>
      </c>
      <c r="AA1052" s="1">
        <f>IF(P1052=1,$O$3,IF(P1052=2,$O$4,$O$5))</f>
        <v>0</v>
      </c>
    </row>
    <row r="1053" ht="25.5">
      <c r="A1053" s="1" t="s">
        <v>118</v>
      </c>
      <c r="E1053" s="27" t="s">
        <v>4387</v>
      </c>
    </row>
    <row r="1054" ht="51">
      <c r="A1054" s="1" t="s">
        <v>119</v>
      </c>
      <c r="E1054" s="33" t="s">
        <v>4388</v>
      </c>
    </row>
    <row r="1055">
      <c r="A1055" s="1" t="s">
        <v>121</v>
      </c>
      <c r="E1055" s="27" t="s">
        <v>114</v>
      </c>
    </row>
    <row r="1056" ht="25.5">
      <c r="A1056" s="1" t="s">
        <v>112</v>
      </c>
      <c r="B1056" s="1">
        <v>283</v>
      </c>
      <c r="C1056" s="26" t="s">
        <v>4389</v>
      </c>
      <c r="D1056" t="s">
        <v>114</v>
      </c>
      <c r="E1056" s="27" t="s">
        <v>4390</v>
      </c>
      <c r="F1056" s="28" t="s">
        <v>132</v>
      </c>
      <c r="G1056" s="29">
        <v>15</v>
      </c>
      <c r="H1056" s="28">
        <v>0</v>
      </c>
      <c r="I1056" s="30">
        <f>ROUND(G1056*H1056,P4)</f>
        <v>0</v>
      </c>
      <c r="L1056" s="31">
        <v>0</v>
      </c>
      <c r="M1056" s="24">
        <f>ROUND(G1056*L1056,P4)</f>
        <v>0</v>
      </c>
      <c r="N1056" s="25" t="s">
        <v>257</v>
      </c>
      <c r="O1056" s="32">
        <f>M1056*AA1056</f>
        <v>0</v>
      </c>
      <c r="P1056" s="1">
        <v>3</v>
      </c>
      <c r="AA1056" s="1">
        <f>IF(P1056=1,$O$3,IF(P1056=2,$O$4,$O$5))</f>
        <v>0</v>
      </c>
    </row>
    <row r="1057" ht="25.5">
      <c r="A1057" s="1" t="s">
        <v>118</v>
      </c>
      <c r="E1057" s="27" t="s">
        <v>4390</v>
      </c>
    </row>
    <row r="1058" ht="76.5">
      <c r="A1058" s="1" t="s">
        <v>119</v>
      </c>
      <c r="E1058" s="33" t="s">
        <v>4391</v>
      </c>
    </row>
    <row r="1059">
      <c r="A1059" s="1" t="s">
        <v>121</v>
      </c>
      <c r="E1059" s="27" t="s">
        <v>114</v>
      </c>
    </row>
    <row r="1060" ht="38.25">
      <c r="A1060" s="1" t="s">
        <v>112</v>
      </c>
      <c r="B1060" s="1">
        <v>284</v>
      </c>
      <c r="C1060" s="26" t="s">
        <v>4392</v>
      </c>
      <c r="D1060" t="s">
        <v>114</v>
      </c>
      <c r="E1060" s="27" t="s">
        <v>4393</v>
      </c>
      <c r="F1060" s="28" t="s">
        <v>132</v>
      </c>
      <c r="G1060" s="29">
        <v>12</v>
      </c>
      <c r="H1060" s="28">
        <v>0</v>
      </c>
      <c r="I1060" s="30">
        <f>ROUND(G1060*H1060,P4)</f>
        <v>0</v>
      </c>
      <c r="L1060" s="31">
        <v>0</v>
      </c>
      <c r="M1060" s="24">
        <f>ROUND(G1060*L1060,P4)</f>
        <v>0</v>
      </c>
      <c r="N1060" s="25" t="s">
        <v>257</v>
      </c>
      <c r="O1060" s="32">
        <f>M1060*AA1060</f>
        <v>0</v>
      </c>
      <c r="P1060" s="1">
        <v>3</v>
      </c>
      <c r="AA1060" s="1">
        <f>IF(P1060=1,$O$3,IF(P1060=2,$O$4,$O$5))</f>
        <v>0</v>
      </c>
    </row>
    <row r="1061" ht="38.25">
      <c r="A1061" s="1" t="s">
        <v>118</v>
      </c>
      <c r="E1061" s="27" t="s">
        <v>4393</v>
      </c>
    </row>
    <row r="1062" ht="76.5">
      <c r="A1062" s="1" t="s">
        <v>119</v>
      </c>
      <c r="E1062" s="33" t="s">
        <v>4394</v>
      </c>
    </row>
    <row r="1063">
      <c r="A1063" s="1" t="s">
        <v>121</v>
      </c>
      <c r="E1063" s="27" t="s">
        <v>114</v>
      </c>
    </row>
    <row r="1064" ht="25.5">
      <c r="A1064" s="1" t="s">
        <v>112</v>
      </c>
      <c r="B1064" s="1">
        <v>285</v>
      </c>
      <c r="C1064" s="26" t="s">
        <v>4395</v>
      </c>
      <c r="D1064" t="s">
        <v>114</v>
      </c>
      <c r="E1064" s="27" t="s">
        <v>4396</v>
      </c>
      <c r="F1064" s="28" t="s">
        <v>132</v>
      </c>
      <c r="G1064" s="29">
        <v>6</v>
      </c>
      <c r="H1064" s="28">
        <v>0</v>
      </c>
      <c r="I1064" s="30">
        <f>ROUND(G1064*H1064,P4)</f>
        <v>0</v>
      </c>
      <c r="L1064" s="31">
        <v>0</v>
      </c>
      <c r="M1064" s="24">
        <f>ROUND(G1064*L1064,P4)</f>
        <v>0</v>
      </c>
      <c r="N1064" s="25" t="s">
        <v>257</v>
      </c>
      <c r="O1064" s="32">
        <f>M1064*AA1064</f>
        <v>0</v>
      </c>
      <c r="P1064" s="1">
        <v>3</v>
      </c>
      <c r="AA1064" s="1">
        <f>IF(P1064=1,$O$3,IF(P1064=2,$O$4,$O$5))</f>
        <v>0</v>
      </c>
    </row>
    <row r="1065" ht="25.5">
      <c r="A1065" s="1" t="s">
        <v>118</v>
      </c>
      <c r="E1065" s="27" t="s">
        <v>4396</v>
      </c>
    </row>
    <row r="1066" ht="76.5">
      <c r="A1066" s="1" t="s">
        <v>119</v>
      </c>
      <c r="E1066" s="33" t="s">
        <v>4397</v>
      </c>
    </row>
    <row r="1067">
      <c r="A1067" s="1" t="s">
        <v>121</v>
      </c>
      <c r="E1067" s="27" t="s">
        <v>114</v>
      </c>
    </row>
    <row r="1068" ht="25.5">
      <c r="A1068" s="1" t="s">
        <v>112</v>
      </c>
      <c r="B1068" s="1">
        <v>289</v>
      </c>
      <c r="C1068" s="26" t="s">
        <v>4398</v>
      </c>
      <c r="D1068" t="s">
        <v>114</v>
      </c>
      <c r="E1068" s="27" t="s">
        <v>4399</v>
      </c>
      <c r="F1068" s="28" t="s">
        <v>132</v>
      </c>
      <c r="G1068" s="29">
        <v>1</v>
      </c>
      <c r="H1068" s="28">
        <v>0</v>
      </c>
      <c r="I1068" s="30">
        <f>ROUND(G1068*H1068,P4)</f>
        <v>0</v>
      </c>
      <c r="L1068" s="31">
        <v>0</v>
      </c>
      <c r="M1068" s="24">
        <f>ROUND(G1068*L1068,P4)</f>
        <v>0</v>
      </c>
      <c r="N1068" s="25" t="s">
        <v>257</v>
      </c>
      <c r="O1068" s="32">
        <f>M1068*AA1068</f>
        <v>0</v>
      </c>
      <c r="P1068" s="1">
        <v>3</v>
      </c>
      <c r="AA1068" s="1">
        <f>IF(P1068=1,$O$3,IF(P1068=2,$O$4,$O$5))</f>
        <v>0</v>
      </c>
    </row>
    <row r="1069" ht="38.25">
      <c r="A1069" s="1" t="s">
        <v>118</v>
      </c>
      <c r="E1069" s="27" t="s">
        <v>4400</v>
      </c>
    </row>
    <row r="1070" ht="51">
      <c r="A1070" s="1" t="s">
        <v>119</v>
      </c>
      <c r="E1070" s="33" t="s">
        <v>4401</v>
      </c>
    </row>
    <row r="1071">
      <c r="A1071" s="1" t="s">
        <v>121</v>
      </c>
      <c r="E1071" s="27" t="s">
        <v>114</v>
      </c>
    </row>
    <row r="1072" ht="25.5">
      <c r="A1072" s="1" t="s">
        <v>112</v>
      </c>
      <c r="B1072" s="1">
        <v>291</v>
      </c>
      <c r="C1072" s="26" t="s">
        <v>4402</v>
      </c>
      <c r="D1072" t="s">
        <v>114</v>
      </c>
      <c r="E1072" s="27" t="s">
        <v>4403</v>
      </c>
      <c r="F1072" s="28" t="s">
        <v>132</v>
      </c>
      <c r="G1072" s="29">
        <v>11</v>
      </c>
      <c r="H1072" s="28">
        <v>0</v>
      </c>
      <c r="I1072" s="30">
        <f>ROUND(G1072*H1072,P4)</f>
        <v>0</v>
      </c>
      <c r="L1072" s="31">
        <v>0</v>
      </c>
      <c r="M1072" s="24">
        <f>ROUND(G1072*L1072,P4)</f>
        <v>0</v>
      </c>
      <c r="N1072" s="25" t="s">
        <v>257</v>
      </c>
      <c r="O1072" s="32">
        <f>M1072*AA1072</f>
        <v>0</v>
      </c>
      <c r="P1072" s="1">
        <v>3</v>
      </c>
      <c r="AA1072" s="1">
        <f>IF(P1072=1,$O$3,IF(P1072=2,$O$4,$O$5))</f>
        <v>0</v>
      </c>
    </row>
    <row r="1073" ht="25.5">
      <c r="A1073" s="1" t="s">
        <v>118</v>
      </c>
      <c r="E1073" s="27" t="s">
        <v>4403</v>
      </c>
    </row>
    <row r="1074" ht="102">
      <c r="A1074" s="1" t="s">
        <v>119</v>
      </c>
      <c r="E1074" s="33" t="s">
        <v>4404</v>
      </c>
    </row>
    <row r="1075">
      <c r="A1075" s="1" t="s">
        <v>121</v>
      </c>
      <c r="E1075" s="27" t="s">
        <v>114</v>
      </c>
    </row>
    <row r="1076" ht="25.5">
      <c r="A1076" s="1" t="s">
        <v>112</v>
      </c>
      <c r="B1076" s="1">
        <v>292</v>
      </c>
      <c r="C1076" s="26" t="s">
        <v>4405</v>
      </c>
      <c r="D1076" t="s">
        <v>114</v>
      </c>
      <c r="E1076" s="27" t="s">
        <v>4406</v>
      </c>
      <c r="F1076" s="28" t="s">
        <v>132</v>
      </c>
      <c r="G1076" s="29">
        <v>1</v>
      </c>
      <c r="H1076" s="28">
        <v>0</v>
      </c>
      <c r="I1076" s="30">
        <f>ROUND(G1076*H1076,P4)</f>
        <v>0</v>
      </c>
      <c r="L1076" s="31">
        <v>0</v>
      </c>
      <c r="M1076" s="24">
        <f>ROUND(G1076*L1076,P4)</f>
        <v>0</v>
      </c>
      <c r="N1076" s="25" t="s">
        <v>257</v>
      </c>
      <c r="O1076" s="32">
        <f>M1076*AA1076</f>
        <v>0</v>
      </c>
      <c r="P1076" s="1">
        <v>3</v>
      </c>
      <c r="AA1076" s="1">
        <f>IF(P1076=1,$O$3,IF(P1076=2,$O$4,$O$5))</f>
        <v>0</v>
      </c>
    </row>
    <row r="1077" ht="25.5">
      <c r="A1077" s="1" t="s">
        <v>118</v>
      </c>
      <c r="E1077" s="27" t="s">
        <v>4406</v>
      </c>
    </row>
    <row r="1078" ht="38.25">
      <c r="A1078" s="1" t="s">
        <v>119</v>
      </c>
      <c r="E1078" s="33" t="s">
        <v>4407</v>
      </c>
    </row>
    <row r="1079">
      <c r="A1079" s="1" t="s">
        <v>121</v>
      </c>
      <c r="E1079" s="27" t="s">
        <v>114</v>
      </c>
    </row>
    <row r="1080" ht="25.5">
      <c r="A1080" s="1" t="s">
        <v>112</v>
      </c>
      <c r="B1080" s="1">
        <v>293</v>
      </c>
      <c r="C1080" s="26" t="s">
        <v>4408</v>
      </c>
      <c r="D1080" t="s">
        <v>114</v>
      </c>
      <c r="E1080" s="27" t="s">
        <v>4409</v>
      </c>
      <c r="F1080" s="28" t="s">
        <v>132</v>
      </c>
      <c r="G1080" s="29">
        <v>3</v>
      </c>
      <c r="H1080" s="28">
        <v>0</v>
      </c>
      <c r="I1080" s="30">
        <f>ROUND(G1080*H1080,P4)</f>
        <v>0</v>
      </c>
      <c r="L1080" s="31">
        <v>0</v>
      </c>
      <c r="M1080" s="24">
        <f>ROUND(G1080*L1080,P4)</f>
        <v>0</v>
      </c>
      <c r="N1080" s="25" t="s">
        <v>257</v>
      </c>
      <c r="O1080" s="32">
        <f>M1080*AA1080</f>
        <v>0</v>
      </c>
      <c r="P1080" s="1">
        <v>3</v>
      </c>
      <c r="AA1080" s="1">
        <f>IF(P1080=1,$O$3,IF(P1080=2,$O$4,$O$5))</f>
        <v>0</v>
      </c>
    </row>
    <row r="1081" ht="25.5">
      <c r="A1081" s="1" t="s">
        <v>118</v>
      </c>
      <c r="E1081" s="27" t="s">
        <v>4409</v>
      </c>
    </row>
    <row r="1082" ht="76.5">
      <c r="A1082" s="1" t="s">
        <v>119</v>
      </c>
      <c r="E1082" s="33" t="s">
        <v>4410</v>
      </c>
    </row>
    <row r="1083">
      <c r="A1083" s="1" t="s">
        <v>121</v>
      </c>
      <c r="E1083" s="27" t="s">
        <v>114</v>
      </c>
    </row>
    <row r="1084" ht="25.5">
      <c r="A1084" s="1" t="s">
        <v>112</v>
      </c>
      <c r="B1084" s="1">
        <v>294</v>
      </c>
      <c r="C1084" s="26" t="s">
        <v>4411</v>
      </c>
      <c r="D1084" t="s">
        <v>114</v>
      </c>
      <c r="E1084" s="27" t="s">
        <v>4412</v>
      </c>
      <c r="F1084" s="28" t="s">
        <v>132</v>
      </c>
      <c r="G1084" s="29">
        <v>1</v>
      </c>
      <c r="H1084" s="28">
        <v>0</v>
      </c>
      <c r="I1084" s="30">
        <f>ROUND(G1084*H1084,P4)</f>
        <v>0</v>
      </c>
      <c r="L1084" s="31">
        <v>0</v>
      </c>
      <c r="M1084" s="24">
        <f>ROUND(G1084*L1084,P4)</f>
        <v>0</v>
      </c>
      <c r="N1084" s="25" t="s">
        <v>257</v>
      </c>
      <c r="O1084" s="32">
        <f>M1084*AA1084</f>
        <v>0</v>
      </c>
      <c r="P1084" s="1">
        <v>3</v>
      </c>
      <c r="AA1084" s="1">
        <f>IF(P1084=1,$O$3,IF(P1084=2,$O$4,$O$5))</f>
        <v>0</v>
      </c>
    </row>
    <row r="1085" ht="25.5">
      <c r="A1085" s="1" t="s">
        <v>118</v>
      </c>
      <c r="E1085" s="27" t="s">
        <v>4412</v>
      </c>
    </row>
    <row r="1086" ht="38.25">
      <c r="A1086" s="1" t="s">
        <v>119</v>
      </c>
      <c r="E1086" s="33" t="s">
        <v>4413</v>
      </c>
    </row>
    <row r="1087">
      <c r="A1087" s="1" t="s">
        <v>121</v>
      </c>
      <c r="E1087" s="27" t="s">
        <v>114</v>
      </c>
    </row>
    <row r="1088" ht="25.5">
      <c r="A1088" s="1" t="s">
        <v>112</v>
      </c>
      <c r="B1088" s="1">
        <v>295</v>
      </c>
      <c r="C1088" s="26" t="s">
        <v>4414</v>
      </c>
      <c r="D1088" t="s">
        <v>114</v>
      </c>
      <c r="E1088" s="27" t="s">
        <v>4415</v>
      </c>
      <c r="F1088" s="28" t="s">
        <v>132</v>
      </c>
      <c r="G1088" s="29">
        <v>3</v>
      </c>
      <c r="H1088" s="28">
        <v>0</v>
      </c>
      <c r="I1088" s="30">
        <f>ROUND(G1088*H1088,P4)</f>
        <v>0</v>
      </c>
      <c r="L1088" s="31">
        <v>0</v>
      </c>
      <c r="M1088" s="24">
        <f>ROUND(G1088*L1088,P4)</f>
        <v>0</v>
      </c>
      <c r="N1088" s="25" t="s">
        <v>257</v>
      </c>
      <c r="O1088" s="32">
        <f>M1088*AA1088</f>
        <v>0</v>
      </c>
      <c r="P1088" s="1">
        <v>3</v>
      </c>
      <c r="AA1088" s="1">
        <f>IF(P1088=1,$O$3,IF(P1088=2,$O$4,$O$5))</f>
        <v>0</v>
      </c>
    </row>
    <row r="1089" ht="25.5">
      <c r="A1089" s="1" t="s">
        <v>118</v>
      </c>
      <c r="E1089" s="27" t="s">
        <v>4415</v>
      </c>
    </row>
    <row r="1090" ht="38.25">
      <c r="A1090" s="1" t="s">
        <v>119</v>
      </c>
      <c r="E1090" s="33" t="s">
        <v>4416</v>
      </c>
    </row>
    <row r="1091">
      <c r="A1091" s="1" t="s">
        <v>121</v>
      </c>
      <c r="E1091" s="27" t="s">
        <v>114</v>
      </c>
    </row>
    <row r="1092" ht="25.5">
      <c r="A1092" s="1" t="s">
        <v>112</v>
      </c>
      <c r="B1092" s="1">
        <v>296</v>
      </c>
      <c r="C1092" s="26" t="s">
        <v>4417</v>
      </c>
      <c r="D1092" t="s">
        <v>114</v>
      </c>
      <c r="E1092" s="27" t="s">
        <v>4418</v>
      </c>
      <c r="F1092" s="28" t="s">
        <v>132</v>
      </c>
      <c r="G1092" s="29">
        <v>4</v>
      </c>
      <c r="H1092" s="28">
        <v>0</v>
      </c>
      <c r="I1092" s="30">
        <f>ROUND(G1092*H1092,P4)</f>
        <v>0</v>
      </c>
      <c r="L1092" s="31">
        <v>0</v>
      </c>
      <c r="M1092" s="24">
        <f>ROUND(G1092*L1092,P4)</f>
        <v>0</v>
      </c>
      <c r="N1092" s="25" t="s">
        <v>257</v>
      </c>
      <c r="O1092" s="32">
        <f>M1092*AA1092</f>
        <v>0</v>
      </c>
      <c r="P1092" s="1">
        <v>3</v>
      </c>
      <c r="AA1092" s="1">
        <f>IF(P1092=1,$O$3,IF(P1092=2,$O$4,$O$5))</f>
        <v>0</v>
      </c>
    </row>
    <row r="1093" ht="25.5">
      <c r="A1093" s="1" t="s">
        <v>118</v>
      </c>
      <c r="E1093" s="27" t="s">
        <v>4418</v>
      </c>
    </row>
    <row r="1094" ht="38.25">
      <c r="A1094" s="1" t="s">
        <v>119</v>
      </c>
      <c r="E1094" s="33" t="s">
        <v>4419</v>
      </c>
    </row>
    <row r="1095">
      <c r="A1095" s="1" t="s">
        <v>121</v>
      </c>
      <c r="E1095" s="27" t="s">
        <v>114</v>
      </c>
    </row>
    <row r="1096">
      <c r="A1096" s="1" t="s">
        <v>112</v>
      </c>
      <c r="B1096" s="1">
        <v>308</v>
      </c>
      <c r="C1096" s="26" t="s">
        <v>4420</v>
      </c>
      <c r="D1096" t="s">
        <v>114</v>
      </c>
      <c r="E1096" s="27" t="s">
        <v>4421</v>
      </c>
      <c r="F1096" s="28" t="s">
        <v>132</v>
      </c>
      <c r="G1096" s="29">
        <v>10</v>
      </c>
      <c r="H1096" s="28">
        <v>0</v>
      </c>
      <c r="I1096" s="30">
        <f>ROUND(G1096*H1096,P4)</f>
        <v>0</v>
      </c>
      <c r="L1096" s="31">
        <v>0</v>
      </c>
      <c r="M1096" s="24">
        <f>ROUND(G1096*L1096,P4)</f>
        <v>0</v>
      </c>
      <c r="N1096" s="25" t="s">
        <v>257</v>
      </c>
      <c r="O1096" s="32">
        <f>M1096*AA1096</f>
        <v>0</v>
      </c>
      <c r="P1096" s="1">
        <v>3</v>
      </c>
      <c r="AA1096" s="1">
        <f>IF(P1096=1,$O$3,IF(P1096=2,$O$4,$O$5))</f>
        <v>0</v>
      </c>
    </row>
    <row r="1097">
      <c r="A1097" s="1" t="s">
        <v>118</v>
      </c>
      <c r="E1097" s="27" t="s">
        <v>4421</v>
      </c>
    </row>
    <row r="1098">
      <c r="A1098" s="1" t="s">
        <v>119</v>
      </c>
    </row>
    <row r="1099">
      <c r="A1099" s="1" t="s">
        <v>121</v>
      </c>
      <c r="E1099" s="27" t="s">
        <v>114</v>
      </c>
    </row>
    <row r="1100" ht="25.5">
      <c r="A1100" s="1" t="s">
        <v>112</v>
      </c>
      <c r="B1100" s="1">
        <v>321</v>
      </c>
      <c r="C1100" s="26" t="s">
        <v>4422</v>
      </c>
      <c r="D1100" t="s">
        <v>114</v>
      </c>
      <c r="E1100" s="27" t="s">
        <v>4423</v>
      </c>
      <c r="F1100" s="28" t="s">
        <v>132</v>
      </c>
      <c r="G1100" s="29">
        <v>18</v>
      </c>
      <c r="H1100" s="28">
        <v>0</v>
      </c>
      <c r="I1100" s="30">
        <f>ROUND(G1100*H1100,P4)</f>
        <v>0</v>
      </c>
      <c r="L1100" s="31">
        <v>0</v>
      </c>
      <c r="M1100" s="24">
        <f>ROUND(G1100*L1100,P4)</f>
        <v>0</v>
      </c>
      <c r="N1100" s="25" t="s">
        <v>257</v>
      </c>
      <c r="O1100" s="32">
        <f>M1100*AA1100</f>
        <v>0</v>
      </c>
      <c r="P1100" s="1">
        <v>3</v>
      </c>
      <c r="AA1100" s="1">
        <f>IF(P1100=1,$O$3,IF(P1100=2,$O$4,$O$5))</f>
        <v>0</v>
      </c>
    </row>
    <row r="1101" ht="25.5">
      <c r="A1101" s="1" t="s">
        <v>118</v>
      </c>
      <c r="E1101" s="27" t="s">
        <v>4423</v>
      </c>
    </row>
    <row r="1102">
      <c r="A1102" s="1" t="s">
        <v>119</v>
      </c>
    </row>
    <row r="1103">
      <c r="A1103" s="1" t="s">
        <v>121</v>
      </c>
      <c r="E1103" s="27" t="s">
        <v>114</v>
      </c>
    </row>
    <row r="1104">
      <c r="A1104" s="1" t="s">
        <v>112</v>
      </c>
      <c r="B1104" s="1">
        <v>341</v>
      </c>
      <c r="C1104" s="26" t="s">
        <v>4424</v>
      </c>
      <c r="D1104" t="s">
        <v>114</v>
      </c>
      <c r="E1104" s="27" t="s">
        <v>4425</v>
      </c>
      <c r="F1104" s="28" t="s">
        <v>132</v>
      </c>
      <c r="G1104" s="29">
        <v>1</v>
      </c>
      <c r="H1104" s="28">
        <v>0</v>
      </c>
      <c r="I1104" s="30">
        <f>ROUND(G1104*H1104,P4)</f>
        <v>0</v>
      </c>
      <c r="L1104" s="31">
        <v>0</v>
      </c>
      <c r="M1104" s="24">
        <f>ROUND(G1104*L1104,P4)</f>
        <v>0</v>
      </c>
      <c r="N1104" s="25" t="s">
        <v>257</v>
      </c>
      <c r="O1104" s="32">
        <f>M1104*AA1104</f>
        <v>0</v>
      </c>
      <c r="P1104" s="1">
        <v>3</v>
      </c>
      <c r="AA1104" s="1">
        <f>IF(P1104=1,$O$3,IF(P1104=2,$O$4,$O$5))</f>
        <v>0</v>
      </c>
    </row>
    <row r="1105">
      <c r="A1105" s="1" t="s">
        <v>118</v>
      </c>
      <c r="E1105" s="27" t="s">
        <v>4425</v>
      </c>
    </row>
    <row r="1106">
      <c r="A1106" s="1" t="s">
        <v>119</v>
      </c>
    </row>
    <row r="1107">
      <c r="A1107" s="1" t="s">
        <v>121</v>
      </c>
      <c r="E1107" s="27" t="s">
        <v>114</v>
      </c>
    </row>
    <row r="1108" ht="25.5">
      <c r="A1108" s="1" t="s">
        <v>112</v>
      </c>
      <c r="B1108" s="1">
        <v>342</v>
      </c>
      <c r="C1108" s="26" t="s">
        <v>4426</v>
      </c>
      <c r="D1108" t="s">
        <v>114</v>
      </c>
      <c r="E1108" s="27" t="s">
        <v>4427</v>
      </c>
      <c r="F1108" s="28" t="s">
        <v>132</v>
      </c>
      <c r="G1108" s="29">
        <v>1</v>
      </c>
      <c r="H1108" s="28">
        <v>0</v>
      </c>
      <c r="I1108" s="30">
        <f>ROUND(G1108*H1108,P4)</f>
        <v>0</v>
      </c>
      <c r="L1108" s="31">
        <v>0</v>
      </c>
      <c r="M1108" s="24">
        <f>ROUND(G1108*L1108,P4)</f>
        <v>0</v>
      </c>
      <c r="N1108" s="25" t="s">
        <v>257</v>
      </c>
      <c r="O1108" s="32">
        <f>M1108*AA1108</f>
        <v>0</v>
      </c>
      <c r="P1108" s="1">
        <v>3</v>
      </c>
      <c r="AA1108" s="1">
        <f>IF(P1108=1,$O$3,IF(P1108=2,$O$4,$O$5))</f>
        <v>0</v>
      </c>
    </row>
    <row r="1109" ht="25.5">
      <c r="A1109" s="1" t="s">
        <v>118</v>
      </c>
      <c r="E1109" s="27" t="s">
        <v>4427</v>
      </c>
    </row>
    <row r="1110">
      <c r="A1110" s="1" t="s">
        <v>119</v>
      </c>
    </row>
    <row r="1111">
      <c r="A1111" s="1" t="s">
        <v>121</v>
      </c>
      <c r="E1111" s="27" t="s">
        <v>114</v>
      </c>
    </row>
    <row r="1112" ht="25.5">
      <c r="A1112" s="1" t="s">
        <v>112</v>
      </c>
      <c r="B1112" s="1">
        <v>343</v>
      </c>
      <c r="C1112" s="26" t="s">
        <v>4428</v>
      </c>
      <c r="D1112" t="s">
        <v>114</v>
      </c>
      <c r="E1112" s="27" t="s">
        <v>4429</v>
      </c>
      <c r="F1112" s="28" t="s">
        <v>132</v>
      </c>
      <c r="G1112" s="29">
        <v>1</v>
      </c>
      <c r="H1112" s="28">
        <v>0</v>
      </c>
      <c r="I1112" s="30">
        <f>ROUND(G1112*H1112,P4)</f>
        <v>0</v>
      </c>
      <c r="L1112" s="31">
        <v>0</v>
      </c>
      <c r="M1112" s="24">
        <f>ROUND(G1112*L1112,P4)</f>
        <v>0</v>
      </c>
      <c r="N1112" s="25" t="s">
        <v>257</v>
      </c>
      <c r="O1112" s="32">
        <f>M1112*AA1112</f>
        <v>0</v>
      </c>
      <c r="P1112" s="1">
        <v>3</v>
      </c>
      <c r="AA1112" s="1">
        <f>IF(P1112=1,$O$3,IF(P1112=2,$O$4,$O$5))</f>
        <v>0</v>
      </c>
    </row>
    <row r="1113" ht="25.5">
      <c r="A1113" s="1" t="s">
        <v>118</v>
      </c>
      <c r="E1113" s="27" t="s">
        <v>4429</v>
      </c>
    </row>
    <row r="1114">
      <c r="A1114" s="1" t="s">
        <v>119</v>
      </c>
    </row>
    <row r="1115">
      <c r="A1115" s="1" t="s">
        <v>121</v>
      </c>
      <c r="E1115" s="27" t="s">
        <v>114</v>
      </c>
    </row>
    <row r="1116">
      <c r="A1116" s="1" t="s">
        <v>112</v>
      </c>
      <c r="B1116" s="1">
        <v>345</v>
      </c>
      <c r="C1116" s="26" t="s">
        <v>4430</v>
      </c>
      <c r="D1116" t="s">
        <v>114</v>
      </c>
      <c r="E1116" s="27" t="s">
        <v>4431</v>
      </c>
      <c r="F1116" s="28" t="s">
        <v>132</v>
      </c>
      <c r="G1116" s="29">
        <v>3</v>
      </c>
      <c r="H1116" s="28">
        <v>0</v>
      </c>
      <c r="I1116" s="30">
        <f>ROUND(G1116*H1116,P4)</f>
        <v>0</v>
      </c>
      <c r="L1116" s="31">
        <v>0</v>
      </c>
      <c r="M1116" s="24">
        <f>ROUND(G1116*L1116,P4)</f>
        <v>0</v>
      </c>
      <c r="N1116" s="25" t="s">
        <v>257</v>
      </c>
      <c r="O1116" s="32">
        <f>M1116*AA1116</f>
        <v>0</v>
      </c>
      <c r="P1116" s="1">
        <v>3</v>
      </c>
      <c r="AA1116" s="1">
        <f>IF(P1116=1,$O$3,IF(P1116=2,$O$4,$O$5))</f>
        <v>0</v>
      </c>
    </row>
    <row r="1117">
      <c r="A1117" s="1" t="s">
        <v>118</v>
      </c>
      <c r="E1117" s="27" t="s">
        <v>4431</v>
      </c>
    </row>
    <row r="1118">
      <c r="A1118" s="1" t="s">
        <v>119</v>
      </c>
    </row>
    <row r="1119">
      <c r="A1119" s="1" t="s">
        <v>121</v>
      </c>
      <c r="E1119" s="27" t="s">
        <v>114</v>
      </c>
    </row>
    <row r="1120">
      <c r="A1120" s="1" t="s">
        <v>112</v>
      </c>
      <c r="B1120" s="1">
        <v>355</v>
      </c>
      <c r="C1120" s="26" t="s">
        <v>4432</v>
      </c>
      <c r="D1120" t="s">
        <v>114</v>
      </c>
      <c r="E1120" s="27" t="s">
        <v>4433</v>
      </c>
      <c r="F1120" s="28" t="s">
        <v>132</v>
      </c>
      <c r="G1120" s="29">
        <v>446</v>
      </c>
      <c r="H1120" s="28">
        <v>0</v>
      </c>
      <c r="I1120" s="30">
        <f>ROUND(G1120*H1120,P4)</f>
        <v>0</v>
      </c>
      <c r="L1120" s="31">
        <v>0</v>
      </c>
      <c r="M1120" s="24">
        <f>ROUND(G1120*L1120,P4)</f>
        <v>0</v>
      </c>
      <c r="N1120" s="25" t="s">
        <v>257</v>
      </c>
      <c r="O1120" s="32">
        <f>M1120*AA1120</f>
        <v>0</v>
      </c>
      <c r="P1120" s="1">
        <v>3</v>
      </c>
      <c r="AA1120" s="1">
        <f>IF(P1120=1,$O$3,IF(P1120=2,$O$4,$O$5))</f>
        <v>0</v>
      </c>
    </row>
    <row r="1121">
      <c r="A1121" s="1" t="s">
        <v>118</v>
      </c>
      <c r="E1121" s="27" t="s">
        <v>4433</v>
      </c>
    </row>
    <row r="1122">
      <c r="A1122" s="1" t="s">
        <v>119</v>
      </c>
      <c r="E1122" s="33" t="s">
        <v>4434</v>
      </c>
    </row>
    <row r="1123">
      <c r="A1123" s="1" t="s">
        <v>121</v>
      </c>
      <c r="E1123" s="27" t="s">
        <v>114</v>
      </c>
    </row>
    <row r="1124">
      <c r="A1124" s="1" t="s">
        <v>112</v>
      </c>
      <c r="B1124" s="1">
        <v>359</v>
      </c>
      <c r="C1124" s="26" t="s">
        <v>4435</v>
      </c>
      <c r="D1124" t="s">
        <v>114</v>
      </c>
      <c r="E1124" s="27" t="s">
        <v>4436</v>
      </c>
      <c r="F1124" s="28" t="s">
        <v>132</v>
      </c>
      <c r="G1124" s="29">
        <v>20</v>
      </c>
      <c r="H1124" s="28">
        <v>0</v>
      </c>
      <c r="I1124" s="30">
        <f>ROUND(G1124*H1124,P4)</f>
        <v>0</v>
      </c>
      <c r="L1124" s="31">
        <v>0</v>
      </c>
      <c r="M1124" s="24">
        <f>ROUND(G1124*L1124,P4)</f>
        <v>0</v>
      </c>
      <c r="N1124" s="25" t="s">
        <v>257</v>
      </c>
      <c r="O1124" s="32">
        <f>M1124*AA1124</f>
        <v>0</v>
      </c>
      <c r="P1124" s="1">
        <v>3</v>
      </c>
      <c r="AA1124" s="1">
        <f>IF(P1124=1,$O$3,IF(P1124=2,$O$4,$O$5))</f>
        <v>0</v>
      </c>
    </row>
    <row r="1125">
      <c r="A1125" s="1" t="s">
        <v>118</v>
      </c>
      <c r="E1125" s="27" t="s">
        <v>4436</v>
      </c>
    </row>
    <row r="1126">
      <c r="A1126" s="1" t="s">
        <v>119</v>
      </c>
    </row>
    <row r="1127">
      <c r="A1127" s="1" t="s">
        <v>121</v>
      </c>
      <c r="E1127" s="27" t="s">
        <v>114</v>
      </c>
    </row>
    <row r="1128">
      <c r="A1128" s="1" t="s">
        <v>112</v>
      </c>
      <c r="B1128" s="1">
        <v>360</v>
      </c>
      <c r="C1128" s="26" t="s">
        <v>4435</v>
      </c>
      <c r="D1128" t="s">
        <v>191</v>
      </c>
      <c r="E1128" s="27" t="s">
        <v>4437</v>
      </c>
      <c r="F1128" s="28" t="s">
        <v>132</v>
      </c>
      <c r="G1128" s="29">
        <v>6</v>
      </c>
      <c r="H1128" s="28">
        <v>0</v>
      </c>
      <c r="I1128" s="30">
        <f>ROUND(G1128*H1128,P4)</f>
        <v>0</v>
      </c>
      <c r="L1128" s="31">
        <v>0</v>
      </c>
      <c r="M1128" s="24">
        <f>ROUND(G1128*L1128,P4)</f>
        <v>0</v>
      </c>
      <c r="N1128" s="25" t="s">
        <v>257</v>
      </c>
      <c r="O1128" s="32">
        <f>M1128*AA1128</f>
        <v>0</v>
      </c>
      <c r="P1128" s="1">
        <v>3</v>
      </c>
      <c r="AA1128" s="1">
        <f>IF(P1128=1,$O$3,IF(P1128=2,$O$4,$O$5))</f>
        <v>0</v>
      </c>
    </row>
    <row r="1129">
      <c r="A1129" s="1" t="s">
        <v>118</v>
      </c>
      <c r="E1129" s="27" t="s">
        <v>4437</v>
      </c>
    </row>
    <row r="1130">
      <c r="A1130" s="1" t="s">
        <v>119</v>
      </c>
    </row>
    <row r="1131">
      <c r="A1131" s="1" t="s">
        <v>121</v>
      </c>
      <c r="E1131" s="27" t="s">
        <v>114</v>
      </c>
    </row>
    <row r="1132">
      <c r="A1132" s="1" t="s">
        <v>112</v>
      </c>
      <c r="B1132" s="1">
        <v>367</v>
      </c>
      <c r="C1132" s="26" t="s">
        <v>4438</v>
      </c>
      <c r="D1132" t="s">
        <v>114</v>
      </c>
      <c r="E1132" s="27" t="s">
        <v>4439</v>
      </c>
      <c r="F1132" s="28" t="s">
        <v>132</v>
      </c>
      <c r="G1132" s="29">
        <v>28</v>
      </c>
      <c r="H1132" s="28">
        <v>0</v>
      </c>
      <c r="I1132" s="30">
        <f>ROUND(G1132*H1132,P4)</f>
        <v>0</v>
      </c>
      <c r="L1132" s="31">
        <v>0</v>
      </c>
      <c r="M1132" s="24">
        <f>ROUND(G1132*L1132,P4)</f>
        <v>0</v>
      </c>
      <c r="N1132" s="25" t="s">
        <v>257</v>
      </c>
      <c r="O1132" s="32">
        <f>M1132*AA1132</f>
        <v>0</v>
      </c>
      <c r="P1132" s="1">
        <v>3</v>
      </c>
      <c r="AA1132" s="1">
        <f>IF(P1132=1,$O$3,IF(P1132=2,$O$4,$O$5))</f>
        <v>0</v>
      </c>
    </row>
    <row r="1133">
      <c r="A1133" s="1" t="s">
        <v>118</v>
      </c>
      <c r="E1133" s="27" t="s">
        <v>4439</v>
      </c>
    </row>
    <row r="1134">
      <c r="A1134" s="1" t="s">
        <v>119</v>
      </c>
    </row>
    <row r="1135">
      <c r="A1135" s="1" t="s">
        <v>121</v>
      </c>
      <c r="E1135" s="27" t="s">
        <v>114</v>
      </c>
    </row>
    <row r="1136">
      <c r="A1136" s="1" t="s">
        <v>112</v>
      </c>
      <c r="B1136" s="1">
        <v>368</v>
      </c>
      <c r="C1136" s="26" t="s">
        <v>4440</v>
      </c>
      <c r="D1136" t="s">
        <v>114</v>
      </c>
      <c r="E1136" s="27" t="s">
        <v>4441</v>
      </c>
      <c r="F1136" s="28" t="s">
        <v>132</v>
      </c>
      <c r="G1136" s="29">
        <v>2</v>
      </c>
      <c r="H1136" s="28">
        <v>0</v>
      </c>
      <c r="I1136" s="30">
        <f>ROUND(G1136*H1136,P4)</f>
        <v>0</v>
      </c>
      <c r="L1136" s="31">
        <v>0</v>
      </c>
      <c r="M1136" s="24">
        <f>ROUND(G1136*L1136,P4)</f>
        <v>0</v>
      </c>
      <c r="N1136" s="25" t="s">
        <v>257</v>
      </c>
      <c r="O1136" s="32">
        <f>M1136*AA1136</f>
        <v>0</v>
      </c>
      <c r="P1136" s="1">
        <v>3</v>
      </c>
      <c r="AA1136" s="1">
        <f>IF(P1136=1,$O$3,IF(P1136=2,$O$4,$O$5))</f>
        <v>0</v>
      </c>
    </row>
    <row r="1137">
      <c r="A1137" s="1" t="s">
        <v>118</v>
      </c>
      <c r="E1137" s="27" t="s">
        <v>4441</v>
      </c>
    </row>
    <row r="1138">
      <c r="A1138" s="1" t="s">
        <v>119</v>
      </c>
    </row>
    <row r="1139">
      <c r="A1139" s="1" t="s">
        <v>121</v>
      </c>
      <c r="E1139" s="27" t="s">
        <v>114</v>
      </c>
    </row>
    <row r="1140">
      <c r="A1140" s="1" t="s">
        <v>112</v>
      </c>
      <c r="B1140" s="1">
        <v>369</v>
      </c>
      <c r="C1140" s="26" t="s">
        <v>4442</v>
      </c>
      <c r="D1140" t="s">
        <v>114</v>
      </c>
      <c r="E1140" s="27" t="s">
        <v>4443</v>
      </c>
      <c r="F1140" s="28" t="s">
        <v>132</v>
      </c>
      <c r="G1140" s="29">
        <v>11</v>
      </c>
      <c r="H1140" s="28">
        <v>0</v>
      </c>
      <c r="I1140" s="30">
        <f>ROUND(G1140*H1140,P4)</f>
        <v>0</v>
      </c>
      <c r="L1140" s="31">
        <v>0</v>
      </c>
      <c r="M1140" s="24">
        <f>ROUND(G1140*L1140,P4)</f>
        <v>0</v>
      </c>
      <c r="N1140" s="25" t="s">
        <v>257</v>
      </c>
      <c r="O1140" s="32">
        <f>M1140*AA1140</f>
        <v>0</v>
      </c>
      <c r="P1140" s="1">
        <v>3</v>
      </c>
      <c r="AA1140" s="1">
        <f>IF(P1140=1,$O$3,IF(P1140=2,$O$4,$O$5))</f>
        <v>0</v>
      </c>
    </row>
    <row r="1141">
      <c r="A1141" s="1" t="s">
        <v>118</v>
      </c>
      <c r="E1141" s="27" t="s">
        <v>4443</v>
      </c>
    </row>
    <row r="1142">
      <c r="A1142" s="1" t="s">
        <v>119</v>
      </c>
    </row>
    <row r="1143">
      <c r="A1143" s="1" t="s">
        <v>121</v>
      </c>
      <c r="E1143" s="27" t="s">
        <v>114</v>
      </c>
    </row>
    <row r="1144">
      <c r="A1144" s="1" t="s">
        <v>112</v>
      </c>
      <c r="B1144" s="1">
        <v>370</v>
      </c>
      <c r="C1144" s="26" t="s">
        <v>4444</v>
      </c>
      <c r="D1144" t="s">
        <v>114</v>
      </c>
      <c r="E1144" s="27" t="s">
        <v>4445</v>
      </c>
      <c r="F1144" s="28" t="s">
        <v>132</v>
      </c>
      <c r="G1144" s="29">
        <v>4</v>
      </c>
      <c r="H1144" s="28">
        <v>0</v>
      </c>
      <c r="I1144" s="30">
        <f>ROUND(G1144*H1144,P4)</f>
        <v>0</v>
      </c>
      <c r="L1144" s="31">
        <v>0</v>
      </c>
      <c r="M1144" s="24">
        <f>ROUND(G1144*L1144,P4)</f>
        <v>0</v>
      </c>
      <c r="N1144" s="25" t="s">
        <v>257</v>
      </c>
      <c r="O1144" s="32">
        <f>M1144*AA1144</f>
        <v>0</v>
      </c>
      <c r="P1144" s="1">
        <v>3</v>
      </c>
      <c r="AA1144" s="1">
        <f>IF(P1144=1,$O$3,IF(P1144=2,$O$4,$O$5))</f>
        <v>0</v>
      </c>
    </row>
    <row r="1145">
      <c r="A1145" s="1" t="s">
        <v>118</v>
      </c>
      <c r="E1145" s="27" t="s">
        <v>4445</v>
      </c>
    </row>
    <row r="1146">
      <c r="A1146" s="1" t="s">
        <v>119</v>
      </c>
    </row>
    <row r="1147">
      <c r="A1147" s="1" t="s">
        <v>121</v>
      </c>
      <c r="E1147" s="27" t="s">
        <v>114</v>
      </c>
    </row>
    <row r="1148">
      <c r="A1148" s="1" t="s">
        <v>112</v>
      </c>
      <c r="B1148" s="1">
        <v>371</v>
      </c>
      <c r="C1148" s="26" t="s">
        <v>4446</v>
      </c>
      <c r="D1148" t="s">
        <v>114</v>
      </c>
      <c r="E1148" s="27" t="s">
        <v>4447</v>
      </c>
      <c r="F1148" s="28" t="s">
        <v>132</v>
      </c>
      <c r="G1148" s="29">
        <v>14</v>
      </c>
      <c r="H1148" s="28">
        <v>0</v>
      </c>
      <c r="I1148" s="30">
        <f>ROUND(G1148*H1148,P4)</f>
        <v>0</v>
      </c>
      <c r="L1148" s="31">
        <v>0</v>
      </c>
      <c r="M1148" s="24">
        <f>ROUND(G1148*L1148,P4)</f>
        <v>0</v>
      </c>
      <c r="N1148" s="25" t="s">
        <v>257</v>
      </c>
      <c r="O1148" s="32">
        <f>M1148*AA1148</f>
        <v>0</v>
      </c>
      <c r="P1148" s="1">
        <v>3</v>
      </c>
      <c r="AA1148" s="1">
        <f>IF(P1148=1,$O$3,IF(P1148=2,$O$4,$O$5))</f>
        <v>0</v>
      </c>
    </row>
    <row r="1149">
      <c r="A1149" s="1" t="s">
        <v>118</v>
      </c>
      <c r="E1149" s="27" t="s">
        <v>4447</v>
      </c>
    </row>
    <row r="1150">
      <c r="A1150" s="1" t="s">
        <v>119</v>
      </c>
    </row>
    <row r="1151">
      <c r="A1151" s="1" t="s">
        <v>121</v>
      </c>
      <c r="E1151" s="27" t="s">
        <v>114</v>
      </c>
    </row>
    <row r="1152">
      <c r="A1152" s="1" t="s">
        <v>112</v>
      </c>
      <c r="B1152" s="1">
        <v>372</v>
      </c>
      <c r="C1152" s="26" t="s">
        <v>4448</v>
      </c>
      <c r="D1152" t="s">
        <v>114</v>
      </c>
      <c r="E1152" s="27" t="s">
        <v>4449</v>
      </c>
      <c r="F1152" s="28" t="s">
        <v>132</v>
      </c>
      <c r="G1152" s="29">
        <v>7</v>
      </c>
      <c r="H1152" s="28">
        <v>0</v>
      </c>
      <c r="I1152" s="30">
        <f>ROUND(G1152*H1152,P4)</f>
        <v>0</v>
      </c>
      <c r="L1152" s="31">
        <v>0</v>
      </c>
      <c r="M1152" s="24">
        <f>ROUND(G1152*L1152,P4)</f>
        <v>0</v>
      </c>
      <c r="N1152" s="25" t="s">
        <v>257</v>
      </c>
      <c r="O1152" s="32">
        <f>M1152*AA1152</f>
        <v>0</v>
      </c>
      <c r="P1152" s="1">
        <v>3</v>
      </c>
      <c r="AA1152" s="1">
        <f>IF(P1152=1,$O$3,IF(P1152=2,$O$4,$O$5))</f>
        <v>0</v>
      </c>
    </row>
    <row r="1153">
      <c r="A1153" s="1" t="s">
        <v>118</v>
      </c>
      <c r="E1153" s="27" t="s">
        <v>4449</v>
      </c>
    </row>
    <row r="1154">
      <c r="A1154" s="1" t="s">
        <v>119</v>
      </c>
    </row>
    <row r="1155">
      <c r="A1155" s="1" t="s">
        <v>121</v>
      </c>
      <c r="E1155" s="27" t="s">
        <v>114</v>
      </c>
    </row>
    <row r="1156">
      <c r="A1156" s="1" t="s">
        <v>112</v>
      </c>
      <c r="B1156" s="1">
        <v>373</v>
      </c>
      <c r="C1156" s="26" t="s">
        <v>4450</v>
      </c>
      <c r="D1156" t="s">
        <v>114</v>
      </c>
      <c r="E1156" s="27" t="s">
        <v>4451</v>
      </c>
      <c r="F1156" s="28" t="s">
        <v>132</v>
      </c>
      <c r="G1156" s="29">
        <v>8</v>
      </c>
      <c r="H1156" s="28">
        <v>0</v>
      </c>
      <c r="I1156" s="30">
        <f>ROUND(G1156*H1156,P4)</f>
        <v>0</v>
      </c>
      <c r="L1156" s="31">
        <v>0</v>
      </c>
      <c r="M1156" s="24">
        <f>ROUND(G1156*L1156,P4)</f>
        <v>0</v>
      </c>
      <c r="N1156" s="25" t="s">
        <v>257</v>
      </c>
      <c r="O1156" s="32">
        <f>M1156*AA1156</f>
        <v>0</v>
      </c>
      <c r="P1156" s="1">
        <v>3</v>
      </c>
      <c r="AA1156" s="1">
        <f>IF(P1156=1,$O$3,IF(P1156=2,$O$4,$O$5))</f>
        <v>0</v>
      </c>
    </row>
    <row r="1157">
      <c r="A1157" s="1" t="s">
        <v>118</v>
      </c>
      <c r="E1157" s="27" t="s">
        <v>4451</v>
      </c>
    </row>
    <row r="1158">
      <c r="A1158" s="1" t="s">
        <v>119</v>
      </c>
    </row>
    <row r="1159">
      <c r="A1159" s="1" t="s">
        <v>121</v>
      </c>
      <c r="E1159" s="27" t="s">
        <v>114</v>
      </c>
    </row>
    <row r="1160">
      <c r="A1160" s="1" t="s">
        <v>112</v>
      </c>
      <c r="B1160" s="1">
        <v>374</v>
      </c>
      <c r="C1160" s="26" t="s">
        <v>4452</v>
      </c>
      <c r="D1160" t="s">
        <v>114</v>
      </c>
      <c r="E1160" s="27" t="s">
        <v>4453</v>
      </c>
      <c r="F1160" s="28" t="s">
        <v>132</v>
      </c>
      <c r="G1160" s="29">
        <v>5</v>
      </c>
      <c r="H1160" s="28">
        <v>0</v>
      </c>
      <c r="I1160" s="30">
        <f>ROUND(G1160*H1160,P4)</f>
        <v>0</v>
      </c>
      <c r="L1160" s="31">
        <v>0</v>
      </c>
      <c r="M1160" s="24">
        <f>ROUND(G1160*L1160,P4)</f>
        <v>0</v>
      </c>
      <c r="N1160" s="25" t="s">
        <v>257</v>
      </c>
      <c r="O1160" s="32">
        <f>M1160*AA1160</f>
        <v>0</v>
      </c>
      <c r="P1160" s="1">
        <v>3</v>
      </c>
      <c r="AA1160" s="1">
        <f>IF(P1160=1,$O$3,IF(P1160=2,$O$4,$O$5))</f>
        <v>0</v>
      </c>
    </row>
    <row r="1161">
      <c r="A1161" s="1" t="s">
        <v>118</v>
      </c>
      <c r="E1161" s="27" t="s">
        <v>4453</v>
      </c>
    </row>
    <row r="1162" ht="89.25">
      <c r="A1162" s="1" t="s">
        <v>119</v>
      </c>
      <c r="E1162" s="33" t="s">
        <v>4454</v>
      </c>
    </row>
    <row r="1163">
      <c r="A1163" s="1" t="s">
        <v>121</v>
      </c>
      <c r="E1163" s="27" t="s">
        <v>114</v>
      </c>
    </row>
    <row r="1164">
      <c r="A1164" s="1" t="s">
        <v>112</v>
      </c>
      <c r="B1164" s="1">
        <v>375</v>
      </c>
      <c r="C1164" s="26" t="s">
        <v>4455</v>
      </c>
      <c r="D1164" t="s">
        <v>114</v>
      </c>
      <c r="E1164" s="27" t="s">
        <v>4456</v>
      </c>
      <c r="F1164" s="28" t="s">
        <v>132</v>
      </c>
      <c r="G1164" s="29">
        <v>10</v>
      </c>
      <c r="H1164" s="28">
        <v>0</v>
      </c>
      <c r="I1164" s="30">
        <f>ROUND(G1164*H1164,P4)</f>
        <v>0</v>
      </c>
      <c r="L1164" s="31">
        <v>0</v>
      </c>
      <c r="M1164" s="24">
        <f>ROUND(G1164*L1164,P4)</f>
        <v>0</v>
      </c>
      <c r="N1164" s="25" t="s">
        <v>257</v>
      </c>
      <c r="O1164" s="32">
        <f>M1164*AA1164</f>
        <v>0</v>
      </c>
      <c r="P1164" s="1">
        <v>3</v>
      </c>
      <c r="AA1164" s="1">
        <f>IF(P1164=1,$O$3,IF(P1164=2,$O$4,$O$5))</f>
        <v>0</v>
      </c>
    </row>
    <row r="1165">
      <c r="A1165" s="1" t="s">
        <v>118</v>
      </c>
      <c r="E1165" s="27" t="s">
        <v>4456</v>
      </c>
    </row>
    <row r="1166" ht="89.25">
      <c r="A1166" s="1" t="s">
        <v>119</v>
      </c>
      <c r="E1166" s="33" t="s">
        <v>4457</v>
      </c>
    </row>
    <row r="1167">
      <c r="A1167" s="1" t="s">
        <v>121</v>
      </c>
      <c r="E1167" s="27" t="s">
        <v>114</v>
      </c>
    </row>
    <row r="1168">
      <c r="A1168" s="1" t="s">
        <v>112</v>
      </c>
      <c r="B1168" s="1">
        <v>376</v>
      </c>
      <c r="C1168" s="26" t="s">
        <v>4458</v>
      </c>
      <c r="D1168" t="s">
        <v>114</v>
      </c>
      <c r="E1168" s="27" t="s">
        <v>4459</v>
      </c>
      <c r="F1168" s="28" t="s">
        <v>132</v>
      </c>
      <c r="G1168" s="29">
        <v>1</v>
      </c>
      <c r="H1168" s="28">
        <v>0</v>
      </c>
      <c r="I1168" s="30">
        <f>ROUND(G1168*H1168,P4)</f>
        <v>0</v>
      </c>
      <c r="L1168" s="31">
        <v>0</v>
      </c>
      <c r="M1168" s="24">
        <f>ROUND(G1168*L1168,P4)</f>
        <v>0</v>
      </c>
      <c r="N1168" s="25" t="s">
        <v>257</v>
      </c>
      <c r="O1168" s="32">
        <f>M1168*AA1168</f>
        <v>0</v>
      </c>
      <c r="P1168" s="1">
        <v>3</v>
      </c>
      <c r="AA1168" s="1">
        <f>IF(P1168=1,$O$3,IF(P1168=2,$O$4,$O$5))</f>
        <v>0</v>
      </c>
    </row>
    <row r="1169">
      <c r="A1169" s="1" t="s">
        <v>118</v>
      </c>
      <c r="E1169" s="27" t="s">
        <v>4459</v>
      </c>
    </row>
    <row r="1170">
      <c r="A1170" s="1" t="s">
        <v>119</v>
      </c>
    </row>
    <row r="1171">
      <c r="A1171" s="1" t="s">
        <v>121</v>
      </c>
      <c r="E1171" s="27" t="s">
        <v>114</v>
      </c>
    </row>
    <row r="1172">
      <c r="A1172" s="1" t="s">
        <v>112</v>
      </c>
      <c r="B1172" s="1">
        <v>377</v>
      </c>
      <c r="C1172" s="26" t="s">
        <v>4460</v>
      </c>
      <c r="D1172" t="s">
        <v>114</v>
      </c>
      <c r="E1172" s="27" t="s">
        <v>4461</v>
      </c>
      <c r="F1172" s="28" t="s">
        <v>132</v>
      </c>
      <c r="G1172" s="29">
        <v>1</v>
      </c>
      <c r="H1172" s="28">
        <v>0</v>
      </c>
      <c r="I1172" s="30">
        <f>ROUND(G1172*H1172,P4)</f>
        <v>0</v>
      </c>
      <c r="L1172" s="31">
        <v>0</v>
      </c>
      <c r="M1172" s="24">
        <f>ROUND(G1172*L1172,P4)</f>
        <v>0</v>
      </c>
      <c r="N1172" s="25" t="s">
        <v>257</v>
      </c>
      <c r="O1172" s="32">
        <f>M1172*AA1172</f>
        <v>0</v>
      </c>
      <c r="P1172" s="1">
        <v>3</v>
      </c>
      <c r="AA1172" s="1">
        <f>IF(P1172=1,$O$3,IF(P1172=2,$O$4,$O$5))</f>
        <v>0</v>
      </c>
    </row>
    <row r="1173">
      <c r="A1173" s="1" t="s">
        <v>118</v>
      </c>
      <c r="E1173" s="27" t="s">
        <v>4461</v>
      </c>
    </row>
    <row r="1174">
      <c r="A1174" s="1" t="s">
        <v>119</v>
      </c>
    </row>
    <row r="1175">
      <c r="A1175" s="1" t="s">
        <v>121</v>
      </c>
      <c r="E1175" s="27" t="s">
        <v>114</v>
      </c>
    </row>
    <row r="1176">
      <c r="A1176" s="1" t="s">
        <v>112</v>
      </c>
      <c r="B1176" s="1">
        <v>378</v>
      </c>
      <c r="C1176" s="26" t="s">
        <v>4462</v>
      </c>
      <c r="D1176" t="s">
        <v>114</v>
      </c>
      <c r="E1176" s="27" t="s">
        <v>4463</v>
      </c>
      <c r="F1176" s="28" t="s">
        <v>132</v>
      </c>
      <c r="G1176" s="29">
        <v>1</v>
      </c>
      <c r="H1176" s="28">
        <v>0</v>
      </c>
      <c r="I1176" s="30">
        <f>ROUND(G1176*H1176,P4)</f>
        <v>0</v>
      </c>
      <c r="L1176" s="31">
        <v>0</v>
      </c>
      <c r="M1176" s="24">
        <f>ROUND(G1176*L1176,P4)</f>
        <v>0</v>
      </c>
      <c r="N1176" s="25" t="s">
        <v>257</v>
      </c>
      <c r="O1176" s="32">
        <f>M1176*AA1176</f>
        <v>0</v>
      </c>
      <c r="P1176" s="1">
        <v>3</v>
      </c>
      <c r="AA1176" s="1">
        <f>IF(P1176=1,$O$3,IF(P1176=2,$O$4,$O$5))</f>
        <v>0</v>
      </c>
    </row>
    <row r="1177">
      <c r="A1177" s="1" t="s">
        <v>118</v>
      </c>
      <c r="E1177" s="27" t="s">
        <v>4463</v>
      </c>
    </row>
    <row r="1178">
      <c r="A1178" s="1" t="s">
        <v>119</v>
      </c>
    </row>
    <row r="1179">
      <c r="A1179" s="1" t="s">
        <v>121</v>
      </c>
      <c r="E1179" s="27" t="s">
        <v>114</v>
      </c>
    </row>
    <row r="1180">
      <c r="A1180" s="1" t="s">
        <v>112</v>
      </c>
      <c r="B1180" s="1">
        <v>379</v>
      </c>
      <c r="C1180" s="26" t="s">
        <v>4464</v>
      </c>
      <c r="D1180" t="s">
        <v>114</v>
      </c>
      <c r="E1180" s="27" t="s">
        <v>4465</v>
      </c>
      <c r="F1180" s="28" t="s">
        <v>132</v>
      </c>
      <c r="G1180" s="29">
        <v>3</v>
      </c>
      <c r="H1180" s="28">
        <v>0</v>
      </c>
      <c r="I1180" s="30">
        <f>ROUND(G1180*H1180,P4)</f>
        <v>0</v>
      </c>
      <c r="L1180" s="31">
        <v>0</v>
      </c>
      <c r="M1180" s="24">
        <f>ROUND(G1180*L1180,P4)</f>
        <v>0</v>
      </c>
      <c r="N1180" s="25" t="s">
        <v>257</v>
      </c>
      <c r="O1180" s="32">
        <f>M1180*AA1180</f>
        <v>0</v>
      </c>
      <c r="P1180" s="1">
        <v>3</v>
      </c>
      <c r="AA1180" s="1">
        <f>IF(P1180=1,$O$3,IF(P1180=2,$O$4,$O$5))</f>
        <v>0</v>
      </c>
    </row>
    <row r="1181">
      <c r="A1181" s="1" t="s">
        <v>118</v>
      </c>
      <c r="E1181" s="27" t="s">
        <v>4465</v>
      </c>
    </row>
    <row r="1182">
      <c r="A1182" s="1" t="s">
        <v>119</v>
      </c>
    </row>
    <row r="1183">
      <c r="A1183" s="1" t="s">
        <v>121</v>
      </c>
      <c r="E1183" s="27" t="s">
        <v>114</v>
      </c>
    </row>
    <row r="1184">
      <c r="A1184" s="1" t="s">
        <v>112</v>
      </c>
      <c r="B1184" s="1">
        <v>380</v>
      </c>
      <c r="C1184" s="26" t="s">
        <v>4466</v>
      </c>
      <c r="D1184" t="s">
        <v>114</v>
      </c>
      <c r="E1184" s="27" t="s">
        <v>4467</v>
      </c>
      <c r="F1184" s="28" t="s">
        <v>132</v>
      </c>
      <c r="G1184" s="29">
        <v>1</v>
      </c>
      <c r="H1184" s="28">
        <v>0</v>
      </c>
      <c r="I1184" s="30">
        <f>ROUND(G1184*H1184,P4)</f>
        <v>0</v>
      </c>
      <c r="L1184" s="31">
        <v>0</v>
      </c>
      <c r="M1184" s="24">
        <f>ROUND(G1184*L1184,P4)</f>
        <v>0</v>
      </c>
      <c r="N1184" s="25" t="s">
        <v>257</v>
      </c>
      <c r="O1184" s="32">
        <f>M1184*AA1184</f>
        <v>0</v>
      </c>
      <c r="P1184" s="1">
        <v>3</v>
      </c>
      <c r="AA1184" s="1">
        <f>IF(P1184=1,$O$3,IF(P1184=2,$O$4,$O$5))</f>
        <v>0</v>
      </c>
    </row>
    <row r="1185">
      <c r="A1185" s="1" t="s">
        <v>118</v>
      </c>
      <c r="E1185" s="27" t="s">
        <v>4467</v>
      </c>
    </row>
    <row r="1186">
      <c r="A1186" s="1" t="s">
        <v>119</v>
      </c>
    </row>
    <row r="1187">
      <c r="A1187" s="1" t="s">
        <v>121</v>
      </c>
      <c r="E1187" s="27" t="s">
        <v>114</v>
      </c>
    </row>
    <row r="1188">
      <c r="A1188" s="1" t="s">
        <v>112</v>
      </c>
      <c r="B1188" s="1">
        <v>436</v>
      </c>
      <c r="C1188" s="26" t="s">
        <v>4468</v>
      </c>
      <c r="D1188" t="s">
        <v>114</v>
      </c>
      <c r="E1188" s="27" t="s">
        <v>4469</v>
      </c>
      <c r="F1188" s="28" t="s">
        <v>132</v>
      </c>
      <c r="G1188" s="29">
        <v>1</v>
      </c>
      <c r="H1188" s="28">
        <v>0</v>
      </c>
      <c r="I1188" s="30">
        <f>ROUND(G1188*H1188,P4)</f>
        <v>0</v>
      </c>
      <c r="L1188" s="31">
        <v>0</v>
      </c>
      <c r="M1188" s="24">
        <f>ROUND(G1188*L1188,P4)</f>
        <v>0</v>
      </c>
      <c r="N1188" s="25" t="s">
        <v>257</v>
      </c>
      <c r="O1188" s="32">
        <f>M1188*AA1188</f>
        <v>0</v>
      </c>
      <c r="P1188" s="1">
        <v>3</v>
      </c>
      <c r="AA1188" s="1">
        <f>IF(P1188=1,$O$3,IF(P1188=2,$O$4,$O$5))</f>
        <v>0</v>
      </c>
    </row>
    <row r="1189">
      <c r="A1189" s="1" t="s">
        <v>118</v>
      </c>
      <c r="E1189" s="27" t="s">
        <v>4469</v>
      </c>
    </row>
    <row r="1190">
      <c r="A1190" s="1" t="s">
        <v>119</v>
      </c>
    </row>
    <row r="1191">
      <c r="A1191" s="1" t="s">
        <v>121</v>
      </c>
      <c r="E1191" s="27" t="s">
        <v>114</v>
      </c>
    </row>
    <row r="1192" ht="25.5">
      <c r="A1192" s="1" t="s">
        <v>112</v>
      </c>
      <c r="B1192" s="1">
        <v>453</v>
      </c>
      <c r="C1192" s="26" t="s">
        <v>4470</v>
      </c>
      <c r="D1192" t="s">
        <v>114</v>
      </c>
      <c r="E1192" s="27" t="s">
        <v>4471</v>
      </c>
      <c r="F1192" s="28" t="s">
        <v>132</v>
      </c>
      <c r="G1192" s="29">
        <v>1200</v>
      </c>
      <c r="H1192" s="28">
        <v>1.0000000000000001E-05</v>
      </c>
      <c r="I1192" s="30">
        <f>ROUND(G1192*H1192,P4)</f>
        <v>0</v>
      </c>
      <c r="L1192" s="31">
        <v>0</v>
      </c>
      <c r="M1192" s="24">
        <f>ROUND(G1192*L1192,P4)</f>
        <v>0</v>
      </c>
      <c r="N1192" s="25" t="s">
        <v>257</v>
      </c>
      <c r="O1192" s="32">
        <f>M1192*AA1192</f>
        <v>0</v>
      </c>
      <c r="P1192" s="1">
        <v>3</v>
      </c>
      <c r="AA1192" s="1">
        <f>IF(P1192=1,$O$3,IF(P1192=2,$O$4,$O$5))</f>
        <v>0</v>
      </c>
    </row>
    <row r="1193" ht="25.5">
      <c r="A1193" s="1" t="s">
        <v>118</v>
      </c>
      <c r="E1193" s="27" t="s">
        <v>4471</v>
      </c>
    </row>
    <row r="1194">
      <c r="A1194" s="1" t="s">
        <v>119</v>
      </c>
    </row>
    <row r="1195">
      <c r="A1195" s="1" t="s">
        <v>121</v>
      </c>
      <c r="E1195" s="27" t="s">
        <v>114</v>
      </c>
    </row>
    <row r="1196" ht="25.5">
      <c r="A1196" s="1" t="s">
        <v>112</v>
      </c>
      <c r="B1196" s="1">
        <v>454</v>
      </c>
      <c r="C1196" s="26" t="s">
        <v>4472</v>
      </c>
      <c r="D1196" t="s">
        <v>114</v>
      </c>
      <c r="E1196" s="27" t="s">
        <v>4473</v>
      </c>
      <c r="F1196" s="28" t="s">
        <v>132</v>
      </c>
      <c r="G1196" s="29">
        <v>150</v>
      </c>
      <c r="H1196" s="28">
        <v>2.0000000000000002E-05</v>
      </c>
      <c r="I1196" s="30">
        <f>ROUND(G1196*H1196,P4)</f>
        <v>0</v>
      </c>
      <c r="L1196" s="31">
        <v>0</v>
      </c>
      <c r="M1196" s="24">
        <f>ROUND(G1196*L1196,P4)</f>
        <v>0</v>
      </c>
      <c r="N1196" s="25" t="s">
        <v>257</v>
      </c>
      <c r="O1196" s="32">
        <f>M1196*AA1196</f>
        <v>0</v>
      </c>
      <c r="P1196" s="1">
        <v>3</v>
      </c>
      <c r="AA1196" s="1">
        <f>IF(P1196=1,$O$3,IF(P1196=2,$O$4,$O$5))</f>
        <v>0</v>
      </c>
    </row>
    <row r="1197" ht="25.5">
      <c r="A1197" s="1" t="s">
        <v>118</v>
      </c>
      <c r="E1197" s="27" t="s">
        <v>4473</v>
      </c>
    </row>
    <row r="1198">
      <c r="A1198" s="1" t="s">
        <v>119</v>
      </c>
    </row>
    <row r="1199">
      <c r="A1199" s="1" t="s">
        <v>121</v>
      </c>
      <c r="E1199" s="27" t="s">
        <v>114</v>
      </c>
    </row>
    <row r="1200">
      <c r="A1200" s="1" t="s">
        <v>112</v>
      </c>
      <c r="B1200" s="1">
        <v>455</v>
      </c>
      <c r="C1200" s="26" t="s">
        <v>4474</v>
      </c>
      <c r="D1200" t="s">
        <v>114</v>
      </c>
      <c r="E1200" s="27" t="s">
        <v>4475</v>
      </c>
      <c r="F1200" s="28" t="s">
        <v>136</v>
      </c>
      <c r="G1200" s="29">
        <v>6</v>
      </c>
      <c r="H1200" s="28">
        <v>0</v>
      </c>
      <c r="I1200" s="30">
        <f>ROUND(G1200*H1200,P4)</f>
        <v>0</v>
      </c>
      <c r="L1200" s="31">
        <v>0</v>
      </c>
      <c r="M1200" s="24">
        <f>ROUND(G1200*L1200,P4)</f>
        <v>0</v>
      </c>
      <c r="N1200" s="25" t="s">
        <v>257</v>
      </c>
      <c r="O1200" s="32">
        <f>M1200*AA1200</f>
        <v>0</v>
      </c>
      <c r="P1200" s="1">
        <v>3</v>
      </c>
      <c r="AA1200" s="1">
        <f>IF(P1200=1,$O$3,IF(P1200=2,$O$4,$O$5))</f>
        <v>0</v>
      </c>
    </row>
    <row r="1201">
      <c r="A1201" s="1" t="s">
        <v>118</v>
      </c>
      <c r="E1201" s="27" t="s">
        <v>4475</v>
      </c>
    </row>
    <row r="1202">
      <c r="A1202" s="1" t="s">
        <v>119</v>
      </c>
    </row>
    <row r="1203">
      <c r="A1203" s="1" t="s">
        <v>121</v>
      </c>
      <c r="E1203" s="27" t="s">
        <v>114</v>
      </c>
    </row>
    <row r="1204">
      <c r="A1204" s="1" t="s">
        <v>112</v>
      </c>
      <c r="B1204" s="1">
        <v>456</v>
      </c>
      <c r="C1204" s="26" t="s">
        <v>4476</v>
      </c>
      <c r="D1204" t="s">
        <v>114</v>
      </c>
      <c r="E1204" s="27" t="s">
        <v>4477</v>
      </c>
      <c r="F1204" s="28" t="s">
        <v>136</v>
      </c>
      <c r="G1204" s="29">
        <v>6</v>
      </c>
      <c r="H1204" s="28">
        <v>0</v>
      </c>
      <c r="I1204" s="30">
        <f>ROUND(G1204*H1204,P4)</f>
        <v>0</v>
      </c>
      <c r="L1204" s="31">
        <v>0</v>
      </c>
      <c r="M1204" s="24">
        <f>ROUND(G1204*L1204,P4)</f>
        <v>0</v>
      </c>
      <c r="N1204" s="25" t="s">
        <v>257</v>
      </c>
      <c r="O1204" s="32">
        <f>M1204*AA1204</f>
        <v>0</v>
      </c>
      <c r="P1204" s="1">
        <v>3</v>
      </c>
      <c r="AA1204" s="1">
        <f>IF(P1204=1,$O$3,IF(P1204=2,$O$4,$O$5))</f>
        <v>0</v>
      </c>
    </row>
    <row r="1205">
      <c r="A1205" s="1" t="s">
        <v>118</v>
      </c>
      <c r="E1205" s="27" t="s">
        <v>4477</v>
      </c>
    </row>
    <row r="1206">
      <c r="A1206" s="1" t="s">
        <v>119</v>
      </c>
    </row>
    <row r="1207">
      <c r="A1207" s="1" t="s">
        <v>121</v>
      </c>
      <c r="E1207" s="27" t="s">
        <v>114</v>
      </c>
    </row>
    <row r="1208">
      <c r="A1208" s="1" t="s">
        <v>112</v>
      </c>
      <c r="B1208" s="1">
        <v>457</v>
      </c>
      <c r="C1208" s="26" t="s">
        <v>4478</v>
      </c>
      <c r="D1208" t="s">
        <v>114</v>
      </c>
      <c r="E1208" s="27" t="s">
        <v>4479</v>
      </c>
      <c r="F1208" s="28" t="s">
        <v>132</v>
      </c>
      <c r="G1208" s="29">
        <v>20</v>
      </c>
      <c r="H1208" s="28">
        <v>0</v>
      </c>
      <c r="I1208" s="30">
        <f>ROUND(G1208*H1208,P4)</f>
        <v>0</v>
      </c>
      <c r="L1208" s="31">
        <v>0</v>
      </c>
      <c r="M1208" s="24">
        <f>ROUND(G1208*L1208,P4)</f>
        <v>0</v>
      </c>
      <c r="N1208" s="25" t="s">
        <v>257</v>
      </c>
      <c r="O1208" s="32">
        <f>M1208*AA1208</f>
        <v>0</v>
      </c>
      <c r="P1208" s="1">
        <v>3</v>
      </c>
      <c r="AA1208" s="1">
        <f>IF(P1208=1,$O$3,IF(P1208=2,$O$4,$O$5))</f>
        <v>0</v>
      </c>
    </row>
    <row r="1209">
      <c r="A1209" s="1" t="s">
        <v>118</v>
      </c>
      <c r="E1209" s="27" t="s">
        <v>4479</v>
      </c>
    </row>
    <row r="1210">
      <c r="A1210" s="1" t="s">
        <v>119</v>
      </c>
    </row>
    <row r="1211">
      <c r="A1211" s="1" t="s">
        <v>121</v>
      </c>
      <c r="E1211" s="27" t="s">
        <v>114</v>
      </c>
    </row>
    <row r="1212">
      <c r="A1212" s="1" t="s">
        <v>112</v>
      </c>
      <c r="B1212" s="1">
        <v>450</v>
      </c>
      <c r="C1212" s="26" t="s">
        <v>4480</v>
      </c>
      <c r="D1212" t="s">
        <v>114</v>
      </c>
      <c r="E1212" s="27" t="s">
        <v>4481</v>
      </c>
      <c r="F1212" s="28" t="s">
        <v>132</v>
      </c>
      <c r="G1212" s="29">
        <v>500</v>
      </c>
      <c r="H1212" s="28">
        <v>0</v>
      </c>
      <c r="I1212" s="30">
        <f>ROUND(G1212*H1212,P4)</f>
        <v>0</v>
      </c>
      <c r="L1212" s="31">
        <v>0</v>
      </c>
      <c r="M1212" s="24">
        <f>ROUND(G1212*L1212,P4)</f>
        <v>0</v>
      </c>
      <c r="N1212" s="25" t="s">
        <v>257</v>
      </c>
      <c r="O1212" s="32">
        <f>M1212*AA1212</f>
        <v>0</v>
      </c>
      <c r="P1212" s="1">
        <v>3</v>
      </c>
      <c r="AA1212" s="1">
        <f>IF(P1212=1,$O$3,IF(P1212=2,$O$4,$O$5))</f>
        <v>0</v>
      </c>
    </row>
    <row r="1213">
      <c r="A1213" s="1" t="s">
        <v>118</v>
      </c>
      <c r="E1213" s="27" t="s">
        <v>4481</v>
      </c>
    </row>
    <row r="1214" ht="38.25">
      <c r="A1214" s="1" t="s">
        <v>119</v>
      </c>
      <c r="E1214" s="33" t="s">
        <v>4482</v>
      </c>
    </row>
    <row r="1215">
      <c r="A1215" s="1" t="s">
        <v>121</v>
      </c>
      <c r="E1215" s="27" t="s">
        <v>114</v>
      </c>
    </row>
    <row r="1216">
      <c r="A1216" s="1" t="s">
        <v>109</v>
      </c>
      <c r="C1216" s="22" t="s">
        <v>4483</v>
      </c>
      <c r="E1216" s="23" t="s">
        <v>4484</v>
      </c>
      <c r="L1216" s="24">
        <f>SUMIFS(L1217:L1348,A1217:A1348,"P")</f>
        <v>0</v>
      </c>
      <c r="M1216" s="24">
        <f>SUMIFS(M1217:M1348,A1217:A1348,"P")</f>
        <v>0</v>
      </c>
      <c r="N1216" s="25"/>
    </row>
    <row r="1217">
      <c r="A1217" s="1" t="s">
        <v>112</v>
      </c>
      <c r="B1217" s="1">
        <v>461</v>
      </c>
      <c r="C1217" s="26" t="s">
        <v>3811</v>
      </c>
      <c r="D1217" t="s">
        <v>114</v>
      </c>
      <c r="E1217" s="27" t="s">
        <v>3812</v>
      </c>
      <c r="F1217" s="28" t="s">
        <v>136</v>
      </c>
      <c r="G1217" s="29">
        <v>138</v>
      </c>
      <c r="H1217" s="28">
        <v>6.9999999999999994E-05</v>
      </c>
      <c r="I1217" s="30">
        <f>ROUND(G1217*H1217,P4)</f>
        <v>0</v>
      </c>
      <c r="L1217" s="31">
        <v>0</v>
      </c>
      <c r="M1217" s="24">
        <f>ROUND(G1217*L1217,P4)</f>
        <v>0</v>
      </c>
      <c r="N1217" s="25" t="s">
        <v>133</v>
      </c>
      <c r="O1217" s="32">
        <f>M1217*AA1217</f>
        <v>0</v>
      </c>
      <c r="P1217" s="1">
        <v>3</v>
      </c>
      <c r="AA1217" s="1">
        <f>IF(P1217=1,$O$3,IF(P1217=2,$O$4,$O$5))</f>
        <v>0</v>
      </c>
    </row>
    <row r="1218">
      <c r="A1218" s="1" t="s">
        <v>118</v>
      </c>
      <c r="E1218" s="27" t="s">
        <v>3812</v>
      </c>
    </row>
    <row r="1219">
      <c r="A1219" s="1" t="s">
        <v>119</v>
      </c>
      <c r="E1219" s="33" t="s">
        <v>4485</v>
      </c>
    </row>
    <row r="1220">
      <c r="A1220" s="1" t="s">
        <v>121</v>
      </c>
      <c r="E1220" s="27" t="s">
        <v>114</v>
      </c>
    </row>
    <row r="1221">
      <c r="A1221" s="1" t="s">
        <v>112</v>
      </c>
      <c r="B1221" s="1">
        <v>480</v>
      </c>
      <c r="C1221" s="26" t="s">
        <v>585</v>
      </c>
      <c r="D1221" t="s">
        <v>114</v>
      </c>
      <c r="E1221" s="27" t="s">
        <v>586</v>
      </c>
      <c r="F1221" s="28" t="s">
        <v>132</v>
      </c>
      <c r="G1221" s="29">
        <v>10</v>
      </c>
      <c r="H1221" s="28">
        <v>0.00012999999999999999</v>
      </c>
      <c r="I1221" s="30">
        <f>ROUND(G1221*H1221,P4)</f>
        <v>0</v>
      </c>
      <c r="L1221" s="31">
        <v>0</v>
      </c>
      <c r="M1221" s="24">
        <f>ROUND(G1221*L1221,P4)</f>
        <v>0</v>
      </c>
      <c r="N1221" s="25" t="s">
        <v>133</v>
      </c>
      <c r="O1221" s="32">
        <f>M1221*AA1221</f>
        <v>0</v>
      </c>
      <c r="P1221" s="1">
        <v>3</v>
      </c>
      <c r="AA1221" s="1">
        <f>IF(P1221=1,$O$3,IF(P1221=2,$O$4,$O$5))</f>
        <v>0</v>
      </c>
    </row>
    <row r="1222">
      <c r="A1222" s="1" t="s">
        <v>118</v>
      </c>
      <c r="E1222" s="27" t="s">
        <v>586</v>
      </c>
    </row>
    <row r="1223">
      <c r="A1223" s="1" t="s">
        <v>119</v>
      </c>
    </row>
    <row r="1224">
      <c r="A1224" s="1" t="s">
        <v>121</v>
      </c>
      <c r="E1224" s="27" t="s">
        <v>114</v>
      </c>
    </row>
    <row r="1225">
      <c r="A1225" s="1" t="s">
        <v>112</v>
      </c>
      <c r="B1225" s="1">
        <v>487</v>
      </c>
      <c r="C1225" s="26" t="s">
        <v>4486</v>
      </c>
      <c r="D1225" t="s">
        <v>114</v>
      </c>
      <c r="E1225" s="27" t="s">
        <v>4487</v>
      </c>
      <c r="F1225" s="28" t="s">
        <v>132</v>
      </c>
      <c r="G1225" s="29">
        <v>10</v>
      </c>
      <c r="H1225" s="28">
        <v>0.00027999999999999998</v>
      </c>
      <c r="I1225" s="30">
        <f>ROUND(G1225*H1225,P4)</f>
        <v>0</v>
      </c>
      <c r="L1225" s="31">
        <v>0</v>
      </c>
      <c r="M1225" s="24">
        <f>ROUND(G1225*L1225,P4)</f>
        <v>0</v>
      </c>
      <c r="N1225" s="25" t="s">
        <v>133</v>
      </c>
      <c r="O1225" s="32">
        <f>M1225*AA1225</f>
        <v>0</v>
      </c>
      <c r="P1225" s="1">
        <v>3</v>
      </c>
      <c r="AA1225" s="1">
        <f>IF(P1225=1,$O$3,IF(P1225=2,$O$4,$O$5))</f>
        <v>0</v>
      </c>
    </row>
    <row r="1226">
      <c r="A1226" s="1" t="s">
        <v>118</v>
      </c>
      <c r="E1226" s="27" t="s">
        <v>4487</v>
      </c>
    </row>
    <row r="1227">
      <c r="A1227" s="1" t="s">
        <v>119</v>
      </c>
    </row>
    <row r="1228">
      <c r="A1228" s="1" t="s">
        <v>121</v>
      </c>
      <c r="E1228" s="27" t="s">
        <v>114</v>
      </c>
    </row>
    <row r="1229">
      <c r="A1229" s="1" t="s">
        <v>112</v>
      </c>
      <c r="B1229" s="1">
        <v>484</v>
      </c>
      <c r="C1229" s="26" t="s">
        <v>4488</v>
      </c>
      <c r="D1229" t="s">
        <v>114</v>
      </c>
      <c r="E1229" s="27" t="s">
        <v>4489</v>
      </c>
      <c r="F1229" s="28" t="s">
        <v>132</v>
      </c>
      <c r="G1229" s="29">
        <v>16</v>
      </c>
      <c r="H1229" s="28">
        <v>0.00023000000000000001</v>
      </c>
      <c r="I1229" s="30">
        <f>ROUND(G1229*H1229,P4)</f>
        <v>0</v>
      </c>
      <c r="L1229" s="31">
        <v>0</v>
      </c>
      <c r="M1229" s="24">
        <f>ROUND(G1229*L1229,P4)</f>
        <v>0</v>
      </c>
      <c r="N1229" s="25" t="s">
        <v>133</v>
      </c>
      <c r="O1229" s="32">
        <f>M1229*AA1229</f>
        <v>0</v>
      </c>
      <c r="P1229" s="1">
        <v>3</v>
      </c>
      <c r="AA1229" s="1">
        <f>IF(P1229=1,$O$3,IF(P1229=2,$O$4,$O$5))</f>
        <v>0</v>
      </c>
    </row>
    <row r="1230">
      <c r="A1230" s="1" t="s">
        <v>118</v>
      </c>
      <c r="E1230" s="27" t="s">
        <v>4489</v>
      </c>
    </row>
    <row r="1231">
      <c r="A1231" s="1" t="s">
        <v>119</v>
      </c>
    </row>
    <row r="1232">
      <c r="A1232" s="1" t="s">
        <v>121</v>
      </c>
      <c r="E1232" s="27" t="s">
        <v>114</v>
      </c>
    </row>
    <row r="1233">
      <c r="A1233" s="1" t="s">
        <v>112</v>
      </c>
      <c r="B1233" s="1">
        <v>481</v>
      </c>
      <c r="C1233" s="26" t="s">
        <v>4179</v>
      </c>
      <c r="D1233" t="s">
        <v>114</v>
      </c>
      <c r="E1233" s="27" t="s">
        <v>4180</v>
      </c>
      <c r="F1233" s="28" t="s">
        <v>132</v>
      </c>
      <c r="G1233" s="29">
        <v>10</v>
      </c>
      <c r="H1233" s="28">
        <v>0.00016000000000000001</v>
      </c>
      <c r="I1233" s="30">
        <f>ROUND(G1233*H1233,P4)</f>
        <v>0</v>
      </c>
      <c r="L1233" s="31">
        <v>0</v>
      </c>
      <c r="M1233" s="24">
        <f>ROUND(G1233*L1233,P4)</f>
        <v>0</v>
      </c>
      <c r="N1233" s="25" t="s">
        <v>133</v>
      </c>
      <c r="O1233" s="32">
        <f>M1233*AA1233</f>
        <v>0</v>
      </c>
      <c r="P1233" s="1">
        <v>3</v>
      </c>
      <c r="AA1233" s="1">
        <f>IF(P1233=1,$O$3,IF(P1233=2,$O$4,$O$5))</f>
        <v>0</v>
      </c>
    </row>
    <row r="1234">
      <c r="A1234" s="1" t="s">
        <v>118</v>
      </c>
      <c r="E1234" s="27" t="s">
        <v>4180</v>
      </c>
    </row>
    <row r="1235">
      <c r="A1235" s="1" t="s">
        <v>119</v>
      </c>
    </row>
    <row r="1236">
      <c r="A1236" s="1" t="s">
        <v>121</v>
      </c>
      <c r="E1236" s="27" t="s">
        <v>114</v>
      </c>
    </row>
    <row r="1237" ht="25.5">
      <c r="A1237" s="1" t="s">
        <v>112</v>
      </c>
      <c r="B1237" s="1">
        <v>460</v>
      </c>
      <c r="C1237" s="26" t="s">
        <v>3820</v>
      </c>
      <c r="D1237" t="s">
        <v>191</v>
      </c>
      <c r="E1237" s="27" t="s">
        <v>3821</v>
      </c>
      <c r="F1237" s="28" t="s">
        <v>136</v>
      </c>
      <c r="G1237" s="29">
        <v>120</v>
      </c>
      <c r="H1237" s="28">
        <v>0</v>
      </c>
      <c r="I1237" s="30">
        <f>ROUND(G1237*H1237,P4)</f>
        <v>0</v>
      </c>
      <c r="L1237" s="31">
        <v>0</v>
      </c>
      <c r="M1237" s="24">
        <f>ROUND(G1237*L1237,P4)</f>
        <v>0</v>
      </c>
      <c r="N1237" s="25" t="s">
        <v>133</v>
      </c>
      <c r="O1237" s="32">
        <f>M1237*AA1237</f>
        <v>0</v>
      </c>
      <c r="P1237" s="1">
        <v>3</v>
      </c>
      <c r="AA1237" s="1">
        <f>IF(P1237=1,$O$3,IF(P1237=2,$O$4,$O$5))</f>
        <v>0</v>
      </c>
    </row>
    <row r="1238" ht="38.25">
      <c r="A1238" s="1" t="s">
        <v>118</v>
      </c>
      <c r="E1238" s="27" t="s">
        <v>3822</v>
      </c>
    </row>
    <row r="1239">
      <c r="A1239" s="1" t="s">
        <v>119</v>
      </c>
    </row>
    <row r="1240">
      <c r="A1240" s="1" t="s">
        <v>121</v>
      </c>
      <c r="E1240" s="27" t="s">
        <v>114</v>
      </c>
    </row>
    <row r="1241">
      <c r="A1241" s="1" t="s">
        <v>112</v>
      </c>
      <c r="B1241" s="1">
        <v>458</v>
      </c>
      <c r="C1241" s="26" t="s">
        <v>4490</v>
      </c>
      <c r="D1241" t="s">
        <v>114</v>
      </c>
      <c r="E1241" s="27" t="s">
        <v>4491</v>
      </c>
      <c r="F1241" s="28" t="s">
        <v>136</v>
      </c>
      <c r="G1241" s="29">
        <v>250</v>
      </c>
      <c r="H1241" s="28">
        <v>0</v>
      </c>
      <c r="I1241" s="30">
        <f>ROUND(G1241*H1241,P4)</f>
        <v>0</v>
      </c>
      <c r="L1241" s="31">
        <v>0</v>
      </c>
      <c r="M1241" s="24">
        <f>ROUND(G1241*L1241,P4)</f>
        <v>0</v>
      </c>
      <c r="N1241" s="25" t="s">
        <v>133</v>
      </c>
      <c r="O1241" s="32">
        <f>M1241*AA1241</f>
        <v>0</v>
      </c>
      <c r="P1241" s="1">
        <v>3</v>
      </c>
      <c r="AA1241" s="1">
        <f>IF(P1241=1,$O$3,IF(P1241=2,$O$4,$O$5))</f>
        <v>0</v>
      </c>
    </row>
    <row r="1242">
      <c r="A1242" s="1" t="s">
        <v>118</v>
      </c>
      <c r="E1242" s="27" t="s">
        <v>4491</v>
      </c>
    </row>
    <row r="1243">
      <c r="A1243" s="1" t="s">
        <v>119</v>
      </c>
    </row>
    <row r="1244">
      <c r="A1244" s="1" t="s">
        <v>121</v>
      </c>
      <c r="E1244" s="27" t="s">
        <v>114</v>
      </c>
    </row>
    <row r="1245">
      <c r="A1245" s="1" t="s">
        <v>112</v>
      </c>
      <c r="B1245" s="1">
        <v>478</v>
      </c>
      <c r="C1245" s="26" t="s">
        <v>4313</v>
      </c>
      <c r="D1245" t="s">
        <v>114</v>
      </c>
      <c r="E1245" s="27" t="s">
        <v>581</v>
      </c>
      <c r="F1245" s="28" t="s">
        <v>132</v>
      </c>
      <c r="G1245" s="29">
        <v>44</v>
      </c>
      <c r="H1245" s="28">
        <v>0</v>
      </c>
      <c r="I1245" s="30">
        <f>ROUND(G1245*H1245,P4)</f>
        <v>0</v>
      </c>
      <c r="L1245" s="31">
        <v>0</v>
      </c>
      <c r="M1245" s="24">
        <f>ROUND(G1245*L1245,P4)</f>
        <v>0</v>
      </c>
      <c r="N1245" s="25" t="s">
        <v>133</v>
      </c>
      <c r="O1245" s="32">
        <f>M1245*AA1245</f>
        <v>0</v>
      </c>
      <c r="P1245" s="1">
        <v>3</v>
      </c>
      <c r="AA1245" s="1">
        <f>IF(P1245=1,$O$3,IF(P1245=2,$O$4,$O$5))</f>
        <v>0</v>
      </c>
    </row>
    <row r="1246">
      <c r="A1246" s="1" t="s">
        <v>118</v>
      </c>
      <c r="E1246" s="27" t="s">
        <v>581</v>
      </c>
    </row>
    <row r="1247" ht="114.75">
      <c r="A1247" s="1" t="s">
        <v>119</v>
      </c>
      <c r="E1247" s="33" t="s">
        <v>4492</v>
      </c>
    </row>
    <row r="1248">
      <c r="A1248" s="1" t="s">
        <v>121</v>
      </c>
      <c r="E1248" s="27" t="s">
        <v>114</v>
      </c>
    </row>
    <row r="1249">
      <c r="A1249" s="1" t="s">
        <v>112</v>
      </c>
      <c r="B1249" s="1">
        <v>483</v>
      </c>
      <c r="C1249" s="26" t="s">
        <v>4493</v>
      </c>
      <c r="D1249" t="s">
        <v>114</v>
      </c>
      <c r="E1249" s="27" t="s">
        <v>4494</v>
      </c>
      <c r="F1249" s="28" t="s">
        <v>132</v>
      </c>
      <c r="G1249" s="29">
        <v>16</v>
      </c>
      <c r="H1249" s="28">
        <v>0</v>
      </c>
      <c r="I1249" s="30">
        <f>ROUND(G1249*H1249,P4)</f>
        <v>0</v>
      </c>
      <c r="L1249" s="31">
        <v>0</v>
      </c>
      <c r="M1249" s="24">
        <f>ROUND(G1249*L1249,P4)</f>
        <v>0</v>
      </c>
      <c r="N1249" s="25" t="s">
        <v>133</v>
      </c>
      <c r="O1249" s="32">
        <f>M1249*AA1249</f>
        <v>0</v>
      </c>
      <c r="P1249" s="1">
        <v>3</v>
      </c>
      <c r="AA1249" s="1">
        <f>IF(P1249=1,$O$3,IF(P1249=2,$O$4,$O$5))</f>
        <v>0</v>
      </c>
    </row>
    <row r="1250">
      <c r="A1250" s="1" t="s">
        <v>118</v>
      </c>
      <c r="E1250" s="27" t="s">
        <v>4494</v>
      </c>
    </row>
    <row r="1251">
      <c r="A1251" s="1" t="s">
        <v>119</v>
      </c>
    </row>
    <row r="1252">
      <c r="A1252" s="1" t="s">
        <v>121</v>
      </c>
      <c r="E1252" s="27" t="s">
        <v>114</v>
      </c>
    </row>
    <row r="1253">
      <c r="A1253" s="1" t="s">
        <v>112</v>
      </c>
      <c r="B1253" s="1">
        <v>486</v>
      </c>
      <c r="C1253" s="26" t="s">
        <v>4495</v>
      </c>
      <c r="D1253" t="s">
        <v>114</v>
      </c>
      <c r="E1253" s="27" t="s">
        <v>4496</v>
      </c>
      <c r="F1253" s="28" t="s">
        <v>132</v>
      </c>
      <c r="G1253" s="29">
        <v>10</v>
      </c>
      <c r="H1253" s="28">
        <v>0</v>
      </c>
      <c r="I1253" s="30">
        <f>ROUND(G1253*H1253,P4)</f>
        <v>0</v>
      </c>
      <c r="L1253" s="31">
        <v>0</v>
      </c>
      <c r="M1253" s="24">
        <f>ROUND(G1253*L1253,P4)</f>
        <v>0</v>
      </c>
      <c r="N1253" s="25" t="s">
        <v>133</v>
      </c>
      <c r="O1253" s="32">
        <f>M1253*AA1253</f>
        <v>0</v>
      </c>
      <c r="P1253" s="1">
        <v>3</v>
      </c>
      <c r="AA1253" s="1">
        <f>IF(P1253=1,$O$3,IF(P1253=2,$O$4,$O$5))</f>
        <v>0</v>
      </c>
    </row>
    <row r="1254">
      <c r="A1254" s="1" t="s">
        <v>118</v>
      </c>
      <c r="E1254" s="27" t="s">
        <v>4496</v>
      </c>
    </row>
    <row r="1255">
      <c r="A1255" s="1" t="s">
        <v>119</v>
      </c>
    </row>
    <row r="1256">
      <c r="A1256" s="1" t="s">
        <v>121</v>
      </c>
      <c r="E1256" s="27" t="s">
        <v>114</v>
      </c>
    </row>
    <row r="1257">
      <c r="A1257" s="1" t="s">
        <v>112</v>
      </c>
      <c r="B1257" s="1">
        <v>462</v>
      </c>
      <c r="C1257" s="26" t="s">
        <v>4497</v>
      </c>
      <c r="D1257" t="s">
        <v>114</v>
      </c>
      <c r="E1257" s="27" t="s">
        <v>4498</v>
      </c>
      <c r="F1257" s="28" t="s">
        <v>132</v>
      </c>
      <c r="G1257" s="29">
        <v>10</v>
      </c>
      <c r="H1257" s="28">
        <v>0</v>
      </c>
      <c r="I1257" s="30">
        <f>ROUND(G1257*H1257,P4)</f>
        <v>0</v>
      </c>
      <c r="L1257" s="31">
        <v>0</v>
      </c>
      <c r="M1257" s="24">
        <f>ROUND(G1257*L1257,P4)</f>
        <v>0</v>
      </c>
      <c r="N1257" s="25" t="s">
        <v>133</v>
      </c>
      <c r="O1257" s="32">
        <f>M1257*AA1257</f>
        <v>0</v>
      </c>
      <c r="P1257" s="1">
        <v>3</v>
      </c>
      <c r="AA1257" s="1">
        <f>IF(P1257=1,$O$3,IF(P1257=2,$O$4,$O$5))</f>
        <v>0</v>
      </c>
    </row>
    <row r="1258">
      <c r="A1258" s="1" t="s">
        <v>118</v>
      </c>
      <c r="E1258" s="27" t="s">
        <v>4498</v>
      </c>
    </row>
    <row r="1259">
      <c r="A1259" s="1" t="s">
        <v>119</v>
      </c>
    </row>
    <row r="1260">
      <c r="A1260" s="1" t="s">
        <v>121</v>
      </c>
      <c r="E1260" s="27" t="s">
        <v>114</v>
      </c>
    </row>
    <row r="1261">
      <c r="A1261" s="1" t="s">
        <v>112</v>
      </c>
      <c r="B1261" s="1">
        <v>490</v>
      </c>
      <c r="C1261" s="26" t="s">
        <v>4499</v>
      </c>
      <c r="D1261" t="s">
        <v>114</v>
      </c>
      <c r="E1261" s="27" t="s">
        <v>4500</v>
      </c>
      <c r="F1261" s="28" t="s">
        <v>132</v>
      </c>
      <c r="G1261" s="29">
        <v>1</v>
      </c>
      <c r="H1261" s="28">
        <v>0</v>
      </c>
      <c r="I1261" s="30">
        <f>ROUND(G1261*H1261,P4)</f>
        <v>0</v>
      </c>
      <c r="L1261" s="31">
        <v>0</v>
      </c>
      <c r="M1261" s="24">
        <f>ROUND(G1261*L1261,P4)</f>
        <v>0</v>
      </c>
      <c r="N1261" s="25" t="s">
        <v>133</v>
      </c>
      <c r="O1261" s="32">
        <f>M1261*AA1261</f>
        <v>0</v>
      </c>
      <c r="P1261" s="1">
        <v>3</v>
      </c>
      <c r="AA1261" s="1">
        <f>IF(P1261=1,$O$3,IF(P1261=2,$O$4,$O$5))</f>
        <v>0</v>
      </c>
    </row>
    <row r="1262">
      <c r="A1262" s="1" t="s">
        <v>118</v>
      </c>
      <c r="E1262" s="27" t="s">
        <v>4500</v>
      </c>
    </row>
    <row r="1263">
      <c r="A1263" s="1" t="s">
        <v>119</v>
      </c>
    </row>
    <row r="1264">
      <c r="A1264" s="1" t="s">
        <v>121</v>
      </c>
      <c r="E1264" s="27" t="s">
        <v>114</v>
      </c>
    </row>
    <row r="1265" ht="25.5">
      <c r="A1265" s="1" t="s">
        <v>112</v>
      </c>
      <c r="B1265" s="1">
        <v>459</v>
      </c>
      <c r="C1265" s="26" t="s">
        <v>4501</v>
      </c>
      <c r="D1265" t="s">
        <v>114</v>
      </c>
      <c r="E1265" s="27" t="s">
        <v>4502</v>
      </c>
      <c r="F1265" s="28" t="s">
        <v>136</v>
      </c>
      <c r="G1265" s="29">
        <v>250</v>
      </c>
      <c r="H1265" s="28">
        <v>0</v>
      </c>
      <c r="I1265" s="30">
        <f>ROUND(G1265*H1265,P4)</f>
        <v>0</v>
      </c>
      <c r="L1265" s="31">
        <v>0</v>
      </c>
      <c r="M1265" s="24">
        <f>ROUND(G1265*L1265,P4)</f>
        <v>0</v>
      </c>
      <c r="N1265" s="25" t="s">
        <v>257</v>
      </c>
      <c r="O1265" s="32">
        <f>M1265*AA1265</f>
        <v>0</v>
      </c>
      <c r="P1265" s="1">
        <v>3</v>
      </c>
      <c r="AA1265" s="1">
        <f>IF(P1265=1,$O$3,IF(P1265=2,$O$4,$O$5))</f>
        <v>0</v>
      </c>
    </row>
    <row r="1266" ht="25.5">
      <c r="A1266" s="1" t="s">
        <v>118</v>
      </c>
      <c r="E1266" s="27" t="s">
        <v>4502</v>
      </c>
    </row>
    <row r="1267">
      <c r="A1267" s="1" t="s">
        <v>119</v>
      </c>
    </row>
    <row r="1268">
      <c r="A1268" s="1" t="s">
        <v>121</v>
      </c>
      <c r="E1268" s="27" t="s">
        <v>114</v>
      </c>
    </row>
    <row r="1269">
      <c r="A1269" s="1" t="s">
        <v>112</v>
      </c>
      <c r="B1269" s="1">
        <v>463</v>
      </c>
      <c r="C1269" s="26" t="s">
        <v>4503</v>
      </c>
      <c r="D1269" t="s">
        <v>114</v>
      </c>
      <c r="E1269" s="27" t="s">
        <v>4504</v>
      </c>
      <c r="F1269" s="28" t="s">
        <v>132</v>
      </c>
      <c r="G1269" s="29">
        <v>10</v>
      </c>
      <c r="H1269" s="28">
        <v>0</v>
      </c>
      <c r="I1269" s="30">
        <f>ROUND(G1269*H1269,P4)</f>
        <v>0</v>
      </c>
      <c r="L1269" s="31">
        <v>0</v>
      </c>
      <c r="M1269" s="24">
        <f>ROUND(G1269*L1269,P4)</f>
        <v>0</v>
      </c>
      <c r="N1269" s="25" t="s">
        <v>257</v>
      </c>
      <c r="O1269" s="32">
        <f>M1269*AA1269</f>
        <v>0</v>
      </c>
      <c r="P1269" s="1">
        <v>3</v>
      </c>
      <c r="AA1269" s="1">
        <f>IF(P1269=1,$O$3,IF(P1269=2,$O$4,$O$5))</f>
        <v>0</v>
      </c>
    </row>
    <row r="1270">
      <c r="A1270" s="1" t="s">
        <v>118</v>
      </c>
      <c r="E1270" s="27" t="s">
        <v>4504</v>
      </c>
    </row>
    <row r="1271">
      <c r="A1271" s="1" t="s">
        <v>119</v>
      </c>
    </row>
    <row r="1272">
      <c r="A1272" s="1" t="s">
        <v>121</v>
      </c>
      <c r="E1272" s="27" t="s">
        <v>114</v>
      </c>
    </row>
    <row r="1273">
      <c r="A1273" s="1" t="s">
        <v>112</v>
      </c>
      <c r="B1273" s="1">
        <v>464</v>
      </c>
      <c r="C1273" s="26" t="s">
        <v>4505</v>
      </c>
      <c r="D1273" t="s">
        <v>114</v>
      </c>
      <c r="E1273" s="27" t="s">
        <v>4506</v>
      </c>
      <c r="F1273" s="28" t="s">
        <v>132</v>
      </c>
      <c r="G1273" s="29">
        <v>10</v>
      </c>
      <c r="H1273" s="28">
        <v>0</v>
      </c>
      <c r="I1273" s="30">
        <f>ROUND(G1273*H1273,P4)</f>
        <v>0</v>
      </c>
      <c r="L1273" s="31">
        <v>0</v>
      </c>
      <c r="M1273" s="24">
        <f>ROUND(G1273*L1273,P4)</f>
        <v>0</v>
      </c>
      <c r="N1273" s="25" t="s">
        <v>257</v>
      </c>
      <c r="O1273" s="32">
        <f>M1273*AA1273</f>
        <v>0</v>
      </c>
      <c r="P1273" s="1">
        <v>3</v>
      </c>
      <c r="AA1273" s="1">
        <f>IF(P1273=1,$O$3,IF(P1273=2,$O$4,$O$5))</f>
        <v>0</v>
      </c>
    </row>
    <row r="1274">
      <c r="A1274" s="1" t="s">
        <v>118</v>
      </c>
      <c r="E1274" s="27" t="s">
        <v>4506</v>
      </c>
    </row>
    <row r="1275">
      <c r="A1275" s="1" t="s">
        <v>119</v>
      </c>
    </row>
    <row r="1276">
      <c r="A1276" s="1" t="s">
        <v>121</v>
      </c>
      <c r="E1276" s="27" t="s">
        <v>114</v>
      </c>
    </row>
    <row r="1277">
      <c r="A1277" s="1" t="s">
        <v>112</v>
      </c>
      <c r="B1277" s="1">
        <v>465</v>
      </c>
      <c r="C1277" s="26" t="s">
        <v>4507</v>
      </c>
      <c r="D1277" t="s">
        <v>114</v>
      </c>
      <c r="E1277" s="27" t="s">
        <v>4508</v>
      </c>
      <c r="F1277" s="28" t="s">
        <v>132</v>
      </c>
      <c r="G1277" s="29">
        <v>10</v>
      </c>
      <c r="H1277" s="28">
        <v>0</v>
      </c>
      <c r="I1277" s="30">
        <f>ROUND(G1277*H1277,P4)</f>
        <v>0</v>
      </c>
      <c r="L1277" s="31">
        <v>0</v>
      </c>
      <c r="M1277" s="24">
        <f>ROUND(G1277*L1277,P4)</f>
        <v>0</v>
      </c>
      <c r="N1277" s="25" t="s">
        <v>257</v>
      </c>
      <c r="O1277" s="32">
        <f>M1277*AA1277</f>
        <v>0</v>
      </c>
      <c r="P1277" s="1">
        <v>3</v>
      </c>
      <c r="AA1277" s="1">
        <f>IF(P1277=1,$O$3,IF(P1277=2,$O$4,$O$5))</f>
        <v>0</v>
      </c>
    </row>
    <row r="1278">
      <c r="A1278" s="1" t="s">
        <v>118</v>
      </c>
      <c r="E1278" s="27" t="s">
        <v>4508</v>
      </c>
    </row>
    <row r="1279">
      <c r="A1279" s="1" t="s">
        <v>119</v>
      </c>
    </row>
    <row r="1280">
      <c r="A1280" s="1" t="s">
        <v>121</v>
      </c>
      <c r="E1280" s="27" t="s">
        <v>114</v>
      </c>
    </row>
    <row r="1281">
      <c r="A1281" s="1" t="s">
        <v>112</v>
      </c>
      <c r="B1281" s="1">
        <v>466</v>
      </c>
      <c r="C1281" s="26" t="s">
        <v>4509</v>
      </c>
      <c r="D1281" t="s">
        <v>114</v>
      </c>
      <c r="E1281" s="27" t="s">
        <v>4510</v>
      </c>
      <c r="F1281" s="28" t="s">
        <v>132</v>
      </c>
      <c r="G1281" s="29">
        <v>18</v>
      </c>
      <c r="H1281" s="28">
        <v>0</v>
      </c>
      <c r="I1281" s="30">
        <f>ROUND(G1281*H1281,P4)</f>
        <v>0</v>
      </c>
      <c r="L1281" s="31">
        <v>0</v>
      </c>
      <c r="M1281" s="24">
        <f>ROUND(G1281*L1281,P4)</f>
        <v>0</v>
      </c>
      <c r="N1281" s="25" t="s">
        <v>257</v>
      </c>
      <c r="O1281" s="32">
        <f>M1281*AA1281</f>
        <v>0</v>
      </c>
      <c r="P1281" s="1">
        <v>3</v>
      </c>
      <c r="AA1281" s="1">
        <f>IF(P1281=1,$O$3,IF(P1281=2,$O$4,$O$5))</f>
        <v>0</v>
      </c>
    </row>
    <row r="1282">
      <c r="A1282" s="1" t="s">
        <v>118</v>
      </c>
      <c r="E1282" s="27" t="s">
        <v>4510</v>
      </c>
    </row>
    <row r="1283">
      <c r="A1283" s="1" t="s">
        <v>119</v>
      </c>
    </row>
    <row r="1284">
      <c r="A1284" s="1" t="s">
        <v>121</v>
      </c>
      <c r="E1284" s="27" t="s">
        <v>114</v>
      </c>
    </row>
    <row r="1285">
      <c r="A1285" s="1" t="s">
        <v>112</v>
      </c>
      <c r="B1285" s="1">
        <v>467</v>
      </c>
      <c r="C1285" s="26" t="s">
        <v>4511</v>
      </c>
      <c r="D1285" t="s">
        <v>114</v>
      </c>
      <c r="E1285" s="27" t="s">
        <v>4512</v>
      </c>
      <c r="F1285" s="28" t="s">
        <v>132</v>
      </c>
      <c r="G1285" s="29">
        <v>10</v>
      </c>
      <c r="H1285" s="28">
        <v>0</v>
      </c>
      <c r="I1285" s="30">
        <f>ROUND(G1285*H1285,P4)</f>
        <v>0</v>
      </c>
      <c r="L1285" s="31">
        <v>0</v>
      </c>
      <c r="M1285" s="24">
        <f>ROUND(G1285*L1285,P4)</f>
        <v>0</v>
      </c>
      <c r="N1285" s="25" t="s">
        <v>257</v>
      </c>
      <c r="O1285" s="32">
        <f>M1285*AA1285</f>
        <v>0</v>
      </c>
      <c r="P1285" s="1">
        <v>3</v>
      </c>
      <c r="AA1285" s="1">
        <f>IF(P1285=1,$O$3,IF(P1285=2,$O$4,$O$5))</f>
        <v>0</v>
      </c>
    </row>
    <row r="1286">
      <c r="A1286" s="1" t="s">
        <v>118</v>
      </c>
      <c r="E1286" s="27" t="s">
        <v>4512</v>
      </c>
    </row>
    <row r="1287">
      <c r="A1287" s="1" t="s">
        <v>119</v>
      </c>
    </row>
    <row r="1288">
      <c r="A1288" s="1" t="s">
        <v>121</v>
      </c>
      <c r="E1288" s="27" t="s">
        <v>114</v>
      </c>
    </row>
    <row r="1289">
      <c r="A1289" s="1" t="s">
        <v>112</v>
      </c>
      <c r="B1289" s="1">
        <v>468</v>
      </c>
      <c r="C1289" s="26" t="s">
        <v>4513</v>
      </c>
      <c r="D1289" t="s">
        <v>114</v>
      </c>
      <c r="E1289" s="27" t="s">
        <v>4514</v>
      </c>
      <c r="F1289" s="28" t="s">
        <v>132</v>
      </c>
      <c r="G1289" s="29">
        <v>9</v>
      </c>
      <c r="H1289" s="28">
        <v>0</v>
      </c>
      <c r="I1289" s="30">
        <f>ROUND(G1289*H1289,P4)</f>
        <v>0</v>
      </c>
      <c r="L1289" s="31">
        <v>0</v>
      </c>
      <c r="M1289" s="24">
        <f>ROUND(G1289*L1289,P4)</f>
        <v>0</v>
      </c>
      <c r="N1289" s="25" t="s">
        <v>257</v>
      </c>
      <c r="O1289" s="32">
        <f>M1289*AA1289</f>
        <v>0</v>
      </c>
      <c r="P1289" s="1">
        <v>3</v>
      </c>
      <c r="AA1289" s="1">
        <f>IF(P1289=1,$O$3,IF(P1289=2,$O$4,$O$5))</f>
        <v>0</v>
      </c>
    </row>
    <row r="1290">
      <c r="A1290" s="1" t="s">
        <v>118</v>
      </c>
      <c r="E1290" s="27" t="s">
        <v>4514</v>
      </c>
    </row>
    <row r="1291">
      <c r="A1291" s="1" t="s">
        <v>119</v>
      </c>
    </row>
    <row r="1292">
      <c r="A1292" s="1" t="s">
        <v>121</v>
      </c>
      <c r="E1292" s="27" t="s">
        <v>114</v>
      </c>
    </row>
    <row r="1293">
      <c r="A1293" s="1" t="s">
        <v>112</v>
      </c>
      <c r="B1293" s="1">
        <v>469</v>
      </c>
      <c r="C1293" s="26" t="s">
        <v>4515</v>
      </c>
      <c r="D1293" t="s">
        <v>114</v>
      </c>
      <c r="E1293" s="27" t="s">
        <v>4516</v>
      </c>
      <c r="F1293" s="28" t="s">
        <v>132</v>
      </c>
      <c r="G1293" s="29">
        <v>199</v>
      </c>
      <c r="H1293" s="28">
        <v>0</v>
      </c>
      <c r="I1293" s="30">
        <f>ROUND(G1293*H1293,P4)</f>
        <v>0</v>
      </c>
      <c r="L1293" s="31">
        <v>0</v>
      </c>
      <c r="M1293" s="24">
        <f>ROUND(G1293*L1293,P4)</f>
        <v>0</v>
      </c>
      <c r="N1293" s="25" t="s">
        <v>257</v>
      </c>
      <c r="O1293" s="32">
        <f>M1293*AA1293</f>
        <v>0</v>
      </c>
      <c r="P1293" s="1">
        <v>3</v>
      </c>
      <c r="AA1293" s="1">
        <f>IF(P1293=1,$O$3,IF(P1293=2,$O$4,$O$5))</f>
        <v>0</v>
      </c>
    </row>
    <row r="1294">
      <c r="A1294" s="1" t="s">
        <v>118</v>
      </c>
      <c r="E1294" s="27" t="s">
        <v>4516</v>
      </c>
    </row>
    <row r="1295" ht="102">
      <c r="A1295" s="1" t="s">
        <v>119</v>
      </c>
      <c r="E1295" s="33" t="s">
        <v>4517</v>
      </c>
    </row>
    <row r="1296">
      <c r="A1296" s="1" t="s">
        <v>121</v>
      </c>
      <c r="E1296" s="27" t="s">
        <v>114</v>
      </c>
    </row>
    <row r="1297" ht="25.5">
      <c r="A1297" s="1" t="s">
        <v>112</v>
      </c>
      <c r="B1297" s="1">
        <v>470</v>
      </c>
      <c r="C1297" s="26" t="s">
        <v>4518</v>
      </c>
      <c r="D1297" t="s">
        <v>114</v>
      </c>
      <c r="E1297" s="27" t="s">
        <v>4519</v>
      </c>
      <c r="F1297" s="28" t="s">
        <v>132</v>
      </c>
      <c r="G1297" s="29">
        <v>110</v>
      </c>
      <c r="H1297" s="28">
        <v>0</v>
      </c>
      <c r="I1297" s="30">
        <f>ROUND(G1297*H1297,P4)</f>
        <v>0</v>
      </c>
      <c r="L1297" s="31">
        <v>0</v>
      </c>
      <c r="M1297" s="24">
        <f>ROUND(G1297*L1297,P4)</f>
        <v>0</v>
      </c>
      <c r="N1297" s="25" t="s">
        <v>257</v>
      </c>
      <c r="O1297" s="32">
        <f>M1297*AA1297</f>
        <v>0</v>
      </c>
      <c r="P1297" s="1">
        <v>3</v>
      </c>
      <c r="AA1297" s="1">
        <f>IF(P1297=1,$O$3,IF(P1297=2,$O$4,$O$5))</f>
        <v>0</v>
      </c>
    </row>
    <row r="1298" ht="25.5">
      <c r="A1298" s="1" t="s">
        <v>118</v>
      </c>
      <c r="E1298" s="27" t="s">
        <v>4519</v>
      </c>
    </row>
    <row r="1299">
      <c r="A1299" s="1" t="s">
        <v>119</v>
      </c>
    </row>
    <row r="1300">
      <c r="A1300" s="1" t="s">
        <v>121</v>
      </c>
      <c r="E1300" s="27" t="s">
        <v>114</v>
      </c>
    </row>
    <row r="1301">
      <c r="A1301" s="1" t="s">
        <v>112</v>
      </c>
      <c r="B1301" s="1">
        <v>471</v>
      </c>
      <c r="C1301" s="26" t="s">
        <v>4520</v>
      </c>
      <c r="D1301" t="s">
        <v>114</v>
      </c>
      <c r="E1301" s="27" t="s">
        <v>4521</v>
      </c>
      <c r="F1301" s="28" t="s">
        <v>132</v>
      </c>
      <c r="G1301" s="29">
        <v>30</v>
      </c>
      <c r="H1301" s="28">
        <v>0</v>
      </c>
      <c r="I1301" s="30">
        <f>ROUND(G1301*H1301,P4)</f>
        <v>0</v>
      </c>
      <c r="L1301" s="31">
        <v>0</v>
      </c>
      <c r="M1301" s="24">
        <f>ROUND(G1301*L1301,P4)</f>
        <v>0</v>
      </c>
      <c r="N1301" s="25" t="s">
        <v>257</v>
      </c>
      <c r="O1301" s="32">
        <f>M1301*AA1301</f>
        <v>0</v>
      </c>
      <c r="P1301" s="1">
        <v>3</v>
      </c>
      <c r="AA1301" s="1">
        <f>IF(P1301=1,$O$3,IF(P1301=2,$O$4,$O$5))</f>
        <v>0</v>
      </c>
    </row>
    <row r="1302">
      <c r="A1302" s="1" t="s">
        <v>118</v>
      </c>
      <c r="E1302" s="27" t="s">
        <v>4521</v>
      </c>
    </row>
    <row r="1303">
      <c r="A1303" s="1" t="s">
        <v>119</v>
      </c>
    </row>
    <row r="1304">
      <c r="A1304" s="1" t="s">
        <v>121</v>
      </c>
      <c r="E1304" s="27" t="s">
        <v>114</v>
      </c>
    </row>
    <row r="1305">
      <c r="A1305" s="1" t="s">
        <v>112</v>
      </c>
      <c r="B1305" s="1">
        <v>472</v>
      </c>
      <c r="C1305" s="26" t="s">
        <v>4520</v>
      </c>
      <c r="D1305" t="s">
        <v>191</v>
      </c>
      <c r="E1305" s="27" t="s">
        <v>4522</v>
      </c>
      <c r="F1305" s="28" t="s">
        <v>132</v>
      </c>
      <c r="G1305" s="29">
        <v>10</v>
      </c>
      <c r="H1305" s="28">
        <v>0</v>
      </c>
      <c r="I1305" s="30">
        <f>ROUND(G1305*H1305,P4)</f>
        <v>0</v>
      </c>
      <c r="L1305" s="31">
        <v>0</v>
      </c>
      <c r="M1305" s="24">
        <f>ROUND(G1305*L1305,P4)</f>
        <v>0</v>
      </c>
      <c r="N1305" s="25" t="s">
        <v>257</v>
      </c>
      <c r="O1305" s="32">
        <f>M1305*AA1305</f>
        <v>0</v>
      </c>
      <c r="P1305" s="1">
        <v>3</v>
      </c>
      <c r="AA1305" s="1">
        <f>IF(P1305=1,$O$3,IF(P1305=2,$O$4,$O$5))</f>
        <v>0</v>
      </c>
    </row>
    <row r="1306">
      <c r="A1306" s="1" t="s">
        <v>118</v>
      </c>
      <c r="E1306" s="27" t="s">
        <v>4522</v>
      </c>
    </row>
    <row r="1307">
      <c r="A1307" s="1" t="s">
        <v>119</v>
      </c>
    </row>
    <row r="1308">
      <c r="A1308" s="1" t="s">
        <v>121</v>
      </c>
      <c r="E1308" s="27" t="s">
        <v>114</v>
      </c>
    </row>
    <row r="1309">
      <c r="A1309" s="1" t="s">
        <v>112</v>
      </c>
      <c r="B1309" s="1">
        <v>473</v>
      </c>
      <c r="C1309" s="26" t="s">
        <v>4523</v>
      </c>
      <c r="D1309" t="s">
        <v>114</v>
      </c>
      <c r="E1309" s="27" t="s">
        <v>4524</v>
      </c>
      <c r="F1309" s="28" t="s">
        <v>132</v>
      </c>
      <c r="G1309" s="29">
        <v>10</v>
      </c>
      <c r="H1309" s="28">
        <v>0</v>
      </c>
      <c r="I1309" s="30">
        <f>ROUND(G1309*H1309,P4)</f>
        <v>0</v>
      </c>
      <c r="L1309" s="31">
        <v>0</v>
      </c>
      <c r="M1309" s="24">
        <f>ROUND(G1309*L1309,P4)</f>
        <v>0</v>
      </c>
      <c r="N1309" s="25" t="s">
        <v>257</v>
      </c>
      <c r="O1309" s="32">
        <f>M1309*AA1309</f>
        <v>0</v>
      </c>
      <c r="P1309" s="1">
        <v>3</v>
      </c>
      <c r="AA1309" s="1">
        <f>IF(P1309=1,$O$3,IF(P1309=2,$O$4,$O$5))</f>
        <v>0</v>
      </c>
    </row>
    <row r="1310">
      <c r="A1310" s="1" t="s">
        <v>118</v>
      </c>
      <c r="E1310" s="27" t="s">
        <v>4524</v>
      </c>
    </row>
    <row r="1311">
      <c r="A1311" s="1" t="s">
        <v>119</v>
      </c>
    </row>
    <row r="1312">
      <c r="A1312" s="1" t="s">
        <v>121</v>
      </c>
      <c r="E1312" s="27" t="s">
        <v>114</v>
      </c>
    </row>
    <row r="1313">
      <c r="A1313" s="1" t="s">
        <v>112</v>
      </c>
      <c r="B1313" s="1">
        <v>474</v>
      </c>
      <c r="C1313" s="26" t="s">
        <v>4525</v>
      </c>
      <c r="D1313" t="s">
        <v>114</v>
      </c>
      <c r="E1313" s="27" t="s">
        <v>4526</v>
      </c>
      <c r="F1313" s="28" t="s">
        <v>132</v>
      </c>
      <c r="G1313" s="29">
        <v>15</v>
      </c>
      <c r="H1313" s="28">
        <v>0</v>
      </c>
      <c r="I1313" s="30">
        <f>ROUND(G1313*H1313,P4)</f>
        <v>0</v>
      </c>
      <c r="L1313" s="31">
        <v>0</v>
      </c>
      <c r="M1313" s="24">
        <f>ROUND(G1313*L1313,P4)</f>
        <v>0</v>
      </c>
      <c r="N1313" s="25" t="s">
        <v>257</v>
      </c>
      <c r="O1313" s="32">
        <f>M1313*AA1313</f>
        <v>0</v>
      </c>
      <c r="P1313" s="1">
        <v>3</v>
      </c>
      <c r="AA1313" s="1">
        <f>IF(P1313=1,$O$3,IF(P1313=2,$O$4,$O$5))</f>
        <v>0</v>
      </c>
    </row>
    <row r="1314">
      <c r="A1314" s="1" t="s">
        <v>118</v>
      </c>
      <c r="E1314" s="27" t="s">
        <v>4526</v>
      </c>
    </row>
    <row r="1315">
      <c r="A1315" s="1" t="s">
        <v>119</v>
      </c>
    </row>
    <row r="1316">
      <c r="A1316" s="1" t="s">
        <v>121</v>
      </c>
      <c r="E1316" s="27" t="s">
        <v>114</v>
      </c>
    </row>
    <row r="1317">
      <c r="A1317" s="1" t="s">
        <v>112</v>
      </c>
      <c r="B1317" s="1">
        <v>475</v>
      </c>
      <c r="C1317" s="26" t="s">
        <v>4527</v>
      </c>
      <c r="D1317" t="s">
        <v>114</v>
      </c>
      <c r="E1317" s="27" t="s">
        <v>4528</v>
      </c>
      <c r="F1317" s="28" t="s">
        <v>132</v>
      </c>
      <c r="G1317" s="29">
        <v>15</v>
      </c>
      <c r="H1317" s="28">
        <v>0</v>
      </c>
      <c r="I1317" s="30">
        <f>ROUND(G1317*H1317,P4)</f>
        <v>0</v>
      </c>
      <c r="L1317" s="31">
        <v>0</v>
      </c>
      <c r="M1317" s="24">
        <f>ROUND(G1317*L1317,P4)</f>
        <v>0</v>
      </c>
      <c r="N1317" s="25" t="s">
        <v>257</v>
      </c>
      <c r="O1317" s="32">
        <f>M1317*AA1317</f>
        <v>0</v>
      </c>
      <c r="P1317" s="1">
        <v>3</v>
      </c>
      <c r="AA1317" s="1">
        <f>IF(P1317=1,$O$3,IF(P1317=2,$O$4,$O$5))</f>
        <v>0</v>
      </c>
    </row>
    <row r="1318">
      <c r="A1318" s="1" t="s">
        <v>118</v>
      </c>
      <c r="E1318" s="27" t="s">
        <v>4528</v>
      </c>
    </row>
    <row r="1319">
      <c r="A1319" s="1" t="s">
        <v>119</v>
      </c>
    </row>
    <row r="1320">
      <c r="A1320" s="1" t="s">
        <v>121</v>
      </c>
      <c r="E1320" s="27" t="s">
        <v>114</v>
      </c>
    </row>
    <row r="1321">
      <c r="A1321" s="1" t="s">
        <v>112</v>
      </c>
      <c r="B1321" s="1">
        <v>476</v>
      </c>
      <c r="C1321" s="26" t="s">
        <v>4529</v>
      </c>
      <c r="D1321" t="s">
        <v>114</v>
      </c>
      <c r="E1321" s="27" t="s">
        <v>4530</v>
      </c>
      <c r="F1321" s="28" t="s">
        <v>132</v>
      </c>
      <c r="G1321" s="29">
        <v>9</v>
      </c>
      <c r="H1321" s="28">
        <v>0</v>
      </c>
      <c r="I1321" s="30">
        <f>ROUND(G1321*H1321,P4)</f>
        <v>0</v>
      </c>
      <c r="L1321" s="31">
        <v>0</v>
      </c>
      <c r="M1321" s="24">
        <f>ROUND(G1321*L1321,P4)</f>
        <v>0</v>
      </c>
      <c r="N1321" s="25" t="s">
        <v>257</v>
      </c>
      <c r="O1321" s="32">
        <f>M1321*AA1321</f>
        <v>0</v>
      </c>
      <c r="P1321" s="1">
        <v>3</v>
      </c>
      <c r="AA1321" s="1">
        <f>IF(P1321=1,$O$3,IF(P1321=2,$O$4,$O$5))</f>
        <v>0</v>
      </c>
    </row>
    <row r="1322">
      <c r="A1322" s="1" t="s">
        <v>118</v>
      </c>
      <c r="E1322" s="27" t="s">
        <v>4530</v>
      </c>
    </row>
    <row r="1323">
      <c r="A1323" s="1" t="s">
        <v>119</v>
      </c>
    </row>
    <row r="1324">
      <c r="A1324" s="1" t="s">
        <v>121</v>
      </c>
      <c r="E1324" s="27" t="s">
        <v>114</v>
      </c>
    </row>
    <row r="1325">
      <c r="A1325" s="1" t="s">
        <v>112</v>
      </c>
      <c r="B1325" s="1">
        <v>477</v>
      </c>
      <c r="C1325" s="26" t="s">
        <v>4531</v>
      </c>
      <c r="D1325" t="s">
        <v>114</v>
      </c>
      <c r="E1325" s="27" t="s">
        <v>4532</v>
      </c>
      <c r="F1325" s="28" t="s">
        <v>132</v>
      </c>
      <c r="G1325" s="29">
        <v>6</v>
      </c>
      <c r="H1325" s="28">
        <v>0</v>
      </c>
      <c r="I1325" s="30">
        <f>ROUND(G1325*H1325,P4)</f>
        <v>0</v>
      </c>
      <c r="L1325" s="31">
        <v>0</v>
      </c>
      <c r="M1325" s="24">
        <f>ROUND(G1325*L1325,P4)</f>
        <v>0</v>
      </c>
      <c r="N1325" s="25" t="s">
        <v>257</v>
      </c>
      <c r="O1325" s="32">
        <f>M1325*AA1325</f>
        <v>0</v>
      </c>
      <c r="P1325" s="1">
        <v>3</v>
      </c>
      <c r="AA1325" s="1">
        <f>IF(P1325=1,$O$3,IF(P1325=2,$O$4,$O$5))</f>
        <v>0</v>
      </c>
    </row>
    <row r="1326">
      <c r="A1326" s="1" t="s">
        <v>118</v>
      </c>
      <c r="E1326" s="27" t="s">
        <v>4532</v>
      </c>
    </row>
    <row r="1327">
      <c r="A1327" s="1" t="s">
        <v>119</v>
      </c>
    </row>
    <row r="1328">
      <c r="A1328" s="1" t="s">
        <v>121</v>
      </c>
      <c r="E1328" s="27" t="s">
        <v>114</v>
      </c>
    </row>
    <row r="1329">
      <c r="A1329" s="1" t="s">
        <v>112</v>
      </c>
      <c r="B1329" s="1">
        <v>479</v>
      </c>
      <c r="C1329" s="26" t="s">
        <v>4533</v>
      </c>
      <c r="D1329" t="s">
        <v>114</v>
      </c>
      <c r="E1329" s="27" t="s">
        <v>4534</v>
      </c>
      <c r="F1329" s="28" t="s">
        <v>132</v>
      </c>
      <c r="G1329" s="29">
        <v>18</v>
      </c>
      <c r="H1329" s="28">
        <v>0</v>
      </c>
      <c r="I1329" s="30">
        <f>ROUND(G1329*H1329,P4)</f>
        <v>0</v>
      </c>
      <c r="L1329" s="31">
        <v>0</v>
      </c>
      <c r="M1329" s="24">
        <f>ROUND(G1329*L1329,P4)</f>
        <v>0</v>
      </c>
      <c r="N1329" s="25" t="s">
        <v>257</v>
      </c>
      <c r="O1329" s="32">
        <f>M1329*AA1329</f>
        <v>0</v>
      </c>
      <c r="P1329" s="1">
        <v>3</v>
      </c>
      <c r="AA1329" s="1">
        <f>IF(P1329=1,$O$3,IF(P1329=2,$O$4,$O$5))</f>
        <v>0</v>
      </c>
    </row>
    <row r="1330">
      <c r="A1330" s="1" t="s">
        <v>118</v>
      </c>
      <c r="E1330" s="27" t="s">
        <v>4534</v>
      </c>
    </row>
    <row r="1331">
      <c r="A1331" s="1" t="s">
        <v>119</v>
      </c>
    </row>
    <row r="1332">
      <c r="A1332" s="1" t="s">
        <v>121</v>
      </c>
      <c r="E1332" s="27" t="s">
        <v>114</v>
      </c>
    </row>
    <row r="1333">
      <c r="A1333" s="1" t="s">
        <v>112</v>
      </c>
      <c r="B1333" s="1">
        <v>482</v>
      </c>
      <c r="C1333" s="26" t="s">
        <v>4535</v>
      </c>
      <c r="D1333" t="s">
        <v>114</v>
      </c>
      <c r="E1333" s="27" t="s">
        <v>4536</v>
      </c>
      <c r="F1333" s="28" t="s">
        <v>132</v>
      </c>
      <c r="G1333" s="29">
        <v>6</v>
      </c>
      <c r="H1333" s="28">
        <v>0</v>
      </c>
      <c r="I1333" s="30">
        <f>ROUND(G1333*H1333,P4)</f>
        <v>0</v>
      </c>
      <c r="L1333" s="31">
        <v>0</v>
      </c>
      <c r="M1333" s="24">
        <f>ROUND(G1333*L1333,P4)</f>
        <v>0</v>
      </c>
      <c r="N1333" s="25" t="s">
        <v>257</v>
      </c>
      <c r="O1333" s="32">
        <f>M1333*AA1333</f>
        <v>0</v>
      </c>
      <c r="P1333" s="1">
        <v>3</v>
      </c>
      <c r="AA1333" s="1">
        <f>IF(P1333=1,$O$3,IF(P1333=2,$O$4,$O$5))</f>
        <v>0</v>
      </c>
    </row>
    <row r="1334">
      <c r="A1334" s="1" t="s">
        <v>118</v>
      </c>
      <c r="E1334" s="27" t="s">
        <v>4536</v>
      </c>
    </row>
    <row r="1335">
      <c r="A1335" s="1" t="s">
        <v>119</v>
      </c>
    </row>
    <row r="1336">
      <c r="A1336" s="1" t="s">
        <v>121</v>
      </c>
      <c r="E1336" s="27" t="s">
        <v>114</v>
      </c>
    </row>
    <row r="1337">
      <c r="A1337" s="1" t="s">
        <v>112</v>
      </c>
      <c r="B1337" s="1">
        <v>485</v>
      </c>
      <c r="C1337" s="26" t="s">
        <v>4537</v>
      </c>
      <c r="D1337" t="s">
        <v>114</v>
      </c>
      <c r="E1337" s="27" t="s">
        <v>4538</v>
      </c>
      <c r="F1337" s="28" t="s">
        <v>132</v>
      </c>
      <c r="G1337" s="29">
        <v>12</v>
      </c>
      <c r="H1337" s="28">
        <v>0</v>
      </c>
      <c r="I1337" s="30">
        <f>ROUND(G1337*H1337,P4)</f>
        <v>0</v>
      </c>
      <c r="L1337" s="31">
        <v>0</v>
      </c>
      <c r="M1337" s="24">
        <f>ROUND(G1337*L1337,P4)</f>
        <v>0</v>
      </c>
      <c r="N1337" s="25" t="s">
        <v>257</v>
      </c>
      <c r="O1337" s="32">
        <f>M1337*AA1337</f>
        <v>0</v>
      </c>
      <c r="P1337" s="1">
        <v>3</v>
      </c>
      <c r="AA1337" s="1">
        <f>IF(P1337=1,$O$3,IF(P1337=2,$O$4,$O$5))</f>
        <v>0</v>
      </c>
    </row>
    <row r="1338">
      <c r="A1338" s="1" t="s">
        <v>118</v>
      </c>
      <c r="E1338" s="27" t="s">
        <v>4538</v>
      </c>
    </row>
    <row r="1339">
      <c r="A1339" s="1" t="s">
        <v>119</v>
      </c>
    </row>
    <row r="1340">
      <c r="A1340" s="1" t="s">
        <v>121</v>
      </c>
      <c r="E1340" s="27" t="s">
        <v>114</v>
      </c>
    </row>
    <row r="1341">
      <c r="A1341" s="1" t="s">
        <v>112</v>
      </c>
      <c r="B1341" s="1">
        <v>488</v>
      </c>
      <c r="C1341" s="26" t="s">
        <v>4539</v>
      </c>
      <c r="D1341" t="s">
        <v>114</v>
      </c>
      <c r="E1341" s="27" t="s">
        <v>4540</v>
      </c>
      <c r="F1341" s="28" t="s">
        <v>132</v>
      </c>
      <c r="G1341" s="29">
        <v>9</v>
      </c>
      <c r="H1341" s="28">
        <v>0</v>
      </c>
      <c r="I1341" s="30">
        <f>ROUND(G1341*H1341,P4)</f>
        <v>0</v>
      </c>
      <c r="L1341" s="31">
        <v>0</v>
      </c>
      <c r="M1341" s="24">
        <f>ROUND(G1341*L1341,P4)</f>
        <v>0</v>
      </c>
      <c r="N1341" s="25" t="s">
        <v>257</v>
      </c>
      <c r="O1341" s="32">
        <f>M1341*AA1341</f>
        <v>0</v>
      </c>
      <c r="P1341" s="1">
        <v>3</v>
      </c>
      <c r="AA1341" s="1">
        <f>IF(P1341=1,$O$3,IF(P1341=2,$O$4,$O$5))</f>
        <v>0</v>
      </c>
    </row>
    <row r="1342">
      <c r="A1342" s="1" t="s">
        <v>118</v>
      </c>
      <c r="E1342" s="27" t="s">
        <v>4540</v>
      </c>
    </row>
    <row r="1343">
      <c r="A1343" s="1" t="s">
        <v>119</v>
      </c>
    </row>
    <row r="1344">
      <c r="A1344" s="1" t="s">
        <v>121</v>
      </c>
      <c r="E1344" s="27" t="s">
        <v>114</v>
      </c>
    </row>
    <row r="1345">
      <c r="A1345" s="1" t="s">
        <v>112</v>
      </c>
      <c r="B1345" s="1">
        <v>489</v>
      </c>
      <c r="C1345" s="26" t="s">
        <v>4539</v>
      </c>
      <c r="D1345" t="s">
        <v>191</v>
      </c>
      <c r="E1345" s="27" t="s">
        <v>636</v>
      </c>
      <c r="F1345" s="28" t="s">
        <v>132</v>
      </c>
      <c r="G1345" s="29">
        <v>9</v>
      </c>
      <c r="H1345" s="28">
        <v>0</v>
      </c>
      <c r="I1345" s="30">
        <f>ROUND(G1345*H1345,P4)</f>
        <v>0</v>
      </c>
      <c r="L1345" s="31">
        <v>0</v>
      </c>
      <c r="M1345" s="24">
        <f>ROUND(G1345*L1345,P4)</f>
        <v>0</v>
      </c>
      <c r="N1345" s="25" t="s">
        <v>257</v>
      </c>
      <c r="O1345" s="32">
        <f>M1345*AA1345</f>
        <v>0</v>
      </c>
      <c r="P1345" s="1">
        <v>3</v>
      </c>
      <c r="AA1345" s="1">
        <f>IF(P1345=1,$O$3,IF(P1345=2,$O$4,$O$5))</f>
        <v>0</v>
      </c>
    </row>
    <row r="1346">
      <c r="A1346" s="1" t="s">
        <v>118</v>
      </c>
      <c r="E1346" s="27" t="s">
        <v>636</v>
      </c>
    </row>
    <row r="1347">
      <c r="A1347" s="1" t="s">
        <v>119</v>
      </c>
    </row>
    <row r="1348">
      <c r="A1348" s="1" t="s">
        <v>121</v>
      </c>
      <c r="E1348" s="27" t="s">
        <v>114</v>
      </c>
    </row>
    <row r="1349">
      <c r="A1349" s="1" t="s">
        <v>109</v>
      </c>
      <c r="C1349" s="22" t="s">
        <v>4541</v>
      </c>
      <c r="E1349" s="23" t="s">
        <v>4542</v>
      </c>
      <c r="L1349" s="24">
        <f>SUMIFS(L1350:L1441,A1350:A1441,"P")</f>
        <v>0</v>
      </c>
      <c r="M1349" s="24">
        <f>SUMIFS(M1350:M1441,A1350:A1441,"P")</f>
        <v>0</v>
      </c>
      <c r="N1349" s="25"/>
    </row>
    <row r="1350">
      <c r="A1350" s="1" t="s">
        <v>112</v>
      </c>
      <c r="B1350" s="1">
        <v>496</v>
      </c>
      <c r="C1350" s="26" t="s">
        <v>199</v>
      </c>
      <c r="D1350" t="s">
        <v>191</v>
      </c>
      <c r="E1350" s="27" t="s">
        <v>200</v>
      </c>
      <c r="F1350" s="28" t="s">
        <v>136</v>
      </c>
      <c r="G1350" s="29">
        <v>115</v>
      </c>
      <c r="H1350" s="28">
        <v>0.00012</v>
      </c>
      <c r="I1350" s="30">
        <f>ROUND(G1350*H1350,P4)</f>
        <v>0</v>
      </c>
      <c r="L1350" s="31">
        <v>0</v>
      </c>
      <c r="M1350" s="24">
        <f>ROUND(G1350*L1350,P4)</f>
        <v>0</v>
      </c>
      <c r="N1350" s="25" t="s">
        <v>133</v>
      </c>
      <c r="O1350" s="32">
        <f>M1350*AA1350</f>
        <v>0</v>
      </c>
      <c r="P1350" s="1">
        <v>3</v>
      </c>
      <c r="AA1350" s="1">
        <f>IF(P1350=1,$O$3,IF(P1350=2,$O$4,$O$5))</f>
        <v>0</v>
      </c>
    </row>
    <row r="1351">
      <c r="A1351" s="1" t="s">
        <v>118</v>
      </c>
      <c r="E1351" s="27" t="s">
        <v>200</v>
      </c>
    </row>
    <row r="1352">
      <c r="A1352" s="1" t="s">
        <v>119</v>
      </c>
      <c r="E1352" s="33" t="s">
        <v>4543</v>
      </c>
    </row>
    <row r="1353">
      <c r="A1353" s="1" t="s">
        <v>121</v>
      </c>
      <c r="E1353" s="27" t="s">
        <v>114</v>
      </c>
    </row>
    <row r="1354">
      <c r="A1354" s="1" t="s">
        <v>112</v>
      </c>
      <c r="B1354" s="1">
        <v>497</v>
      </c>
      <c r="C1354" s="26" t="s">
        <v>620</v>
      </c>
      <c r="D1354" t="s">
        <v>191</v>
      </c>
      <c r="E1354" s="27" t="s">
        <v>621</v>
      </c>
      <c r="F1354" s="28" t="s">
        <v>136</v>
      </c>
      <c r="G1354" s="29">
        <v>115</v>
      </c>
      <c r="H1354" s="28">
        <v>0.00017000000000000001</v>
      </c>
      <c r="I1354" s="30">
        <f>ROUND(G1354*H1354,P4)</f>
        <v>0</v>
      </c>
      <c r="L1354" s="31">
        <v>0</v>
      </c>
      <c r="M1354" s="24">
        <f>ROUND(G1354*L1354,P4)</f>
        <v>0</v>
      </c>
      <c r="N1354" s="25" t="s">
        <v>133</v>
      </c>
      <c r="O1354" s="32">
        <f>M1354*AA1354</f>
        <v>0</v>
      </c>
      <c r="P1354" s="1">
        <v>3</v>
      </c>
      <c r="AA1354" s="1">
        <f>IF(P1354=1,$O$3,IF(P1354=2,$O$4,$O$5))</f>
        <v>0</v>
      </c>
    </row>
    <row r="1355">
      <c r="A1355" s="1" t="s">
        <v>118</v>
      </c>
      <c r="E1355" s="27" t="s">
        <v>621</v>
      </c>
    </row>
    <row r="1356">
      <c r="A1356" s="1" t="s">
        <v>119</v>
      </c>
      <c r="E1356" s="33" t="s">
        <v>4543</v>
      </c>
    </row>
    <row r="1357">
      <c r="A1357" s="1" t="s">
        <v>121</v>
      </c>
      <c r="E1357" s="27" t="s">
        <v>114</v>
      </c>
    </row>
    <row r="1358" ht="25.5">
      <c r="A1358" s="1" t="s">
        <v>112</v>
      </c>
      <c r="B1358" s="1">
        <v>499</v>
      </c>
      <c r="C1358" s="26" t="s">
        <v>4544</v>
      </c>
      <c r="D1358" t="s">
        <v>114</v>
      </c>
      <c r="E1358" s="27" t="s">
        <v>4545</v>
      </c>
      <c r="F1358" s="28" t="s">
        <v>136</v>
      </c>
      <c r="G1358" s="29">
        <v>115</v>
      </c>
      <c r="H1358" s="28">
        <v>0.00064999999999999997</v>
      </c>
      <c r="I1358" s="30">
        <f>ROUND(G1358*H1358,P4)</f>
        <v>0</v>
      </c>
      <c r="L1358" s="31">
        <v>0</v>
      </c>
      <c r="M1358" s="24">
        <f>ROUND(G1358*L1358,P4)</f>
        <v>0</v>
      </c>
      <c r="N1358" s="25" t="s">
        <v>133</v>
      </c>
      <c r="O1358" s="32">
        <f>M1358*AA1358</f>
        <v>0</v>
      </c>
      <c r="P1358" s="1">
        <v>3</v>
      </c>
      <c r="AA1358" s="1">
        <f>IF(P1358=1,$O$3,IF(P1358=2,$O$4,$O$5))</f>
        <v>0</v>
      </c>
    </row>
    <row r="1359" ht="25.5">
      <c r="A1359" s="1" t="s">
        <v>118</v>
      </c>
      <c r="E1359" s="27" t="s">
        <v>4545</v>
      </c>
    </row>
    <row r="1360">
      <c r="A1360" s="1" t="s">
        <v>119</v>
      </c>
      <c r="E1360" s="33" t="s">
        <v>4543</v>
      </c>
    </row>
    <row r="1361">
      <c r="A1361" s="1" t="s">
        <v>121</v>
      </c>
      <c r="E1361" s="27" t="s">
        <v>114</v>
      </c>
    </row>
    <row r="1362">
      <c r="A1362" s="1" t="s">
        <v>112</v>
      </c>
      <c r="B1362" s="1">
        <v>494</v>
      </c>
      <c r="C1362" s="26" t="s">
        <v>4546</v>
      </c>
      <c r="D1362" t="s">
        <v>114</v>
      </c>
      <c r="E1362" s="27" t="s">
        <v>4547</v>
      </c>
      <c r="F1362" s="28" t="s">
        <v>136</v>
      </c>
      <c r="G1362" s="29">
        <v>12</v>
      </c>
      <c r="H1362" s="28">
        <v>0</v>
      </c>
      <c r="I1362" s="30">
        <f>ROUND(G1362*H1362,P4)</f>
        <v>0</v>
      </c>
      <c r="L1362" s="31">
        <v>0</v>
      </c>
      <c r="M1362" s="24">
        <f>ROUND(G1362*L1362,P4)</f>
        <v>0</v>
      </c>
      <c r="N1362" s="25" t="s">
        <v>133</v>
      </c>
      <c r="O1362" s="32">
        <f>M1362*AA1362</f>
        <v>0</v>
      </c>
      <c r="P1362" s="1">
        <v>3</v>
      </c>
      <c r="AA1362" s="1">
        <f>IF(P1362=1,$O$3,IF(P1362=2,$O$4,$O$5))</f>
        <v>0</v>
      </c>
    </row>
    <row r="1363">
      <c r="A1363" s="1" t="s">
        <v>118</v>
      </c>
      <c r="E1363" s="27" t="s">
        <v>4547</v>
      </c>
    </row>
    <row r="1364">
      <c r="A1364" s="1" t="s">
        <v>119</v>
      </c>
      <c r="E1364" s="33" t="s">
        <v>4548</v>
      </c>
    </row>
    <row r="1365">
      <c r="A1365" s="1" t="s">
        <v>121</v>
      </c>
      <c r="E1365" s="27" t="s">
        <v>114</v>
      </c>
    </row>
    <row r="1366">
      <c r="A1366" s="1" t="s">
        <v>112</v>
      </c>
      <c r="B1366" s="1">
        <v>501</v>
      </c>
      <c r="C1366" s="26" t="s">
        <v>4549</v>
      </c>
      <c r="D1366" t="s">
        <v>114</v>
      </c>
      <c r="E1366" s="27" t="s">
        <v>4550</v>
      </c>
      <c r="F1366" s="28" t="s">
        <v>132</v>
      </c>
      <c r="G1366" s="29">
        <v>24</v>
      </c>
      <c r="H1366" s="28">
        <v>1.0000000000000001E-05</v>
      </c>
      <c r="I1366" s="30">
        <f>ROUND(G1366*H1366,P4)</f>
        <v>0</v>
      </c>
      <c r="L1366" s="31">
        <v>0</v>
      </c>
      <c r="M1366" s="24">
        <f>ROUND(G1366*L1366,P4)</f>
        <v>0</v>
      </c>
      <c r="N1366" s="25" t="s">
        <v>133</v>
      </c>
      <c r="O1366" s="32">
        <f>M1366*AA1366</f>
        <v>0</v>
      </c>
      <c r="P1366" s="1">
        <v>3</v>
      </c>
      <c r="AA1366" s="1">
        <f>IF(P1366=1,$O$3,IF(P1366=2,$O$4,$O$5))</f>
        <v>0</v>
      </c>
    </row>
    <row r="1367">
      <c r="A1367" s="1" t="s">
        <v>118</v>
      </c>
      <c r="E1367" s="27" t="s">
        <v>4550</v>
      </c>
    </row>
    <row r="1368">
      <c r="A1368" s="1" t="s">
        <v>119</v>
      </c>
    </row>
    <row r="1369">
      <c r="A1369" s="1" t="s">
        <v>121</v>
      </c>
      <c r="E1369" s="27" t="s">
        <v>114</v>
      </c>
    </row>
    <row r="1370">
      <c r="A1370" s="1" t="s">
        <v>112</v>
      </c>
      <c r="B1370" s="1">
        <v>492</v>
      </c>
      <c r="C1370" s="26" t="s">
        <v>4551</v>
      </c>
      <c r="D1370" t="s">
        <v>114</v>
      </c>
      <c r="E1370" s="27" t="s">
        <v>4552</v>
      </c>
      <c r="F1370" s="28" t="s">
        <v>136</v>
      </c>
      <c r="G1370" s="29">
        <v>105</v>
      </c>
      <c r="H1370" s="28">
        <v>0.00022000000000000001</v>
      </c>
      <c r="I1370" s="30">
        <f>ROUND(G1370*H1370,P4)</f>
        <v>0</v>
      </c>
      <c r="L1370" s="31">
        <v>0</v>
      </c>
      <c r="M1370" s="24">
        <f>ROUND(G1370*L1370,P4)</f>
        <v>0</v>
      </c>
      <c r="N1370" s="25" t="s">
        <v>133</v>
      </c>
      <c r="O1370" s="32">
        <f>M1370*AA1370</f>
        <v>0</v>
      </c>
      <c r="P1370" s="1">
        <v>3</v>
      </c>
      <c r="AA1370" s="1">
        <f>IF(P1370=1,$O$3,IF(P1370=2,$O$4,$O$5))</f>
        <v>0</v>
      </c>
    </row>
    <row r="1371">
      <c r="A1371" s="1" t="s">
        <v>118</v>
      </c>
      <c r="E1371" s="27" t="s">
        <v>4552</v>
      </c>
    </row>
    <row r="1372">
      <c r="A1372" s="1" t="s">
        <v>119</v>
      </c>
      <c r="E1372" s="33" t="s">
        <v>4553</v>
      </c>
    </row>
    <row r="1373">
      <c r="A1373" s="1" t="s">
        <v>121</v>
      </c>
      <c r="E1373" s="27" t="s">
        <v>114</v>
      </c>
    </row>
    <row r="1374" ht="25.5">
      <c r="A1374" s="1" t="s">
        <v>112</v>
      </c>
      <c r="B1374" s="1">
        <v>507</v>
      </c>
      <c r="C1374" s="26" t="s">
        <v>4554</v>
      </c>
      <c r="D1374" t="s">
        <v>114</v>
      </c>
      <c r="E1374" s="27" t="s">
        <v>4555</v>
      </c>
      <c r="F1374" s="28" t="s">
        <v>132</v>
      </c>
      <c r="G1374" s="29">
        <v>1</v>
      </c>
      <c r="H1374" s="28">
        <v>0.035000000000000003</v>
      </c>
      <c r="I1374" s="30">
        <f>ROUND(G1374*H1374,P4)</f>
        <v>0</v>
      </c>
      <c r="L1374" s="31">
        <v>0</v>
      </c>
      <c r="M1374" s="24">
        <f>ROUND(G1374*L1374,P4)</f>
        <v>0</v>
      </c>
      <c r="N1374" s="25" t="s">
        <v>133</v>
      </c>
      <c r="O1374" s="32">
        <f>M1374*AA1374</f>
        <v>0</v>
      </c>
      <c r="P1374" s="1">
        <v>3</v>
      </c>
      <c r="AA1374" s="1">
        <f>IF(P1374=1,$O$3,IF(P1374=2,$O$4,$O$5))</f>
        <v>0</v>
      </c>
    </row>
    <row r="1375" ht="25.5">
      <c r="A1375" s="1" t="s">
        <v>118</v>
      </c>
      <c r="E1375" s="27" t="s">
        <v>4555</v>
      </c>
    </row>
    <row r="1376">
      <c r="A1376" s="1" t="s">
        <v>119</v>
      </c>
    </row>
    <row r="1377">
      <c r="A1377" s="1" t="s">
        <v>121</v>
      </c>
      <c r="E1377" s="27" t="s">
        <v>114</v>
      </c>
    </row>
    <row r="1378" ht="25.5">
      <c r="A1378" s="1" t="s">
        <v>112</v>
      </c>
      <c r="B1378" s="1">
        <v>503</v>
      </c>
      <c r="C1378" s="26" t="s">
        <v>4556</v>
      </c>
      <c r="D1378" t="s">
        <v>114</v>
      </c>
      <c r="E1378" s="27" t="s">
        <v>4557</v>
      </c>
      <c r="F1378" s="28" t="s">
        <v>132</v>
      </c>
      <c r="G1378" s="29">
        <v>19</v>
      </c>
      <c r="H1378" s="28">
        <v>0.01</v>
      </c>
      <c r="I1378" s="30">
        <f>ROUND(G1378*H1378,P4)</f>
        <v>0</v>
      </c>
      <c r="L1378" s="31">
        <v>0</v>
      </c>
      <c r="M1378" s="24">
        <f>ROUND(G1378*L1378,P4)</f>
        <v>0</v>
      </c>
      <c r="N1378" s="25" t="s">
        <v>133</v>
      </c>
      <c r="O1378" s="32">
        <f>M1378*AA1378</f>
        <v>0</v>
      </c>
      <c r="P1378" s="1">
        <v>3</v>
      </c>
      <c r="AA1378" s="1">
        <f>IF(P1378=1,$O$3,IF(P1378=2,$O$4,$O$5))</f>
        <v>0</v>
      </c>
    </row>
    <row r="1379" ht="25.5">
      <c r="A1379" s="1" t="s">
        <v>118</v>
      </c>
      <c r="E1379" s="27" t="s">
        <v>4557</v>
      </c>
    </row>
    <row r="1380">
      <c r="A1380" s="1" t="s">
        <v>119</v>
      </c>
    </row>
    <row r="1381">
      <c r="A1381" s="1" t="s">
        <v>121</v>
      </c>
      <c r="E1381" s="27" t="s">
        <v>114</v>
      </c>
    </row>
    <row r="1382" ht="25.5">
      <c r="A1382" s="1" t="s">
        <v>112</v>
      </c>
      <c r="B1382" s="1">
        <v>491</v>
      </c>
      <c r="C1382" s="26" t="s">
        <v>4558</v>
      </c>
      <c r="D1382" t="s">
        <v>114</v>
      </c>
      <c r="E1382" s="27" t="s">
        <v>4559</v>
      </c>
      <c r="F1382" s="28" t="s">
        <v>136</v>
      </c>
      <c r="G1382" s="29">
        <v>100</v>
      </c>
      <c r="H1382" s="28">
        <v>0</v>
      </c>
      <c r="I1382" s="30">
        <f>ROUND(G1382*H1382,P4)</f>
        <v>0</v>
      </c>
      <c r="L1382" s="31">
        <v>0</v>
      </c>
      <c r="M1382" s="24">
        <f>ROUND(G1382*L1382,P4)</f>
        <v>0</v>
      </c>
      <c r="N1382" s="25" t="s">
        <v>133</v>
      </c>
      <c r="O1382" s="32">
        <f>M1382*AA1382</f>
        <v>0</v>
      </c>
      <c r="P1382" s="1">
        <v>3</v>
      </c>
      <c r="AA1382" s="1">
        <f>IF(P1382=1,$O$3,IF(P1382=2,$O$4,$O$5))</f>
        <v>0</v>
      </c>
    </row>
    <row r="1383" ht="25.5">
      <c r="A1383" s="1" t="s">
        <v>118</v>
      </c>
      <c r="E1383" s="27" t="s">
        <v>4559</v>
      </c>
    </row>
    <row r="1384" ht="38.25">
      <c r="A1384" s="1" t="s">
        <v>119</v>
      </c>
      <c r="E1384" s="33" t="s">
        <v>4560</v>
      </c>
    </row>
    <row r="1385">
      <c r="A1385" s="1" t="s">
        <v>121</v>
      </c>
      <c r="E1385" s="27" t="s">
        <v>114</v>
      </c>
    </row>
    <row r="1386" ht="25.5">
      <c r="A1386" s="1" t="s">
        <v>112</v>
      </c>
      <c r="B1386" s="1">
        <v>493</v>
      </c>
      <c r="C1386" s="26" t="s">
        <v>4561</v>
      </c>
      <c r="D1386" t="s">
        <v>114</v>
      </c>
      <c r="E1386" s="27" t="s">
        <v>4562</v>
      </c>
      <c r="F1386" s="28" t="s">
        <v>136</v>
      </c>
      <c r="G1386" s="29">
        <v>10</v>
      </c>
      <c r="H1386" s="28">
        <v>0</v>
      </c>
      <c r="I1386" s="30">
        <f>ROUND(G1386*H1386,P4)</f>
        <v>0</v>
      </c>
      <c r="L1386" s="31">
        <v>0</v>
      </c>
      <c r="M1386" s="24">
        <f>ROUND(G1386*L1386,P4)</f>
        <v>0</v>
      </c>
      <c r="N1386" s="25" t="s">
        <v>133</v>
      </c>
      <c r="O1386" s="32">
        <f>M1386*AA1386</f>
        <v>0</v>
      </c>
      <c r="P1386" s="1">
        <v>3</v>
      </c>
      <c r="AA1386" s="1">
        <f>IF(P1386=1,$O$3,IF(P1386=2,$O$4,$O$5))</f>
        <v>0</v>
      </c>
    </row>
    <row r="1387" ht="25.5">
      <c r="A1387" s="1" t="s">
        <v>118</v>
      </c>
      <c r="E1387" s="27" t="s">
        <v>4562</v>
      </c>
    </row>
    <row r="1388" ht="38.25">
      <c r="A1388" s="1" t="s">
        <v>119</v>
      </c>
      <c r="E1388" s="33" t="s">
        <v>4563</v>
      </c>
    </row>
    <row r="1389">
      <c r="A1389" s="1" t="s">
        <v>121</v>
      </c>
      <c r="E1389" s="27" t="s">
        <v>114</v>
      </c>
    </row>
    <row r="1390" ht="25.5">
      <c r="A1390" s="1" t="s">
        <v>112</v>
      </c>
      <c r="B1390" s="1">
        <v>495</v>
      </c>
      <c r="C1390" s="26" t="s">
        <v>622</v>
      </c>
      <c r="D1390" t="s">
        <v>114</v>
      </c>
      <c r="E1390" s="27" t="s">
        <v>623</v>
      </c>
      <c r="F1390" s="28" t="s">
        <v>136</v>
      </c>
      <c r="G1390" s="29">
        <v>200</v>
      </c>
      <c r="H1390" s="28">
        <v>0</v>
      </c>
      <c r="I1390" s="30">
        <f>ROUND(G1390*H1390,P4)</f>
        <v>0</v>
      </c>
      <c r="L1390" s="31">
        <v>0</v>
      </c>
      <c r="M1390" s="24">
        <f>ROUND(G1390*L1390,P4)</f>
        <v>0</v>
      </c>
      <c r="N1390" s="25" t="s">
        <v>133</v>
      </c>
      <c r="O1390" s="32">
        <f>M1390*AA1390</f>
        <v>0</v>
      </c>
      <c r="P1390" s="1">
        <v>3</v>
      </c>
      <c r="AA1390" s="1">
        <f>IF(P1390=1,$O$3,IF(P1390=2,$O$4,$O$5))</f>
        <v>0</v>
      </c>
    </row>
    <row r="1391" ht="25.5">
      <c r="A1391" s="1" t="s">
        <v>118</v>
      </c>
      <c r="E1391" s="27" t="s">
        <v>623</v>
      </c>
    </row>
    <row r="1392" ht="63.75">
      <c r="A1392" s="1" t="s">
        <v>119</v>
      </c>
      <c r="E1392" s="33" t="s">
        <v>4564</v>
      </c>
    </row>
    <row r="1393">
      <c r="A1393" s="1" t="s">
        <v>121</v>
      </c>
      <c r="E1393" s="27" t="s">
        <v>114</v>
      </c>
    </row>
    <row r="1394" ht="25.5">
      <c r="A1394" s="1" t="s">
        <v>112</v>
      </c>
      <c r="B1394" s="1">
        <v>498</v>
      </c>
      <c r="C1394" s="26" t="s">
        <v>4565</v>
      </c>
      <c r="D1394" t="s">
        <v>114</v>
      </c>
      <c r="E1394" s="27" t="s">
        <v>4566</v>
      </c>
      <c r="F1394" s="28" t="s">
        <v>136</v>
      </c>
      <c r="G1394" s="29">
        <v>100</v>
      </c>
      <c r="H1394" s="28">
        <v>0</v>
      </c>
      <c r="I1394" s="30">
        <f>ROUND(G1394*H1394,P4)</f>
        <v>0</v>
      </c>
      <c r="L1394" s="31">
        <v>0</v>
      </c>
      <c r="M1394" s="24">
        <f>ROUND(G1394*L1394,P4)</f>
        <v>0</v>
      </c>
      <c r="N1394" s="25" t="s">
        <v>133</v>
      </c>
      <c r="O1394" s="32">
        <f>M1394*AA1394</f>
        <v>0</v>
      </c>
      <c r="P1394" s="1">
        <v>3</v>
      </c>
      <c r="AA1394" s="1">
        <f>IF(P1394=1,$O$3,IF(P1394=2,$O$4,$O$5))</f>
        <v>0</v>
      </c>
    </row>
    <row r="1395" ht="25.5">
      <c r="A1395" s="1" t="s">
        <v>118</v>
      </c>
      <c r="E1395" s="27" t="s">
        <v>4566</v>
      </c>
    </row>
    <row r="1396" ht="51">
      <c r="A1396" s="1" t="s">
        <v>119</v>
      </c>
      <c r="E1396" s="33" t="s">
        <v>4567</v>
      </c>
    </row>
    <row r="1397">
      <c r="A1397" s="1" t="s">
        <v>121</v>
      </c>
      <c r="E1397" s="27" t="s">
        <v>114</v>
      </c>
    </row>
    <row r="1398">
      <c r="A1398" s="1" t="s">
        <v>112</v>
      </c>
      <c r="B1398" s="1">
        <v>500</v>
      </c>
      <c r="C1398" s="26" t="s">
        <v>4568</v>
      </c>
      <c r="D1398" t="s">
        <v>114</v>
      </c>
      <c r="E1398" s="27" t="s">
        <v>4569</v>
      </c>
      <c r="F1398" s="28" t="s">
        <v>132</v>
      </c>
      <c r="G1398" s="29">
        <v>24</v>
      </c>
      <c r="H1398" s="28">
        <v>0</v>
      </c>
      <c r="I1398" s="30">
        <f>ROUND(G1398*H1398,P4)</f>
        <v>0</v>
      </c>
      <c r="L1398" s="31">
        <v>0</v>
      </c>
      <c r="M1398" s="24">
        <f>ROUND(G1398*L1398,P4)</f>
        <v>0</v>
      </c>
      <c r="N1398" s="25" t="s">
        <v>133</v>
      </c>
      <c r="O1398" s="32">
        <f>M1398*AA1398</f>
        <v>0</v>
      </c>
      <c r="P1398" s="1">
        <v>3</v>
      </c>
      <c r="AA1398" s="1">
        <f>IF(P1398=1,$O$3,IF(P1398=2,$O$4,$O$5))</f>
        <v>0</v>
      </c>
    </row>
    <row r="1399">
      <c r="A1399" s="1" t="s">
        <v>118</v>
      </c>
      <c r="E1399" s="27" t="s">
        <v>4569</v>
      </c>
    </row>
    <row r="1400" ht="38.25">
      <c r="A1400" s="1" t="s">
        <v>119</v>
      </c>
      <c r="E1400" s="33" t="s">
        <v>4570</v>
      </c>
    </row>
    <row r="1401">
      <c r="A1401" s="1" t="s">
        <v>121</v>
      </c>
      <c r="E1401" s="27" t="s">
        <v>114</v>
      </c>
    </row>
    <row r="1402" ht="25.5">
      <c r="A1402" s="1" t="s">
        <v>112</v>
      </c>
      <c r="B1402" s="1">
        <v>502</v>
      </c>
      <c r="C1402" s="26" t="s">
        <v>4571</v>
      </c>
      <c r="D1402" t="s">
        <v>114</v>
      </c>
      <c r="E1402" s="27" t="s">
        <v>4572</v>
      </c>
      <c r="F1402" s="28" t="s">
        <v>132</v>
      </c>
      <c r="G1402" s="29">
        <v>19</v>
      </c>
      <c r="H1402" s="28">
        <v>0</v>
      </c>
      <c r="I1402" s="30">
        <f>ROUND(G1402*H1402,P4)</f>
        <v>0</v>
      </c>
      <c r="L1402" s="31">
        <v>0</v>
      </c>
      <c r="M1402" s="24">
        <f>ROUND(G1402*L1402,P4)</f>
        <v>0</v>
      </c>
      <c r="N1402" s="25" t="s">
        <v>133</v>
      </c>
      <c r="O1402" s="32">
        <f>M1402*AA1402</f>
        <v>0</v>
      </c>
      <c r="P1402" s="1">
        <v>3</v>
      </c>
      <c r="AA1402" s="1">
        <f>IF(P1402=1,$O$3,IF(P1402=2,$O$4,$O$5))</f>
        <v>0</v>
      </c>
    </row>
    <row r="1403" ht="25.5">
      <c r="A1403" s="1" t="s">
        <v>118</v>
      </c>
      <c r="E1403" s="27" t="s">
        <v>4572</v>
      </c>
    </row>
    <row r="1404" ht="38.25">
      <c r="A1404" s="1" t="s">
        <v>119</v>
      </c>
      <c r="E1404" s="33" t="s">
        <v>4573</v>
      </c>
    </row>
    <row r="1405">
      <c r="A1405" s="1" t="s">
        <v>121</v>
      </c>
      <c r="E1405" s="27" t="s">
        <v>114</v>
      </c>
    </row>
    <row r="1406" ht="25.5">
      <c r="A1406" s="1" t="s">
        <v>112</v>
      </c>
      <c r="B1406" s="1">
        <v>504</v>
      </c>
      <c r="C1406" s="26" t="s">
        <v>4574</v>
      </c>
      <c r="D1406" t="s">
        <v>114</v>
      </c>
      <c r="E1406" s="27" t="s">
        <v>4575</v>
      </c>
      <c r="F1406" s="28" t="s">
        <v>132</v>
      </c>
      <c r="G1406" s="29">
        <v>19</v>
      </c>
      <c r="H1406" s="28">
        <v>0</v>
      </c>
      <c r="I1406" s="30">
        <f>ROUND(G1406*H1406,P4)</f>
        <v>0</v>
      </c>
      <c r="L1406" s="31">
        <v>0</v>
      </c>
      <c r="M1406" s="24">
        <f>ROUND(G1406*L1406,P4)</f>
        <v>0</v>
      </c>
      <c r="N1406" s="25" t="s">
        <v>133</v>
      </c>
      <c r="O1406" s="32">
        <f>M1406*AA1406</f>
        <v>0</v>
      </c>
      <c r="P1406" s="1">
        <v>3</v>
      </c>
      <c r="AA1406" s="1">
        <f>IF(P1406=1,$O$3,IF(P1406=2,$O$4,$O$5))</f>
        <v>0</v>
      </c>
    </row>
    <row r="1407" ht="25.5">
      <c r="A1407" s="1" t="s">
        <v>118</v>
      </c>
      <c r="E1407" s="27" t="s">
        <v>4575</v>
      </c>
    </row>
    <row r="1408" ht="38.25">
      <c r="A1408" s="1" t="s">
        <v>119</v>
      </c>
      <c r="E1408" s="33" t="s">
        <v>4573</v>
      </c>
    </row>
    <row r="1409">
      <c r="A1409" s="1" t="s">
        <v>121</v>
      </c>
      <c r="E1409" s="27" t="s">
        <v>114</v>
      </c>
    </row>
    <row r="1410" ht="25.5">
      <c r="A1410" s="1" t="s">
        <v>112</v>
      </c>
      <c r="B1410" s="1">
        <v>506</v>
      </c>
      <c r="C1410" s="26" t="s">
        <v>4576</v>
      </c>
      <c r="D1410" t="s">
        <v>114</v>
      </c>
      <c r="E1410" s="27" t="s">
        <v>4577</v>
      </c>
      <c r="F1410" s="28" t="s">
        <v>132</v>
      </c>
      <c r="G1410" s="29">
        <v>1</v>
      </c>
      <c r="H1410" s="28">
        <v>0</v>
      </c>
      <c r="I1410" s="30">
        <f>ROUND(G1410*H1410,P4)</f>
        <v>0</v>
      </c>
      <c r="L1410" s="31">
        <v>0</v>
      </c>
      <c r="M1410" s="24">
        <f>ROUND(G1410*L1410,P4)</f>
        <v>0</v>
      </c>
      <c r="N1410" s="25" t="s">
        <v>133</v>
      </c>
      <c r="O1410" s="32">
        <f>M1410*AA1410</f>
        <v>0</v>
      </c>
      <c r="P1410" s="1">
        <v>3</v>
      </c>
      <c r="AA1410" s="1">
        <f>IF(P1410=1,$O$3,IF(P1410=2,$O$4,$O$5))</f>
        <v>0</v>
      </c>
    </row>
    <row r="1411" ht="38.25">
      <c r="A1411" s="1" t="s">
        <v>118</v>
      </c>
      <c r="E1411" s="27" t="s">
        <v>4578</v>
      </c>
    </row>
    <row r="1412" ht="38.25">
      <c r="A1412" s="1" t="s">
        <v>119</v>
      </c>
      <c r="E1412" s="33" t="s">
        <v>4579</v>
      </c>
    </row>
    <row r="1413">
      <c r="A1413" s="1" t="s">
        <v>121</v>
      </c>
      <c r="E1413" s="27" t="s">
        <v>114</v>
      </c>
    </row>
    <row r="1414">
      <c r="A1414" s="1" t="s">
        <v>112</v>
      </c>
      <c r="B1414" s="1">
        <v>505</v>
      </c>
      <c r="C1414" s="26" t="s">
        <v>4580</v>
      </c>
      <c r="D1414" t="s">
        <v>114</v>
      </c>
      <c r="E1414" s="27" t="s">
        <v>4581</v>
      </c>
      <c r="F1414" s="28" t="s">
        <v>132</v>
      </c>
      <c r="G1414" s="29">
        <v>19</v>
      </c>
      <c r="H1414" s="28">
        <v>0.022499999999999999</v>
      </c>
      <c r="I1414" s="30">
        <f>ROUND(G1414*H1414,P4)</f>
        <v>0</v>
      </c>
      <c r="L1414" s="31">
        <v>0</v>
      </c>
      <c r="M1414" s="24">
        <f>ROUND(G1414*L1414,P4)</f>
        <v>0</v>
      </c>
      <c r="N1414" s="25" t="s">
        <v>117</v>
      </c>
      <c r="O1414" s="32">
        <f>M1414*AA1414</f>
        <v>0</v>
      </c>
      <c r="P1414" s="1">
        <v>3</v>
      </c>
      <c r="AA1414" s="1">
        <f>IF(P1414=1,$O$3,IF(P1414=2,$O$4,$O$5))</f>
        <v>0</v>
      </c>
    </row>
    <row r="1415">
      <c r="A1415" s="1" t="s">
        <v>118</v>
      </c>
      <c r="E1415" s="27" t="s">
        <v>4581</v>
      </c>
    </row>
    <row r="1416">
      <c r="A1416" s="1" t="s">
        <v>119</v>
      </c>
    </row>
    <row r="1417">
      <c r="A1417" s="1" t="s">
        <v>121</v>
      </c>
      <c r="E1417" s="27" t="s">
        <v>114</v>
      </c>
    </row>
    <row r="1418">
      <c r="A1418" s="1" t="s">
        <v>112</v>
      </c>
      <c r="B1418" s="1">
        <v>508</v>
      </c>
      <c r="C1418" s="26" t="s">
        <v>4582</v>
      </c>
      <c r="D1418" t="s">
        <v>114</v>
      </c>
      <c r="E1418" s="27" t="s">
        <v>4583</v>
      </c>
      <c r="F1418" s="28" t="s">
        <v>132</v>
      </c>
      <c r="G1418" s="29">
        <v>1</v>
      </c>
      <c r="H1418" s="28">
        <v>0</v>
      </c>
      <c r="I1418" s="30">
        <f>ROUND(G1418*H1418,P4)</f>
        <v>0</v>
      </c>
      <c r="L1418" s="31">
        <v>0</v>
      </c>
      <c r="M1418" s="24">
        <f>ROUND(G1418*L1418,P4)</f>
        <v>0</v>
      </c>
      <c r="N1418" s="25" t="s">
        <v>257</v>
      </c>
      <c r="O1418" s="32">
        <f>M1418*AA1418</f>
        <v>0</v>
      </c>
      <c r="P1418" s="1">
        <v>3</v>
      </c>
      <c r="AA1418" s="1">
        <f>IF(P1418=1,$O$3,IF(P1418=2,$O$4,$O$5))</f>
        <v>0</v>
      </c>
    </row>
    <row r="1419">
      <c r="A1419" s="1" t="s">
        <v>118</v>
      </c>
      <c r="E1419" s="27" t="s">
        <v>4583</v>
      </c>
    </row>
    <row r="1420">
      <c r="A1420" s="1" t="s">
        <v>119</v>
      </c>
    </row>
    <row r="1421">
      <c r="A1421" s="1" t="s">
        <v>121</v>
      </c>
      <c r="E1421" s="27" t="s">
        <v>114</v>
      </c>
    </row>
    <row r="1422">
      <c r="A1422" s="1" t="s">
        <v>112</v>
      </c>
      <c r="B1422" s="1">
        <v>509</v>
      </c>
      <c r="C1422" s="26" t="s">
        <v>4584</v>
      </c>
      <c r="D1422" t="s">
        <v>114</v>
      </c>
      <c r="E1422" s="27" t="s">
        <v>4585</v>
      </c>
      <c r="F1422" s="28" t="s">
        <v>132</v>
      </c>
      <c r="G1422" s="29">
        <v>1</v>
      </c>
      <c r="H1422" s="28">
        <v>0</v>
      </c>
      <c r="I1422" s="30">
        <f>ROUND(G1422*H1422,P4)</f>
        <v>0</v>
      </c>
      <c r="L1422" s="31">
        <v>0</v>
      </c>
      <c r="M1422" s="24">
        <f>ROUND(G1422*L1422,P4)</f>
        <v>0</v>
      </c>
      <c r="N1422" s="25" t="s">
        <v>257</v>
      </c>
      <c r="O1422" s="32">
        <f>M1422*AA1422</f>
        <v>0</v>
      </c>
      <c r="P1422" s="1">
        <v>3</v>
      </c>
      <c r="AA1422" s="1">
        <f>IF(P1422=1,$O$3,IF(P1422=2,$O$4,$O$5))</f>
        <v>0</v>
      </c>
    </row>
    <row r="1423">
      <c r="A1423" s="1" t="s">
        <v>118</v>
      </c>
      <c r="E1423" s="27" t="s">
        <v>4585</v>
      </c>
    </row>
    <row r="1424">
      <c r="A1424" s="1" t="s">
        <v>119</v>
      </c>
    </row>
    <row r="1425">
      <c r="A1425" s="1" t="s">
        <v>121</v>
      </c>
      <c r="E1425" s="27" t="s">
        <v>114</v>
      </c>
    </row>
    <row r="1426">
      <c r="A1426" s="1" t="s">
        <v>112</v>
      </c>
      <c r="B1426" s="1">
        <v>510</v>
      </c>
      <c r="C1426" s="26" t="s">
        <v>4586</v>
      </c>
      <c r="D1426" t="s">
        <v>114</v>
      </c>
      <c r="E1426" s="27" t="s">
        <v>4587</v>
      </c>
      <c r="F1426" s="28" t="s">
        <v>132</v>
      </c>
      <c r="G1426" s="29">
        <v>1</v>
      </c>
      <c r="H1426" s="28">
        <v>0</v>
      </c>
      <c r="I1426" s="30">
        <f>ROUND(G1426*H1426,P4)</f>
        <v>0</v>
      </c>
      <c r="L1426" s="31">
        <v>0</v>
      </c>
      <c r="M1426" s="24">
        <f>ROUND(G1426*L1426,P4)</f>
        <v>0</v>
      </c>
      <c r="N1426" s="25" t="s">
        <v>257</v>
      </c>
      <c r="O1426" s="32">
        <f>M1426*AA1426</f>
        <v>0</v>
      </c>
      <c r="P1426" s="1">
        <v>3</v>
      </c>
      <c r="AA1426" s="1">
        <f>IF(P1426=1,$O$3,IF(P1426=2,$O$4,$O$5))</f>
        <v>0</v>
      </c>
    </row>
    <row r="1427">
      <c r="A1427" s="1" t="s">
        <v>118</v>
      </c>
      <c r="E1427" s="27" t="s">
        <v>4587</v>
      </c>
    </row>
    <row r="1428">
      <c r="A1428" s="1" t="s">
        <v>119</v>
      </c>
    </row>
    <row r="1429">
      <c r="A1429" s="1" t="s">
        <v>121</v>
      </c>
      <c r="E1429" s="27" t="s">
        <v>114</v>
      </c>
    </row>
    <row r="1430">
      <c r="A1430" s="1" t="s">
        <v>112</v>
      </c>
      <c r="B1430" s="1">
        <v>511</v>
      </c>
      <c r="C1430" s="26" t="s">
        <v>4588</v>
      </c>
      <c r="D1430" t="s">
        <v>114</v>
      </c>
      <c r="E1430" s="27" t="s">
        <v>4589</v>
      </c>
      <c r="F1430" s="28" t="s">
        <v>132</v>
      </c>
      <c r="G1430" s="29">
        <v>1</v>
      </c>
      <c r="H1430" s="28">
        <v>0</v>
      </c>
      <c r="I1430" s="30">
        <f>ROUND(G1430*H1430,P4)</f>
        <v>0</v>
      </c>
      <c r="L1430" s="31">
        <v>0</v>
      </c>
      <c r="M1430" s="24">
        <f>ROUND(G1430*L1430,P4)</f>
        <v>0</v>
      </c>
      <c r="N1430" s="25" t="s">
        <v>257</v>
      </c>
      <c r="O1430" s="32">
        <f>M1430*AA1430</f>
        <v>0</v>
      </c>
      <c r="P1430" s="1">
        <v>3</v>
      </c>
      <c r="AA1430" s="1">
        <f>IF(P1430=1,$O$3,IF(P1430=2,$O$4,$O$5))</f>
        <v>0</v>
      </c>
    </row>
    <row r="1431">
      <c r="A1431" s="1" t="s">
        <v>118</v>
      </c>
      <c r="E1431" s="27" t="s">
        <v>4589</v>
      </c>
    </row>
    <row r="1432">
      <c r="A1432" s="1" t="s">
        <v>119</v>
      </c>
    </row>
    <row r="1433">
      <c r="A1433" s="1" t="s">
        <v>121</v>
      </c>
      <c r="E1433" s="27" t="s">
        <v>114</v>
      </c>
    </row>
    <row r="1434">
      <c r="A1434" s="1" t="s">
        <v>112</v>
      </c>
      <c r="B1434" s="1">
        <v>512</v>
      </c>
      <c r="C1434" s="26" t="s">
        <v>4590</v>
      </c>
      <c r="D1434" t="s">
        <v>114</v>
      </c>
      <c r="E1434" s="27" t="s">
        <v>4591</v>
      </c>
      <c r="F1434" s="28" t="s">
        <v>2336</v>
      </c>
      <c r="G1434" s="29">
        <v>1</v>
      </c>
      <c r="H1434" s="28">
        <v>0</v>
      </c>
      <c r="I1434" s="30">
        <f>ROUND(G1434*H1434,P4)</f>
        <v>0</v>
      </c>
      <c r="L1434" s="31">
        <v>0</v>
      </c>
      <c r="M1434" s="24">
        <f>ROUND(G1434*L1434,P4)</f>
        <v>0</v>
      </c>
      <c r="N1434" s="25" t="s">
        <v>257</v>
      </c>
      <c r="O1434" s="32">
        <f>M1434*AA1434</f>
        <v>0</v>
      </c>
      <c r="P1434" s="1">
        <v>3</v>
      </c>
      <c r="AA1434" s="1">
        <f>IF(P1434=1,$O$3,IF(P1434=2,$O$4,$O$5))</f>
        <v>0</v>
      </c>
    </row>
    <row r="1435">
      <c r="A1435" s="1" t="s">
        <v>118</v>
      </c>
      <c r="E1435" s="27" t="s">
        <v>4591</v>
      </c>
    </row>
    <row r="1436">
      <c r="A1436" s="1" t="s">
        <v>119</v>
      </c>
    </row>
    <row r="1437">
      <c r="A1437" s="1" t="s">
        <v>121</v>
      </c>
      <c r="E1437" s="27" t="s">
        <v>114</v>
      </c>
    </row>
    <row r="1438">
      <c r="A1438" s="1" t="s">
        <v>112</v>
      </c>
      <c r="B1438" s="1">
        <v>513</v>
      </c>
      <c r="C1438" s="26" t="s">
        <v>4592</v>
      </c>
      <c r="D1438" t="s">
        <v>114</v>
      </c>
      <c r="E1438" s="27" t="s">
        <v>4593</v>
      </c>
      <c r="F1438" s="28" t="s">
        <v>2336</v>
      </c>
      <c r="G1438" s="29">
        <v>1</v>
      </c>
      <c r="H1438" s="28">
        <v>0</v>
      </c>
      <c r="I1438" s="30">
        <f>ROUND(G1438*H1438,P4)</f>
        <v>0</v>
      </c>
      <c r="L1438" s="31">
        <v>0</v>
      </c>
      <c r="M1438" s="24">
        <f>ROUND(G1438*L1438,P4)</f>
        <v>0</v>
      </c>
      <c r="N1438" s="25" t="s">
        <v>257</v>
      </c>
      <c r="O1438" s="32">
        <f>M1438*AA1438</f>
        <v>0</v>
      </c>
      <c r="P1438" s="1">
        <v>3</v>
      </c>
      <c r="AA1438" s="1">
        <f>IF(P1438=1,$O$3,IF(P1438=2,$O$4,$O$5))</f>
        <v>0</v>
      </c>
    </row>
    <row r="1439">
      <c r="A1439" s="1" t="s">
        <v>118</v>
      </c>
      <c r="E1439" s="27" t="s">
        <v>4593</v>
      </c>
    </row>
    <row r="1440">
      <c r="A1440" s="1" t="s">
        <v>119</v>
      </c>
    </row>
    <row r="1441">
      <c r="A1441" s="1" t="s">
        <v>121</v>
      </c>
      <c r="E1441" s="27" t="s">
        <v>114</v>
      </c>
    </row>
    <row r="1442">
      <c r="A1442" s="1" t="s">
        <v>109</v>
      </c>
      <c r="C1442" s="22" t="s">
        <v>4594</v>
      </c>
      <c r="E1442" s="23" t="s">
        <v>4595</v>
      </c>
      <c r="L1442" s="24">
        <f>SUMIFS(L1443:L1446,A1443:A1446,"P")</f>
        <v>0</v>
      </c>
      <c r="M1442" s="24">
        <f>SUMIFS(M1443:M1446,A1443:A1446,"P")</f>
        <v>0</v>
      </c>
      <c r="N1442" s="25"/>
    </row>
    <row r="1443" ht="25.5">
      <c r="A1443" s="1" t="s">
        <v>112</v>
      </c>
      <c r="B1443" s="1">
        <v>47</v>
      </c>
      <c r="C1443" s="26" t="s">
        <v>4596</v>
      </c>
      <c r="D1443" t="s">
        <v>114</v>
      </c>
      <c r="E1443" s="27" t="s">
        <v>4597</v>
      </c>
      <c r="F1443" s="28" t="s">
        <v>132</v>
      </c>
      <c r="G1443" s="29">
        <v>1</v>
      </c>
      <c r="H1443" s="28">
        <v>0</v>
      </c>
      <c r="I1443" s="30">
        <f>ROUND(G1443*H1443,P4)</f>
        <v>0</v>
      </c>
      <c r="L1443" s="31">
        <v>0</v>
      </c>
      <c r="M1443" s="24">
        <f>ROUND(G1443*L1443,P4)</f>
        <v>0</v>
      </c>
      <c r="N1443" s="25" t="s">
        <v>257</v>
      </c>
      <c r="O1443" s="32">
        <f>M1443*AA1443</f>
        <v>0</v>
      </c>
      <c r="P1443" s="1">
        <v>3</v>
      </c>
      <c r="AA1443" s="1">
        <f>IF(P1443=1,$O$3,IF(P1443=2,$O$4,$O$5))</f>
        <v>0</v>
      </c>
    </row>
    <row r="1444" ht="25.5">
      <c r="A1444" s="1" t="s">
        <v>118</v>
      </c>
      <c r="E1444" s="27" t="s">
        <v>4597</v>
      </c>
    </row>
    <row r="1445">
      <c r="A1445" s="1" t="s">
        <v>119</v>
      </c>
    </row>
    <row r="1446">
      <c r="A1446" s="1" t="s">
        <v>121</v>
      </c>
      <c r="E1446" s="27" t="s">
        <v>114</v>
      </c>
    </row>
    <row r="1447">
      <c r="A1447" s="1" t="s">
        <v>109</v>
      </c>
      <c r="C1447" s="22" t="s">
        <v>4598</v>
      </c>
      <c r="E1447" s="23" t="s">
        <v>4599</v>
      </c>
      <c r="L1447" s="24">
        <f>SUMIFS(L1448:L1579,A1448:A1579,"P")</f>
        <v>0</v>
      </c>
      <c r="M1447" s="24">
        <f>SUMIFS(M1448:M1579,A1448:A1579,"P")</f>
        <v>0</v>
      </c>
      <c r="N1447" s="25"/>
    </row>
    <row r="1448">
      <c r="A1448" s="1" t="s">
        <v>112</v>
      </c>
      <c r="B1448" s="1">
        <v>78</v>
      </c>
      <c r="C1448" s="26" t="s">
        <v>3906</v>
      </c>
      <c r="D1448" t="s">
        <v>232</v>
      </c>
      <c r="E1448" s="27" t="s">
        <v>3907</v>
      </c>
      <c r="F1448" s="28" t="s">
        <v>132</v>
      </c>
      <c r="G1448" s="29">
        <v>30</v>
      </c>
      <c r="H1448" s="28">
        <v>1.0000000000000001E-05</v>
      </c>
      <c r="I1448" s="30">
        <f>ROUND(G1448*H1448,P4)</f>
        <v>0</v>
      </c>
      <c r="L1448" s="31">
        <v>0</v>
      </c>
      <c r="M1448" s="24">
        <f>ROUND(G1448*L1448,P4)</f>
        <v>0</v>
      </c>
      <c r="N1448" s="25" t="s">
        <v>133</v>
      </c>
      <c r="O1448" s="32">
        <f>M1448*AA1448</f>
        <v>0</v>
      </c>
      <c r="P1448" s="1">
        <v>3</v>
      </c>
      <c r="AA1448" s="1">
        <f>IF(P1448=1,$O$3,IF(P1448=2,$O$4,$O$5))</f>
        <v>0</v>
      </c>
    </row>
    <row r="1449">
      <c r="A1449" s="1" t="s">
        <v>118</v>
      </c>
      <c r="E1449" s="27" t="s">
        <v>3907</v>
      </c>
    </row>
    <row r="1450">
      <c r="A1450" s="1" t="s">
        <v>119</v>
      </c>
    </row>
    <row r="1451">
      <c r="A1451" s="1" t="s">
        <v>121</v>
      </c>
      <c r="E1451" s="27" t="s">
        <v>114</v>
      </c>
    </row>
    <row r="1452">
      <c r="A1452" s="1" t="s">
        <v>112</v>
      </c>
      <c r="B1452" s="1">
        <v>79</v>
      </c>
      <c r="C1452" s="26" t="s">
        <v>3908</v>
      </c>
      <c r="D1452" t="s">
        <v>341</v>
      </c>
      <c r="E1452" s="27" t="s">
        <v>3909</v>
      </c>
      <c r="F1452" s="28" t="s">
        <v>132</v>
      </c>
      <c r="G1452" s="29">
        <v>30</v>
      </c>
      <c r="H1452" s="28">
        <v>1.0000000000000001E-05</v>
      </c>
      <c r="I1452" s="30">
        <f>ROUND(G1452*H1452,P4)</f>
        <v>0</v>
      </c>
      <c r="L1452" s="31">
        <v>0</v>
      </c>
      <c r="M1452" s="24">
        <f>ROUND(G1452*L1452,P4)</f>
        <v>0</v>
      </c>
      <c r="N1452" s="25" t="s">
        <v>133</v>
      </c>
      <c r="O1452" s="32">
        <f>M1452*AA1452</f>
        <v>0</v>
      </c>
      <c r="P1452" s="1">
        <v>3</v>
      </c>
      <c r="AA1452" s="1">
        <f>IF(P1452=1,$O$3,IF(P1452=2,$O$4,$O$5))</f>
        <v>0</v>
      </c>
    </row>
    <row r="1453">
      <c r="A1453" s="1" t="s">
        <v>118</v>
      </c>
      <c r="E1453" s="27" t="s">
        <v>3909</v>
      </c>
    </row>
    <row r="1454">
      <c r="A1454" s="1" t="s">
        <v>119</v>
      </c>
    </row>
    <row r="1455">
      <c r="A1455" s="1" t="s">
        <v>121</v>
      </c>
      <c r="E1455" s="27" t="s">
        <v>114</v>
      </c>
    </row>
    <row r="1456">
      <c r="A1456" s="1" t="s">
        <v>112</v>
      </c>
      <c r="B1456" s="1">
        <v>80</v>
      </c>
      <c r="C1456" s="26" t="s">
        <v>3910</v>
      </c>
      <c r="D1456" t="s">
        <v>341</v>
      </c>
      <c r="E1456" s="27" t="s">
        <v>3911</v>
      </c>
      <c r="F1456" s="28" t="s">
        <v>132</v>
      </c>
      <c r="G1456" s="29">
        <v>3</v>
      </c>
      <c r="H1456" s="28">
        <v>1.0000000000000001E-05</v>
      </c>
      <c r="I1456" s="30">
        <f>ROUND(G1456*H1456,P4)</f>
        <v>0</v>
      </c>
      <c r="L1456" s="31">
        <v>0</v>
      </c>
      <c r="M1456" s="24">
        <f>ROUND(G1456*L1456,P4)</f>
        <v>0</v>
      </c>
      <c r="N1456" s="25" t="s">
        <v>133</v>
      </c>
      <c r="O1456" s="32">
        <f>M1456*AA1456</f>
        <v>0</v>
      </c>
      <c r="P1456" s="1">
        <v>3</v>
      </c>
      <c r="AA1456" s="1">
        <f>IF(P1456=1,$O$3,IF(P1456=2,$O$4,$O$5))</f>
        <v>0</v>
      </c>
    </row>
    <row r="1457">
      <c r="A1457" s="1" t="s">
        <v>118</v>
      </c>
      <c r="E1457" s="27" t="s">
        <v>3911</v>
      </c>
    </row>
    <row r="1458">
      <c r="A1458" s="1" t="s">
        <v>119</v>
      </c>
    </row>
    <row r="1459">
      <c r="A1459" s="1" t="s">
        <v>121</v>
      </c>
      <c r="E1459" s="27" t="s">
        <v>114</v>
      </c>
    </row>
    <row r="1460">
      <c r="A1460" s="1" t="s">
        <v>112</v>
      </c>
      <c r="B1460" s="1">
        <v>65</v>
      </c>
      <c r="C1460" s="26" t="s">
        <v>3914</v>
      </c>
      <c r="D1460" t="s">
        <v>114</v>
      </c>
      <c r="E1460" s="27" t="s">
        <v>3915</v>
      </c>
      <c r="F1460" s="28" t="s">
        <v>132</v>
      </c>
      <c r="G1460" s="29">
        <v>4</v>
      </c>
      <c r="H1460" s="28">
        <v>0.00040000000000000002</v>
      </c>
      <c r="I1460" s="30">
        <f>ROUND(G1460*H1460,P4)</f>
        <v>0</v>
      </c>
      <c r="L1460" s="31">
        <v>0</v>
      </c>
      <c r="M1460" s="24">
        <f>ROUND(G1460*L1460,P4)</f>
        <v>0</v>
      </c>
      <c r="N1460" s="25" t="s">
        <v>133</v>
      </c>
      <c r="O1460" s="32">
        <f>M1460*AA1460</f>
        <v>0</v>
      </c>
      <c r="P1460" s="1">
        <v>3</v>
      </c>
      <c r="AA1460" s="1">
        <f>IF(P1460=1,$O$3,IF(P1460=2,$O$4,$O$5))</f>
        <v>0</v>
      </c>
    </row>
    <row r="1461">
      <c r="A1461" s="1" t="s">
        <v>118</v>
      </c>
      <c r="E1461" s="27" t="s">
        <v>3915</v>
      </c>
    </row>
    <row r="1462">
      <c r="A1462" s="1" t="s">
        <v>119</v>
      </c>
    </row>
    <row r="1463">
      <c r="A1463" s="1" t="s">
        <v>121</v>
      </c>
      <c r="E1463" s="27" t="s">
        <v>114</v>
      </c>
    </row>
    <row r="1464">
      <c r="A1464" s="1" t="s">
        <v>112</v>
      </c>
      <c r="B1464" s="1">
        <v>70</v>
      </c>
      <c r="C1464" s="26" t="s">
        <v>4600</v>
      </c>
      <c r="D1464" t="s">
        <v>114</v>
      </c>
      <c r="E1464" s="27" t="s">
        <v>4601</v>
      </c>
      <c r="F1464" s="28" t="s">
        <v>132</v>
      </c>
      <c r="G1464" s="29">
        <v>1</v>
      </c>
      <c r="H1464" s="28">
        <v>0.00040000000000000002</v>
      </c>
      <c r="I1464" s="30">
        <f>ROUND(G1464*H1464,P4)</f>
        <v>0</v>
      </c>
      <c r="L1464" s="31">
        <v>0</v>
      </c>
      <c r="M1464" s="24">
        <f>ROUND(G1464*L1464,P4)</f>
        <v>0</v>
      </c>
      <c r="N1464" s="25" t="s">
        <v>133</v>
      </c>
      <c r="O1464" s="32">
        <f>M1464*AA1464</f>
        <v>0</v>
      </c>
      <c r="P1464" s="1">
        <v>3</v>
      </c>
      <c r="AA1464" s="1">
        <f>IF(P1464=1,$O$3,IF(P1464=2,$O$4,$O$5))</f>
        <v>0</v>
      </c>
    </row>
    <row r="1465">
      <c r="A1465" s="1" t="s">
        <v>118</v>
      </c>
      <c r="E1465" s="27" t="s">
        <v>4601</v>
      </c>
    </row>
    <row r="1466">
      <c r="A1466" s="1" t="s">
        <v>119</v>
      </c>
    </row>
    <row r="1467">
      <c r="A1467" s="1" t="s">
        <v>121</v>
      </c>
      <c r="E1467" s="27" t="s">
        <v>114</v>
      </c>
    </row>
    <row r="1468">
      <c r="A1468" s="1" t="s">
        <v>112</v>
      </c>
      <c r="B1468" s="1">
        <v>68</v>
      </c>
      <c r="C1468" s="26" t="s">
        <v>4602</v>
      </c>
      <c r="D1468" t="s">
        <v>114</v>
      </c>
      <c r="E1468" s="27" t="s">
        <v>4603</v>
      </c>
      <c r="F1468" s="28" t="s">
        <v>132</v>
      </c>
      <c r="G1468" s="29">
        <v>1</v>
      </c>
      <c r="H1468" s="28">
        <v>0.0010499999999999999</v>
      </c>
      <c r="I1468" s="30">
        <f>ROUND(G1468*H1468,P4)</f>
        <v>0</v>
      </c>
      <c r="L1468" s="31">
        <v>0</v>
      </c>
      <c r="M1468" s="24">
        <f>ROUND(G1468*L1468,P4)</f>
        <v>0</v>
      </c>
      <c r="N1468" s="25" t="s">
        <v>133</v>
      </c>
      <c r="O1468" s="32">
        <f>M1468*AA1468</f>
        <v>0</v>
      </c>
      <c r="P1468" s="1">
        <v>3</v>
      </c>
      <c r="AA1468" s="1">
        <f>IF(P1468=1,$O$3,IF(P1468=2,$O$4,$O$5))</f>
        <v>0</v>
      </c>
    </row>
    <row r="1469">
      <c r="A1469" s="1" t="s">
        <v>118</v>
      </c>
      <c r="E1469" s="27" t="s">
        <v>4603</v>
      </c>
    </row>
    <row r="1470">
      <c r="A1470" s="1" t="s">
        <v>119</v>
      </c>
    </row>
    <row r="1471">
      <c r="A1471" s="1" t="s">
        <v>121</v>
      </c>
      <c r="E1471" s="27" t="s">
        <v>114</v>
      </c>
    </row>
    <row r="1472">
      <c r="A1472" s="1" t="s">
        <v>112</v>
      </c>
      <c r="B1472" s="1">
        <v>69</v>
      </c>
      <c r="C1472" s="26" t="s">
        <v>4604</v>
      </c>
      <c r="D1472" t="s">
        <v>191</v>
      </c>
      <c r="E1472" s="27" t="s">
        <v>4605</v>
      </c>
      <c r="F1472" s="28" t="s">
        <v>132</v>
      </c>
      <c r="G1472" s="29">
        <v>1</v>
      </c>
      <c r="H1472" s="28">
        <v>0.0010499999999999999</v>
      </c>
      <c r="I1472" s="30">
        <f>ROUND(G1472*H1472,P4)</f>
        <v>0</v>
      </c>
      <c r="L1472" s="31">
        <v>0</v>
      </c>
      <c r="M1472" s="24">
        <f>ROUND(G1472*L1472,P4)</f>
        <v>0</v>
      </c>
      <c r="N1472" s="25" t="s">
        <v>133</v>
      </c>
      <c r="O1472" s="32">
        <f>M1472*AA1472</f>
        <v>0</v>
      </c>
      <c r="P1472" s="1">
        <v>3</v>
      </c>
      <c r="AA1472" s="1">
        <f>IF(P1472=1,$O$3,IF(P1472=2,$O$4,$O$5))</f>
        <v>0</v>
      </c>
    </row>
    <row r="1473">
      <c r="A1473" s="1" t="s">
        <v>118</v>
      </c>
      <c r="E1473" s="27" t="s">
        <v>4605</v>
      </c>
    </row>
    <row r="1474">
      <c r="A1474" s="1" t="s">
        <v>119</v>
      </c>
    </row>
    <row r="1475">
      <c r="A1475" s="1" t="s">
        <v>121</v>
      </c>
      <c r="E1475" s="27" t="s">
        <v>114</v>
      </c>
    </row>
    <row r="1476">
      <c r="A1476" s="1" t="s">
        <v>112</v>
      </c>
      <c r="B1476" s="1">
        <v>63</v>
      </c>
      <c r="C1476" s="26" t="s">
        <v>3920</v>
      </c>
      <c r="D1476" t="s">
        <v>341</v>
      </c>
      <c r="E1476" s="27" t="s">
        <v>3921</v>
      </c>
      <c r="F1476" s="28" t="s">
        <v>132</v>
      </c>
      <c r="G1476" s="29">
        <v>4</v>
      </c>
      <c r="H1476" s="28">
        <v>0.0010499999999999999</v>
      </c>
      <c r="I1476" s="30">
        <f>ROUND(G1476*H1476,P4)</f>
        <v>0</v>
      </c>
      <c r="L1476" s="31">
        <v>0</v>
      </c>
      <c r="M1476" s="24">
        <f>ROUND(G1476*L1476,P4)</f>
        <v>0</v>
      </c>
      <c r="N1476" s="25" t="s">
        <v>133</v>
      </c>
      <c r="O1476" s="32">
        <f>M1476*AA1476</f>
        <v>0</v>
      </c>
      <c r="P1476" s="1">
        <v>3</v>
      </c>
      <c r="AA1476" s="1">
        <f>IF(P1476=1,$O$3,IF(P1476=2,$O$4,$O$5))</f>
        <v>0</v>
      </c>
    </row>
    <row r="1477">
      <c r="A1477" s="1" t="s">
        <v>118</v>
      </c>
      <c r="E1477" s="27" t="s">
        <v>3921</v>
      </c>
    </row>
    <row r="1478">
      <c r="A1478" s="1" t="s">
        <v>119</v>
      </c>
    </row>
    <row r="1479">
      <c r="A1479" s="1" t="s">
        <v>121</v>
      </c>
      <c r="E1479" s="27" t="s">
        <v>114</v>
      </c>
    </row>
    <row r="1480">
      <c r="A1480" s="1" t="s">
        <v>112</v>
      </c>
      <c r="B1480" s="1">
        <v>64</v>
      </c>
      <c r="C1480" s="26" t="s">
        <v>4006</v>
      </c>
      <c r="D1480" t="s">
        <v>379</v>
      </c>
      <c r="E1480" s="27" t="s">
        <v>4007</v>
      </c>
      <c r="F1480" s="28" t="s">
        <v>132</v>
      </c>
      <c r="G1480" s="29">
        <v>1</v>
      </c>
      <c r="H1480" s="28">
        <v>3.0000000000000001E-05</v>
      </c>
      <c r="I1480" s="30">
        <f>ROUND(G1480*H1480,P4)</f>
        <v>0</v>
      </c>
      <c r="L1480" s="31">
        <v>0</v>
      </c>
      <c r="M1480" s="24">
        <f>ROUND(G1480*L1480,P4)</f>
        <v>0</v>
      </c>
      <c r="N1480" s="25" t="s">
        <v>133</v>
      </c>
      <c r="O1480" s="32">
        <f>M1480*AA1480</f>
        <v>0</v>
      </c>
      <c r="P1480" s="1">
        <v>3</v>
      </c>
      <c r="AA1480" s="1">
        <f>IF(P1480=1,$O$3,IF(P1480=2,$O$4,$O$5))</f>
        <v>0</v>
      </c>
    </row>
    <row r="1481">
      <c r="A1481" s="1" t="s">
        <v>118</v>
      </c>
      <c r="E1481" s="27" t="s">
        <v>4007</v>
      </c>
    </row>
    <row r="1482">
      <c r="A1482" s="1" t="s">
        <v>119</v>
      </c>
    </row>
    <row r="1483">
      <c r="A1483" s="1" t="s">
        <v>121</v>
      </c>
      <c r="E1483" s="27" t="s">
        <v>114</v>
      </c>
    </row>
    <row r="1484">
      <c r="A1484" s="1" t="s">
        <v>112</v>
      </c>
      <c r="B1484" s="1">
        <v>66</v>
      </c>
      <c r="C1484" s="26" t="s">
        <v>4606</v>
      </c>
      <c r="D1484" t="s">
        <v>114</v>
      </c>
      <c r="E1484" s="27" t="s">
        <v>4607</v>
      </c>
      <c r="F1484" s="28" t="s">
        <v>132</v>
      </c>
      <c r="G1484" s="29">
        <v>1</v>
      </c>
      <c r="H1484" s="28">
        <v>0.00040000000000000002</v>
      </c>
      <c r="I1484" s="30">
        <f>ROUND(G1484*H1484,P4)</f>
        <v>0</v>
      </c>
      <c r="L1484" s="31">
        <v>0</v>
      </c>
      <c r="M1484" s="24">
        <f>ROUND(G1484*L1484,P4)</f>
        <v>0</v>
      </c>
      <c r="N1484" s="25" t="s">
        <v>257</v>
      </c>
      <c r="O1484" s="32">
        <f>M1484*AA1484</f>
        <v>0</v>
      </c>
      <c r="P1484" s="1">
        <v>3</v>
      </c>
      <c r="AA1484" s="1">
        <f>IF(P1484=1,$O$3,IF(P1484=2,$O$4,$O$5))</f>
        <v>0</v>
      </c>
    </row>
    <row r="1485">
      <c r="A1485" s="1" t="s">
        <v>118</v>
      </c>
      <c r="E1485" s="27" t="s">
        <v>4607</v>
      </c>
    </row>
    <row r="1486">
      <c r="A1486" s="1" t="s">
        <v>119</v>
      </c>
    </row>
    <row r="1487">
      <c r="A1487" s="1" t="s">
        <v>121</v>
      </c>
      <c r="E1487" s="27" t="s">
        <v>114</v>
      </c>
    </row>
    <row r="1488">
      <c r="A1488" s="1" t="s">
        <v>112</v>
      </c>
      <c r="B1488" s="1">
        <v>67</v>
      </c>
      <c r="C1488" s="26" t="s">
        <v>4608</v>
      </c>
      <c r="D1488" t="s">
        <v>114</v>
      </c>
      <c r="E1488" s="27" t="s">
        <v>4609</v>
      </c>
      <c r="F1488" s="28" t="s">
        <v>132</v>
      </c>
      <c r="G1488" s="29">
        <v>2</v>
      </c>
      <c r="H1488" s="28">
        <v>0.0010499999999999999</v>
      </c>
      <c r="I1488" s="30">
        <f>ROUND(G1488*H1488,P4)</f>
        <v>0</v>
      </c>
      <c r="L1488" s="31">
        <v>0</v>
      </c>
      <c r="M1488" s="24">
        <f>ROUND(G1488*L1488,P4)</f>
        <v>0</v>
      </c>
      <c r="N1488" s="25" t="s">
        <v>257</v>
      </c>
      <c r="O1488" s="32">
        <f>M1488*AA1488</f>
        <v>0</v>
      </c>
      <c r="P1488" s="1">
        <v>3</v>
      </c>
      <c r="AA1488" s="1">
        <f>IF(P1488=1,$O$3,IF(P1488=2,$O$4,$O$5))</f>
        <v>0</v>
      </c>
    </row>
    <row r="1489">
      <c r="A1489" s="1" t="s">
        <v>118</v>
      </c>
      <c r="E1489" s="27" t="s">
        <v>4609</v>
      </c>
    </row>
    <row r="1490">
      <c r="A1490" s="1" t="s">
        <v>119</v>
      </c>
    </row>
    <row r="1491">
      <c r="A1491" s="1" t="s">
        <v>121</v>
      </c>
      <c r="E1491" s="27" t="s">
        <v>114</v>
      </c>
    </row>
    <row r="1492">
      <c r="A1492" s="1" t="s">
        <v>112</v>
      </c>
      <c r="B1492" s="1">
        <v>48</v>
      </c>
      <c r="C1492" s="26" t="s">
        <v>4610</v>
      </c>
      <c r="D1492" t="s">
        <v>114</v>
      </c>
      <c r="E1492" s="27" t="s">
        <v>4611</v>
      </c>
      <c r="F1492" s="28" t="s">
        <v>132</v>
      </c>
      <c r="G1492" s="29">
        <v>1</v>
      </c>
      <c r="H1492" s="28">
        <v>0</v>
      </c>
      <c r="I1492" s="30">
        <f>ROUND(G1492*H1492,P4)</f>
        <v>0</v>
      </c>
      <c r="L1492" s="31">
        <v>0</v>
      </c>
      <c r="M1492" s="24">
        <f>ROUND(G1492*L1492,P4)</f>
        <v>0</v>
      </c>
      <c r="N1492" s="25" t="s">
        <v>257</v>
      </c>
      <c r="O1492" s="32">
        <f>M1492*AA1492</f>
        <v>0</v>
      </c>
      <c r="P1492" s="1">
        <v>3</v>
      </c>
      <c r="AA1492" s="1">
        <f>IF(P1492=1,$O$3,IF(P1492=2,$O$4,$O$5))</f>
        <v>0</v>
      </c>
    </row>
    <row r="1493">
      <c r="A1493" s="1" t="s">
        <v>118</v>
      </c>
      <c r="E1493" s="27" t="s">
        <v>4611</v>
      </c>
    </row>
    <row r="1494">
      <c r="A1494" s="1" t="s">
        <v>119</v>
      </c>
    </row>
    <row r="1495">
      <c r="A1495" s="1" t="s">
        <v>121</v>
      </c>
      <c r="E1495" s="27" t="s">
        <v>114</v>
      </c>
    </row>
    <row r="1496">
      <c r="A1496" s="1" t="s">
        <v>112</v>
      </c>
      <c r="B1496" s="1">
        <v>51</v>
      </c>
      <c r="C1496" s="26" t="s">
        <v>3942</v>
      </c>
      <c r="D1496" t="s">
        <v>114</v>
      </c>
      <c r="E1496" s="27" t="s">
        <v>3943</v>
      </c>
      <c r="F1496" s="28" t="s">
        <v>132</v>
      </c>
      <c r="G1496" s="29">
        <v>1</v>
      </c>
      <c r="H1496" s="28">
        <v>0</v>
      </c>
      <c r="I1496" s="30">
        <f>ROUND(G1496*H1496,P4)</f>
        <v>0</v>
      </c>
      <c r="L1496" s="31">
        <v>0</v>
      </c>
      <c r="M1496" s="24">
        <f>ROUND(G1496*L1496,P4)</f>
        <v>0</v>
      </c>
      <c r="N1496" s="25" t="s">
        <v>257</v>
      </c>
      <c r="O1496" s="32">
        <f>M1496*AA1496</f>
        <v>0</v>
      </c>
      <c r="P1496" s="1">
        <v>3</v>
      </c>
      <c r="AA1496" s="1">
        <f>IF(P1496=1,$O$3,IF(P1496=2,$O$4,$O$5))</f>
        <v>0</v>
      </c>
    </row>
    <row r="1497">
      <c r="A1497" s="1" t="s">
        <v>118</v>
      </c>
      <c r="E1497" s="27" t="s">
        <v>3943</v>
      </c>
    </row>
    <row r="1498">
      <c r="A1498" s="1" t="s">
        <v>119</v>
      </c>
    </row>
    <row r="1499">
      <c r="A1499" s="1" t="s">
        <v>121</v>
      </c>
      <c r="E1499" s="27" t="s">
        <v>114</v>
      </c>
    </row>
    <row r="1500">
      <c r="A1500" s="1" t="s">
        <v>112</v>
      </c>
      <c r="B1500" s="1">
        <v>53</v>
      </c>
      <c r="C1500" s="26" t="s">
        <v>3950</v>
      </c>
      <c r="D1500" t="s">
        <v>191</v>
      </c>
      <c r="E1500" s="27" t="s">
        <v>3951</v>
      </c>
      <c r="F1500" s="28" t="s">
        <v>132</v>
      </c>
      <c r="G1500" s="29">
        <v>1</v>
      </c>
      <c r="H1500" s="28">
        <v>0</v>
      </c>
      <c r="I1500" s="30">
        <f>ROUND(G1500*H1500,P4)</f>
        <v>0</v>
      </c>
      <c r="L1500" s="31">
        <v>0</v>
      </c>
      <c r="M1500" s="24">
        <f>ROUND(G1500*L1500,P4)</f>
        <v>0</v>
      </c>
      <c r="N1500" s="25" t="s">
        <v>257</v>
      </c>
      <c r="O1500" s="32">
        <f>M1500*AA1500</f>
        <v>0</v>
      </c>
      <c r="P1500" s="1">
        <v>3</v>
      </c>
      <c r="AA1500" s="1">
        <f>IF(P1500=1,$O$3,IF(P1500=2,$O$4,$O$5))</f>
        <v>0</v>
      </c>
    </row>
    <row r="1501">
      <c r="A1501" s="1" t="s">
        <v>118</v>
      </c>
      <c r="E1501" s="27" t="s">
        <v>3951</v>
      </c>
    </row>
    <row r="1502">
      <c r="A1502" s="1" t="s">
        <v>119</v>
      </c>
    </row>
    <row r="1503">
      <c r="A1503" s="1" t="s">
        <v>121</v>
      </c>
      <c r="E1503" s="27" t="s">
        <v>114</v>
      </c>
    </row>
    <row r="1504">
      <c r="A1504" s="1" t="s">
        <v>112</v>
      </c>
      <c r="B1504" s="1">
        <v>73</v>
      </c>
      <c r="C1504" s="26" t="s">
        <v>3990</v>
      </c>
      <c r="D1504" t="s">
        <v>225</v>
      </c>
      <c r="E1504" s="27" t="s">
        <v>3991</v>
      </c>
      <c r="F1504" s="28" t="s">
        <v>132</v>
      </c>
      <c r="G1504" s="29">
        <v>9</v>
      </c>
      <c r="H1504" s="28">
        <v>0</v>
      </c>
      <c r="I1504" s="30">
        <f>ROUND(G1504*H1504,P4)</f>
        <v>0</v>
      </c>
      <c r="L1504" s="31">
        <v>0</v>
      </c>
      <c r="M1504" s="24">
        <f>ROUND(G1504*L1504,P4)</f>
        <v>0</v>
      </c>
      <c r="N1504" s="25" t="s">
        <v>257</v>
      </c>
      <c r="O1504" s="32">
        <f>M1504*AA1504</f>
        <v>0</v>
      </c>
      <c r="P1504" s="1">
        <v>3</v>
      </c>
      <c r="AA1504" s="1">
        <f>IF(P1504=1,$O$3,IF(P1504=2,$O$4,$O$5))</f>
        <v>0</v>
      </c>
    </row>
    <row r="1505">
      <c r="A1505" s="1" t="s">
        <v>118</v>
      </c>
      <c r="E1505" s="27" t="s">
        <v>3991</v>
      </c>
    </row>
    <row r="1506">
      <c r="A1506" s="1" t="s">
        <v>119</v>
      </c>
    </row>
    <row r="1507">
      <c r="A1507" s="1" t="s">
        <v>121</v>
      </c>
      <c r="E1507" s="27" t="s">
        <v>114</v>
      </c>
    </row>
    <row r="1508" ht="25.5">
      <c r="A1508" s="1" t="s">
        <v>112</v>
      </c>
      <c r="B1508" s="1">
        <v>49</v>
      </c>
      <c r="C1508" s="26" t="s">
        <v>4612</v>
      </c>
      <c r="D1508" t="s">
        <v>114</v>
      </c>
      <c r="E1508" s="27" t="s">
        <v>4613</v>
      </c>
      <c r="F1508" s="28" t="s">
        <v>132</v>
      </c>
      <c r="G1508" s="29">
        <v>1</v>
      </c>
      <c r="H1508" s="28">
        <v>0</v>
      </c>
      <c r="I1508" s="30">
        <f>ROUND(G1508*H1508,P4)</f>
        <v>0</v>
      </c>
      <c r="L1508" s="31">
        <v>0</v>
      </c>
      <c r="M1508" s="24">
        <f>ROUND(G1508*L1508,P4)</f>
        <v>0</v>
      </c>
      <c r="N1508" s="25" t="s">
        <v>257</v>
      </c>
      <c r="O1508" s="32">
        <f>M1508*AA1508</f>
        <v>0</v>
      </c>
      <c r="P1508" s="1">
        <v>3</v>
      </c>
      <c r="AA1508" s="1">
        <f>IF(P1508=1,$O$3,IF(P1508=2,$O$4,$O$5))</f>
        <v>0</v>
      </c>
    </row>
    <row r="1509" ht="25.5">
      <c r="A1509" s="1" t="s">
        <v>118</v>
      </c>
      <c r="E1509" s="27" t="s">
        <v>4613</v>
      </c>
    </row>
    <row r="1510">
      <c r="A1510" s="1" t="s">
        <v>119</v>
      </c>
    </row>
    <row r="1511">
      <c r="A1511" s="1" t="s">
        <v>121</v>
      </c>
      <c r="E1511" s="27" t="s">
        <v>114</v>
      </c>
    </row>
    <row r="1512">
      <c r="A1512" s="1" t="s">
        <v>112</v>
      </c>
      <c r="B1512" s="1">
        <v>52</v>
      </c>
      <c r="C1512" s="26" t="s">
        <v>4614</v>
      </c>
      <c r="D1512" t="s">
        <v>191</v>
      </c>
      <c r="E1512" s="27" t="s">
        <v>4615</v>
      </c>
      <c r="F1512" s="28" t="s">
        <v>132</v>
      </c>
      <c r="G1512" s="29">
        <v>1</v>
      </c>
      <c r="H1512" s="28">
        <v>0</v>
      </c>
      <c r="I1512" s="30">
        <f>ROUND(G1512*H1512,P4)</f>
        <v>0</v>
      </c>
      <c r="L1512" s="31">
        <v>0</v>
      </c>
      <c r="M1512" s="24">
        <f>ROUND(G1512*L1512,P4)</f>
        <v>0</v>
      </c>
      <c r="N1512" s="25" t="s">
        <v>257</v>
      </c>
      <c r="O1512" s="32">
        <f>M1512*AA1512</f>
        <v>0</v>
      </c>
      <c r="P1512" s="1">
        <v>3</v>
      </c>
      <c r="AA1512" s="1">
        <f>IF(P1512=1,$O$3,IF(P1512=2,$O$4,$O$5))</f>
        <v>0</v>
      </c>
    </row>
    <row r="1513">
      <c r="A1513" s="1" t="s">
        <v>118</v>
      </c>
      <c r="E1513" s="27" t="s">
        <v>4615</v>
      </c>
    </row>
    <row r="1514">
      <c r="A1514" s="1" t="s">
        <v>119</v>
      </c>
    </row>
    <row r="1515">
      <c r="A1515" s="1" t="s">
        <v>121</v>
      </c>
      <c r="E1515" s="27" t="s">
        <v>114</v>
      </c>
    </row>
    <row r="1516">
      <c r="A1516" s="1" t="s">
        <v>112</v>
      </c>
      <c r="B1516" s="1">
        <v>54</v>
      </c>
      <c r="C1516" s="26" t="s">
        <v>4616</v>
      </c>
      <c r="D1516" t="s">
        <v>191</v>
      </c>
      <c r="E1516" s="27" t="s">
        <v>4617</v>
      </c>
      <c r="F1516" s="28" t="s">
        <v>132</v>
      </c>
      <c r="G1516" s="29">
        <v>1</v>
      </c>
      <c r="H1516" s="28">
        <v>0</v>
      </c>
      <c r="I1516" s="30">
        <f>ROUND(G1516*H1516,P4)</f>
        <v>0</v>
      </c>
      <c r="L1516" s="31">
        <v>0</v>
      </c>
      <c r="M1516" s="24">
        <f>ROUND(G1516*L1516,P4)</f>
        <v>0</v>
      </c>
      <c r="N1516" s="25" t="s">
        <v>257</v>
      </c>
      <c r="O1516" s="32">
        <f>M1516*AA1516</f>
        <v>0</v>
      </c>
      <c r="P1516" s="1">
        <v>3</v>
      </c>
      <c r="AA1516" s="1">
        <f>IF(P1516=1,$O$3,IF(P1516=2,$O$4,$O$5))</f>
        <v>0</v>
      </c>
    </row>
    <row r="1517">
      <c r="A1517" s="1" t="s">
        <v>118</v>
      </c>
      <c r="E1517" s="27" t="s">
        <v>4617</v>
      </c>
    </row>
    <row r="1518">
      <c r="A1518" s="1" t="s">
        <v>119</v>
      </c>
    </row>
    <row r="1519">
      <c r="A1519" s="1" t="s">
        <v>121</v>
      </c>
      <c r="E1519" s="27" t="s">
        <v>114</v>
      </c>
    </row>
    <row r="1520">
      <c r="A1520" s="1" t="s">
        <v>112</v>
      </c>
      <c r="B1520" s="1">
        <v>55</v>
      </c>
      <c r="C1520" s="26" t="s">
        <v>4618</v>
      </c>
      <c r="D1520" t="s">
        <v>114</v>
      </c>
      <c r="E1520" s="27" t="s">
        <v>3939</v>
      </c>
      <c r="F1520" s="28" t="s">
        <v>132</v>
      </c>
      <c r="G1520" s="29">
        <v>1</v>
      </c>
      <c r="H1520" s="28">
        <v>0</v>
      </c>
      <c r="I1520" s="30">
        <f>ROUND(G1520*H1520,P4)</f>
        <v>0</v>
      </c>
      <c r="L1520" s="31">
        <v>0</v>
      </c>
      <c r="M1520" s="24">
        <f>ROUND(G1520*L1520,P4)</f>
        <v>0</v>
      </c>
      <c r="N1520" s="25" t="s">
        <v>257</v>
      </c>
      <c r="O1520" s="32">
        <f>M1520*AA1520</f>
        <v>0</v>
      </c>
      <c r="P1520" s="1">
        <v>3</v>
      </c>
      <c r="AA1520" s="1">
        <f>IF(P1520=1,$O$3,IF(P1520=2,$O$4,$O$5))</f>
        <v>0</v>
      </c>
    </row>
    <row r="1521">
      <c r="A1521" s="1" t="s">
        <v>118</v>
      </c>
      <c r="E1521" s="27" t="s">
        <v>3939</v>
      </c>
    </row>
    <row r="1522">
      <c r="A1522" s="1" t="s">
        <v>119</v>
      </c>
    </row>
    <row r="1523">
      <c r="A1523" s="1" t="s">
        <v>121</v>
      </c>
      <c r="E1523" s="27" t="s">
        <v>114</v>
      </c>
    </row>
    <row r="1524">
      <c r="A1524" s="1" t="s">
        <v>112</v>
      </c>
      <c r="B1524" s="1">
        <v>56</v>
      </c>
      <c r="C1524" s="26" t="s">
        <v>4619</v>
      </c>
      <c r="D1524" t="s">
        <v>114</v>
      </c>
      <c r="E1524" s="27" t="s">
        <v>4620</v>
      </c>
      <c r="F1524" s="28" t="s">
        <v>132</v>
      </c>
      <c r="G1524" s="29">
        <v>2</v>
      </c>
      <c r="H1524" s="28">
        <v>0</v>
      </c>
      <c r="I1524" s="30">
        <f>ROUND(G1524*H1524,P4)</f>
        <v>0</v>
      </c>
      <c r="L1524" s="31">
        <v>0</v>
      </c>
      <c r="M1524" s="24">
        <f>ROUND(G1524*L1524,P4)</f>
        <v>0</v>
      </c>
      <c r="N1524" s="25" t="s">
        <v>257</v>
      </c>
      <c r="O1524" s="32">
        <f>M1524*AA1524</f>
        <v>0</v>
      </c>
      <c r="P1524" s="1">
        <v>3</v>
      </c>
      <c r="AA1524" s="1">
        <f>IF(P1524=1,$O$3,IF(P1524=2,$O$4,$O$5))</f>
        <v>0</v>
      </c>
    </row>
    <row r="1525">
      <c r="A1525" s="1" t="s">
        <v>118</v>
      </c>
      <c r="E1525" s="27" t="s">
        <v>4620</v>
      </c>
    </row>
    <row r="1526">
      <c r="A1526" s="1" t="s">
        <v>119</v>
      </c>
    </row>
    <row r="1527">
      <c r="A1527" s="1" t="s">
        <v>121</v>
      </c>
      <c r="E1527" s="27" t="s">
        <v>114</v>
      </c>
    </row>
    <row r="1528" ht="25.5">
      <c r="A1528" s="1" t="s">
        <v>112</v>
      </c>
      <c r="B1528" s="1">
        <v>57</v>
      </c>
      <c r="C1528" s="26" t="s">
        <v>4621</v>
      </c>
      <c r="D1528" t="s">
        <v>114</v>
      </c>
      <c r="E1528" s="27" t="s">
        <v>4622</v>
      </c>
      <c r="F1528" s="28" t="s">
        <v>132</v>
      </c>
      <c r="G1528" s="29">
        <v>3</v>
      </c>
      <c r="H1528" s="28">
        <v>0</v>
      </c>
      <c r="I1528" s="30">
        <f>ROUND(G1528*H1528,P4)</f>
        <v>0</v>
      </c>
      <c r="L1528" s="31">
        <v>0</v>
      </c>
      <c r="M1528" s="24">
        <f>ROUND(G1528*L1528,P4)</f>
        <v>0</v>
      </c>
      <c r="N1528" s="25" t="s">
        <v>257</v>
      </c>
      <c r="O1528" s="32">
        <f>M1528*AA1528</f>
        <v>0</v>
      </c>
      <c r="P1528" s="1">
        <v>3</v>
      </c>
      <c r="AA1528" s="1">
        <f>IF(P1528=1,$O$3,IF(P1528=2,$O$4,$O$5))</f>
        <v>0</v>
      </c>
    </row>
    <row r="1529" ht="25.5">
      <c r="A1529" s="1" t="s">
        <v>118</v>
      </c>
      <c r="E1529" s="27" t="s">
        <v>4622</v>
      </c>
    </row>
    <row r="1530">
      <c r="A1530" s="1" t="s">
        <v>119</v>
      </c>
    </row>
    <row r="1531">
      <c r="A1531" s="1" t="s">
        <v>121</v>
      </c>
      <c r="E1531" s="27" t="s">
        <v>114</v>
      </c>
    </row>
    <row r="1532">
      <c r="A1532" s="1" t="s">
        <v>112</v>
      </c>
      <c r="B1532" s="1">
        <v>58</v>
      </c>
      <c r="C1532" s="26" t="s">
        <v>4623</v>
      </c>
      <c r="D1532" t="s">
        <v>191</v>
      </c>
      <c r="E1532" s="27" t="s">
        <v>4624</v>
      </c>
      <c r="F1532" s="28" t="s">
        <v>132</v>
      </c>
      <c r="G1532" s="29">
        <v>4</v>
      </c>
      <c r="H1532" s="28">
        <v>0</v>
      </c>
      <c r="I1532" s="30">
        <f>ROUND(G1532*H1532,P4)</f>
        <v>0</v>
      </c>
      <c r="L1532" s="31">
        <v>0</v>
      </c>
      <c r="M1532" s="24">
        <f>ROUND(G1532*L1532,P4)</f>
        <v>0</v>
      </c>
      <c r="N1532" s="25" t="s">
        <v>257</v>
      </c>
      <c r="O1532" s="32">
        <f>M1532*AA1532</f>
        <v>0</v>
      </c>
      <c r="P1532" s="1">
        <v>3</v>
      </c>
      <c r="AA1532" s="1">
        <f>IF(P1532=1,$O$3,IF(P1532=2,$O$4,$O$5))</f>
        <v>0</v>
      </c>
    </row>
    <row r="1533">
      <c r="A1533" s="1" t="s">
        <v>118</v>
      </c>
      <c r="E1533" s="27" t="s">
        <v>4624</v>
      </c>
    </row>
    <row r="1534">
      <c r="A1534" s="1" t="s">
        <v>119</v>
      </c>
    </row>
    <row r="1535">
      <c r="A1535" s="1" t="s">
        <v>121</v>
      </c>
      <c r="E1535" s="27" t="s">
        <v>114</v>
      </c>
    </row>
    <row r="1536">
      <c r="A1536" s="1" t="s">
        <v>112</v>
      </c>
      <c r="B1536" s="1">
        <v>59</v>
      </c>
      <c r="C1536" s="26" t="s">
        <v>4625</v>
      </c>
      <c r="D1536" t="s">
        <v>114</v>
      </c>
      <c r="E1536" s="27" t="s">
        <v>4626</v>
      </c>
      <c r="F1536" s="28" t="s">
        <v>132</v>
      </c>
      <c r="G1536" s="29">
        <v>4</v>
      </c>
      <c r="H1536" s="28">
        <v>0</v>
      </c>
      <c r="I1536" s="30">
        <f>ROUND(G1536*H1536,P4)</f>
        <v>0</v>
      </c>
      <c r="L1536" s="31">
        <v>0</v>
      </c>
      <c r="M1536" s="24">
        <f>ROUND(G1536*L1536,P4)</f>
        <v>0</v>
      </c>
      <c r="N1536" s="25" t="s">
        <v>257</v>
      </c>
      <c r="O1536" s="32">
        <f>M1536*AA1536</f>
        <v>0</v>
      </c>
      <c r="P1536" s="1">
        <v>3</v>
      </c>
      <c r="AA1536" s="1">
        <f>IF(P1536=1,$O$3,IF(P1536=2,$O$4,$O$5))</f>
        <v>0</v>
      </c>
    </row>
    <row r="1537">
      <c r="A1537" s="1" t="s">
        <v>118</v>
      </c>
      <c r="E1537" s="27" t="s">
        <v>4626</v>
      </c>
    </row>
    <row r="1538">
      <c r="A1538" s="1" t="s">
        <v>119</v>
      </c>
    </row>
    <row r="1539">
      <c r="A1539" s="1" t="s">
        <v>121</v>
      </c>
      <c r="E1539" s="27" t="s">
        <v>114</v>
      </c>
    </row>
    <row r="1540">
      <c r="A1540" s="1" t="s">
        <v>112</v>
      </c>
      <c r="B1540" s="1">
        <v>60</v>
      </c>
      <c r="C1540" s="26" t="s">
        <v>4627</v>
      </c>
      <c r="D1540" t="s">
        <v>114</v>
      </c>
      <c r="E1540" s="27" t="s">
        <v>4628</v>
      </c>
      <c r="F1540" s="28" t="s">
        <v>132</v>
      </c>
      <c r="G1540" s="29">
        <v>3</v>
      </c>
      <c r="H1540" s="28">
        <v>0</v>
      </c>
      <c r="I1540" s="30">
        <f>ROUND(G1540*H1540,P4)</f>
        <v>0</v>
      </c>
      <c r="L1540" s="31">
        <v>0</v>
      </c>
      <c r="M1540" s="24">
        <f>ROUND(G1540*L1540,P4)</f>
        <v>0</v>
      </c>
      <c r="N1540" s="25" t="s">
        <v>257</v>
      </c>
      <c r="O1540" s="32">
        <f>M1540*AA1540</f>
        <v>0</v>
      </c>
      <c r="P1540" s="1">
        <v>3</v>
      </c>
      <c r="AA1540" s="1">
        <f>IF(P1540=1,$O$3,IF(P1540=2,$O$4,$O$5))</f>
        <v>0</v>
      </c>
    </row>
    <row r="1541">
      <c r="A1541" s="1" t="s">
        <v>118</v>
      </c>
      <c r="E1541" s="27" t="s">
        <v>4628</v>
      </c>
    </row>
    <row r="1542">
      <c r="A1542" s="1" t="s">
        <v>119</v>
      </c>
    </row>
    <row r="1543">
      <c r="A1543" s="1" t="s">
        <v>121</v>
      </c>
      <c r="E1543" s="27" t="s">
        <v>114</v>
      </c>
    </row>
    <row r="1544">
      <c r="A1544" s="1" t="s">
        <v>112</v>
      </c>
      <c r="B1544" s="1">
        <v>61</v>
      </c>
      <c r="C1544" s="26" t="s">
        <v>4629</v>
      </c>
      <c r="D1544" t="s">
        <v>191</v>
      </c>
      <c r="E1544" s="27" t="s">
        <v>4630</v>
      </c>
      <c r="F1544" s="28" t="s">
        <v>132</v>
      </c>
      <c r="G1544" s="29">
        <v>1</v>
      </c>
      <c r="H1544" s="28">
        <v>0</v>
      </c>
      <c r="I1544" s="30">
        <f>ROUND(G1544*H1544,P4)</f>
        <v>0</v>
      </c>
      <c r="L1544" s="31">
        <v>0</v>
      </c>
      <c r="M1544" s="24">
        <f>ROUND(G1544*L1544,P4)</f>
        <v>0</v>
      </c>
      <c r="N1544" s="25" t="s">
        <v>257</v>
      </c>
      <c r="O1544" s="32">
        <f>M1544*AA1544</f>
        <v>0</v>
      </c>
      <c r="P1544" s="1">
        <v>3</v>
      </c>
      <c r="AA1544" s="1">
        <f>IF(P1544=1,$O$3,IF(P1544=2,$O$4,$O$5))</f>
        <v>0</v>
      </c>
    </row>
    <row r="1545">
      <c r="A1545" s="1" t="s">
        <v>118</v>
      </c>
      <c r="E1545" s="27" t="s">
        <v>4630</v>
      </c>
    </row>
    <row r="1546">
      <c r="A1546" s="1" t="s">
        <v>119</v>
      </c>
    </row>
    <row r="1547">
      <c r="A1547" s="1" t="s">
        <v>121</v>
      </c>
      <c r="E1547" s="27" t="s">
        <v>114</v>
      </c>
    </row>
    <row r="1548">
      <c r="A1548" s="1" t="s">
        <v>112</v>
      </c>
      <c r="B1548" s="1">
        <v>62</v>
      </c>
      <c r="C1548" s="26" t="s">
        <v>4631</v>
      </c>
      <c r="D1548" t="s">
        <v>191</v>
      </c>
      <c r="E1548" s="27" t="s">
        <v>3977</v>
      </c>
      <c r="F1548" s="28" t="s">
        <v>132</v>
      </c>
      <c r="G1548" s="29">
        <v>1</v>
      </c>
      <c r="H1548" s="28">
        <v>0</v>
      </c>
      <c r="I1548" s="30">
        <f>ROUND(G1548*H1548,P4)</f>
        <v>0</v>
      </c>
      <c r="L1548" s="31">
        <v>0</v>
      </c>
      <c r="M1548" s="24">
        <f>ROUND(G1548*L1548,P4)</f>
        <v>0</v>
      </c>
      <c r="N1548" s="25" t="s">
        <v>257</v>
      </c>
      <c r="O1548" s="32">
        <f>M1548*AA1548</f>
        <v>0</v>
      </c>
      <c r="P1548" s="1">
        <v>3</v>
      </c>
      <c r="AA1548" s="1">
        <f>IF(P1548=1,$O$3,IF(P1548=2,$O$4,$O$5))</f>
        <v>0</v>
      </c>
    </row>
    <row r="1549">
      <c r="A1549" s="1" t="s">
        <v>118</v>
      </c>
      <c r="E1549" s="27" t="s">
        <v>3977</v>
      </c>
    </row>
    <row r="1550">
      <c r="A1550" s="1" t="s">
        <v>119</v>
      </c>
    </row>
    <row r="1551">
      <c r="A1551" s="1" t="s">
        <v>121</v>
      </c>
      <c r="E1551" s="27" t="s">
        <v>114</v>
      </c>
    </row>
    <row r="1552">
      <c r="A1552" s="1" t="s">
        <v>112</v>
      </c>
      <c r="B1552" s="1">
        <v>71</v>
      </c>
      <c r="C1552" s="26" t="s">
        <v>4632</v>
      </c>
      <c r="D1552" t="s">
        <v>114</v>
      </c>
      <c r="E1552" s="27" t="s">
        <v>4633</v>
      </c>
      <c r="F1552" s="28" t="s">
        <v>132</v>
      </c>
      <c r="G1552" s="29">
        <v>3</v>
      </c>
      <c r="H1552" s="28">
        <v>0</v>
      </c>
      <c r="I1552" s="30">
        <f>ROUND(G1552*H1552,P4)</f>
        <v>0</v>
      </c>
      <c r="L1552" s="31">
        <v>0</v>
      </c>
      <c r="M1552" s="24">
        <f>ROUND(G1552*L1552,P4)</f>
        <v>0</v>
      </c>
      <c r="N1552" s="25" t="s">
        <v>257</v>
      </c>
      <c r="O1552" s="32">
        <f>M1552*AA1552</f>
        <v>0</v>
      </c>
      <c r="P1552" s="1">
        <v>3</v>
      </c>
      <c r="AA1552" s="1">
        <f>IF(P1552=1,$O$3,IF(P1552=2,$O$4,$O$5))</f>
        <v>0</v>
      </c>
    </row>
    <row r="1553">
      <c r="A1553" s="1" t="s">
        <v>118</v>
      </c>
      <c r="E1553" s="27" t="s">
        <v>4633</v>
      </c>
    </row>
    <row r="1554">
      <c r="A1554" s="1" t="s">
        <v>119</v>
      </c>
    </row>
    <row r="1555">
      <c r="A1555" s="1" t="s">
        <v>121</v>
      </c>
      <c r="E1555" s="27" t="s">
        <v>114</v>
      </c>
    </row>
    <row r="1556" ht="25.5">
      <c r="A1556" s="1" t="s">
        <v>112</v>
      </c>
      <c r="B1556" s="1">
        <v>72</v>
      </c>
      <c r="C1556" s="26" t="s">
        <v>4634</v>
      </c>
      <c r="D1556" t="s">
        <v>114</v>
      </c>
      <c r="E1556" s="27" t="s">
        <v>4635</v>
      </c>
      <c r="F1556" s="28" t="s">
        <v>132</v>
      </c>
      <c r="G1556" s="29">
        <v>1</v>
      </c>
      <c r="H1556" s="28">
        <v>0</v>
      </c>
      <c r="I1556" s="30">
        <f>ROUND(G1556*H1556,P4)</f>
        <v>0</v>
      </c>
      <c r="L1556" s="31">
        <v>0</v>
      </c>
      <c r="M1556" s="24">
        <f>ROUND(G1556*L1556,P4)</f>
        <v>0</v>
      </c>
      <c r="N1556" s="25" t="s">
        <v>257</v>
      </c>
      <c r="O1556" s="32">
        <f>M1556*AA1556</f>
        <v>0</v>
      </c>
      <c r="P1556" s="1">
        <v>3</v>
      </c>
      <c r="AA1556" s="1">
        <f>IF(P1556=1,$O$3,IF(P1556=2,$O$4,$O$5))</f>
        <v>0</v>
      </c>
    </row>
    <row r="1557" ht="25.5">
      <c r="A1557" s="1" t="s">
        <v>118</v>
      </c>
      <c r="E1557" s="27" t="s">
        <v>4635</v>
      </c>
    </row>
    <row r="1558">
      <c r="A1558" s="1" t="s">
        <v>119</v>
      </c>
    </row>
    <row r="1559">
      <c r="A1559" s="1" t="s">
        <v>121</v>
      </c>
      <c r="E1559" s="27" t="s">
        <v>114</v>
      </c>
    </row>
    <row r="1560">
      <c r="A1560" s="1" t="s">
        <v>112</v>
      </c>
      <c r="B1560" s="1">
        <v>74</v>
      </c>
      <c r="C1560" s="26" t="s">
        <v>4636</v>
      </c>
      <c r="D1560" t="s">
        <v>114</v>
      </c>
      <c r="E1560" s="27" t="s">
        <v>4637</v>
      </c>
      <c r="F1560" s="28" t="s">
        <v>132</v>
      </c>
      <c r="G1560" s="29">
        <v>2</v>
      </c>
      <c r="H1560" s="28">
        <v>0</v>
      </c>
      <c r="I1560" s="30">
        <f>ROUND(G1560*H1560,P4)</f>
        <v>0</v>
      </c>
      <c r="L1560" s="31">
        <v>0</v>
      </c>
      <c r="M1560" s="24">
        <f>ROUND(G1560*L1560,P4)</f>
        <v>0</v>
      </c>
      <c r="N1560" s="25" t="s">
        <v>257</v>
      </c>
      <c r="O1560" s="32">
        <f>M1560*AA1560</f>
        <v>0</v>
      </c>
      <c r="P1560" s="1">
        <v>3</v>
      </c>
      <c r="AA1560" s="1">
        <f>IF(P1560=1,$O$3,IF(P1560=2,$O$4,$O$5))</f>
        <v>0</v>
      </c>
    </row>
    <row r="1561">
      <c r="A1561" s="1" t="s">
        <v>118</v>
      </c>
      <c r="E1561" s="27" t="s">
        <v>4637</v>
      </c>
    </row>
    <row r="1562">
      <c r="A1562" s="1" t="s">
        <v>119</v>
      </c>
    </row>
    <row r="1563">
      <c r="A1563" s="1" t="s">
        <v>121</v>
      </c>
      <c r="E1563" s="27" t="s">
        <v>114</v>
      </c>
    </row>
    <row r="1564">
      <c r="A1564" s="1" t="s">
        <v>112</v>
      </c>
      <c r="B1564" s="1">
        <v>75</v>
      </c>
      <c r="C1564" s="26" t="s">
        <v>4014</v>
      </c>
      <c r="D1564" t="s">
        <v>225</v>
      </c>
      <c r="E1564" s="27" t="s">
        <v>4015</v>
      </c>
      <c r="F1564" s="28" t="s">
        <v>132</v>
      </c>
      <c r="G1564" s="29">
        <v>2</v>
      </c>
      <c r="H1564" s="28">
        <v>0</v>
      </c>
      <c r="I1564" s="30">
        <f>ROUND(G1564*H1564,P4)</f>
        <v>0</v>
      </c>
      <c r="L1564" s="31">
        <v>0</v>
      </c>
      <c r="M1564" s="24">
        <f>ROUND(G1564*L1564,P4)</f>
        <v>0</v>
      </c>
      <c r="N1564" s="25" t="s">
        <v>257</v>
      </c>
      <c r="O1564" s="32">
        <f>M1564*AA1564</f>
        <v>0</v>
      </c>
      <c r="P1564" s="1">
        <v>3</v>
      </c>
      <c r="AA1564" s="1">
        <f>IF(P1564=1,$O$3,IF(P1564=2,$O$4,$O$5))</f>
        <v>0</v>
      </c>
    </row>
    <row r="1565">
      <c r="A1565" s="1" t="s">
        <v>118</v>
      </c>
      <c r="E1565" s="27" t="s">
        <v>4015</v>
      </c>
    </row>
    <row r="1566">
      <c r="A1566" s="1" t="s">
        <v>119</v>
      </c>
    </row>
    <row r="1567">
      <c r="A1567" s="1" t="s">
        <v>121</v>
      </c>
      <c r="E1567" s="27" t="s">
        <v>114</v>
      </c>
    </row>
    <row r="1568">
      <c r="A1568" s="1" t="s">
        <v>112</v>
      </c>
      <c r="B1568" s="1">
        <v>76</v>
      </c>
      <c r="C1568" s="26" t="s">
        <v>4638</v>
      </c>
      <c r="D1568" t="s">
        <v>191</v>
      </c>
      <c r="E1568" s="27" t="s">
        <v>4639</v>
      </c>
      <c r="F1568" s="28" t="s">
        <v>132</v>
      </c>
      <c r="G1568" s="29">
        <v>1</v>
      </c>
      <c r="H1568" s="28">
        <v>0</v>
      </c>
      <c r="I1568" s="30">
        <f>ROUND(G1568*H1568,P4)</f>
        <v>0</v>
      </c>
      <c r="L1568" s="31">
        <v>0</v>
      </c>
      <c r="M1568" s="24">
        <f>ROUND(G1568*L1568,P4)</f>
        <v>0</v>
      </c>
      <c r="N1568" s="25" t="s">
        <v>257</v>
      </c>
      <c r="O1568" s="32">
        <f>M1568*AA1568</f>
        <v>0</v>
      </c>
      <c r="P1568" s="1">
        <v>3</v>
      </c>
      <c r="AA1568" s="1">
        <f>IF(P1568=1,$O$3,IF(P1568=2,$O$4,$O$5))</f>
        <v>0</v>
      </c>
    </row>
    <row r="1569">
      <c r="A1569" s="1" t="s">
        <v>118</v>
      </c>
      <c r="E1569" s="27" t="s">
        <v>4639</v>
      </c>
    </row>
    <row r="1570">
      <c r="A1570" s="1" t="s">
        <v>119</v>
      </c>
    </row>
    <row r="1571">
      <c r="A1571" s="1" t="s">
        <v>121</v>
      </c>
      <c r="E1571" s="27" t="s">
        <v>114</v>
      </c>
    </row>
    <row r="1572">
      <c r="A1572" s="1" t="s">
        <v>112</v>
      </c>
      <c r="B1572" s="1">
        <v>77</v>
      </c>
      <c r="C1572" s="26" t="s">
        <v>4640</v>
      </c>
      <c r="D1572" t="s">
        <v>114</v>
      </c>
      <c r="E1572" s="27" t="s">
        <v>4641</v>
      </c>
      <c r="F1572" s="28" t="s">
        <v>132</v>
      </c>
      <c r="G1572" s="29">
        <v>1</v>
      </c>
      <c r="H1572" s="28">
        <v>0</v>
      </c>
      <c r="I1572" s="30">
        <f>ROUND(G1572*H1572,P4)</f>
        <v>0</v>
      </c>
      <c r="L1572" s="31">
        <v>0</v>
      </c>
      <c r="M1572" s="24">
        <f>ROUND(G1572*L1572,P4)</f>
        <v>0</v>
      </c>
      <c r="N1572" s="25" t="s">
        <v>257</v>
      </c>
      <c r="O1572" s="32">
        <f>M1572*AA1572</f>
        <v>0</v>
      </c>
      <c r="P1572" s="1">
        <v>3</v>
      </c>
      <c r="AA1572" s="1">
        <f>IF(P1572=1,$O$3,IF(P1572=2,$O$4,$O$5))</f>
        <v>0</v>
      </c>
    </row>
    <row r="1573">
      <c r="A1573" s="1" t="s">
        <v>118</v>
      </c>
      <c r="E1573" s="27" t="s">
        <v>4641</v>
      </c>
    </row>
    <row r="1574">
      <c r="A1574" s="1" t="s">
        <v>119</v>
      </c>
    </row>
    <row r="1575">
      <c r="A1575" s="1" t="s">
        <v>121</v>
      </c>
      <c r="E1575" s="27" t="s">
        <v>114</v>
      </c>
    </row>
    <row r="1576">
      <c r="A1576" s="1" t="s">
        <v>112</v>
      </c>
      <c r="B1576" s="1">
        <v>50</v>
      </c>
      <c r="C1576" s="26" t="s">
        <v>4642</v>
      </c>
      <c r="D1576" t="s">
        <v>191</v>
      </c>
      <c r="E1576" s="27" t="s">
        <v>4643</v>
      </c>
      <c r="F1576" s="28" t="s">
        <v>132</v>
      </c>
      <c r="G1576" s="29">
        <v>1</v>
      </c>
      <c r="H1576" s="28">
        <v>0</v>
      </c>
      <c r="I1576" s="30">
        <f>ROUND(G1576*H1576,P4)</f>
        <v>0</v>
      </c>
      <c r="L1576" s="31">
        <v>0</v>
      </c>
      <c r="M1576" s="24">
        <f>ROUND(G1576*L1576,P4)</f>
        <v>0</v>
      </c>
      <c r="N1576" s="25" t="s">
        <v>257</v>
      </c>
      <c r="O1576" s="32">
        <f>M1576*AA1576</f>
        <v>0</v>
      </c>
      <c r="P1576" s="1">
        <v>3</v>
      </c>
      <c r="AA1576" s="1">
        <f>IF(P1576=1,$O$3,IF(P1576=2,$O$4,$O$5))</f>
        <v>0</v>
      </c>
    </row>
    <row r="1577">
      <c r="A1577" s="1" t="s">
        <v>118</v>
      </c>
      <c r="E1577" s="27" t="s">
        <v>4643</v>
      </c>
    </row>
    <row r="1578">
      <c r="A1578" s="1" t="s">
        <v>119</v>
      </c>
    </row>
    <row r="1579">
      <c r="A1579" s="1" t="s">
        <v>121</v>
      </c>
      <c r="E1579" s="27" t="s">
        <v>114</v>
      </c>
    </row>
    <row r="1580">
      <c r="A1580" s="1" t="s">
        <v>109</v>
      </c>
      <c r="C1580" s="22" t="s">
        <v>4644</v>
      </c>
      <c r="E1580" s="23" t="s">
        <v>4645</v>
      </c>
      <c r="L1580" s="24">
        <f>SUMIFS(L1581:L1660,A1581:A1660,"P")</f>
        <v>0</v>
      </c>
      <c r="M1580" s="24">
        <f>SUMIFS(M1581:M1660,A1581:A1660,"P")</f>
        <v>0</v>
      </c>
      <c r="N1580" s="25"/>
    </row>
    <row r="1581">
      <c r="A1581" s="1" t="s">
        <v>112</v>
      </c>
      <c r="B1581" s="1">
        <v>100</v>
      </c>
      <c r="C1581" s="26" t="s">
        <v>3908</v>
      </c>
      <c r="D1581" t="s">
        <v>232</v>
      </c>
      <c r="E1581" s="27" t="s">
        <v>3909</v>
      </c>
      <c r="F1581" s="28" t="s">
        <v>132</v>
      </c>
      <c r="G1581" s="29">
        <v>18</v>
      </c>
      <c r="H1581" s="28">
        <v>1.0000000000000001E-05</v>
      </c>
      <c r="I1581" s="30">
        <f>ROUND(G1581*H1581,P4)</f>
        <v>0</v>
      </c>
      <c r="L1581" s="31">
        <v>0</v>
      </c>
      <c r="M1581" s="24">
        <f>ROUND(G1581*L1581,P4)</f>
        <v>0</v>
      </c>
      <c r="N1581" s="25" t="s">
        <v>133</v>
      </c>
      <c r="O1581" s="32">
        <f>M1581*AA1581</f>
        <v>0</v>
      </c>
      <c r="P1581" s="1">
        <v>3</v>
      </c>
      <c r="AA1581" s="1">
        <f>IF(P1581=1,$O$3,IF(P1581=2,$O$4,$O$5))</f>
        <v>0</v>
      </c>
    </row>
    <row r="1582">
      <c r="A1582" s="1" t="s">
        <v>118</v>
      </c>
      <c r="E1582" s="27" t="s">
        <v>3909</v>
      </c>
    </row>
    <row r="1583">
      <c r="A1583" s="1" t="s">
        <v>119</v>
      </c>
    </row>
    <row r="1584">
      <c r="A1584" s="1" t="s">
        <v>121</v>
      </c>
      <c r="E1584" s="27" t="s">
        <v>114</v>
      </c>
    </row>
    <row r="1585">
      <c r="A1585" s="1" t="s">
        <v>112</v>
      </c>
      <c r="B1585" s="1">
        <v>98</v>
      </c>
      <c r="C1585" s="26" t="s">
        <v>3914</v>
      </c>
      <c r="D1585" t="s">
        <v>379</v>
      </c>
      <c r="E1585" s="27" t="s">
        <v>3915</v>
      </c>
      <c r="F1585" s="28" t="s">
        <v>132</v>
      </c>
      <c r="G1585" s="29">
        <v>9</v>
      </c>
      <c r="H1585" s="28">
        <v>0.00040000000000000002</v>
      </c>
      <c r="I1585" s="30">
        <f>ROUND(G1585*H1585,P4)</f>
        <v>0</v>
      </c>
      <c r="L1585" s="31">
        <v>0</v>
      </c>
      <c r="M1585" s="24">
        <f>ROUND(G1585*L1585,P4)</f>
        <v>0</v>
      </c>
      <c r="N1585" s="25" t="s">
        <v>133</v>
      </c>
      <c r="O1585" s="32">
        <f>M1585*AA1585</f>
        <v>0</v>
      </c>
      <c r="P1585" s="1">
        <v>3</v>
      </c>
      <c r="AA1585" s="1">
        <f>IF(P1585=1,$O$3,IF(P1585=2,$O$4,$O$5))</f>
        <v>0</v>
      </c>
    </row>
    <row r="1586">
      <c r="A1586" s="1" t="s">
        <v>118</v>
      </c>
      <c r="E1586" s="27" t="s">
        <v>3915</v>
      </c>
    </row>
    <row r="1587">
      <c r="A1587" s="1" t="s">
        <v>119</v>
      </c>
    </row>
    <row r="1588">
      <c r="A1588" s="1" t="s">
        <v>121</v>
      </c>
      <c r="E1588" s="27" t="s">
        <v>114</v>
      </c>
    </row>
    <row r="1589">
      <c r="A1589" s="1" t="s">
        <v>112</v>
      </c>
      <c r="B1589" s="1">
        <v>99</v>
      </c>
      <c r="C1589" s="26" t="s">
        <v>4002</v>
      </c>
      <c r="D1589" t="s">
        <v>114</v>
      </c>
      <c r="E1589" s="27" t="s">
        <v>4003</v>
      </c>
      <c r="F1589" s="28" t="s">
        <v>132</v>
      </c>
      <c r="G1589" s="29">
        <v>1</v>
      </c>
      <c r="H1589" s="28">
        <v>0.0010499999999999999</v>
      </c>
      <c r="I1589" s="30">
        <f>ROUND(G1589*H1589,P4)</f>
        <v>0</v>
      </c>
      <c r="L1589" s="31">
        <v>0</v>
      </c>
      <c r="M1589" s="24">
        <f>ROUND(G1589*L1589,P4)</f>
        <v>0</v>
      </c>
      <c r="N1589" s="25" t="s">
        <v>133</v>
      </c>
      <c r="O1589" s="32">
        <f>M1589*AA1589</f>
        <v>0</v>
      </c>
      <c r="P1589" s="1">
        <v>3</v>
      </c>
      <c r="AA1589" s="1">
        <f>IF(P1589=1,$O$3,IF(P1589=2,$O$4,$O$5))</f>
        <v>0</v>
      </c>
    </row>
    <row r="1590">
      <c r="A1590" s="1" t="s">
        <v>118</v>
      </c>
      <c r="E1590" s="27" t="s">
        <v>4003</v>
      </c>
    </row>
    <row r="1591">
      <c r="A1591" s="1" t="s">
        <v>119</v>
      </c>
    </row>
    <row r="1592">
      <c r="A1592" s="1" t="s">
        <v>121</v>
      </c>
      <c r="E1592" s="27" t="s">
        <v>114</v>
      </c>
    </row>
    <row r="1593">
      <c r="A1593" s="1" t="s">
        <v>112</v>
      </c>
      <c r="B1593" s="1">
        <v>96</v>
      </c>
      <c r="C1593" s="26" t="s">
        <v>3920</v>
      </c>
      <c r="D1593" t="s">
        <v>225</v>
      </c>
      <c r="E1593" s="27" t="s">
        <v>3921</v>
      </c>
      <c r="F1593" s="28" t="s">
        <v>132</v>
      </c>
      <c r="G1593" s="29">
        <v>1</v>
      </c>
      <c r="H1593" s="28">
        <v>0.0010499999999999999</v>
      </c>
      <c r="I1593" s="30">
        <f>ROUND(G1593*H1593,P4)</f>
        <v>0</v>
      </c>
      <c r="L1593" s="31">
        <v>0</v>
      </c>
      <c r="M1593" s="24">
        <f>ROUND(G1593*L1593,P4)</f>
        <v>0</v>
      </c>
      <c r="N1593" s="25" t="s">
        <v>133</v>
      </c>
      <c r="O1593" s="32">
        <f>M1593*AA1593</f>
        <v>0</v>
      </c>
      <c r="P1593" s="1">
        <v>3</v>
      </c>
      <c r="AA1593" s="1">
        <f>IF(P1593=1,$O$3,IF(P1593=2,$O$4,$O$5))</f>
        <v>0</v>
      </c>
    </row>
    <row r="1594">
      <c r="A1594" s="1" t="s">
        <v>118</v>
      </c>
      <c r="E1594" s="27" t="s">
        <v>3921</v>
      </c>
    </row>
    <row r="1595">
      <c r="A1595" s="1" t="s">
        <v>119</v>
      </c>
    </row>
    <row r="1596">
      <c r="A1596" s="1" t="s">
        <v>121</v>
      </c>
      <c r="E1596" s="27" t="s">
        <v>114</v>
      </c>
    </row>
    <row r="1597">
      <c r="A1597" s="1" t="s">
        <v>112</v>
      </c>
      <c r="B1597" s="1">
        <v>81</v>
      </c>
      <c r="C1597" s="26" t="s">
        <v>4646</v>
      </c>
      <c r="D1597" t="s">
        <v>114</v>
      </c>
      <c r="E1597" s="27" t="s">
        <v>4647</v>
      </c>
      <c r="F1597" s="28" t="s">
        <v>132</v>
      </c>
      <c r="G1597" s="29">
        <v>1</v>
      </c>
      <c r="H1597" s="28">
        <v>0</v>
      </c>
      <c r="I1597" s="30">
        <f>ROUND(G1597*H1597,P4)</f>
        <v>0</v>
      </c>
      <c r="L1597" s="31">
        <v>0</v>
      </c>
      <c r="M1597" s="24">
        <f>ROUND(G1597*L1597,P4)</f>
        <v>0</v>
      </c>
      <c r="N1597" s="25" t="s">
        <v>257</v>
      </c>
      <c r="O1597" s="32">
        <f>M1597*AA1597</f>
        <v>0</v>
      </c>
      <c r="P1597" s="1">
        <v>3</v>
      </c>
      <c r="AA1597" s="1">
        <f>IF(P1597=1,$O$3,IF(P1597=2,$O$4,$O$5))</f>
        <v>0</v>
      </c>
    </row>
    <row r="1598">
      <c r="A1598" s="1" t="s">
        <v>118</v>
      </c>
      <c r="E1598" s="27" t="s">
        <v>4647</v>
      </c>
    </row>
    <row r="1599">
      <c r="A1599" s="1" t="s">
        <v>119</v>
      </c>
    </row>
    <row r="1600">
      <c r="A1600" s="1" t="s">
        <v>121</v>
      </c>
      <c r="E1600" s="27" t="s">
        <v>114</v>
      </c>
    </row>
    <row r="1601">
      <c r="A1601" s="1" t="s">
        <v>112</v>
      </c>
      <c r="B1601" s="1">
        <v>84</v>
      </c>
      <c r="C1601" s="26" t="s">
        <v>3942</v>
      </c>
      <c r="D1601" t="s">
        <v>232</v>
      </c>
      <c r="E1601" s="27" t="s">
        <v>3943</v>
      </c>
      <c r="F1601" s="28" t="s">
        <v>132</v>
      </c>
      <c r="G1601" s="29">
        <v>1</v>
      </c>
      <c r="H1601" s="28">
        <v>0</v>
      </c>
      <c r="I1601" s="30">
        <f>ROUND(G1601*H1601,P4)</f>
        <v>0</v>
      </c>
      <c r="L1601" s="31">
        <v>0</v>
      </c>
      <c r="M1601" s="24">
        <f>ROUND(G1601*L1601,P4)</f>
        <v>0</v>
      </c>
      <c r="N1601" s="25" t="s">
        <v>257</v>
      </c>
      <c r="O1601" s="32">
        <f>M1601*AA1601</f>
        <v>0</v>
      </c>
      <c r="P1601" s="1">
        <v>3</v>
      </c>
      <c r="AA1601" s="1">
        <f>IF(P1601=1,$O$3,IF(P1601=2,$O$4,$O$5))</f>
        <v>0</v>
      </c>
    </row>
    <row r="1602">
      <c r="A1602" s="1" t="s">
        <v>118</v>
      </c>
      <c r="E1602" s="27" t="s">
        <v>3943</v>
      </c>
    </row>
    <row r="1603">
      <c r="A1603" s="1" t="s">
        <v>119</v>
      </c>
    </row>
    <row r="1604">
      <c r="A1604" s="1" t="s">
        <v>121</v>
      </c>
      <c r="E1604" s="27" t="s">
        <v>114</v>
      </c>
    </row>
    <row r="1605">
      <c r="A1605" s="1" t="s">
        <v>112</v>
      </c>
      <c r="B1605" s="1">
        <v>86</v>
      </c>
      <c r="C1605" s="26" t="s">
        <v>3950</v>
      </c>
      <c r="D1605" t="s">
        <v>114</v>
      </c>
      <c r="E1605" s="27" t="s">
        <v>3951</v>
      </c>
      <c r="F1605" s="28" t="s">
        <v>132</v>
      </c>
      <c r="G1605" s="29">
        <v>1</v>
      </c>
      <c r="H1605" s="28">
        <v>0</v>
      </c>
      <c r="I1605" s="30">
        <f>ROUND(G1605*H1605,P4)</f>
        <v>0</v>
      </c>
      <c r="L1605" s="31">
        <v>0</v>
      </c>
      <c r="M1605" s="24">
        <f>ROUND(G1605*L1605,P4)</f>
        <v>0</v>
      </c>
      <c r="N1605" s="25" t="s">
        <v>257</v>
      </c>
      <c r="O1605" s="32">
        <f>M1605*AA1605</f>
        <v>0</v>
      </c>
      <c r="P1605" s="1">
        <v>3</v>
      </c>
      <c r="AA1605" s="1">
        <f>IF(P1605=1,$O$3,IF(P1605=2,$O$4,$O$5))</f>
        <v>0</v>
      </c>
    </row>
    <row r="1606">
      <c r="A1606" s="1" t="s">
        <v>118</v>
      </c>
      <c r="E1606" s="27" t="s">
        <v>3951</v>
      </c>
    </row>
    <row r="1607">
      <c r="A1607" s="1" t="s">
        <v>119</v>
      </c>
    </row>
    <row r="1608">
      <c r="A1608" s="1" t="s">
        <v>121</v>
      </c>
      <c r="E1608" s="27" t="s">
        <v>114</v>
      </c>
    </row>
    <row r="1609" ht="25.5">
      <c r="A1609" s="1" t="s">
        <v>112</v>
      </c>
      <c r="B1609" s="1">
        <v>97</v>
      </c>
      <c r="C1609" s="26" t="s">
        <v>3988</v>
      </c>
      <c r="D1609" t="s">
        <v>114</v>
      </c>
      <c r="E1609" s="27" t="s">
        <v>3989</v>
      </c>
      <c r="F1609" s="28" t="s">
        <v>132</v>
      </c>
      <c r="G1609" s="29">
        <v>1</v>
      </c>
      <c r="H1609" s="28">
        <v>0</v>
      </c>
      <c r="I1609" s="30">
        <f>ROUND(G1609*H1609,P4)</f>
        <v>0</v>
      </c>
      <c r="L1609" s="31">
        <v>0</v>
      </c>
      <c r="M1609" s="24">
        <f>ROUND(G1609*L1609,P4)</f>
        <v>0</v>
      </c>
      <c r="N1609" s="25" t="s">
        <v>257</v>
      </c>
      <c r="O1609" s="32">
        <f>M1609*AA1609</f>
        <v>0</v>
      </c>
      <c r="P1609" s="1">
        <v>3</v>
      </c>
      <c r="AA1609" s="1">
        <f>IF(P1609=1,$O$3,IF(P1609=2,$O$4,$O$5))</f>
        <v>0</v>
      </c>
    </row>
    <row r="1610" ht="25.5">
      <c r="A1610" s="1" t="s">
        <v>118</v>
      </c>
      <c r="E1610" s="27" t="s">
        <v>3989</v>
      </c>
    </row>
    <row r="1611">
      <c r="A1611" s="1" t="s">
        <v>119</v>
      </c>
    </row>
    <row r="1612">
      <c r="A1612" s="1" t="s">
        <v>121</v>
      </c>
      <c r="E1612" s="27" t="s">
        <v>114</v>
      </c>
    </row>
    <row r="1613">
      <c r="A1613" s="1" t="s">
        <v>112</v>
      </c>
      <c r="B1613" s="1">
        <v>85</v>
      </c>
      <c r="C1613" s="26" t="s">
        <v>4614</v>
      </c>
      <c r="D1613" t="s">
        <v>114</v>
      </c>
      <c r="E1613" s="27" t="s">
        <v>4615</v>
      </c>
      <c r="F1613" s="28" t="s">
        <v>132</v>
      </c>
      <c r="G1613" s="29">
        <v>1</v>
      </c>
      <c r="H1613" s="28">
        <v>0</v>
      </c>
      <c r="I1613" s="30">
        <f>ROUND(G1613*H1613,P4)</f>
        <v>0</v>
      </c>
      <c r="L1613" s="31">
        <v>0</v>
      </c>
      <c r="M1613" s="24">
        <f>ROUND(G1613*L1613,P4)</f>
        <v>0</v>
      </c>
      <c r="N1613" s="25" t="s">
        <v>257</v>
      </c>
      <c r="O1613" s="32">
        <f>M1613*AA1613</f>
        <v>0</v>
      </c>
      <c r="P1613" s="1">
        <v>3</v>
      </c>
      <c r="AA1613" s="1">
        <f>IF(P1613=1,$O$3,IF(P1613=2,$O$4,$O$5))</f>
        <v>0</v>
      </c>
    </row>
    <row r="1614">
      <c r="A1614" s="1" t="s">
        <v>118</v>
      </c>
      <c r="E1614" s="27" t="s">
        <v>4615</v>
      </c>
    </row>
    <row r="1615">
      <c r="A1615" s="1" t="s">
        <v>119</v>
      </c>
    </row>
    <row r="1616">
      <c r="A1616" s="1" t="s">
        <v>121</v>
      </c>
      <c r="E1616" s="27" t="s">
        <v>114</v>
      </c>
    </row>
    <row r="1617">
      <c r="A1617" s="1" t="s">
        <v>112</v>
      </c>
      <c r="B1617" s="1">
        <v>87</v>
      </c>
      <c r="C1617" s="26" t="s">
        <v>4616</v>
      </c>
      <c r="D1617" t="s">
        <v>114</v>
      </c>
      <c r="E1617" s="27" t="s">
        <v>4617</v>
      </c>
      <c r="F1617" s="28" t="s">
        <v>132</v>
      </c>
      <c r="G1617" s="29">
        <v>1</v>
      </c>
      <c r="H1617" s="28">
        <v>0</v>
      </c>
      <c r="I1617" s="30">
        <f>ROUND(G1617*H1617,P4)</f>
        <v>0</v>
      </c>
      <c r="L1617" s="31">
        <v>0</v>
      </c>
      <c r="M1617" s="24">
        <f>ROUND(G1617*L1617,P4)</f>
        <v>0</v>
      </c>
      <c r="N1617" s="25" t="s">
        <v>257</v>
      </c>
      <c r="O1617" s="32">
        <f>M1617*AA1617</f>
        <v>0</v>
      </c>
      <c r="P1617" s="1">
        <v>3</v>
      </c>
      <c r="AA1617" s="1">
        <f>IF(P1617=1,$O$3,IF(P1617=2,$O$4,$O$5))</f>
        <v>0</v>
      </c>
    </row>
    <row r="1618">
      <c r="A1618" s="1" t="s">
        <v>118</v>
      </c>
      <c r="E1618" s="27" t="s">
        <v>4617</v>
      </c>
    </row>
    <row r="1619">
      <c r="A1619" s="1" t="s">
        <v>119</v>
      </c>
    </row>
    <row r="1620">
      <c r="A1620" s="1" t="s">
        <v>121</v>
      </c>
      <c r="E1620" s="27" t="s">
        <v>114</v>
      </c>
    </row>
    <row r="1621">
      <c r="A1621" s="1" t="s">
        <v>112</v>
      </c>
      <c r="B1621" s="1">
        <v>88</v>
      </c>
      <c r="C1621" s="26" t="s">
        <v>4618</v>
      </c>
      <c r="D1621" t="s">
        <v>191</v>
      </c>
      <c r="E1621" s="27" t="s">
        <v>3939</v>
      </c>
      <c r="F1621" s="28" t="s">
        <v>132</v>
      </c>
      <c r="G1621" s="29">
        <v>1</v>
      </c>
      <c r="H1621" s="28">
        <v>0</v>
      </c>
      <c r="I1621" s="30">
        <f>ROUND(G1621*H1621,P4)</f>
        <v>0</v>
      </c>
      <c r="L1621" s="31">
        <v>0</v>
      </c>
      <c r="M1621" s="24">
        <f>ROUND(G1621*L1621,P4)</f>
        <v>0</v>
      </c>
      <c r="N1621" s="25" t="s">
        <v>257</v>
      </c>
      <c r="O1621" s="32">
        <f>M1621*AA1621</f>
        <v>0</v>
      </c>
      <c r="P1621" s="1">
        <v>3</v>
      </c>
      <c r="AA1621" s="1">
        <f>IF(P1621=1,$O$3,IF(P1621=2,$O$4,$O$5))</f>
        <v>0</v>
      </c>
    </row>
    <row r="1622">
      <c r="A1622" s="1" t="s">
        <v>118</v>
      </c>
      <c r="E1622" s="27" t="s">
        <v>3939</v>
      </c>
    </row>
    <row r="1623">
      <c r="A1623" s="1" t="s">
        <v>119</v>
      </c>
    </row>
    <row r="1624">
      <c r="A1624" s="1" t="s">
        <v>121</v>
      </c>
      <c r="E1624" s="27" t="s">
        <v>114</v>
      </c>
    </row>
    <row r="1625">
      <c r="A1625" s="1" t="s">
        <v>112</v>
      </c>
      <c r="B1625" s="1">
        <v>89</v>
      </c>
      <c r="C1625" s="26" t="s">
        <v>4619</v>
      </c>
      <c r="D1625" t="s">
        <v>191</v>
      </c>
      <c r="E1625" s="27" t="s">
        <v>4620</v>
      </c>
      <c r="F1625" s="28" t="s">
        <v>132</v>
      </c>
      <c r="G1625" s="29">
        <v>2</v>
      </c>
      <c r="H1625" s="28">
        <v>0</v>
      </c>
      <c r="I1625" s="30">
        <f>ROUND(G1625*H1625,P4)</f>
        <v>0</v>
      </c>
      <c r="L1625" s="31">
        <v>0</v>
      </c>
      <c r="M1625" s="24">
        <f>ROUND(G1625*L1625,P4)</f>
        <v>0</v>
      </c>
      <c r="N1625" s="25" t="s">
        <v>257</v>
      </c>
      <c r="O1625" s="32">
        <f>M1625*AA1625</f>
        <v>0</v>
      </c>
      <c r="P1625" s="1">
        <v>3</v>
      </c>
      <c r="AA1625" s="1">
        <f>IF(P1625=1,$O$3,IF(P1625=2,$O$4,$O$5))</f>
        <v>0</v>
      </c>
    </row>
    <row r="1626">
      <c r="A1626" s="1" t="s">
        <v>118</v>
      </c>
      <c r="E1626" s="27" t="s">
        <v>4620</v>
      </c>
    </row>
    <row r="1627">
      <c r="A1627" s="1" t="s">
        <v>119</v>
      </c>
    </row>
    <row r="1628">
      <c r="A1628" s="1" t="s">
        <v>121</v>
      </c>
      <c r="E1628" s="27" t="s">
        <v>114</v>
      </c>
    </row>
    <row r="1629" ht="25.5">
      <c r="A1629" s="1" t="s">
        <v>112</v>
      </c>
      <c r="B1629" s="1">
        <v>90</v>
      </c>
      <c r="C1629" s="26" t="s">
        <v>4621</v>
      </c>
      <c r="D1629" t="s">
        <v>191</v>
      </c>
      <c r="E1629" s="27" t="s">
        <v>4622</v>
      </c>
      <c r="F1629" s="28" t="s">
        <v>132</v>
      </c>
      <c r="G1629" s="29">
        <v>3</v>
      </c>
      <c r="H1629" s="28">
        <v>0</v>
      </c>
      <c r="I1629" s="30">
        <f>ROUND(G1629*H1629,P4)</f>
        <v>0</v>
      </c>
      <c r="L1629" s="31">
        <v>0</v>
      </c>
      <c r="M1629" s="24">
        <f>ROUND(G1629*L1629,P4)</f>
        <v>0</v>
      </c>
      <c r="N1629" s="25" t="s">
        <v>257</v>
      </c>
      <c r="O1629" s="32">
        <f>M1629*AA1629</f>
        <v>0</v>
      </c>
      <c r="P1629" s="1">
        <v>3</v>
      </c>
      <c r="AA1629" s="1">
        <f>IF(P1629=1,$O$3,IF(P1629=2,$O$4,$O$5))</f>
        <v>0</v>
      </c>
    </row>
    <row r="1630" ht="25.5">
      <c r="A1630" s="1" t="s">
        <v>118</v>
      </c>
      <c r="E1630" s="27" t="s">
        <v>4622</v>
      </c>
    </row>
    <row r="1631">
      <c r="A1631" s="1" t="s">
        <v>119</v>
      </c>
    </row>
    <row r="1632">
      <c r="A1632" s="1" t="s">
        <v>121</v>
      </c>
      <c r="E1632" s="27" t="s">
        <v>114</v>
      </c>
    </row>
    <row r="1633">
      <c r="A1633" s="1" t="s">
        <v>112</v>
      </c>
      <c r="B1633" s="1">
        <v>91</v>
      </c>
      <c r="C1633" s="26" t="s">
        <v>4623</v>
      </c>
      <c r="D1633" t="s">
        <v>114</v>
      </c>
      <c r="E1633" s="27" t="s">
        <v>4624</v>
      </c>
      <c r="F1633" s="28" t="s">
        <v>132</v>
      </c>
      <c r="G1633" s="29">
        <v>4</v>
      </c>
      <c r="H1633" s="28">
        <v>0</v>
      </c>
      <c r="I1633" s="30">
        <f>ROUND(G1633*H1633,P4)</f>
        <v>0</v>
      </c>
      <c r="L1633" s="31">
        <v>0</v>
      </c>
      <c r="M1633" s="24">
        <f>ROUND(G1633*L1633,P4)</f>
        <v>0</v>
      </c>
      <c r="N1633" s="25" t="s">
        <v>257</v>
      </c>
      <c r="O1633" s="32">
        <f>M1633*AA1633</f>
        <v>0</v>
      </c>
      <c r="P1633" s="1">
        <v>3</v>
      </c>
      <c r="AA1633" s="1">
        <f>IF(P1633=1,$O$3,IF(P1633=2,$O$4,$O$5))</f>
        <v>0</v>
      </c>
    </row>
    <row r="1634">
      <c r="A1634" s="1" t="s">
        <v>118</v>
      </c>
      <c r="E1634" s="27" t="s">
        <v>4624</v>
      </c>
    </row>
    <row r="1635">
      <c r="A1635" s="1" t="s">
        <v>119</v>
      </c>
    </row>
    <row r="1636">
      <c r="A1636" s="1" t="s">
        <v>121</v>
      </c>
      <c r="E1636" s="27" t="s">
        <v>114</v>
      </c>
    </row>
    <row r="1637">
      <c r="A1637" s="1" t="s">
        <v>112</v>
      </c>
      <c r="B1637" s="1">
        <v>92</v>
      </c>
      <c r="C1637" s="26" t="s">
        <v>4625</v>
      </c>
      <c r="D1637" t="s">
        <v>191</v>
      </c>
      <c r="E1637" s="27" t="s">
        <v>4626</v>
      </c>
      <c r="F1637" s="28" t="s">
        <v>132</v>
      </c>
      <c r="G1637" s="29">
        <v>4</v>
      </c>
      <c r="H1637" s="28">
        <v>0</v>
      </c>
      <c r="I1637" s="30">
        <f>ROUND(G1637*H1637,P4)</f>
        <v>0</v>
      </c>
      <c r="L1637" s="31">
        <v>0</v>
      </c>
      <c r="M1637" s="24">
        <f>ROUND(G1637*L1637,P4)</f>
        <v>0</v>
      </c>
      <c r="N1637" s="25" t="s">
        <v>257</v>
      </c>
      <c r="O1637" s="32">
        <f>M1637*AA1637</f>
        <v>0</v>
      </c>
      <c r="P1637" s="1">
        <v>3</v>
      </c>
      <c r="AA1637" s="1">
        <f>IF(P1637=1,$O$3,IF(P1637=2,$O$4,$O$5))</f>
        <v>0</v>
      </c>
    </row>
    <row r="1638">
      <c r="A1638" s="1" t="s">
        <v>118</v>
      </c>
      <c r="E1638" s="27" t="s">
        <v>4626</v>
      </c>
    </row>
    <row r="1639">
      <c r="A1639" s="1" t="s">
        <v>119</v>
      </c>
    </row>
    <row r="1640">
      <c r="A1640" s="1" t="s">
        <v>121</v>
      </c>
      <c r="E1640" s="27" t="s">
        <v>114</v>
      </c>
    </row>
    <row r="1641">
      <c r="A1641" s="1" t="s">
        <v>112</v>
      </c>
      <c r="B1641" s="1">
        <v>93</v>
      </c>
      <c r="C1641" s="26" t="s">
        <v>4627</v>
      </c>
      <c r="D1641" t="s">
        <v>191</v>
      </c>
      <c r="E1641" s="27" t="s">
        <v>4628</v>
      </c>
      <c r="F1641" s="28" t="s">
        <v>132</v>
      </c>
      <c r="G1641" s="29">
        <v>3</v>
      </c>
      <c r="H1641" s="28">
        <v>0</v>
      </c>
      <c r="I1641" s="30">
        <f>ROUND(G1641*H1641,P4)</f>
        <v>0</v>
      </c>
      <c r="L1641" s="31">
        <v>0</v>
      </c>
      <c r="M1641" s="24">
        <f>ROUND(G1641*L1641,P4)</f>
        <v>0</v>
      </c>
      <c r="N1641" s="25" t="s">
        <v>257</v>
      </c>
      <c r="O1641" s="32">
        <f>M1641*AA1641</f>
        <v>0</v>
      </c>
      <c r="P1641" s="1">
        <v>3</v>
      </c>
      <c r="AA1641" s="1">
        <f>IF(P1641=1,$O$3,IF(P1641=2,$O$4,$O$5))</f>
        <v>0</v>
      </c>
    </row>
    <row r="1642">
      <c r="A1642" s="1" t="s">
        <v>118</v>
      </c>
      <c r="E1642" s="27" t="s">
        <v>4628</v>
      </c>
    </row>
    <row r="1643">
      <c r="A1643" s="1" t="s">
        <v>119</v>
      </c>
    </row>
    <row r="1644">
      <c r="A1644" s="1" t="s">
        <v>121</v>
      </c>
      <c r="E1644" s="27" t="s">
        <v>114</v>
      </c>
    </row>
    <row r="1645">
      <c r="A1645" s="1" t="s">
        <v>112</v>
      </c>
      <c r="B1645" s="1">
        <v>94</v>
      </c>
      <c r="C1645" s="26" t="s">
        <v>4629</v>
      </c>
      <c r="D1645" t="s">
        <v>114</v>
      </c>
      <c r="E1645" s="27" t="s">
        <v>4630</v>
      </c>
      <c r="F1645" s="28" t="s">
        <v>132</v>
      </c>
      <c r="G1645" s="29">
        <v>1</v>
      </c>
      <c r="H1645" s="28">
        <v>0</v>
      </c>
      <c r="I1645" s="30">
        <f>ROUND(G1645*H1645,P4)</f>
        <v>0</v>
      </c>
      <c r="L1645" s="31">
        <v>0</v>
      </c>
      <c r="M1645" s="24">
        <f>ROUND(G1645*L1645,P4)</f>
        <v>0</v>
      </c>
      <c r="N1645" s="25" t="s">
        <v>257</v>
      </c>
      <c r="O1645" s="32">
        <f>M1645*AA1645</f>
        <v>0</v>
      </c>
      <c r="P1645" s="1">
        <v>3</v>
      </c>
      <c r="AA1645" s="1">
        <f>IF(P1645=1,$O$3,IF(P1645=2,$O$4,$O$5))</f>
        <v>0</v>
      </c>
    </row>
    <row r="1646">
      <c r="A1646" s="1" t="s">
        <v>118</v>
      </c>
      <c r="E1646" s="27" t="s">
        <v>4630</v>
      </c>
    </row>
    <row r="1647">
      <c r="A1647" s="1" t="s">
        <v>119</v>
      </c>
    </row>
    <row r="1648">
      <c r="A1648" s="1" t="s">
        <v>121</v>
      </c>
      <c r="E1648" s="27" t="s">
        <v>114</v>
      </c>
    </row>
    <row r="1649">
      <c r="A1649" s="1" t="s">
        <v>112</v>
      </c>
      <c r="B1649" s="1">
        <v>95</v>
      </c>
      <c r="C1649" s="26" t="s">
        <v>4631</v>
      </c>
      <c r="D1649" t="s">
        <v>114</v>
      </c>
      <c r="E1649" s="27" t="s">
        <v>3977</v>
      </c>
      <c r="F1649" s="28" t="s">
        <v>132</v>
      </c>
      <c r="G1649" s="29">
        <v>1</v>
      </c>
      <c r="H1649" s="28">
        <v>0</v>
      </c>
      <c r="I1649" s="30">
        <f>ROUND(G1649*H1649,P4)</f>
        <v>0</v>
      </c>
      <c r="L1649" s="31">
        <v>0</v>
      </c>
      <c r="M1649" s="24">
        <f>ROUND(G1649*L1649,P4)</f>
        <v>0</v>
      </c>
      <c r="N1649" s="25" t="s">
        <v>257</v>
      </c>
      <c r="O1649" s="32">
        <f>M1649*AA1649</f>
        <v>0</v>
      </c>
      <c r="P1649" s="1">
        <v>3</v>
      </c>
      <c r="AA1649" s="1">
        <f>IF(P1649=1,$O$3,IF(P1649=2,$O$4,$O$5))</f>
        <v>0</v>
      </c>
    </row>
    <row r="1650">
      <c r="A1650" s="1" t="s">
        <v>118</v>
      </c>
      <c r="E1650" s="27" t="s">
        <v>3977</v>
      </c>
    </row>
    <row r="1651">
      <c r="A1651" s="1" t="s">
        <v>119</v>
      </c>
    </row>
    <row r="1652">
      <c r="A1652" s="1" t="s">
        <v>121</v>
      </c>
      <c r="E1652" s="27" t="s">
        <v>114</v>
      </c>
    </row>
    <row r="1653" ht="25.5">
      <c r="A1653" s="1" t="s">
        <v>112</v>
      </c>
      <c r="B1653" s="1">
        <v>82</v>
      </c>
      <c r="C1653" s="26" t="s">
        <v>4648</v>
      </c>
      <c r="D1653" t="s">
        <v>114</v>
      </c>
      <c r="E1653" s="27" t="s">
        <v>4649</v>
      </c>
      <c r="F1653" s="28" t="s">
        <v>132</v>
      </c>
      <c r="G1653" s="29">
        <v>1</v>
      </c>
      <c r="H1653" s="28">
        <v>0</v>
      </c>
      <c r="I1653" s="30">
        <f>ROUND(G1653*H1653,P4)</f>
        <v>0</v>
      </c>
      <c r="L1653" s="31">
        <v>0</v>
      </c>
      <c r="M1653" s="24">
        <f>ROUND(G1653*L1653,P4)</f>
        <v>0</v>
      </c>
      <c r="N1653" s="25" t="s">
        <v>257</v>
      </c>
      <c r="O1653" s="32">
        <f>M1653*AA1653</f>
        <v>0</v>
      </c>
      <c r="P1653" s="1">
        <v>3</v>
      </c>
      <c r="AA1653" s="1">
        <f>IF(P1653=1,$O$3,IF(P1653=2,$O$4,$O$5))</f>
        <v>0</v>
      </c>
    </row>
    <row r="1654" ht="25.5">
      <c r="A1654" s="1" t="s">
        <v>118</v>
      </c>
      <c r="E1654" s="27" t="s">
        <v>4649</v>
      </c>
    </row>
    <row r="1655">
      <c r="A1655" s="1" t="s">
        <v>119</v>
      </c>
    </row>
    <row r="1656">
      <c r="A1656" s="1" t="s">
        <v>121</v>
      </c>
      <c r="E1656" s="27" t="s">
        <v>114</v>
      </c>
    </row>
    <row r="1657">
      <c r="A1657" s="1" t="s">
        <v>112</v>
      </c>
      <c r="B1657" s="1">
        <v>83</v>
      </c>
      <c r="C1657" s="26" t="s">
        <v>4642</v>
      </c>
      <c r="D1657" t="s">
        <v>114</v>
      </c>
      <c r="E1657" s="27" t="s">
        <v>4643</v>
      </c>
      <c r="F1657" s="28" t="s">
        <v>132</v>
      </c>
      <c r="G1657" s="29">
        <v>1</v>
      </c>
      <c r="H1657" s="28">
        <v>0</v>
      </c>
      <c r="I1657" s="30">
        <f>ROUND(G1657*H1657,P4)</f>
        <v>0</v>
      </c>
      <c r="L1657" s="31">
        <v>0</v>
      </c>
      <c r="M1657" s="24">
        <f>ROUND(G1657*L1657,P4)</f>
        <v>0</v>
      </c>
      <c r="N1657" s="25" t="s">
        <v>257</v>
      </c>
      <c r="O1657" s="32">
        <f>M1657*AA1657</f>
        <v>0</v>
      </c>
      <c r="P1657" s="1">
        <v>3</v>
      </c>
      <c r="AA1657" s="1">
        <f>IF(P1657=1,$O$3,IF(P1657=2,$O$4,$O$5))</f>
        <v>0</v>
      </c>
    </row>
    <row r="1658">
      <c r="A1658" s="1" t="s">
        <v>118</v>
      </c>
      <c r="E1658" s="27" t="s">
        <v>4643</v>
      </c>
    </row>
    <row r="1659">
      <c r="A1659" s="1" t="s">
        <v>119</v>
      </c>
    </row>
    <row r="1660">
      <c r="A1660" s="1" t="s">
        <v>121</v>
      </c>
      <c r="E1660" s="27" t="s">
        <v>114</v>
      </c>
    </row>
    <row r="1661">
      <c r="A1661" s="1" t="s">
        <v>109</v>
      </c>
      <c r="C1661" s="22" t="s">
        <v>4650</v>
      </c>
      <c r="E1661" s="23" t="s">
        <v>4651</v>
      </c>
      <c r="L1661" s="24">
        <f>SUMIFS(L1662:L1913,A1662:A1913,"P")</f>
        <v>0</v>
      </c>
      <c r="M1661" s="24">
        <f>SUMIFS(M1662:M1913,A1662:A1913,"P")</f>
        <v>0</v>
      </c>
      <c r="N1661" s="25"/>
    </row>
    <row r="1662">
      <c r="A1662" s="1" t="s">
        <v>112</v>
      </c>
      <c r="B1662" s="1">
        <v>125</v>
      </c>
      <c r="C1662" s="26" t="s">
        <v>3904</v>
      </c>
      <c r="D1662" t="s">
        <v>114</v>
      </c>
      <c r="E1662" s="27" t="s">
        <v>3905</v>
      </c>
      <c r="F1662" s="28" t="s">
        <v>132</v>
      </c>
      <c r="G1662" s="29">
        <v>7</v>
      </c>
      <c r="H1662" s="28">
        <v>3.0000000000000001E-05</v>
      </c>
      <c r="I1662" s="30">
        <f>ROUND(G1662*H1662,P4)</f>
        <v>0</v>
      </c>
      <c r="L1662" s="31">
        <v>0</v>
      </c>
      <c r="M1662" s="24">
        <f>ROUND(G1662*L1662,P4)</f>
        <v>0</v>
      </c>
      <c r="N1662" s="25" t="s">
        <v>133</v>
      </c>
      <c r="O1662" s="32">
        <f>M1662*AA1662</f>
        <v>0</v>
      </c>
      <c r="P1662" s="1">
        <v>3</v>
      </c>
      <c r="AA1662" s="1">
        <f>IF(P1662=1,$O$3,IF(P1662=2,$O$4,$O$5))</f>
        <v>0</v>
      </c>
    </row>
    <row r="1663">
      <c r="A1663" s="1" t="s">
        <v>118</v>
      </c>
      <c r="E1663" s="27" t="s">
        <v>3905</v>
      </c>
    </row>
    <row r="1664">
      <c r="A1664" s="1" t="s">
        <v>119</v>
      </c>
    </row>
    <row r="1665">
      <c r="A1665" s="1" t="s">
        <v>121</v>
      </c>
      <c r="E1665" s="27" t="s">
        <v>114</v>
      </c>
    </row>
    <row r="1666">
      <c r="A1666" s="1" t="s">
        <v>112</v>
      </c>
      <c r="B1666" s="1">
        <v>163</v>
      </c>
      <c r="C1666" s="26" t="s">
        <v>4652</v>
      </c>
      <c r="D1666" t="s">
        <v>114</v>
      </c>
      <c r="E1666" s="27" t="s">
        <v>4653</v>
      </c>
      <c r="F1666" s="28" t="s">
        <v>132</v>
      </c>
      <c r="G1666" s="29">
        <v>6</v>
      </c>
      <c r="H1666" s="28">
        <v>0.00019000000000000001</v>
      </c>
      <c r="I1666" s="30">
        <f>ROUND(G1666*H1666,P4)</f>
        <v>0</v>
      </c>
      <c r="L1666" s="31">
        <v>0</v>
      </c>
      <c r="M1666" s="24">
        <f>ROUND(G1666*L1666,P4)</f>
        <v>0</v>
      </c>
      <c r="N1666" s="25" t="s">
        <v>133</v>
      </c>
      <c r="O1666" s="32">
        <f>M1666*AA1666</f>
        <v>0</v>
      </c>
      <c r="P1666" s="1">
        <v>3</v>
      </c>
      <c r="AA1666" s="1">
        <f>IF(P1666=1,$O$3,IF(P1666=2,$O$4,$O$5))</f>
        <v>0</v>
      </c>
    </row>
    <row r="1667">
      <c r="A1667" s="1" t="s">
        <v>118</v>
      </c>
      <c r="E1667" s="27" t="s">
        <v>4653</v>
      </c>
    </row>
    <row r="1668">
      <c r="A1668" s="1" t="s">
        <v>119</v>
      </c>
    </row>
    <row r="1669">
      <c r="A1669" s="1" t="s">
        <v>121</v>
      </c>
      <c r="E1669" s="27" t="s">
        <v>114</v>
      </c>
    </row>
    <row r="1670">
      <c r="A1670" s="1" t="s">
        <v>112</v>
      </c>
      <c r="B1670" s="1">
        <v>159</v>
      </c>
      <c r="C1670" s="26" t="s">
        <v>3906</v>
      </c>
      <c r="D1670" t="s">
        <v>114</v>
      </c>
      <c r="E1670" s="27" t="s">
        <v>3907</v>
      </c>
      <c r="F1670" s="28" t="s">
        <v>132</v>
      </c>
      <c r="G1670" s="29">
        <v>70</v>
      </c>
      <c r="H1670" s="28">
        <v>1.0000000000000001E-05</v>
      </c>
      <c r="I1670" s="30">
        <f>ROUND(G1670*H1670,P4)</f>
        <v>0</v>
      </c>
      <c r="L1670" s="31">
        <v>0</v>
      </c>
      <c r="M1670" s="24">
        <f>ROUND(G1670*L1670,P4)</f>
        <v>0</v>
      </c>
      <c r="N1670" s="25" t="s">
        <v>133</v>
      </c>
      <c r="O1670" s="32">
        <f>M1670*AA1670</f>
        <v>0</v>
      </c>
      <c r="P1670" s="1">
        <v>3</v>
      </c>
      <c r="AA1670" s="1">
        <f>IF(P1670=1,$O$3,IF(P1670=2,$O$4,$O$5))</f>
        <v>0</v>
      </c>
    </row>
    <row r="1671">
      <c r="A1671" s="1" t="s">
        <v>118</v>
      </c>
      <c r="E1671" s="27" t="s">
        <v>3907</v>
      </c>
    </row>
    <row r="1672">
      <c r="A1672" s="1" t="s">
        <v>119</v>
      </c>
    </row>
    <row r="1673">
      <c r="A1673" s="1" t="s">
        <v>121</v>
      </c>
      <c r="E1673" s="27" t="s">
        <v>114</v>
      </c>
    </row>
    <row r="1674">
      <c r="A1674" s="1" t="s">
        <v>112</v>
      </c>
      <c r="B1674" s="1">
        <v>160</v>
      </c>
      <c r="C1674" s="26" t="s">
        <v>3908</v>
      </c>
      <c r="D1674" t="s">
        <v>348</v>
      </c>
      <c r="E1674" s="27" t="s">
        <v>3909</v>
      </c>
      <c r="F1674" s="28" t="s">
        <v>132</v>
      </c>
      <c r="G1674" s="29">
        <v>120</v>
      </c>
      <c r="H1674" s="28">
        <v>1.0000000000000001E-05</v>
      </c>
      <c r="I1674" s="30">
        <f>ROUND(G1674*H1674,P4)</f>
        <v>0</v>
      </c>
      <c r="L1674" s="31">
        <v>0</v>
      </c>
      <c r="M1674" s="24">
        <f>ROUND(G1674*L1674,P4)</f>
        <v>0</v>
      </c>
      <c r="N1674" s="25" t="s">
        <v>133</v>
      </c>
      <c r="O1674" s="32">
        <f>M1674*AA1674</f>
        <v>0</v>
      </c>
      <c r="P1674" s="1">
        <v>3</v>
      </c>
      <c r="AA1674" s="1">
        <f>IF(P1674=1,$O$3,IF(P1674=2,$O$4,$O$5))</f>
        <v>0</v>
      </c>
    </row>
    <row r="1675">
      <c r="A1675" s="1" t="s">
        <v>118</v>
      </c>
      <c r="E1675" s="27" t="s">
        <v>3909</v>
      </c>
    </row>
    <row r="1676">
      <c r="A1676" s="1" t="s">
        <v>119</v>
      </c>
    </row>
    <row r="1677">
      <c r="A1677" s="1" t="s">
        <v>121</v>
      </c>
      <c r="E1677" s="27" t="s">
        <v>114</v>
      </c>
    </row>
    <row r="1678">
      <c r="A1678" s="1" t="s">
        <v>112</v>
      </c>
      <c r="B1678" s="1">
        <v>161</v>
      </c>
      <c r="C1678" s="26" t="s">
        <v>3910</v>
      </c>
      <c r="D1678" t="s">
        <v>114</v>
      </c>
      <c r="E1678" s="27" t="s">
        <v>3911</v>
      </c>
      <c r="F1678" s="28" t="s">
        <v>132</v>
      </c>
      <c r="G1678" s="29">
        <v>8</v>
      </c>
      <c r="H1678" s="28">
        <v>1.0000000000000001E-05</v>
      </c>
      <c r="I1678" s="30">
        <f>ROUND(G1678*H1678,P4)</f>
        <v>0</v>
      </c>
      <c r="L1678" s="31">
        <v>0</v>
      </c>
      <c r="M1678" s="24">
        <f>ROUND(G1678*L1678,P4)</f>
        <v>0</v>
      </c>
      <c r="N1678" s="25" t="s">
        <v>133</v>
      </c>
      <c r="O1678" s="32">
        <f>M1678*AA1678</f>
        <v>0</v>
      </c>
      <c r="P1678" s="1">
        <v>3</v>
      </c>
      <c r="AA1678" s="1">
        <f>IF(P1678=1,$O$3,IF(P1678=2,$O$4,$O$5))</f>
        <v>0</v>
      </c>
    </row>
    <row r="1679">
      <c r="A1679" s="1" t="s">
        <v>118</v>
      </c>
      <c r="E1679" s="27" t="s">
        <v>3911</v>
      </c>
    </row>
    <row r="1680">
      <c r="A1680" s="1" t="s">
        <v>119</v>
      </c>
    </row>
    <row r="1681">
      <c r="A1681" s="1" t="s">
        <v>121</v>
      </c>
      <c r="E1681" s="27" t="s">
        <v>114</v>
      </c>
    </row>
    <row r="1682">
      <c r="A1682" s="1" t="s">
        <v>112</v>
      </c>
      <c r="B1682" s="1">
        <v>162</v>
      </c>
      <c r="C1682" s="26" t="s">
        <v>3998</v>
      </c>
      <c r="D1682" t="s">
        <v>191</v>
      </c>
      <c r="E1682" s="27" t="s">
        <v>3999</v>
      </c>
      <c r="F1682" s="28" t="s">
        <v>132</v>
      </c>
      <c r="G1682" s="29">
        <v>9</v>
      </c>
      <c r="H1682" s="28">
        <v>3.0000000000000001E-05</v>
      </c>
      <c r="I1682" s="30">
        <f>ROUND(G1682*H1682,P4)</f>
        <v>0</v>
      </c>
      <c r="L1682" s="31">
        <v>0</v>
      </c>
      <c r="M1682" s="24">
        <f>ROUND(G1682*L1682,P4)</f>
        <v>0</v>
      </c>
      <c r="N1682" s="25" t="s">
        <v>133</v>
      </c>
      <c r="O1682" s="32">
        <f>M1682*AA1682</f>
        <v>0</v>
      </c>
      <c r="P1682" s="1">
        <v>3</v>
      </c>
      <c r="AA1682" s="1">
        <f>IF(P1682=1,$O$3,IF(P1682=2,$O$4,$O$5))</f>
        <v>0</v>
      </c>
    </row>
    <row r="1683">
      <c r="A1683" s="1" t="s">
        <v>118</v>
      </c>
      <c r="E1683" s="27" t="s">
        <v>3999</v>
      </c>
    </row>
    <row r="1684">
      <c r="A1684" s="1" t="s">
        <v>119</v>
      </c>
    </row>
    <row r="1685">
      <c r="A1685" s="1" t="s">
        <v>121</v>
      </c>
      <c r="E1685" s="27" t="s">
        <v>114</v>
      </c>
    </row>
    <row r="1686">
      <c r="A1686" s="1" t="s">
        <v>112</v>
      </c>
      <c r="B1686" s="1">
        <v>128</v>
      </c>
      <c r="C1686" s="26" t="s">
        <v>3914</v>
      </c>
      <c r="D1686" t="s">
        <v>348</v>
      </c>
      <c r="E1686" s="27" t="s">
        <v>3915</v>
      </c>
      <c r="F1686" s="28" t="s">
        <v>132</v>
      </c>
      <c r="G1686" s="29">
        <v>14</v>
      </c>
      <c r="H1686" s="28">
        <v>0.00040000000000000002</v>
      </c>
      <c r="I1686" s="30">
        <f>ROUND(G1686*H1686,P4)</f>
        <v>0</v>
      </c>
      <c r="L1686" s="31">
        <v>0</v>
      </c>
      <c r="M1686" s="24">
        <f>ROUND(G1686*L1686,P4)</f>
        <v>0</v>
      </c>
      <c r="N1686" s="25" t="s">
        <v>133</v>
      </c>
      <c r="O1686" s="32">
        <f>M1686*AA1686</f>
        <v>0</v>
      </c>
      <c r="P1686" s="1">
        <v>3</v>
      </c>
      <c r="AA1686" s="1">
        <f>IF(P1686=1,$O$3,IF(P1686=2,$O$4,$O$5))</f>
        <v>0</v>
      </c>
    </row>
    <row r="1687">
      <c r="A1687" s="1" t="s">
        <v>118</v>
      </c>
      <c r="E1687" s="27" t="s">
        <v>3915</v>
      </c>
    </row>
    <row r="1688">
      <c r="A1688" s="1" t="s">
        <v>119</v>
      </c>
    </row>
    <row r="1689">
      <c r="A1689" s="1" t="s">
        <v>121</v>
      </c>
      <c r="E1689" s="27" t="s">
        <v>114</v>
      </c>
    </row>
    <row r="1690">
      <c r="A1690" s="1" t="s">
        <v>112</v>
      </c>
      <c r="B1690" s="1">
        <v>129</v>
      </c>
      <c r="C1690" s="26" t="s">
        <v>4000</v>
      </c>
      <c r="D1690" t="s">
        <v>225</v>
      </c>
      <c r="E1690" s="27" t="s">
        <v>4001</v>
      </c>
      <c r="F1690" s="28" t="s">
        <v>132</v>
      </c>
      <c r="G1690" s="29">
        <v>25</v>
      </c>
      <c r="H1690" s="28">
        <v>0.00040000000000000002</v>
      </c>
      <c r="I1690" s="30">
        <f>ROUND(G1690*H1690,P4)</f>
        <v>0</v>
      </c>
      <c r="L1690" s="31">
        <v>0</v>
      </c>
      <c r="M1690" s="24">
        <f>ROUND(G1690*L1690,P4)</f>
        <v>0</v>
      </c>
      <c r="N1690" s="25" t="s">
        <v>133</v>
      </c>
      <c r="O1690" s="32">
        <f>M1690*AA1690</f>
        <v>0</v>
      </c>
      <c r="P1690" s="1">
        <v>3</v>
      </c>
      <c r="AA1690" s="1">
        <f>IF(P1690=1,$O$3,IF(P1690=2,$O$4,$O$5))</f>
        <v>0</v>
      </c>
    </row>
    <row r="1691">
      <c r="A1691" s="1" t="s">
        <v>118</v>
      </c>
      <c r="E1691" s="27" t="s">
        <v>4001</v>
      </c>
    </row>
    <row r="1692">
      <c r="A1692" s="1" t="s">
        <v>119</v>
      </c>
    </row>
    <row r="1693">
      <c r="A1693" s="1" t="s">
        <v>121</v>
      </c>
      <c r="E1693" s="27" t="s">
        <v>114</v>
      </c>
    </row>
    <row r="1694">
      <c r="A1694" s="1" t="s">
        <v>112</v>
      </c>
      <c r="B1694" s="1">
        <v>132</v>
      </c>
      <c r="C1694" s="26" t="s">
        <v>4602</v>
      </c>
      <c r="D1694" t="s">
        <v>191</v>
      </c>
      <c r="E1694" s="27" t="s">
        <v>4603</v>
      </c>
      <c r="F1694" s="28" t="s">
        <v>132</v>
      </c>
      <c r="G1694" s="29">
        <v>1</v>
      </c>
      <c r="H1694" s="28">
        <v>0.0010499999999999999</v>
      </c>
      <c r="I1694" s="30">
        <f>ROUND(G1694*H1694,P4)</f>
        <v>0</v>
      </c>
      <c r="L1694" s="31">
        <v>0</v>
      </c>
      <c r="M1694" s="24">
        <f>ROUND(G1694*L1694,P4)</f>
        <v>0</v>
      </c>
      <c r="N1694" s="25" t="s">
        <v>133</v>
      </c>
      <c r="O1694" s="32">
        <f>M1694*AA1694</f>
        <v>0</v>
      </c>
      <c r="P1694" s="1">
        <v>3</v>
      </c>
      <c r="AA1694" s="1">
        <f>IF(P1694=1,$O$3,IF(P1694=2,$O$4,$O$5))</f>
        <v>0</v>
      </c>
    </row>
    <row r="1695">
      <c r="A1695" s="1" t="s">
        <v>118</v>
      </c>
      <c r="E1695" s="27" t="s">
        <v>4603</v>
      </c>
    </row>
    <row r="1696">
      <c r="A1696" s="1" t="s">
        <v>119</v>
      </c>
    </row>
    <row r="1697">
      <c r="A1697" s="1" t="s">
        <v>121</v>
      </c>
      <c r="E1697" s="27" t="s">
        <v>114</v>
      </c>
    </row>
    <row r="1698">
      <c r="A1698" s="1" t="s">
        <v>112</v>
      </c>
      <c r="B1698" s="1">
        <v>130</v>
      </c>
      <c r="C1698" s="26" t="s">
        <v>4602</v>
      </c>
      <c r="D1698" t="s">
        <v>232</v>
      </c>
      <c r="E1698" s="27" t="s">
        <v>4603</v>
      </c>
      <c r="F1698" s="28" t="s">
        <v>132</v>
      </c>
      <c r="G1698" s="29">
        <v>1</v>
      </c>
      <c r="H1698" s="28">
        <v>0.0010499999999999999</v>
      </c>
      <c r="I1698" s="30">
        <f>ROUND(G1698*H1698,P4)</f>
        <v>0</v>
      </c>
      <c r="L1698" s="31">
        <v>0</v>
      </c>
      <c r="M1698" s="24">
        <f>ROUND(G1698*L1698,P4)</f>
        <v>0</v>
      </c>
      <c r="N1698" s="25" t="s">
        <v>133</v>
      </c>
      <c r="O1698" s="32">
        <f>M1698*AA1698</f>
        <v>0</v>
      </c>
      <c r="P1698" s="1">
        <v>3</v>
      </c>
      <c r="AA1698" s="1">
        <f>IF(P1698=1,$O$3,IF(P1698=2,$O$4,$O$5))</f>
        <v>0</v>
      </c>
    </row>
    <row r="1699">
      <c r="A1699" s="1" t="s">
        <v>118</v>
      </c>
      <c r="E1699" s="27" t="s">
        <v>4603</v>
      </c>
    </row>
    <row r="1700">
      <c r="A1700" s="1" t="s">
        <v>119</v>
      </c>
    </row>
    <row r="1701">
      <c r="A1701" s="1" t="s">
        <v>121</v>
      </c>
      <c r="E1701" s="27" t="s">
        <v>114</v>
      </c>
    </row>
    <row r="1702">
      <c r="A1702" s="1" t="s">
        <v>112</v>
      </c>
      <c r="B1702" s="1">
        <v>135</v>
      </c>
      <c r="C1702" s="26" t="s">
        <v>4654</v>
      </c>
      <c r="D1702" t="s">
        <v>114</v>
      </c>
      <c r="E1702" s="27" t="s">
        <v>4655</v>
      </c>
      <c r="F1702" s="28" t="s">
        <v>132</v>
      </c>
      <c r="G1702" s="29">
        <v>3</v>
      </c>
      <c r="H1702" s="28">
        <v>0.0010499999999999999</v>
      </c>
      <c r="I1702" s="30">
        <f>ROUND(G1702*H1702,P4)</f>
        <v>0</v>
      </c>
      <c r="L1702" s="31">
        <v>0</v>
      </c>
      <c r="M1702" s="24">
        <f>ROUND(G1702*L1702,P4)</f>
        <v>0</v>
      </c>
      <c r="N1702" s="25" t="s">
        <v>133</v>
      </c>
      <c r="O1702" s="32">
        <f>M1702*AA1702</f>
        <v>0</v>
      </c>
      <c r="P1702" s="1">
        <v>3</v>
      </c>
      <c r="AA1702" s="1">
        <f>IF(P1702=1,$O$3,IF(P1702=2,$O$4,$O$5))</f>
        <v>0</v>
      </c>
    </row>
    <row r="1703">
      <c r="A1703" s="1" t="s">
        <v>118</v>
      </c>
      <c r="E1703" s="27" t="s">
        <v>4655</v>
      </c>
    </row>
    <row r="1704">
      <c r="A1704" s="1" t="s">
        <v>119</v>
      </c>
    </row>
    <row r="1705">
      <c r="A1705" s="1" t="s">
        <v>121</v>
      </c>
      <c r="E1705" s="27" t="s">
        <v>114</v>
      </c>
    </row>
    <row r="1706">
      <c r="A1706" s="1" t="s">
        <v>112</v>
      </c>
      <c r="B1706" s="1">
        <v>131</v>
      </c>
      <c r="C1706" s="26" t="s">
        <v>4002</v>
      </c>
      <c r="D1706" t="s">
        <v>232</v>
      </c>
      <c r="E1706" s="27" t="s">
        <v>4003</v>
      </c>
      <c r="F1706" s="28" t="s">
        <v>132</v>
      </c>
      <c r="G1706" s="29">
        <v>1</v>
      </c>
      <c r="H1706" s="28">
        <v>0.0010499999999999999</v>
      </c>
      <c r="I1706" s="30">
        <f>ROUND(G1706*H1706,P4)</f>
        <v>0</v>
      </c>
      <c r="L1706" s="31">
        <v>0</v>
      </c>
      <c r="M1706" s="24">
        <f>ROUND(G1706*L1706,P4)</f>
        <v>0</v>
      </c>
      <c r="N1706" s="25" t="s">
        <v>133</v>
      </c>
      <c r="O1706" s="32">
        <f>M1706*AA1706</f>
        <v>0</v>
      </c>
      <c r="P1706" s="1">
        <v>3</v>
      </c>
      <c r="AA1706" s="1">
        <f>IF(P1706=1,$O$3,IF(P1706=2,$O$4,$O$5))</f>
        <v>0</v>
      </c>
    </row>
    <row r="1707">
      <c r="A1707" s="1" t="s">
        <v>118</v>
      </c>
      <c r="E1707" s="27" t="s">
        <v>4003</v>
      </c>
    </row>
    <row r="1708">
      <c r="A1708" s="1" t="s">
        <v>119</v>
      </c>
    </row>
    <row r="1709">
      <c r="A1709" s="1" t="s">
        <v>121</v>
      </c>
      <c r="E1709" s="27" t="s">
        <v>114</v>
      </c>
    </row>
    <row r="1710">
      <c r="A1710" s="1" t="s">
        <v>112</v>
      </c>
      <c r="B1710" s="1">
        <v>133</v>
      </c>
      <c r="C1710" s="26" t="s">
        <v>4604</v>
      </c>
      <c r="D1710" t="s">
        <v>232</v>
      </c>
      <c r="E1710" s="27" t="s">
        <v>4605</v>
      </c>
      <c r="F1710" s="28" t="s">
        <v>132</v>
      </c>
      <c r="G1710" s="29">
        <v>7</v>
      </c>
      <c r="H1710" s="28">
        <v>0.0010499999999999999</v>
      </c>
      <c r="I1710" s="30">
        <f>ROUND(G1710*H1710,P4)</f>
        <v>0</v>
      </c>
      <c r="L1710" s="31">
        <v>0</v>
      </c>
      <c r="M1710" s="24">
        <f>ROUND(G1710*L1710,P4)</f>
        <v>0</v>
      </c>
      <c r="N1710" s="25" t="s">
        <v>133</v>
      </c>
      <c r="O1710" s="32">
        <f>M1710*AA1710</f>
        <v>0</v>
      </c>
      <c r="P1710" s="1">
        <v>3</v>
      </c>
      <c r="AA1710" s="1">
        <f>IF(P1710=1,$O$3,IF(P1710=2,$O$4,$O$5))</f>
        <v>0</v>
      </c>
    </row>
    <row r="1711">
      <c r="A1711" s="1" t="s">
        <v>118</v>
      </c>
      <c r="E1711" s="27" t="s">
        <v>4605</v>
      </c>
    </row>
    <row r="1712">
      <c r="A1712" s="1" t="s">
        <v>119</v>
      </c>
    </row>
    <row r="1713">
      <c r="A1713" s="1" t="s">
        <v>121</v>
      </c>
      <c r="E1713" s="27" t="s">
        <v>114</v>
      </c>
    </row>
    <row r="1714">
      <c r="A1714" s="1" t="s">
        <v>112</v>
      </c>
      <c r="B1714" s="1">
        <v>134</v>
      </c>
      <c r="C1714" s="26" t="s">
        <v>3920</v>
      </c>
      <c r="D1714" t="s">
        <v>348</v>
      </c>
      <c r="E1714" s="27" t="s">
        <v>3921</v>
      </c>
      <c r="F1714" s="28" t="s">
        <v>132</v>
      </c>
      <c r="G1714" s="29">
        <v>2</v>
      </c>
      <c r="H1714" s="28">
        <v>0.0010499999999999999</v>
      </c>
      <c r="I1714" s="30">
        <f>ROUND(G1714*H1714,P4)</f>
        <v>0</v>
      </c>
      <c r="L1714" s="31">
        <v>0</v>
      </c>
      <c r="M1714" s="24">
        <f>ROUND(G1714*L1714,P4)</f>
        <v>0</v>
      </c>
      <c r="N1714" s="25" t="s">
        <v>133</v>
      </c>
      <c r="O1714" s="32">
        <f>M1714*AA1714</f>
        <v>0</v>
      </c>
      <c r="P1714" s="1">
        <v>3</v>
      </c>
      <c r="AA1714" s="1">
        <f>IF(P1714=1,$O$3,IF(P1714=2,$O$4,$O$5))</f>
        <v>0</v>
      </c>
    </row>
    <row r="1715">
      <c r="A1715" s="1" t="s">
        <v>118</v>
      </c>
      <c r="E1715" s="27" t="s">
        <v>3921</v>
      </c>
    </row>
    <row r="1716">
      <c r="A1716" s="1" t="s">
        <v>119</v>
      </c>
    </row>
    <row r="1717">
      <c r="A1717" s="1" t="s">
        <v>121</v>
      </c>
      <c r="E1717" s="27" t="s">
        <v>114</v>
      </c>
    </row>
    <row r="1718">
      <c r="A1718" s="1" t="s">
        <v>112</v>
      </c>
      <c r="B1718" s="1">
        <v>126</v>
      </c>
      <c r="C1718" s="26" t="s">
        <v>3922</v>
      </c>
      <c r="D1718" t="s">
        <v>114</v>
      </c>
      <c r="E1718" s="27" t="s">
        <v>3923</v>
      </c>
      <c r="F1718" s="28" t="s">
        <v>132</v>
      </c>
      <c r="G1718" s="29">
        <v>1</v>
      </c>
      <c r="H1718" s="28">
        <v>0.0010399999999999999</v>
      </c>
      <c r="I1718" s="30">
        <f>ROUND(G1718*H1718,P4)</f>
        <v>0</v>
      </c>
      <c r="L1718" s="31">
        <v>0</v>
      </c>
      <c r="M1718" s="24">
        <f>ROUND(G1718*L1718,P4)</f>
        <v>0</v>
      </c>
      <c r="N1718" s="25" t="s">
        <v>133</v>
      </c>
      <c r="O1718" s="32">
        <f>M1718*AA1718</f>
        <v>0</v>
      </c>
      <c r="P1718" s="1">
        <v>3</v>
      </c>
      <c r="AA1718" s="1">
        <f>IF(P1718=1,$O$3,IF(P1718=2,$O$4,$O$5))</f>
        <v>0</v>
      </c>
    </row>
    <row r="1719">
      <c r="A1719" s="1" t="s">
        <v>118</v>
      </c>
      <c r="E1719" s="27" t="s">
        <v>3923</v>
      </c>
    </row>
    <row r="1720">
      <c r="A1720" s="1" t="s">
        <v>119</v>
      </c>
    </row>
    <row r="1721">
      <c r="A1721" s="1" t="s">
        <v>121</v>
      </c>
      <c r="E1721" s="27" t="s">
        <v>114</v>
      </c>
    </row>
    <row r="1722" ht="25.5">
      <c r="A1722" s="1" t="s">
        <v>112</v>
      </c>
      <c r="B1722" s="1">
        <v>118</v>
      </c>
      <c r="C1722" s="26" t="s">
        <v>3924</v>
      </c>
      <c r="D1722" t="s">
        <v>114</v>
      </c>
      <c r="E1722" s="27" t="s">
        <v>3925</v>
      </c>
      <c r="F1722" s="28" t="s">
        <v>132</v>
      </c>
      <c r="G1722" s="29">
        <v>1</v>
      </c>
      <c r="H1722" s="28">
        <v>0.0033300000000000001</v>
      </c>
      <c r="I1722" s="30">
        <f>ROUND(G1722*H1722,P4)</f>
        <v>0</v>
      </c>
      <c r="L1722" s="31">
        <v>0</v>
      </c>
      <c r="M1722" s="24">
        <f>ROUND(G1722*L1722,P4)</f>
        <v>0</v>
      </c>
      <c r="N1722" s="25" t="s">
        <v>133</v>
      </c>
      <c r="O1722" s="32">
        <f>M1722*AA1722</f>
        <v>0</v>
      </c>
      <c r="P1722" s="1">
        <v>3</v>
      </c>
      <c r="AA1722" s="1">
        <f>IF(P1722=1,$O$3,IF(P1722=2,$O$4,$O$5))</f>
        <v>0</v>
      </c>
    </row>
    <row r="1723" ht="25.5">
      <c r="A1723" s="1" t="s">
        <v>118</v>
      </c>
      <c r="E1723" s="27" t="s">
        <v>3925</v>
      </c>
    </row>
    <row r="1724">
      <c r="A1724" s="1" t="s">
        <v>119</v>
      </c>
    </row>
    <row r="1725">
      <c r="A1725" s="1" t="s">
        <v>121</v>
      </c>
      <c r="E1725" s="27" t="s">
        <v>114</v>
      </c>
    </row>
    <row r="1726">
      <c r="A1726" s="1" t="s">
        <v>112</v>
      </c>
      <c r="B1726" s="1">
        <v>124</v>
      </c>
      <c r="C1726" s="26" t="s">
        <v>3928</v>
      </c>
      <c r="D1726" t="s">
        <v>191</v>
      </c>
      <c r="E1726" s="27" t="s">
        <v>3929</v>
      </c>
      <c r="F1726" s="28" t="s">
        <v>132</v>
      </c>
      <c r="G1726" s="29">
        <v>2</v>
      </c>
      <c r="H1726" s="28">
        <v>0.0010399999999999999</v>
      </c>
      <c r="I1726" s="30">
        <f>ROUND(G1726*H1726,P4)</f>
        <v>0</v>
      </c>
      <c r="L1726" s="31">
        <v>0</v>
      </c>
      <c r="M1726" s="24">
        <f>ROUND(G1726*L1726,P4)</f>
        <v>0</v>
      </c>
      <c r="N1726" s="25" t="s">
        <v>133</v>
      </c>
      <c r="O1726" s="32">
        <f>M1726*AA1726</f>
        <v>0</v>
      </c>
      <c r="P1726" s="1">
        <v>3</v>
      </c>
      <c r="AA1726" s="1">
        <f>IF(P1726=1,$O$3,IF(P1726=2,$O$4,$O$5))</f>
        <v>0</v>
      </c>
    </row>
    <row r="1727">
      <c r="A1727" s="1" t="s">
        <v>118</v>
      </c>
      <c r="E1727" s="27" t="s">
        <v>3929</v>
      </c>
    </row>
    <row r="1728">
      <c r="A1728" s="1" t="s">
        <v>119</v>
      </c>
    </row>
    <row r="1729">
      <c r="A1729" s="1" t="s">
        <v>121</v>
      </c>
      <c r="E1729" s="27" t="s">
        <v>114</v>
      </c>
    </row>
    <row r="1730">
      <c r="A1730" s="1" t="s">
        <v>112</v>
      </c>
      <c r="B1730" s="1">
        <v>141</v>
      </c>
      <c r="C1730" s="26" t="s">
        <v>4656</v>
      </c>
      <c r="D1730" t="s">
        <v>114</v>
      </c>
      <c r="E1730" s="27" t="s">
        <v>4657</v>
      </c>
      <c r="F1730" s="28" t="s">
        <v>132</v>
      </c>
      <c r="G1730" s="29">
        <v>1</v>
      </c>
      <c r="H1730" s="28">
        <v>0.00046999999999999999</v>
      </c>
      <c r="I1730" s="30">
        <f>ROUND(G1730*H1730,P4)</f>
        <v>0</v>
      </c>
      <c r="L1730" s="31">
        <v>0</v>
      </c>
      <c r="M1730" s="24">
        <f>ROUND(G1730*L1730,P4)</f>
        <v>0</v>
      </c>
      <c r="N1730" s="25" t="s">
        <v>133</v>
      </c>
      <c r="O1730" s="32">
        <f>M1730*AA1730</f>
        <v>0</v>
      </c>
      <c r="P1730" s="1">
        <v>3</v>
      </c>
      <c r="AA1730" s="1">
        <f>IF(P1730=1,$O$3,IF(P1730=2,$O$4,$O$5))</f>
        <v>0</v>
      </c>
    </row>
    <row r="1731">
      <c r="A1731" s="1" t="s">
        <v>118</v>
      </c>
      <c r="E1731" s="27" t="s">
        <v>4657</v>
      </c>
    </row>
    <row r="1732">
      <c r="A1732" s="1" t="s">
        <v>119</v>
      </c>
    </row>
    <row r="1733">
      <c r="A1733" s="1" t="s">
        <v>121</v>
      </c>
      <c r="E1733" s="27" t="s">
        <v>114</v>
      </c>
    </row>
    <row r="1734">
      <c r="A1734" s="1" t="s">
        <v>112</v>
      </c>
      <c r="B1734" s="1">
        <v>139</v>
      </c>
      <c r="C1734" s="26" t="s">
        <v>4658</v>
      </c>
      <c r="D1734" t="s">
        <v>114</v>
      </c>
      <c r="E1734" s="27" t="s">
        <v>4659</v>
      </c>
      <c r="F1734" s="28" t="s">
        <v>132</v>
      </c>
      <c r="G1734" s="29">
        <v>7</v>
      </c>
      <c r="H1734" s="28">
        <v>0.00018000000000000001</v>
      </c>
      <c r="I1734" s="30">
        <f>ROUND(G1734*H1734,P4)</f>
        <v>0</v>
      </c>
      <c r="L1734" s="31">
        <v>0</v>
      </c>
      <c r="M1734" s="24">
        <f>ROUND(G1734*L1734,P4)</f>
        <v>0</v>
      </c>
      <c r="N1734" s="25" t="s">
        <v>133</v>
      </c>
      <c r="O1734" s="32">
        <f>M1734*AA1734</f>
        <v>0</v>
      </c>
      <c r="P1734" s="1">
        <v>3</v>
      </c>
      <c r="AA1734" s="1">
        <f>IF(P1734=1,$O$3,IF(P1734=2,$O$4,$O$5))</f>
        <v>0</v>
      </c>
    </row>
    <row r="1735">
      <c r="A1735" s="1" t="s">
        <v>118</v>
      </c>
      <c r="E1735" s="27" t="s">
        <v>4659</v>
      </c>
    </row>
    <row r="1736">
      <c r="A1736" s="1" t="s">
        <v>119</v>
      </c>
    </row>
    <row r="1737">
      <c r="A1737" s="1" t="s">
        <v>121</v>
      </c>
      <c r="E1737" s="27" t="s">
        <v>114</v>
      </c>
    </row>
    <row r="1738">
      <c r="A1738" s="1" t="s">
        <v>112</v>
      </c>
      <c r="B1738" s="1">
        <v>136</v>
      </c>
      <c r="C1738" s="26" t="s">
        <v>4660</v>
      </c>
      <c r="D1738" t="s">
        <v>114</v>
      </c>
      <c r="E1738" s="27" t="s">
        <v>4661</v>
      </c>
      <c r="F1738" s="28" t="s">
        <v>132</v>
      </c>
      <c r="G1738" s="29">
        <v>2</v>
      </c>
      <c r="H1738" s="28">
        <v>0.00040000000000000002</v>
      </c>
      <c r="I1738" s="30">
        <f>ROUND(G1738*H1738,P4)</f>
        <v>0</v>
      </c>
      <c r="L1738" s="31">
        <v>0</v>
      </c>
      <c r="M1738" s="24">
        <f>ROUND(G1738*L1738,P4)</f>
        <v>0</v>
      </c>
      <c r="N1738" s="25" t="s">
        <v>257</v>
      </c>
      <c r="O1738" s="32">
        <f>M1738*AA1738</f>
        <v>0</v>
      </c>
      <c r="P1738" s="1">
        <v>3</v>
      </c>
      <c r="AA1738" s="1">
        <f>IF(P1738=1,$O$3,IF(P1738=2,$O$4,$O$5))</f>
        <v>0</v>
      </c>
    </row>
    <row r="1739">
      <c r="A1739" s="1" t="s">
        <v>118</v>
      </c>
      <c r="E1739" s="27" t="s">
        <v>4661</v>
      </c>
    </row>
    <row r="1740">
      <c r="A1740" s="1" t="s">
        <v>119</v>
      </c>
    </row>
    <row r="1741">
      <c r="A1741" s="1" t="s">
        <v>121</v>
      </c>
      <c r="E1741" s="27" t="s">
        <v>114</v>
      </c>
    </row>
    <row r="1742">
      <c r="A1742" s="1" t="s">
        <v>112</v>
      </c>
      <c r="B1742" s="1">
        <v>123</v>
      </c>
      <c r="C1742" s="26" t="s">
        <v>4662</v>
      </c>
      <c r="D1742" t="s">
        <v>114</v>
      </c>
      <c r="E1742" s="27" t="s">
        <v>4663</v>
      </c>
      <c r="F1742" s="28" t="s">
        <v>132</v>
      </c>
      <c r="G1742" s="29">
        <v>1</v>
      </c>
      <c r="H1742" s="28">
        <v>0</v>
      </c>
      <c r="I1742" s="30">
        <f>ROUND(G1742*H1742,P4)</f>
        <v>0</v>
      </c>
      <c r="L1742" s="31">
        <v>0</v>
      </c>
      <c r="M1742" s="24">
        <f>ROUND(G1742*L1742,P4)</f>
        <v>0</v>
      </c>
      <c r="N1742" s="25" t="s">
        <v>257</v>
      </c>
      <c r="O1742" s="32">
        <f>M1742*AA1742</f>
        <v>0</v>
      </c>
      <c r="P1742" s="1">
        <v>3</v>
      </c>
      <c r="AA1742" s="1">
        <f>IF(P1742=1,$O$3,IF(P1742=2,$O$4,$O$5))</f>
        <v>0</v>
      </c>
    </row>
    <row r="1743">
      <c r="A1743" s="1" t="s">
        <v>118</v>
      </c>
      <c r="E1743" s="27" t="s">
        <v>4663</v>
      </c>
    </row>
    <row r="1744">
      <c r="A1744" s="1" t="s">
        <v>119</v>
      </c>
    </row>
    <row r="1745">
      <c r="A1745" s="1" t="s">
        <v>121</v>
      </c>
      <c r="E1745" s="27" t="s">
        <v>114</v>
      </c>
    </row>
    <row r="1746">
      <c r="A1746" s="1" t="s">
        <v>112</v>
      </c>
      <c r="B1746" s="1">
        <v>142</v>
      </c>
      <c r="C1746" s="26" t="s">
        <v>4664</v>
      </c>
      <c r="D1746" t="s">
        <v>114</v>
      </c>
      <c r="E1746" s="27" t="s">
        <v>4665</v>
      </c>
      <c r="F1746" s="28" t="s">
        <v>132</v>
      </c>
      <c r="G1746" s="29">
        <v>4</v>
      </c>
      <c r="H1746" s="28">
        <v>0.00046999999999999999</v>
      </c>
      <c r="I1746" s="30">
        <f>ROUND(G1746*H1746,P4)</f>
        <v>0</v>
      </c>
      <c r="L1746" s="31">
        <v>0</v>
      </c>
      <c r="M1746" s="24">
        <f>ROUND(G1746*L1746,P4)</f>
        <v>0</v>
      </c>
      <c r="N1746" s="25" t="s">
        <v>257</v>
      </c>
      <c r="O1746" s="32">
        <f>M1746*AA1746</f>
        <v>0</v>
      </c>
      <c r="P1746" s="1">
        <v>3</v>
      </c>
      <c r="AA1746" s="1">
        <f>IF(P1746=1,$O$3,IF(P1746=2,$O$4,$O$5))</f>
        <v>0</v>
      </c>
    </row>
    <row r="1747">
      <c r="A1747" s="1" t="s">
        <v>118</v>
      </c>
      <c r="E1747" s="27" t="s">
        <v>4665</v>
      </c>
    </row>
    <row r="1748">
      <c r="A1748" s="1" t="s">
        <v>119</v>
      </c>
    </row>
    <row r="1749">
      <c r="A1749" s="1" t="s">
        <v>121</v>
      </c>
      <c r="E1749" s="27" t="s">
        <v>114</v>
      </c>
    </row>
    <row r="1750">
      <c r="A1750" s="1" t="s">
        <v>112</v>
      </c>
      <c r="B1750" s="1">
        <v>138</v>
      </c>
      <c r="C1750" s="26" t="s">
        <v>4666</v>
      </c>
      <c r="D1750" t="s">
        <v>114</v>
      </c>
      <c r="E1750" s="27" t="s">
        <v>4011</v>
      </c>
      <c r="F1750" s="28" t="s">
        <v>132</v>
      </c>
      <c r="G1750" s="29">
        <v>11</v>
      </c>
      <c r="H1750" s="28">
        <v>0.00018000000000000001</v>
      </c>
      <c r="I1750" s="30">
        <f>ROUND(G1750*H1750,P4)</f>
        <v>0</v>
      </c>
      <c r="L1750" s="31">
        <v>0</v>
      </c>
      <c r="M1750" s="24">
        <f>ROUND(G1750*L1750,P4)</f>
        <v>0</v>
      </c>
      <c r="N1750" s="25" t="s">
        <v>257</v>
      </c>
      <c r="O1750" s="32">
        <f>M1750*AA1750</f>
        <v>0</v>
      </c>
      <c r="P1750" s="1">
        <v>3</v>
      </c>
      <c r="AA1750" s="1">
        <f>IF(P1750=1,$O$3,IF(P1750=2,$O$4,$O$5))</f>
        <v>0</v>
      </c>
    </row>
    <row r="1751">
      <c r="A1751" s="1" t="s">
        <v>118</v>
      </c>
      <c r="E1751" s="27" t="s">
        <v>4011</v>
      </c>
    </row>
    <row r="1752">
      <c r="A1752" s="1" t="s">
        <v>119</v>
      </c>
    </row>
    <row r="1753">
      <c r="A1753" s="1" t="s">
        <v>121</v>
      </c>
      <c r="E1753" s="27" t="s">
        <v>114</v>
      </c>
    </row>
    <row r="1754">
      <c r="A1754" s="1" t="s">
        <v>112</v>
      </c>
      <c r="B1754" s="1">
        <v>140</v>
      </c>
      <c r="C1754" s="26" t="s">
        <v>4667</v>
      </c>
      <c r="D1754" t="s">
        <v>114</v>
      </c>
      <c r="E1754" s="27" t="s">
        <v>4668</v>
      </c>
      <c r="F1754" s="28" t="s">
        <v>132</v>
      </c>
      <c r="G1754" s="29">
        <v>3</v>
      </c>
      <c r="H1754" s="28">
        <v>0.00018000000000000001</v>
      </c>
      <c r="I1754" s="30">
        <f>ROUND(G1754*H1754,P4)</f>
        <v>0</v>
      </c>
      <c r="L1754" s="31">
        <v>0</v>
      </c>
      <c r="M1754" s="24">
        <f>ROUND(G1754*L1754,P4)</f>
        <v>0</v>
      </c>
      <c r="N1754" s="25" t="s">
        <v>257</v>
      </c>
      <c r="O1754" s="32">
        <f>M1754*AA1754</f>
        <v>0</v>
      </c>
      <c r="P1754" s="1">
        <v>3</v>
      </c>
      <c r="AA1754" s="1">
        <f>IF(P1754=1,$O$3,IF(P1754=2,$O$4,$O$5))</f>
        <v>0</v>
      </c>
    </row>
    <row r="1755">
      <c r="A1755" s="1" t="s">
        <v>118</v>
      </c>
      <c r="E1755" s="27" t="s">
        <v>4668</v>
      </c>
    </row>
    <row r="1756">
      <c r="A1756" s="1" t="s">
        <v>119</v>
      </c>
    </row>
    <row r="1757">
      <c r="A1757" s="1" t="s">
        <v>121</v>
      </c>
      <c r="E1757" s="27" t="s">
        <v>114</v>
      </c>
    </row>
    <row r="1758">
      <c r="A1758" s="1" t="s">
        <v>112</v>
      </c>
      <c r="B1758" s="1">
        <v>101</v>
      </c>
      <c r="C1758" s="26" t="s">
        <v>4669</v>
      </c>
      <c r="D1758" t="s">
        <v>114</v>
      </c>
      <c r="E1758" s="27" t="s">
        <v>4670</v>
      </c>
      <c r="F1758" s="28" t="s">
        <v>132</v>
      </c>
      <c r="G1758" s="29">
        <v>1</v>
      </c>
      <c r="H1758" s="28">
        <v>0</v>
      </c>
      <c r="I1758" s="30">
        <f>ROUND(G1758*H1758,P4)</f>
        <v>0</v>
      </c>
      <c r="L1758" s="31">
        <v>0</v>
      </c>
      <c r="M1758" s="24">
        <f>ROUND(G1758*L1758,P4)</f>
        <v>0</v>
      </c>
      <c r="N1758" s="25" t="s">
        <v>257</v>
      </c>
      <c r="O1758" s="32">
        <f>M1758*AA1758</f>
        <v>0</v>
      </c>
      <c r="P1758" s="1">
        <v>3</v>
      </c>
      <c r="AA1758" s="1">
        <f>IF(P1758=1,$O$3,IF(P1758=2,$O$4,$O$5))</f>
        <v>0</v>
      </c>
    </row>
    <row r="1759">
      <c r="A1759" s="1" t="s">
        <v>118</v>
      </c>
      <c r="E1759" s="27" t="s">
        <v>4670</v>
      </c>
    </row>
    <row r="1760">
      <c r="A1760" s="1" t="s">
        <v>119</v>
      </c>
    </row>
    <row r="1761">
      <c r="A1761" s="1" t="s">
        <v>121</v>
      </c>
      <c r="E1761" s="27" t="s">
        <v>114</v>
      </c>
    </row>
    <row r="1762">
      <c r="A1762" s="1" t="s">
        <v>112</v>
      </c>
      <c r="B1762" s="1">
        <v>119</v>
      </c>
      <c r="C1762" s="26" t="s">
        <v>3980</v>
      </c>
      <c r="D1762" t="s">
        <v>191</v>
      </c>
      <c r="E1762" s="27" t="s">
        <v>3981</v>
      </c>
      <c r="F1762" s="28" t="s">
        <v>132</v>
      </c>
      <c r="G1762" s="29">
        <v>1</v>
      </c>
      <c r="H1762" s="28">
        <v>0</v>
      </c>
      <c r="I1762" s="30">
        <f>ROUND(G1762*H1762,P4)</f>
        <v>0</v>
      </c>
      <c r="L1762" s="31">
        <v>0</v>
      </c>
      <c r="M1762" s="24">
        <f>ROUND(G1762*L1762,P4)</f>
        <v>0</v>
      </c>
      <c r="N1762" s="25" t="s">
        <v>257</v>
      </c>
      <c r="O1762" s="32">
        <f>M1762*AA1762</f>
        <v>0</v>
      </c>
      <c r="P1762" s="1">
        <v>3</v>
      </c>
      <c r="AA1762" s="1">
        <f>IF(P1762=1,$O$3,IF(P1762=2,$O$4,$O$5))</f>
        <v>0</v>
      </c>
    </row>
    <row r="1763">
      <c r="A1763" s="1" t="s">
        <v>118</v>
      </c>
      <c r="E1763" s="27" t="s">
        <v>3981</v>
      </c>
    </row>
    <row r="1764">
      <c r="A1764" s="1" t="s">
        <v>119</v>
      </c>
    </row>
    <row r="1765">
      <c r="A1765" s="1" t="s">
        <v>121</v>
      </c>
      <c r="E1765" s="27" t="s">
        <v>114</v>
      </c>
    </row>
    <row r="1766">
      <c r="A1766" s="1" t="s">
        <v>112</v>
      </c>
      <c r="B1766" s="1">
        <v>127</v>
      </c>
      <c r="C1766" s="26" t="s">
        <v>3984</v>
      </c>
      <c r="D1766" t="s">
        <v>114</v>
      </c>
      <c r="E1766" s="27" t="s">
        <v>3985</v>
      </c>
      <c r="F1766" s="28" t="s">
        <v>132</v>
      </c>
      <c r="G1766" s="29">
        <v>3</v>
      </c>
      <c r="H1766" s="28">
        <v>0</v>
      </c>
      <c r="I1766" s="30">
        <f>ROUND(G1766*H1766,P4)</f>
        <v>0</v>
      </c>
      <c r="L1766" s="31">
        <v>0</v>
      </c>
      <c r="M1766" s="24">
        <f>ROUND(G1766*L1766,P4)</f>
        <v>0</v>
      </c>
      <c r="N1766" s="25" t="s">
        <v>257</v>
      </c>
      <c r="O1766" s="32">
        <f>M1766*AA1766</f>
        <v>0</v>
      </c>
      <c r="P1766" s="1">
        <v>3</v>
      </c>
      <c r="AA1766" s="1">
        <f>IF(P1766=1,$O$3,IF(P1766=2,$O$4,$O$5))</f>
        <v>0</v>
      </c>
    </row>
    <row r="1767">
      <c r="A1767" s="1" t="s">
        <v>118</v>
      </c>
      <c r="E1767" s="27" t="s">
        <v>3985</v>
      </c>
    </row>
    <row r="1768">
      <c r="A1768" s="1" t="s">
        <v>119</v>
      </c>
    </row>
    <row r="1769">
      <c r="A1769" s="1" t="s">
        <v>121</v>
      </c>
      <c r="E1769" s="27" t="s">
        <v>114</v>
      </c>
    </row>
    <row r="1770" ht="25.5">
      <c r="A1770" s="1" t="s">
        <v>112</v>
      </c>
      <c r="B1770" s="1">
        <v>148</v>
      </c>
      <c r="C1770" s="26" t="s">
        <v>3988</v>
      </c>
      <c r="D1770" t="s">
        <v>191</v>
      </c>
      <c r="E1770" s="27" t="s">
        <v>3989</v>
      </c>
      <c r="F1770" s="28" t="s">
        <v>132</v>
      </c>
      <c r="G1770" s="29">
        <v>1</v>
      </c>
      <c r="H1770" s="28">
        <v>0</v>
      </c>
      <c r="I1770" s="30">
        <f>ROUND(G1770*H1770,P4)</f>
        <v>0</v>
      </c>
      <c r="L1770" s="31">
        <v>0</v>
      </c>
      <c r="M1770" s="24">
        <f>ROUND(G1770*L1770,P4)</f>
        <v>0</v>
      </c>
      <c r="N1770" s="25" t="s">
        <v>257</v>
      </c>
      <c r="O1770" s="32">
        <f>M1770*AA1770</f>
        <v>0</v>
      </c>
      <c r="P1770" s="1">
        <v>3</v>
      </c>
      <c r="AA1770" s="1">
        <f>IF(P1770=1,$O$3,IF(P1770=2,$O$4,$O$5))</f>
        <v>0</v>
      </c>
    </row>
    <row r="1771" ht="25.5">
      <c r="A1771" s="1" t="s">
        <v>118</v>
      </c>
      <c r="E1771" s="27" t="s">
        <v>3989</v>
      </c>
    </row>
    <row r="1772">
      <c r="A1772" s="1" t="s">
        <v>119</v>
      </c>
    </row>
    <row r="1773">
      <c r="A1773" s="1" t="s">
        <v>121</v>
      </c>
      <c r="E1773" s="27" t="s">
        <v>114</v>
      </c>
    </row>
    <row r="1774">
      <c r="A1774" s="1" t="s">
        <v>112</v>
      </c>
      <c r="B1774" s="1">
        <v>149</v>
      </c>
      <c r="C1774" s="26" t="s">
        <v>3990</v>
      </c>
      <c r="D1774" t="s">
        <v>191</v>
      </c>
      <c r="E1774" s="27" t="s">
        <v>3991</v>
      </c>
      <c r="F1774" s="28" t="s">
        <v>132</v>
      </c>
      <c r="G1774" s="29">
        <v>1</v>
      </c>
      <c r="H1774" s="28">
        <v>0</v>
      </c>
      <c r="I1774" s="30">
        <f>ROUND(G1774*H1774,P4)</f>
        <v>0</v>
      </c>
      <c r="L1774" s="31">
        <v>0</v>
      </c>
      <c r="M1774" s="24">
        <f>ROUND(G1774*L1774,P4)</f>
        <v>0</v>
      </c>
      <c r="N1774" s="25" t="s">
        <v>257</v>
      </c>
      <c r="O1774" s="32">
        <f>M1774*AA1774</f>
        <v>0</v>
      </c>
      <c r="P1774" s="1">
        <v>3</v>
      </c>
      <c r="AA1774" s="1">
        <f>IF(P1774=1,$O$3,IF(P1774=2,$O$4,$O$5))</f>
        <v>0</v>
      </c>
    </row>
    <row r="1775">
      <c r="A1775" s="1" t="s">
        <v>118</v>
      </c>
      <c r="E1775" s="27" t="s">
        <v>3991</v>
      </c>
    </row>
    <row r="1776">
      <c r="A1776" s="1" t="s">
        <v>119</v>
      </c>
    </row>
    <row r="1777">
      <c r="A1777" s="1" t="s">
        <v>121</v>
      </c>
      <c r="E1777" s="27" t="s">
        <v>114</v>
      </c>
    </row>
    <row r="1778">
      <c r="A1778" s="1" t="s">
        <v>112</v>
      </c>
      <c r="B1778" s="1">
        <v>158</v>
      </c>
      <c r="C1778" s="26" t="s">
        <v>3994</v>
      </c>
      <c r="D1778" t="s">
        <v>341</v>
      </c>
      <c r="E1778" s="27" t="s">
        <v>3995</v>
      </c>
      <c r="F1778" s="28" t="s">
        <v>132</v>
      </c>
      <c r="G1778" s="29">
        <v>6</v>
      </c>
      <c r="H1778" s="28">
        <v>0</v>
      </c>
      <c r="I1778" s="30">
        <f>ROUND(G1778*H1778,P4)</f>
        <v>0</v>
      </c>
      <c r="L1778" s="31">
        <v>0</v>
      </c>
      <c r="M1778" s="24">
        <f>ROUND(G1778*L1778,P4)</f>
        <v>0</v>
      </c>
      <c r="N1778" s="25" t="s">
        <v>257</v>
      </c>
      <c r="O1778" s="32">
        <f>M1778*AA1778</f>
        <v>0</v>
      </c>
      <c r="P1778" s="1">
        <v>3</v>
      </c>
      <c r="AA1778" s="1">
        <f>IF(P1778=1,$O$3,IF(P1778=2,$O$4,$O$5))</f>
        <v>0</v>
      </c>
    </row>
    <row r="1779">
      <c r="A1779" s="1" t="s">
        <v>118</v>
      </c>
      <c r="E1779" s="27" t="s">
        <v>3995</v>
      </c>
    </row>
    <row r="1780">
      <c r="A1780" s="1" t="s">
        <v>119</v>
      </c>
    </row>
    <row r="1781">
      <c r="A1781" s="1" t="s">
        <v>121</v>
      </c>
      <c r="E1781" s="27" t="s">
        <v>114</v>
      </c>
    </row>
    <row r="1782">
      <c r="A1782" s="1" t="s">
        <v>112</v>
      </c>
      <c r="B1782" s="1">
        <v>137</v>
      </c>
      <c r="C1782" s="26" t="s">
        <v>4632</v>
      </c>
      <c r="D1782" t="s">
        <v>191</v>
      </c>
      <c r="E1782" s="27" t="s">
        <v>4633</v>
      </c>
      <c r="F1782" s="28" t="s">
        <v>132</v>
      </c>
      <c r="G1782" s="29">
        <v>13</v>
      </c>
      <c r="H1782" s="28">
        <v>0</v>
      </c>
      <c r="I1782" s="30">
        <f>ROUND(G1782*H1782,P4)</f>
        <v>0</v>
      </c>
      <c r="L1782" s="31">
        <v>0</v>
      </c>
      <c r="M1782" s="24">
        <f>ROUND(G1782*L1782,P4)</f>
        <v>0</v>
      </c>
      <c r="N1782" s="25" t="s">
        <v>257</v>
      </c>
      <c r="O1782" s="32">
        <f>M1782*AA1782</f>
        <v>0</v>
      </c>
      <c r="P1782" s="1">
        <v>3</v>
      </c>
      <c r="AA1782" s="1">
        <f>IF(P1782=1,$O$3,IF(P1782=2,$O$4,$O$5))</f>
        <v>0</v>
      </c>
    </row>
    <row r="1783">
      <c r="A1783" s="1" t="s">
        <v>118</v>
      </c>
      <c r="E1783" s="27" t="s">
        <v>4633</v>
      </c>
    </row>
    <row r="1784">
      <c r="A1784" s="1" t="s">
        <v>119</v>
      </c>
    </row>
    <row r="1785">
      <c r="A1785" s="1" t="s">
        <v>121</v>
      </c>
      <c r="E1785" s="27" t="s">
        <v>114</v>
      </c>
    </row>
    <row r="1786" ht="25.5">
      <c r="A1786" s="1" t="s">
        <v>112</v>
      </c>
      <c r="B1786" s="1">
        <v>146</v>
      </c>
      <c r="C1786" s="26" t="s">
        <v>4634</v>
      </c>
      <c r="D1786" t="s">
        <v>191</v>
      </c>
      <c r="E1786" s="27" t="s">
        <v>4635</v>
      </c>
      <c r="F1786" s="28" t="s">
        <v>132</v>
      </c>
      <c r="G1786" s="29">
        <v>12</v>
      </c>
      <c r="H1786" s="28">
        <v>0</v>
      </c>
      <c r="I1786" s="30">
        <f>ROUND(G1786*H1786,P4)</f>
        <v>0</v>
      </c>
      <c r="L1786" s="31">
        <v>0</v>
      </c>
      <c r="M1786" s="24">
        <f>ROUND(G1786*L1786,P4)</f>
        <v>0</v>
      </c>
      <c r="N1786" s="25" t="s">
        <v>257</v>
      </c>
      <c r="O1786" s="32">
        <f>M1786*AA1786</f>
        <v>0</v>
      </c>
      <c r="P1786" s="1">
        <v>3</v>
      </c>
      <c r="AA1786" s="1">
        <f>IF(P1786=1,$O$3,IF(P1786=2,$O$4,$O$5))</f>
        <v>0</v>
      </c>
    </row>
    <row r="1787" ht="25.5">
      <c r="A1787" s="1" t="s">
        <v>118</v>
      </c>
      <c r="E1787" s="27" t="s">
        <v>4635</v>
      </c>
    </row>
    <row r="1788">
      <c r="A1788" s="1" t="s">
        <v>119</v>
      </c>
    </row>
    <row r="1789">
      <c r="A1789" s="1" t="s">
        <v>121</v>
      </c>
      <c r="E1789" s="27" t="s">
        <v>114</v>
      </c>
    </row>
    <row r="1790">
      <c r="A1790" s="1" t="s">
        <v>112</v>
      </c>
      <c r="B1790" s="1">
        <v>152</v>
      </c>
      <c r="C1790" s="26" t="s">
        <v>4014</v>
      </c>
      <c r="D1790" t="s">
        <v>348</v>
      </c>
      <c r="E1790" s="27" t="s">
        <v>4015</v>
      </c>
      <c r="F1790" s="28" t="s">
        <v>132</v>
      </c>
      <c r="G1790" s="29">
        <v>5</v>
      </c>
      <c r="H1790" s="28">
        <v>0</v>
      </c>
      <c r="I1790" s="30">
        <f>ROUND(G1790*H1790,P4)</f>
        <v>0</v>
      </c>
      <c r="L1790" s="31">
        <v>0</v>
      </c>
      <c r="M1790" s="24">
        <f>ROUND(G1790*L1790,P4)</f>
        <v>0</v>
      </c>
      <c r="N1790" s="25" t="s">
        <v>257</v>
      </c>
      <c r="O1790" s="32">
        <f>M1790*AA1790</f>
        <v>0</v>
      </c>
      <c r="P1790" s="1">
        <v>3</v>
      </c>
      <c r="AA1790" s="1">
        <f>IF(P1790=1,$O$3,IF(P1790=2,$O$4,$O$5))</f>
        <v>0</v>
      </c>
    </row>
    <row r="1791">
      <c r="A1791" s="1" t="s">
        <v>118</v>
      </c>
      <c r="E1791" s="27" t="s">
        <v>4015</v>
      </c>
    </row>
    <row r="1792">
      <c r="A1792" s="1" t="s">
        <v>119</v>
      </c>
    </row>
    <row r="1793">
      <c r="A1793" s="1" t="s">
        <v>121</v>
      </c>
      <c r="E1793" s="27" t="s">
        <v>114</v>
      </c>
    </row>
    <row r="1794">
      <c r="A1794" s="1" t="s">
        <v>112</v>
      </c>
      <c r="B1794" s="1">
        <v>155</v>
      </c>
      <c r="C1794" s="26" t="s">
        <v>4638</v>
      </c>
      <c r="D1794" t="s">
        <v>114</v>
      </c>
      <c r="E1794" s="27" t="s">
        <v>4639</v>
      </c>
      <c r="F1794" s="28" t="s">
        <v>132</v>
      </c>
      <c r="G1794" s="29">
        <v>1</v>
      </c>
      <c r="H1794" s="28">
        <v>0</v>
      </c>
      <c r="I1794" s="30">
        <f>ROUND(G1794*H1794,P4)</f>
        <v>0</v>
      </c>
      <c r="L1794" s="31">
        <v>0</v>
      </c>
      <c r="M1794" s="24">
        <f>ROUND(G1794*L1794,P4)</f>
        <v>0</v>
      </c>
      <c r="N1794" s="25" t="s">
        <v>257</v>
      </c>
      <c r="O1794" s="32">
        <f>M1794*AA1794</f>
        <v>0</v>
      </c>
      <c r="P1794" s="1">
        <v>3</v>
      </c>
      <c r="AA1794" s="1">
        <f>IF(P1794=1,$O$3,IF(P1794=2,$O$4,$O$5))</f>
        <v>0</v>
      </c>
    </row>
    <row r="1795">
      <c r="A1795" s="1" t="s">
        <v>118</v>
      </c>
      <c r="E1795" s="27" t="s">
        <v>4639</v>
      </c>
    </row>
    <row r="1796">
      <c r="A1796" s="1" t="s">
        <v>119</v>
      </c>
    </row>
    <row r="1797">
      <c r="A1797" s="1" t="s">
        <v>121</v>
      </c>
      <c r="E1797" s="27" t="s">
        <v>114</v>
      </c>
    </row>
    <row r="1798">
      <c r="A1798" s="1" t="s">
        <v>112</v>
      </c>
      <c r="B1798" s="1">
        <v>102</v>
      </c>
      <c r="C1798" s="26" t="s">
        <v>4671</v>
      </c>
      <c r="D1798" t="s">
        <v>114</v>
      </c>
      <c r="E1798" s="27" t="s">
        <v>4672</v>
      </c>
      <c r="F1798" s="28" t="s">
        <v>132</v>
      </c>
      <c r="G1798" s="29">
        <v>2</v>
      </c>
      <c r="H1798" s="28">
        <v>0</v>
      </c>
      <c r="I1798" s="30">
        <f>ROUND(G1798*H1798,P4)</f>
        <v>0</v>
      </c>
      <c r="L1798" s="31">
        <v>0</v>
      </c>
      <c r="M1798" s="24">
        <f>ROUND(G1798*L1798,P4)</f>
        <v>0</v>
      </c>
      <c r="N1798" s="25" t="s">
        <v>257</v>
      </c>
      <c r="O1798" s="32">
        <f>M1798*AA1798</f>
        <v>0</v>
      </c>
      <c r="P1798" s="1">
        <v>3</v>
      </c>
      <c r="AA1798" s="1">
        <f>IF(P1798=1,$O$3,IF(P1798=2,$O$4,$O$5))</f>
        <v>0</v>
      </c>
    </row>
    <row r="1799">
      <c r="A1799" s="1" t="s">
        <v>118</v>
      </c>
      <c r="E1799" s="27" t="s">
        <v>4672</v>
      </c>
    </row>
    <row r="1800">
      <c r="A1800" s="1" t="s">
        <v>119</v>
      </c>
    </row>
    <row r="1801">
      <c r="A1801" s="1" t="s">
        <v>121</v>
      </c>
      <c r="E1801" s="27" t="s">
        <v>114</v>
      </c>
    </row>
    <row r="1802">
      <c r="A1802" s="1" t="s">
        <v>112</v>
      </c>
      <c r="B1802" s="1">
        <v>103</v>
      </c>
      <c r="C1802" s="26" t="s">
        <v>4673</v>
      </c>
      <c r="D1802" t="s">
        <v>114</v>
      </c>
      <c r="E1802" s="27" t="s">
        <v>4674</v>
      </c>
      <c r="F1802" s="28" t="s">
        <v>132</v>
      </c>
      <c r="G1802" s="29">
        <v>2</v>
      </c>
      <c r="H1802" s="28">
        <v>0</v>
      </c>
      <c r="I1802" s="30">
        <f>ROUND(G1802*H1802,P4)</f>
        <v>0</v>
      </c>
      <c r="L1802" s="31">
        <v>0</v>
      </c>
      <c r="M1802" s="24">
        <f>ROUND(G1802*L1802,P4)</f>
        <v>0</v>
      </c>
      <c r="N1802" s="25" t="s">
        <v>257</v>
      </c>
      <c r="O1802" s="32">
        <f>M1802*AA1802</f>
        <v>0</v>
      </c>
      <c r="P1802" s="1">
        <v>3</v>
      </c>
      <c r="AA1802" s="1">
        <f>IF(P1802=1,$O$3,IF(P1802=2,$O$4,$O$5))</f>
        <v>0</v>
      </c>
    </row>
    <row r="1803">
      <c r="A1803" s="1" t="s">
        <v>118</v>
      </c>
      <c r="E1803" s="27" t="s">
        <v>4674</v>
      </c>
    </row>
    <row r="1804">
      <c r="A1804" s="1" t="s">
        <v>119</v>
      </c>
    </row>
    <row r="1805">
      <c r="A1805" s="1" t="s">
        <v>121</v>
      </c>
      <c r="E1805" s="27" t="s">
        <v>114</v>
      </c>
    </row>
    <row r="1806">
      <c r="A1806" s="1" t="s">
        <v>112</v>
      </c>
      <c r="B1806" s="1">
        <v>104</v>
      </c>
      <c r="C1806" s="26" t="s">
        <v>4675</v>
      </c>
      <c r="D1806" t="s">
        <v>114</v>
      </c>
      <c r="E1806" s="27" t="s">
        <v>4676</v>
      </c>
      <c r="F1806" s="28" t="s">
        <v>132</v>
      </c>
      <c r="G1806" s="29">
        <v>2</v>
      </c>
      <c r="H1806" s="28">
        <v>0</v>
      </c>
      <c r="I1806" s="30">
        <f>ROUND(G1806*H1806,P4)</f>
        <v>0</v>
      </c>
      <c r="L1806" s="31">
        <v>0</v>
      </c>
      <c r="M1806" s="24">
        <f>ROUND(G1806*L1806,P4)</f>
        <v>0</v>
      </c>
      <c r="N1806" s="25" t="s">
        <v>257</v>
      </c>
      <c r="O1806" s="32">
        <f>M1806*AA1806</f>
        <v>0</v>
      </c>
      <c r="P1806" s="1">
        <v>3</v>
      </c>
      <c r="AA1806" s="1">
        <f>IF(P1806=1,$O$3,IF(P1806=2,$O$4,$O$5))</f>
        <v>0</v>
      </c>
    </row>
    <row r="1807">
      <c r="A1807" s="1" t="s">
        <v>118</v>
      </c>
      <c r="E1807" s="27" t="s">
        <v>4676</v>
      </c>
    </row>
    <row r="1808">
      <c r="A1808" s="1" t="s">
        <v>119</v>
      </c>
    </row>
    <row r="1809">
      <c r="A1809" s="1" t="s">
        <v>121</v>
      </c>
      <c r="E1809" s="27" t="s">
        <v>114</v>
      </c>
    </row>
    <row r="1810">
      <c r="A1810" s="1" t="s">
        <v>112</v>
      </c>
      <c r="B1810" s="1">
        <v>105</v>
      </c>
      <c r="C1810" s="26" t="s">
        <v>4677</v>
      </c>
      <c r="D1810" t="s">
        <v>114</v>
      </c>
      <c r="E1810" s="27" t="s">
        <v>4678</v>
      </c>
      <c r="F1810" s="28" t="s">
        <v>132</v>
      </c>
      <c r="G1810" s="29">
        <v>2</v>
      </c>
      <c r="H1810" s="28">
        <v>0</v>
      </c>
      <c r="I1810" s="30">
        <f>ROUND(G1810*H1810,P4)</f>
        <v>0</v>
      </c>
      <c r="L1810" s="31">
        <v>0</v>
      </c>
      <c r="M1810" s="24">
        <f>ROUND(G1810*L1810,P4)</f>
        <v>0</v>
      </c>
      <c r="N1810" s="25" t="s">
        <v>257</v>
      </c>
      <c r="O1810" s="32">
        <f>M1810*AA1810</f>
        <v>0</v>
      </c>
      <c r="P1810" s="1">
        <v>3</v>
      </c>
      <c r="AA1810" s="1">
        <f>IF(P1810=1,$O$3,IF(P1810=2,$O$4,$O$5))</f>
        <v>0</v>
      </c>
    </row>
    <row r="1811">
      <c r="A1811" s="1" t="s">
        <v>118</v>
      </c>
      <c r="E1811" s="27" t="s">
        <v>4678</v>
      </c>
    </row>
    <row r="1812">
      <c r="A1812" s="1" t="s">
        <v>119</v>
      </c>
    </row>
    <row r="1813">
      <c r="A1813" s="1" t="s">
        <v>121</v>
      </c>
      <c r="E1813" s="27" t="s">
        <v>114</v>
      </c>
    </row>
    <row r="1814">
      <c r="A1814" s="1" t="s">
        <v>112</v>
      </c>
      <c r="B1814" s="1">
        <v>106</v>
      </c>
      <c r="C1814" s="26" t="s">
        <v>4679</v>
      </c>
      <c r="D1814" t="s">
        <v>114</v>
      </c>
      <c r="E1814" s="27" t="s">
        <v>4680</v>
      </c>
      <c r="F1814" s="28" t="s">
        <v>132</v>
      </c>
      <c r="G1814" s="29">
        <v>2</v>
      </c>
      <c r="H1814" s="28">
        <v>0</v>
      </c>
      <c r="I1814" s="30">
        <f>ROUND(G1814*H1814,P4)</f>
        <v>0</v>
      </c>
      <c r="L1814" s="31">
        <v>0</v>
      </c>
      <c r="M1814" s="24">
        <f>ROUND(G1814*L1814,P4)</f>
        <v>0</v>
      </c>
      <c r="N1814" s="25" t="s">
        <v>257</v>
      </c>
      <c r="O1814" s="32">
        <f>M1814*AA1814</f>
        <v>0</v>
      </c>
      <c r="P1814" s="1">
        <v>3</v>
      </c>
      <c r="AA1814" s="1">
        <f>IF(P1814=1,$O$3,IF(P1814=2,$O$4,$O$5))</f>
        <v>0</v>
      </c>
    </row>
    <row r="1815">
      <c r="A1815" s="1" t="s">
        <v>118</v>
      </c>
      <c r="E1815" s="27" t="s">
        <v>4680</v>
      </c>
    </row>
    <row r="1816">
      <c r="A1816" s="1" t="s">
        <v>119</v>
      </c>
    </row>
    <row r="1817">
      <c r="A1817" s="1" t="s">
        <v>121</v>
      </c>
      <c r="E1817" s="27" t="s">
        <v>114</v>
      </c>
    </row>
    <row r="1818">
      <c r="A1818" s="1" t="s">
        <v>112</v>
      </c>
      <c r="B1818" s="1">
        <v>107</v>
      </c>
      <c r="C1818" s="26" t="s">
        <v>4681</v>
      </c>
      <c r="D1818" t="s">
        <v>114</v>
      </c>
      <c r="E1818" s="27" t="s">
        <v>4682</v>
      </c>
      <c r="F1818" s="28" t="s">
        <v>416</v>
      </c>
      <c r="G1818" s="29">
        <v>3.2000000000000002</v>
      </c>
      <c r="H1818" s="28">
        <v>0</v>
      </c>
      <c r="I1818" s="30">
        <f>ROUND(G1818*H1818,P4)</f>
        <v>0</v>
      </c>
      <c r="L1818" s="31">
        <v>0</v>
      </c>
      <c r="M1818" s="24">
        <f>ROUND(G1818*L1818,P4)</f>
        <v>0</v>
      </c>
      <c r="N1818" s="25" t="s">
        <v>257</v>
      </c>
      <c r="O1818" s="32">
        <f>M1818*AA1818</f>
        <v>0</v>
      </c>
      <c r="P1818" s="1">
        <v>3</v>
      </c>
      <c r="AA1818" s="1">
        <f>IF(P1818=1,$O$3,IF(P1818=2,$O$4,$O$5))</f>
        <v>0</v>
      </c>
    </row>
    <row r="1819">
      <c r="A1819" s="1" t="s">
        <v>118</v>
      </c>
      <c r="E1819" s="27" t="s">
        <v>4682</v>
      </c>
    </row>
    <row r="1820">
      <c r="A1820" s="1" t="s">
        <v>119</v>
      </c>
    </row>
    <row r="1821">
      <c r="A1821" s="1" t="s">
        <v>121</v>
      </c>
      <c r="E1821" s="27" t="s">
        <v>114</v>
      </c>
    </row>
    <row r="1822">
      <c r="A1822" s="1" t="s">
        <v>112</v>
      </c>
      <c r="B1822" s="1">
        <v>108</v>
      </c>
      <c r="C1822" s="26" t="s">
        <v>4683</v>
      </c>
      <c r="D1822" t="s">
        <v>114</v>
      </c>
      <c r="E1822" s="27" t="s">
        <v>4684</v>
      </c>
      <c r="F1822" s="28" t="s">
        <v>132</v>
      </c>
      <c r="G1822" s="29">
        <v>1</v>
      </c>
      <c r="H1822" s="28">
        <v>0</v>
      </c>
      <c r="I1822" s="30">
        <f>ROUND(G1822*H1822,P4)</f>
        <v>0</v>
      </c>
      <c r="L1822" s="31">
        <v>0</v>
      </c>
      <c r="M1822" s="24">
        <f>ROUND(G1822*L1822,P4)</f>
        <v>0</v>
      </c>
      <c r="N1822" s="25" t="s">
        <v>257</v>
      </c>
      <c r="O1822" s="32">
        <f>M1822*AA1822</f>
        <v>0</v>
      </c>
      <c r="P1822" s="1">
        <v>3</v>
      </c>
      <c r="AA1822" s="1">
        <f>IF(P1822=1,$O$3,IF(P1822=2,$O$4,$O$5))</f>
        <v>0</v>
      </c>
    </row>
    <row r="1823">
      <c r="A1823" s="1" t="s">
        <v>118</v>
      </c>
      <c r="E1823" s="27" t="s">
        <v>4684</v>
      </c>
    </row>
    <row r="1824">
      <c r="A1824" s="1" t="s">
        <v>119</v>
      </c>
    </row>
    <row r="1825">
      <c r="A1825" s="1" t="s">
        <v>121</v>
      </c>
      <c r="E1825" s="27" t="s">
        <v>114</v>
      </c>
    </row>
    <row r="1826">
      <c r="A1826" s="1" t="s">
        <v>112</v>
      </c>
      <c r="B1826" s="1">
        <v>109</v>
      </c>
      <c r="C1826" s="26" t="s">
        <v>4685</v>
      </c>
      <c r="D1826" t="s">
        <v>114</v>
      </c>
      <c r="E1826" s="27" t="s">
        <v>4686</v>
      </c>
      <c r="F1826" s="28" t="s">
        <v>132</v>
      </c>
      <c r="G1826" s="29">
        <v>3</v>
      </c>
      <c r="H1826" s="28">
        <v>0</v>
      </c>
      <c r="I1826" s="30">
        <f>ROUND(G1826*H1826,P4)</f>
        <v>0</v>
      </c>
      <c r="L1826" s="31">
        <v>0</v>
      </c>
      <c r="M1826" s="24">
        <f>ROUND(G1826*L1826,P4)</f>
        <v>0</v>
      </c>
      <c r="N1826" s="25" t="s">
        <v>257</v>
      </c>
      <c r="O1826" s="32">
        <f>M1826*AA1826</f>
        <v>0</v>
      </c>
      <c r="P1826" s="1">
        <v>3</v>
      </c>
      <c r="AA1826" s="1">
        <f>IF(P1826=1,$O$3,IF(P1826=2,$O$4,$O$5))</f>
        <v>0</v>
      </c>
    </row>
    <row r="1827">
      <c r="A1827" s="1" t="s">
        <v>118</v>
      </c>
      <c r="E1827" s="27" t="s">
        <v>4686</v>
      </c>
    </row>
    <row r="1828">
      <c r="A1828" s="1" t="s">
        <v>119</v>
      </c>
    </row>
    <row r="1829">
      <c r="A1829" s="1" t="s">
        <v>121</v>
      </c>
      <c r="E1829" s="27" t="s">
        <v>114</v>
      </c>
    </row>
    <row r="1830" ht="25.5">
      <c r="A1830" s="1" t="s">
        <v>112</v>
      </c>
      <c r="B1830" s="1">
        <v>110</v>
      </c>
      <c r="C1830" s="26" t="s">
        <v>4687</v>
      </c>
      <c r="D1830" t="s">
        <v>114</v>
      </c>
      <c r="E1830" s="27" t="s">
        <v>4688</v>
      </c>
      <c r="F1830" s="28" t="s">
        <v>132</v>
      </c>
      <c r="G1830" s="29">
        <v>2</v>
      </c>
      <c r="H1830" s="28">
        <v>0</v>
      </c>
      <c r="I1830" s="30">
        <f>ROUND(G1830*H1830,P4)</f>
        <v>0</v>
      </c>
      <c r="L1830" s="31">
        <v>0</v>
      </c>
      <c r="M1830" s="24">
        <f>ROUND(G1830*L1830,P4)</f>
        <v>0</v>
      </c>
      <c r="N1830" s="25" t="s">
        <v>257</v>
      </c>
      <c r="O1830" s="32">
        <f>M1830*AA1830</f>
        <v>0</v>
      </c>
      <c r="P1830" s="1">
        <v>3</v>
      </c>
      <c r="AA1830" s="1">
        <f>IF(P1830=1,$O$3,IF(P1830=2,$O$4,$O$5))</f>
        <v>0</v>
      </c>
    </row>
    <row r="1831" ht="25.5">
      <c r="A1831" s="1" t="s">
        <v>118</v>
      </c>
      <c r="E1831" s="27" t="s">
        <v>4688</v>
      </c>
    </row>
    <row r="1832">
      <c r="A1832" s="1" t="s">
        <v>119</v>
      </c>
    </row>
    <row r="1833">
      <c r="A1833" s="1" t="s">
        <v>121</v>
      </c>
      <c r="E1833" s="27" t="s">
        <v>114</v>
      </c>
    </row>
    <row r="1834">
      <c r="A1834" s="1" t="s">
        <v>112</v>
      </c>
      <c r="B1834" s="1">
        <v>111</v>
      </c>
      <c r="C1834" s="26" t="s">
        <v>4689</v>
      </c>
      <c r="D1834" t="s">
        <v>114</v>
      </c>
      <c r="E1834" s="27" t="s">
        <v>4690</v>
      </c>
      <c r="F1834" s="28" t="s">
        <v>132</v>
      </c>
      <c r="G1834" s="29">
        <v>11</v>
      </c>
      <c r="H1834" s="28">
        <v>0</v>
      </c>
      <c r="I1834" s="30">
        <f>ROUND(G1834*H1834,P4)</f>
        <v>0</v>
      </c>
      <c r="L1834" s="31">
        <v>0</v>
      </c>
      <c r="M1834" s="24">
        <f>ROUND(G1834*L1834,P4)</f>
        <v>0</v>
      </c>
      <c r="N1834" s="25" t="s">
        <v>257</v>
      </c>
      <c r="O1834" s="32">
        <f>M1834*AA1834</f>
        <v>0</v>
      </c>
      <c r="P1834" s="1">
        <v>3</v>
      </c>
      <c r="AA1834" s="1">
        <f>IF(P1834=1,$O$3,IF(P1834=2,$O$4,$O$5))</f>
        <v>0</v>
      </c>
    </row>
    <row r="1835">
      <c r="A1835" s="1" t="s">
        <v>118</v>
      </c>
      <c r="E1835" s="27" t="s">
        <v>4690</v>
      </c>
    </row>
    <row r="1836">
      <c r="A1836" s="1" t="s">
        <v>119</v>
      </c>
    </row>
    <row r="1837">
      <c r="A1837" s="1" t="s">
        <v>121</v>
      </c>
      <c r="E1837" s="27" t="s">
        <v>114</v>
      </c>
    </row>
    <row r="1838">
      <c r="A1838" s="1" t="s">
        <v>112</v>
      </c>
      <c r="B1838" s="1">
        <v>112</v>
      </c>
      <c r="C1838" s="26" t="s">
        <v>4691</v>
      </c>
      <c r="D1838" t="s">
        <v>114</v>
      </c>
      <c r="E1838" s="27" t="s">
        <v>4692</v>
      </c>
      <c r="F1838" s="28" t="s">
        <v>132</v>
      </c>
      <c r="G1838" s="29">
        <v>17</v>
      </c>
      <c r="H1838" s="28">
        <v>0</v>
      </c>
      <c r="I1838" s="30">
        <f>ROUND(G1838*H1838,P4)</f>
        <v>0</v>
      </c>
      <c r="L1838" s="31">
        <v>0</v>
      </c>
      <c r="M1838" s="24">
        <f>ROUND(G1838*L1838,P4)</f>
        <v>0</v>
      </c>
      <c r="N1838" s="25" t="s">
        <v>257</v>
      </c>
      <c r="O1838" s="32">
        <f>M1838*AA1838</f>
        <v>0</v>
      </c>
      <c r="P1838" s="1">
        <v>3</v>
      </c>
      <c r="AA1838" s="1">
        <f>IF(P1838=1,$O$3,IF(P1838=2,$O$4,$O$5))</f>
        <v>0</v>
      </c>
    </row>
    <row r="1839">
      <c r="A1839" s="1" t="s">
        <v>118</v>
      </c>
      <c r="E1839" s="27" t="s">
        <v>4692</v>
      </c>
    </row>
    <row r="1840">
      <c r="A1840" s="1" t="s">
        <v>119</v>
      </c>
    </row>
    <row r="1841">
      <c r="A1841" s="1" t="s">
        <v>121</v>
      </c>
      <c r="E1841" s="27" t="s">
        <v>114</v>
      </c>
    </row>
    <row r="1842">
      <c r="A1842" s="1" t="s">
        <v>112</v>
      </c>
      <c r="B1842" s="1">
        <v>113</v>
      </c>
      <c r="C1842" s="26" t="s">
        <v>4693</v>
      </c>
      <c r="D1842" t="s">
        <v>114</v>
      </c>
      <c r="E1842" s="27" t="s">
        <v>4694</v>
      </c>
      <c r="F1842" s="28" t="s">
        <v>132</v>
      </c>
      <c r="G1842" s="29">
        <v>10</v>
      </c>
      <c r="H1842" s="28">
        <v>0</v>
      </c>
      <c r="I1842" s="30">
        <f>ROUND(G1842*H1842,P4)</f>
        <v>0</v>
      </c>
      <c r="L1842" s="31">
        <v>0</v>
      </c>
      <c r="M1842" s="24">
        <f>ROUND(G1842*L1842,P4)</f>
        <v>0</v>
      </c>
      <c r="N1842" s="25" t="s">
        <v>257</v>
      </c>
      <c r="O1842" s="32">
        <f>M1842*AA1842</f>
        <v>0</v>
      </c>
      <c r="P1842" s="1">
        <v>3</v>
      </c>
      <c r="AA1842" s="1">
        <f>IF(P1842=1,$O$3,IF(P1842=2,$O$4,$O$5))</f>
        <v>0</v>
      </c>
    </row>
    <row r="1843">
      <c r="A1843" s="1" t="s">
        <v>118</v>
      </c>
      <c r="E1843" s="27" t="s">
        <v>4694</v>
      </c>
    </row>
    <row r="1844">
      <c r="A1844" s="1" t="s">
        <v>119</v>
      </c>
    </row>
    <row r="1845">
      <c r="A1845" s="1" t="s">
        <v>121</v>
      </c>
      <c r="E1845" s="27" t="s">
        <v>114</v>
      </c>
    </row>
    <row r="1846">
      <c r="A1846" s="1" t="s">
        <v>112</v>
      </c>
      <c r="B1846" s="1">
        <v>114</v>
      </c>
      <c r="C1846" s="26" t="s">
        <v>4695</v>
      </c>
      <c r="D1846" t="s">
        <v>114</v>
      </c>
      <c r="E1846" s="27" t="s">
        <v>4696</v>
      </c>
      <c r="F1846" s="28" t="s">
        <v>132</v>
      </c>
      <c r="G1846" s="29">
        <v>10</v>
      </c>
      <c r="H1846" s="28">
        <v>0</v>
      </c>
      <c r="I1846" s="30">
        <f>ROUND(G1846*H1846,P4)</f>
        <v>0</v>
      </c>
      <c r="L1846" s="31">
        <v>0</v>
      </c>
      <c r="M1846" s="24">
        <f>ROUND(G1846*L1846,P4)</f>
        <v>0</v>
      </c>
      <c r="N1846" s="25" t="s">
        <v>257</v>
      </c>
      <c r="O1846" s="32">
        <f>M1846*AA1846</f>
        <v>0</v>
      </c>
      <c r="P1846" s="1">
        <v>3</v>
      </c>
      <c r="AA1846" s="1">
        <f>IF(P1846=1,$O$3,IF(P1846=2,$O$4,$O$5))</f>
        <v>0</v>
      </c>
    </row>
    <row r="1847">
      <c r="A1847" s="1" t="s">
        <v>118</v>
      </c>
      <c r="E1847" s="27" t="s">
        <v>4696</v>
      </c>
    </row>
    <row r="1848">
      <c r="A1848" s="1" t="s">
        <v>119</v>
      </c>
    </row>
    <row r="1849">
      <c r="A1849" s="1" t="s">
        <v>121</v>
      </c>
      <c r="E1849" s="27" t="s">
        <v>114</v>
      </c>
    </row>
    <row r="1850">
      <c r="A1850" s="1" t="s">
        <v>112</v>
      </c>
      <c r="B1850" s="1">
        <v>115</v>
      </c>
      <c r="C1850" s="26" t="s">
        <v>4697</v>
      </c>
      <c r="D1850" t="s">
        <v>114</v>
      </c>
      <c r="E1850" s="27" t="s">
        <v>4698</v>
      </c>
      <c r="F1850" s="28" t="s">
        <v>132</v>
      </c>
      <c r="G1850" s="29">
        <v>1</v>
      </c>
      <c r="H1850" s="28">
        <v>0</v>
      </c>
      <c r="I1850" s="30">
        <f>ROUND(G1850*H1850,P4)</f>
        <v>0</v>
      </c>
      <c r="L1850" s="31">
        <v>0</v>
      </c>
      <c r="M1850" s="24">
        <f>ROUND(G1850*L1850,P4)</f>
        <v>0</v>
      </c>
      <c r="N1850" s="25" t="s">
        <v>257</v>
      </c>
      <c r="O1850" s="32">
        <f>M1850*AA1850</f>
        <v>0</v>
      </c>
      <c r="P1850" s="1">
        <v>3</v>
      </c>
      <c r="AA1850" s="1">
        <f>IF(P1850=1,$O$3,IF(P1850=2,$O$4,$O$5))</f>
        <v>0</v>
      </c>
    </row>
    <row r="1851">
      <c r="A1851" s="1" t="s">
        <v>118</v>
      </c>
      <c r="E1851" s="27" t="s">
        <v>4698</v>
      </c>
    </row>
    <row r="1852">
      <c r="A1852" s="1" t="s">
        <v>119</v>
      </c>
    </row>
    <row r="1853">
      <c r="A1853" s="1" t="s">
        <v>121</v>
      </c>
      <c r="E1853" s="27" t="s">
        <v>114</v>
      </c>
    </row>
    <row r="1854">
      <c r="A1854" s="1" t="s">
        <v>112</v>
      </c>
      <c r="B1854" s="1">
        <v>116</v>
      </c>
      <c r="C1854" s="26" t="s">
        <v>4699</v>
      </c>
      <c r="D1854" t="s">
        <v>114</v>
      </c>
      <c r="E1854" s="27" t="s">
        <v>4700</v>
      </c>
      <c r="F1854" s="28" t="s">
        <v>132</v>
      </c>
      <c r="G1854" s="29">
        <v>1</v>
      </c>
      <c r="H1854" s="28">
        <v>0</v>
      </c>
      <c r="I1854" s="30">
        <f>ROUND(G1854*H1854,P4)</f>
        <v>0</v>
      </c>
      <c r="L1854" s="31">
        <v>0</v>
      </c>
      <c r="M1854" s="24">
        <f>ROUND(G1854*L1854,P4)</f>
        <v>0</v>
      </c>
      <c r="N1854" s="25" t="s">
        <v>257</v>
      </c>
      <c r="O1854" s="32">
        <f>M1854*AA1854</f>
        <v>0</v>
      </c>
      <c r="P1854" s="1">
        <v>3</v>
      </c>
      <c r="AA1854" s="1">
        <f>IF(P1854=1,$O$3,IF(P1854=2,$O$4,$O$5))</f>
        <v>0</v>
      </c>
    </row>
    <row r="1855">
      <c r="A1855" s="1" t="s">
        <v>118</v>
      </c>
      <c r="E1855" s="27" t="s">
        <v>4700</v>
      </c>
    </row>
    <row r="1856">
      <c r="A1856" s="1" t="s">
        <v>119</v>
      </c>
    </row>
    <row r="1857">
      <c r="A1857" s="1" t="s">
        <v>121</v>
      </c>
      <c r="E1857" s="27" t="s">
        <v>114</v>
      </c>
    </row>
    <row r="1858">
      <c r="A1858" s="1" t="s">
        <v>112</v>
      </c>
      <c r="B1858" s="1">
        <v>117</v>
      </c>
      <c r="C1858" s="26" t="s">
        <v>4701</v>
      </c>
      <c r="D1858" t="s">
        <v>114</v>
      </c>
      <c r="E1858" s="27" t="s">
        <v>4702</v>
      </c>
      <c r="F1858" s="28" t="s">
        <v>132</v>
      </c>
      <c r="G1858" s="29">
        <v>1</v>
      </c>
      <c r="H1858" s="28">
        <v>0</v>
      </c>
      <c r="I1858" s="30">
        <f>ROUND(G1858*H1858,P4)</f>
        <v>0</v>
      </c>
      <c r="L1858" s="31">
        <v>0</v>
      </c>
      <c r="M1858" s="24">
        <f>ROUND(G1858*L1858,P4)</f>
        <v>0</v>
      </c>
      <c r="N1858" s="25" t="s">
        <v>257</v>
      </c>
      <c r="O1858" s="32">
        <f>M1858*AA1858</f>
        <v>0</v>
      </c>
      <c r="P1858" s="1">
        <v>3</v>
      </c>
      <c r="AA1858" s="1">
        <f>IF(P1858=1,$O$3,IF(P1858=2,$O$4,$O$5))</f>
        <v>0</v>
      </c>
    </row>
    <row r="1859">
      <c r="A1859" s="1" t="s">
        <v>118</v>
      </c>
      <c r="E1859" s="27" t="s">
        <v>4702</v>
      </c>
    </row>
    <row r="1860">
      <c r="A1860" s="1" t="s">
        <v>119</v>
      </c>
    </row>
    <row r="1861">
      <c r="A1861" s="1" t="s">
        <v>121</v>
      </c>
      <c r="E1861" s="27" t="s">
        <v>114</v>
      </c>
    </row>
    <row r="1862">
      <c r="A1862" s="1" t="s">
        <v>112</v>
      </c>
      <c r="B1862" s="1">
        <v>120</v>
      </c>
      <c r="C1862" s="26" t="s">
        <v>4703</v>
      </c>
      <c r="D1862" t="s">
        <v>114</v>
      </c>
      <c r="E1862" s="27" t="s">
        <v>4704</v>
      </c>
      <c r="F1862" s="28" t="s">
        <v>132</v>
      </c>
      <c r="G1862" s="29">
        <v>4</v>
      </c>
      <c r="H1862" s="28">
        <v>0</v>
      </c>
      <c r="I1862" s="30">
        <f>ROUND(G1862*H1862,P4)</f>
        <v>0</v>
      </c>
      <c r="L1862" s="31">
        <v>0</v>
      </c>
      <c r="M1862" s="24">
        <f>ROUND(G1862*L1862,P4)</f>
        <v>0</v>
      </c>
      <c r="N1862" s="25" t="s">
        <v>257</v>
      </c>
      <c r="O1862" s="32">
        <f>M1862*AA1862</f>
        <v>0</v>
      </c>
      <c r="P1862" s="1">
        <v>3</v>
      </c>
      <c r="AA1862" s="1">
        <f>IF(P1862=1,$O$3,IF(P1862=2,$O$4,$O$5))</f>
        <v>0</v>
      </c>
    </row>
    <row r="1863">
      <c r="A1863" s="1" t="s">
        <v>118</v>
      </c>
      <c r="E1863" s="27" t="s">
        <v>4704</v>
      </c>
    </row>
    <row r="1864">
      <c r="A1864" s="1" t="s">
        <v>119</v>
      </c>
    </row>
    <row r="1865">
      <c r="A1865" s="1" t="s">
        <v>121</v>
      </c>
      <c r="E1865" s="27" t="s">
        <v>114</v>
      </c>
    </row>
    <row r="1866">
      <c r="A1866" s="1" t="s">
        <v>112</v>
      </c>
      <c r="B1866" s="1">
        <v>121</v>
      </c>
      <c r="C1866" s="26" t="s">
        <v>4705</v>
      </c>
      <c r="D1866" t="s">
        <v>114</v>
      </c>
      <c r="E1866" s="27" t="s">
        <v>4706</v>
      </c>
      <c r="F1866" s="28" t="s">
        <v>132</v>
      </c>
      <c r="G1866" s="29">
        <v>1</v>
      </c>
      <c r="H1866" s="28">
        <v>0</v>
      </c>
      <c r="I1866" s="30">
        <f>ROUND(G1866*H1866,P4)</f>
        <v>0</v>
      </c>
      <c r="L1866" s="31">
        <v>0</v>
      </c>
      <c r="M1866" s="24">
        <f>ROUND(G1866*L1866,P4)</f>
        <v>0</v>
      </c>
      <c r="N1866" s="25" t="s">
        <v>257</v>
      </c>
      <c r="O1866" s="32">
        <f>M1866*AA1866</f>
        <v>0</v>
      </c>
      <c r="P1866" s="1">
        <v>3</v>
      </c>
      <c r="AA1866" s="1">
        <f>IF(P1866=1,$O$3,IF(P1866=2,$O$4,$O$5))</f>
        <v>0</v>
      </c>
    </row>
    <row r="1867">
      <c r="A1867" s="1" t="s">
        <v>118</v>
      </c>
      <c r="E1867" s="27" t="s">
        <v>4706</v>
      </c>
    </row>
    <row r="1868">
      <c r="A1868" s="1" t="s">
        <v>119</v>
      </c>
    </row>
    <row r="1869">
      <c r="A1869" s="1" t="s">
        <v>121</v>
      </c>
      <c r="E1869" s="27" t="s">
        <v>114</v>
      </c>
    </row>
    <row r="1870">
      <c r="A1870" s="1" t="s">
        <v>112</v>
      </c>
      <c r="B1870" s="1">
        <v>122</v>
      </c>
      <c r="C1870" s="26" t="s">
        <v>4707</v>
      </c>
      <c r="D1870" t="s">
        <v>114</v>
      </c>
      <c r="E1870" s="27" t="s">
        <v>4708</v>
      </c>
      <c r="F1870" s="28" t="s">
        <v>132</v>
      </c>
      <c r="G1870" s="29">
        <v>1</v>
      </c>
      <c r="H1870" s="28">
        <v>0</v>
      </c>
      <c r="I1870" s="30">
        <f>ROUND(G1870*H1870,P4)</f>
        <v>0</v>
      </c>
      <c r="L1870" s="31">
        <v>0</v>
      </c>
      <c r="M1870" s="24">
        <f>ROUND(G1870*L1870,P4)</f>
        <v>0</v>
      </c>
      <c r="N1870" s="25" t="s">
        <v>257</v>
      </c>
      <c r="O1870" s="32">
        <f>M1870*AA1870</f>
        <v>0</v>
      </c>
      <c r="P1870" s="1">
        <v>3</v>
      </c>
      <c r="AA1870" s="1">
        <f>IF(P1870=1,$O$3,IF(P1870=2,$O$4,$O$5))</f>
        <v>0</v>
      </c>
    </row>
    <row r="1871">
      <c r="A1871" s="1" t="s">
        <v>118</v>
      </c>
      <c r="E1871" s="27" t="s">
        <v>4708</v>
      </c>
    </row>
    <row r="1872">
      <c r="A1872" s="1" t="s">
        <v>119</v>
      </c>
    </row>
    <row r="1873">
      <c r="A1873" s="1" t="s">
        <v>121</v>
      </c>
      <c r="E1873" s="27" t="s">
        <v>114</v>
      </c>
    </row>
    <row r="1874">
      <c r="A1874" s="1" t="s">
        <v>112</v>
      </c>
      <c r="B1874" s="1">
        <v>144</v>
      </c>
      <c r="C1874" s="26" t="s">
        <v>4707</v>
      </c>
      <c r="D1874" t="s">
        <v>191</v>
      </c>
      <c r="E1874" s="27" t="s">
        <v>4709</v>
      </c>
      <c r="F1874" s="28" t="s">
        <v>132</v>
      </c>
      <c r="G1874" s="29">
        <v>3</v>
      </c>
      <c r="H1874" s="28">
        <v>0</v>
      </c>
      <c r="I1874" s="30">
        <f>ROUND(G1874*H1874,P4)</f>
        <v>0</v>
      </c>
      <c r="L1874" s="31">
        <v>0</v>
      </c>
      <c r="M1874" s="24">
        <f>ROUND(G1874*L1874,P4)</f>
        <v>0</v>
      </c>
      <c r="N1874" s="25" t="s">
        <v>257</v>
      </c>
      <c r="O1874" s="32">
        <f>M1874*AA1874</f>
        <v>0</v>
      </c>
      <c r="P1874" s="1">
        <v>3</v>
      </c>
      <c r="AA1874" s="1">
        <f>IF(P1874=1,$O$3,IF(P1874=2,$O$4,$O$5))</f>
        <v>0</v>
      </c>
    </row>
    <row r="1875">
      <c r="A1875" s="1" t="s">
        <v>118</v>
      </c>
      <c r="E1875" s="27" t="s">
        <v>4709</v>
      </c>
    </row>
    <row r="1876">
      <c r="A1876" s="1" t="s">
        <v>119</v>
      </c>
    </row>
    <row r="1877">
      <c r="A1877" s="1" t="s">
        <v>121</v>
      </c>
      <c r="E1877" s="27" t="s">
        <v>114</v>
      </c>
    </row>
    <row r="1878">
      <c r="A1878" s="1" t="s">
        <v>112</v>
      </c>
      <c r="B1878" s="1">
        <v>145</v>
      </c>
      <c r="C1878" s="26" t="s">
        <v>4710</v>
      </c>
      <c r="D1878" t="s">
        <v>114</v>
      </c>
      <c r="E1878" s="27" t="s">
        <v>4711</v>
      </c>
      <c r="F1878" s="28" t="s">
        <v>132</v>
      </c>
      <c r="G1878" s="29">
        <v>2</v>
      </c>
      <c r="H1878" s="28">
        <v>0</v>
      </c>
      <c r="I1878" s="30">
        <f>ROUND(G1878*H1878,P4)</f>
        <v>0</v>
      </c>
      <c r="L1878" s="31">
        <v>0</v>
      </c>
      <c r="M1878" s="24">
        <f>ROUND(G1878*L1878,P4)</f>
        <v>0</v>
      </c>
      <c r="N1878" s="25" t="s">
        <v>257</v>
      </c>
      <c r="O1878" s="32">
        <f>M1878*AA1878</f>
        <v>0</v>
      </c>
      <c r="P1878" s="1">
        <v>3</v>
      </c>
      <c r="AA1878" s="1">
        <f>IF(P1878=1,$O$3,IF(P1878=2,$O$4,$O$5))</f>
        <v>0</v>
      </c>
    </row>
    <row r="1879">
      <c r="A1879" s="1" t="s">
        <v>118</v>
      </c>
      <c r="E1879" s="27" t="s">
        <v>4711</v>
      </c>
    </row>
    <row r="1880">
      <c r="A1880" s="1" t="s">
        <v>119</v>
      </c>
    </row>
    <row r="1881">
      <c r="A1881" s="1" t="s">
        <v>121</v>
      </c>
      <c r="E1881" s="27" t="s">
        <v>114</v>
      </c>
    </row>
    <row r="1882">
      <c r="A1882" s="1" t="s">
        <v>112</v>
      </c>
      <c r="B1882" s="1">
        <v>147</v>
      </c>
      <c r="C1882" s="26" t="s">
        <v>4712</v>
      </c>
      <c r="D1882" t="s">
        <v>114</v>
      </c>
      <c r="E1882" s="27" t="s">
        <v>4713</v>
      </c>
      <c r="F1882" s="28" t="s">
        <v>132</v>
      </c>
      <c r="G1882" s="29">
        <v>2</v>
      </c>
      <c r="H1882" s="28">
        <v>0</v>
      </c>
      <c r="I1882" s="30">
        <f>ROUND(G1882*H1882,P4)</f>
        <v>0</v>
      </c>
      <c r="L1882" s="31">
        <v>0</v>
      </c>
      <c r="M1882" s="24">
        <f>ROUND(G1882*L1882,P4)</f>
        <v>0</v>
      </c>
      <c r="N1882" s="25" t="s">
        <v>257</v>
      </c>
      <c r="O1882" s="32">
        <f>M1882*AA1882</f>
        <v>0</v>
      </c>
      <c r="P1882" s="1">
        <v>3</v>
      </c>
      <c r="AA1882" s="1">
        <f>IF(P1882=1,$O$3,IF(P1882=2,$O$4,$O$5))</f>
        <v>0</v>
      </c>
    </row>
    <row r="1883">
      <c r="A1883" s="1" t="s">
        <v>118</v>
      </c>
      <c r="E1883" s="27" t="s">
        <v>4713</v>
      </c>
    </row>
    <row r="1884">
      <c r="A1884" s="1" t="s">
        <v>119</v>
      </c>
    </row>
    <row r="1885">
      <c r="A1885" s="1" t="s">
        <v>121</v>
      </c>
      <c r="E1885" s="27" t="s">
        <v>114</v>
      </c>
    </row>
    <row r="1886">
      <c r="A1886" s="1" t="s">
        <v>112</v>
      </c>
      <c r="B1886" s="1">
        <v>150</v>
      </c>
      <c r="C1886" s="26" t="s">
        <v>4714</v>
      </c>
      <c r="D1886" t="s">
        <v>114</v>
      </c>
      <c r="E1886" s="27" t="s">
        <v>4715</v>
      </c>
      <c r="F1886" s="28" t="s">
        <v>132</v>
      </c>
      <c r="G1886" s="29">
        <v>6</v>
      </c>
      <c r="H1886" s="28">
        <v>0</v>
      </c>
      <c r="I1886" s="30">
        <f>ROUND(G1886*H1886,P4)</f>
        <v>0</v>
      </c>
      <c r="L1886" s="31">
        <v>0</v>
      </c>
      <c r="M1886" s="24">
        <f>ROUND(G1886*L1886,P4)</f>
        <v>0</v>
      </c>
      <c r="N1886" s="25" t="s">
        <v>257</v>
      </c>
      <c r="O1886" s="32">
        <f>M1886*AA1886</f>
        <v>0</v>
      </c>
      <c r="P1886" s="1">
        <v>3</v>
      </c>
      <c r="AA1886" s="1">
        <f>IF(P1886=1,$O$3,IF(P1886=2,$O$4,$O$5))</f>
        <v>0</v>
      </c>
    </row>
    <row r="1887">
      <c r="A1887" s="1" t="s">
        <v>118</v>
      </c>
      <c r="E1887" s="27" t="s">
        <v>4715</v>
      </c>
    </row>
    <row r="1888">
      <c r="A1888" s="1" t="s">
        <v>119</v>
      </c>
    </row>
    <row r="1889">
      <c r="A1889" s="1" t="s">
        <v>121</v>
      </c>
      <c r="E1889" s="27" t="s">
        <v>114</v>
      </c>
    </row>
    <row r="1890">
      <c r="A1890" s="1" t="s">
        <v>112</v>
      </c>
      <c r="B1890" s="1">
        <v>151</v>
      </c>
      <c r="C1890" s="26" t="s">
        <v>4716</v>
      </c>
      <c r="D1890" t="s">
        <v>114</v>
      </c>
      <c r="E1890" s="27" t="s">
        <v>4637</v>
      </c>
      <c r="F1890" s="28" t="s">
        <v>132</v>
      </c>
      <c r="G1890" s="29">
        <v>1</v>
      </c>
      <c r="H1890" s="28">
        <v>0</v>
      </c>
      <c r="I1890" s="30">
        <f>ROUND(G1890*H1890,P4)</f>
        <v>0</v>
      </c>
      <c r="L1890" s="31">
        <v>0</v>
      </c>
      <c r="M1890" s="24">
        <f>ROUND(G1890*L1890,P4)</f>
        <v>0</v>
      </c>
      <c r="N1890" s="25" t="s">
        <v>257</v>
      </c>
      <c r="O1890" s="32">
        <f>M1890*AA1890</f>
        <v>0</v>
      </c>
      <c r="P1890" s="1">
        <v>3</v>
      </c>
      <c r="AA1890" s="1">
        <f>IF(P1890=1,$O$3,IF(P1890=2,$O$4,$O$5))</f>
        <v>0</v>
      </c>
    </row>
    <row r="1891">
      <c r="A1891" s="1" t="s">
        <v>118</v>
      </c>
      <c r="E1891" s="27" t="s">
        <v>4637</v>
      </c>
    </row>
    <row r="1892">
      <c r="A1892" s="1" t="s">
        <v>119</v>
      </c>
    </row>
    <row r="1893">
      <c r="A1893" s="1" t="s">
        <v>121</v>
      </c>
      <c r="E1893" s="27" t="s">
        <v>114</v>
      </c>
    </row>
    <row r="1894">
      <c r="A1894" s="1" t="s">
        <v>112</v>
      </c>
      <c r="B1894" s="1">
        <v>153</v>
      </c>
      <c r="C1894" s="26" t="s">
        <v>4016</v>
      </c>
      <c r="D1894" t="s">
        <v>114</v>
      </c>
      <c r="E1894" s="27" t="s">
        <v>4017</v>
      </c>
      <c r="F1894" s="28" t="s">
        <v>132</v>
      </c>
      <c r="G1894" s="29">
        <v>2</v>
      </c>
      <c r="H1894" s="28">
        <v>0</v>
      </c>
      <c r="I1894" s="30">
        <f>ROUND(G1894*H1894,P4)</f>
        <v>0</v>
      </c>
      <c r="L1894" s="31">
        <v>0</v>
      </c>
      <c r="M1894" s="24">
        <f>ROUND(G1894*L1894,P4)</f>
        <v>0</v>
      </c>
      <c r="N1894" s="25" t="s">
        <v>257</v>
      </c>
      <c r="O1894" s="32">
        <f>M1894*AA1894</f>
        <v>0</v>
      </c>
      <c r="P1894" s="1">
        <v>3</v>
      </c>
      <c r="AA1894" s="1">
        <f>IF(P1894=1,$O$3,IF(P1894=2,$O$4,$O$5))</f>
        <v>0</v>
      </c>
    </row>
    <row r="1895">
      <c r="A1895" s="1" t="s">
        <v>118</v>
      </c>
      <c r="E1895" s="27" t="s">
        <v>4017</v>
      </c>
    </row>
    <row r="1896">
      <c r="A1896" s="1" t="s">
        <v>119</v>
      </c>
    </row>
    <row r="1897">
      <c r="A1897" s="1" t="s">
        <v>121</v>
      </c>
      <c r="E1897" s="27" t="s">
        <v>114</v>
      </c>
    </row>
    <row r="1898">
      <c r="A1898" s="1" t="s">
        <v>112</v>
      </c>
      <c r="B1898" s="1">
        <v>154</v>
      </c>
      <c r="C1898" s="26" t="s">
        <v>4018</v>
      </c>
      <c r="D1898" t="s">
        <v>191</v>
      </c>
      <c r="E1898" s="27" t="s">
        <v>4019</v>
      </c>
      <c r="F1898" s="28" t="s">
        <v>132</v>
      </c>
      <c r="G1898" s="29">
        <v>2</v>
      </c>
      <c r="H1898" s="28">
        <v>0</v>
      </c>
      <c r="I1898" s="30">
        <f>ROUND(G1898*H1898,P4)</f>
        <v>0</v>
      </c>
      <c r="L1898" s="31">
        <v>0</v>
      </c>
      <c r="M1898" s="24">
        <f>ROUND(G1898*L1898,P4)</f>
        <v>0</v>
      </c>
      <c r="N1898" s="25" t="s">
        <v>257</v>
      </c>
      <c r="O1898" s="32">
        <f>M1898*AA1898</f>
        <v>0</v>
      </c>
      <c r="P1898" s="1">
        <v>3</v>
      </c>
      <c r="AA1898" s="1">
        <f>IF(P1898=1,$O$3,IF(P1898=2,$O$4,$O$5))</f>
        <v>0</v>
      </c>
    </row>
    <row r="1899">
      <c r="A1899" s="1" t="s">
        <v>118</v>
      </c>
      <c r="E1899" s="27" t="s">
        <v>4019</v>
      </c>
    </row>
    <row r="1900">
      <c r="A1900" s="1" t="s">
        <v>119</v>
      </c>
    </row>
    <row r="1901">
      <c r="A1901" s="1" t="s">
        <v>121</v>
      </c>
      <c r="E1901" s="27" t="s">
        <v>114</v>
      </c>
    </row>
    <row r="1902">
      <c r="A1902" s="1" t="s">
        <v>112</v>
      </c>
      <c r="B1902" s="1">
        <v>156</v>
      </c>
      <c r="C1902" s="26" t="s">
        <v>4717</v>
      </c>
      <c r="D1902" t="s">
        <v>114</v>
      </c>
      <c r="E1902" s="27" t="s">
        <v>4718</v>
      </c>
      <c r="F1902" s="28" t="s">
        <v>132</v>
      </c>
      <c r="G1902" s="29">
        <v>3</v>
      </c>
      <c r="H1902" s="28">
        <v>0</v>
      </c>
      <c r="I1902" s="30">
        <f>ROUND(G1902*H1902,P4)</f>
        <v>0</v>
      </c>
      <c r="L1902" s="31">
        <v>0</v>
      </c>
      <c r="M1902" s="24">
        <f>ROUND(G1902*L1902,P4)</f>
        <v>0</v>
      </c>
      <c r="N1902" s="25" t="s">
        <v>257</v>
      </c>
      <c r="O1902" s="32">
        <f>M1902*AA1902</f>
        <v>0</v>
      </c>
      <c r="P1902" s="1">
        <v>3</v>
      </c>
      <c r="AA1902" s="1">
        <f>IF(P1902=1,$O$3,IF(P1902=2,$O$4,$O$5))</f>
        <v>0</v>
      </c>
    </row>
    <row r="1903">
      <c r="A1903" s="1" t="s">
        <v>118</v>
      </c>
      <c r="E1903" s="27" t="s">
        <v>4718</v>
      </c>
    </row>
    <row r="1904">
      <c r="A1904" s="1" t="s">
        <v>119</v>
      </c>
    </row>
    <row r="1905">
      <c r="A1905" s="1" t="s">
        <v>121</v>
      </c>
      <c r="E1905" s="27" t="s">
        <v>114</v>
      </c>
    </row>
    <row r="1906">
      <c r="A1906" s="1" t="s">
        <v>112</v>
      </c>
      <c r="B1906" s="1">
        <v>157</v>
      </c>
      <c r="C1906" s="26" t="s">
        <v>4719</v>
      </c>
      <c r="D1906" t="s">
        <v>114</v>
      </c>
      <c r="E1906" s="27" t="s">
        <v>4720</v>
      </c>
      <c r="F1906" s="28" t="s">
        <v>132</v>
      </c>
      <c r="G1906" s="29">
        <v>1</v>
      </c>
      <c r="H1906" s="28">
        <v>0</v>
      </c>
      <c r="I1906" s="30">
        <f>ROUND(G1906*H1906,P4)</f>
        <v>0</v>
      </c>
      <c r="L1906" s="31">
        <v>0</v>
      </c>
      <c r="M1906" s="24">
        <f>ROUND(G1906*L1906,P4)</f>
        <v>0</v>
      </c>
      <c r="N1906" s="25" t="s">
        <v>257</v>
      </c>
      <c r="O1906" s="32">
        <f>M1906*AA1906</f>
        <v>0</v>
      </c>
      <c r="P1906" s="1">
        <v>3</v>
      </c>
      <c r="AA1906" s="1">
        <f>IF(P1906=1,$O$3,IF(P1906=2,$O$4,$O$5))</f>
        <v>0</v>
      </c>
    </row>
    <row r="1907">
      <c r="A1907" s="1" t="s">
        <v>118</v>
      </c>
      <c r="E1907" s="27" t="s">
        <v>4720</v>
      </c>
    </row>
    <row r="1908">
      <c r="A1908" s="1" t="s">
        <v>119</v>
      </c>
    </row>
    <row r="1909">
      <c r="A1909" s="1" t="s">
        <v>121</v>
      </c>
      <c r="E1909" s="27" t="s">
        <v>114</v>
      </c>
    </row>
    <row r="1910">
      <c r="A1910" s="1" t="s">
        <v>112</v>
      </c>
      <c r="B1910" s="1">
        <v>143</v>
      </c>
      <c r="C1910" s="26" t="s">
        <v>4721</v>
      </c>
      <c r="D1910" t="s">
        <v>114</v>
      </c>
      <c r="E1910" s="27" t="s">
        <v>4722</v>
      </c>
      <c r="F1910" s="28" t="s">
        <v>132</v>
      </c>
      <c r="G1910" s="29">
        <v>3</v>
      </c>
      <c r="H1910" s="28">
        <v>0</v>
      </c>
      <c r="I1910" s="30">
        <f>ROUND(G1910*H1910,P4)</f>
        <v>0</v>
      </c>
      <c r="L1910" s="31">
        <v>0</v>
      </c>
      <c r="M1910" s="24">
        <f>ROUND(G1910*L1910,P4)</f>
        <v>0</v>
      </c>
      <c r="N1910" s="25" t="s">
        <v>257</v>
      </c>
      <c r="O1910" s="32">
        <f>M1910*AA1910</f>
        <v>0</v>
      </c>
      <c r="P1910" s="1">
        <v>3</v>
      </c>
      <c r="AA1910" s="1">
        <f>IF(P1910=1,$O$3,IF(P1910=2,$O$4,$O$5))</f>
        <v>0</v>
      </c>
    </row>
    <row r="1911">
      <c r="A1911" s="1" t="s">
        <v>118</v>
      </c>
      <c r="E1911" s="27" t="s">
        <v>4722</v>
      </c>
    </row>
    <row r="1912">
      <c r="A1912" s="1" t="s">
        <v>119</v>
      </c>
    </row>
    <row r="1913">
      <c r="A1913" s="1" t="s">
        <v>121</v>
      </c>
      <c r="E1913" s="27" t="s">
        <v>114</v>
      </c>
    </row>
    <row r="1914">
      <c r="A1914" s="1" t="s">
        <v>109</v>
      </c>
      <c r="C1914" s="22" t="s">
        <v>4723</v>
      </c>
      <c r="E1914" s="23" t="s">
        <v>4724</v>
      </c>
      <c r="L1914" s="24">
        <f>SUMIFS(L1915:L1970,A1915:A1970,"P")</f>
        <v>0</v>
      </c>
      <c r="M1914" s="24">
        <f>SUMIFS(M1915:M1970,A1915:A1970,"P")</f>
        <v>0</v>
      </c>
      <c r="N1914" s="25"/>
    </row>
    <row r="1915">
      <c r="A1915" s="1" t="s">
        <v>112</v>
      </c>
      <c r="B1915" s="1">
        <v>176</v>
      </c>
      <c r="C1915" s="26" t="s">
        <v>3908</v>
      </c>
      <c r="D1915" t="s">
        <v>225</v>
      </c>
      <c r="E1915" s="27" t="s">
        <v>3909</v>
      </c>
      <c r="F1915" s="28" t="s">
        <v>132</v>
      </c>
      <c r="G1915" s="29">
        <v>13</v>
      </c>
      <c r="H1915" s="28">
        <v>1.0000000000000001E-05</v>
      </c>
      <c r="I1915" s="30">
        <f>ROUND(G1915*H1915,P4)</f>
        <v>0</v>
      </c>
      <c r="L1915" s="31">
        <v>0</v>
      </c>
      <c r="M1915" s="24">
        <f>ROUND(G1915*L1915,P4)</f>
        <v>0</v>
      </c>
      <c r="N1915" s="25" t="s">
        <v>133</v>
      </c>
      <c r="O1915" s="32">
        <f>M1915*AA1915</f>
        <v>0</v>
      </c>
      <c r="P1915" s="1">
        <v>3</v>
      </c>
      <c r="AA1915" s="1">
        <f>IF(P1915=1,$O$3,IF(P1915=2,$O$4,$O$5))</f>
        <v>0</v>
      </c>
    </row>
    <row r="1916">
      <c r="A1916" s="1" t="s">
        <v>118</v>
      </c>
      <c r="E1916" s="27" t="s">
        <v>3909</v>
      </c>
    </row>
    <row r="1917">
      <c r="A1917" s="1" t="s">
        <v>119</v>
      </c>
    </row>
    <row r="1918">
      <c r="A1918" s="1" t="s">
        <v>121</v>
      </c>
      <c r="E1918" s="27" t="s">
        <v>114</v>
      </c>
    </row>
    <row r="1919">
      <c r="A1919" s="1" t="s">
        <v>112</v>
      </c>
      <c r="B1919" s="1">
        <v>177</v>
      </c>
      <c r="C1919" s="26" t="s">
        <v>3910</v>
      </c>
      <c r="D1919" t="s">
        <v>455</v>
      </c>
      <c r="E1919" s="27" t="s">
        <v>3911</v>
      </c>
      <c r="F1919" s="28" t="s">
        <v>132</v>
      </c>
      <c r="G1919" s="29">
        <v>3</v>
      </c>
      <c r="H1919" s="28">
        <v>1.0000000000000001E-05</v>
      </c>
      <c r="I1919" s="30">
        <f>ROUND(G1919*H1919,P4)</f>
        <v>0</v>
      </c>
      <c r="L1919" s="31">
        <v>0</v>
      </c>
      <c r="M1919" s="24">
        <f>ROUND(G1919*L1919,P4)</f>
        <v>0</v>
      </c>
      <c r="N1919" s="25" t="s">
        <v>133</v>
      </c>
      <c r="O1919" s="32">
        <f>M1919*AA1919</f>
        <v>0</v>
      </c>
      <c r="P1919" s="1">
        <v>3</v>
      </c>
      <c r="AA1919" s="1">
        <f>IF(P1919=1,$O$3,IF(P1919=2,$O$4,$O$5))</f>
        <v>0</v>
      </c>
    </row>
    <row r="1920">
      <c r="A1920" s="1" t="s">
        <v>118</v>
      </c>
      <c r="E1920" s="27" t="s">
        <v>3911</v>
      </c>
    </row>
    <row r="1921">
      <c r="A1921" s="1" t="s">
        <v>119</v>
      </c>
    </row>
    <row r="1922">
      <c r="A1922" s="1" t="s">
        <v>121</v>
      </c>
      <c r="E1922" s="27" t="s">
        <v>114</v>
      </c>
    </row>
    <row r="1923">
      <c r="A1923" s="1" t="s">
        <v>112</v>
      </c>
      <c r="B1923" s="1">
        <v>169</v>
      </c>
      <c r="C1923" s="26" t="s">
        <v>3914</v>
      </c>
      <c r="D1923" t="s">
        <v>232</v>
      </c>
      <c r="E1923" s="27" t="s">
        <v>3915</v>
      </c>
      <c r="F1923" s="28" t="s">
        <v>132</v>
      </c>
      <c r="G1923" s="29">
        <v>2</v>
      </c>
      <c r="H1923" s="28">
        <v>0.00040000000000000002</v>
      </c>
      <c r="I1923" s="30">
        <f>ROUND(G1923*H1923,P4)</f>
        <v>0</v>
      </c>
      <c r="L1923" s="31">
        <v>0</v>
      </c>
      <c r="M1923" s="24">
        <f>ROUND(G1923*L1923,P4)</f>
        <v>0</v>
      </c>
      <c r="N1923" s="25" t="s">
        <v>133</v>
      </c>
      <c r="O1923" s="32">
        <f>M1923*AA1923</f>
        <v>0</v>
      </c>
      <c r="P1923" s="1">
        <v>3</v>
      </c>
      <c r="AA1923" s="1">
        <f>IF(P1923=1,$O$3,IF(P1923=2,$O$4,$O$5))</f>
        <v>0</v>
      </c>
    </row>
    <row r="1924">
      <c r="A1924" s="1" t="s">
        <v>118</v>
      </c>
      <c r="E1924" s="27" t="s">
        <v>3915</v>
      </c>
    </row>
    <row r="1925">
      <c r="A1925" s="1" t="s">
        <v>119</v>
      </c>
    </row>
    <row r="1926">
      <c r="A1926" s="1" t="s">
        <v>121</v>
      </c>
      <c r="E1926" s="27" t="s">
        <v>114</v>
      </c>
    </row>
    <row r="1927">
      <c r="A1927" s="1" t="s">
        <v>112</v>
      </c>
      <c r="B1927" s="1">
        <v>170</v>
      </c>
      <c r="C1927" s="26" t="s">
        <v>4025</v>
      </c>
      <c r="D1927" t="s">
        <v>191</v>
      </c>
      <c r="E1927" s="27" t="s">
        <v>4026</v>
      </c>
      <c r="F1927" s="28" t="s">
        <v>132</v>
      </c>
      <c r="G1927" s="29">
        <v>1</v>
      </c>
      <c r="H1927" s="28">
        <v>0.00040000000000000002</v>
      </c>
      <c r="I1927" s="30">
        <f>ROUND(G1927*H1927,P4)</f>
        <v>0</v>
      </c>
      <c r="L1927" s="31">
        <v>0</v>
      </c>
      <c r="M1927" s="24">
        <f>ROUND(G1927*L1927,P4)</f>
        <v>0</v>
      </c>
      <c r="N1927" s="25" t="s">
        <v>133</v>
      </c>
      <c r="O1927" s="32">
        <f>M1927*AA1927</f>
        <v>0</v>
      </c>
      <c r="P1927" s="1">
        <v>3</v>
      </c>
      <c r="AA1927" s="1">
        <f>IF(P1927=1,$O$3,IF(P1927=2,$O$4,$O$5))</f>
        <v>0</v>
      </c>
    </row>
    <row r="1928">
      <c r="A1928" s="1" t="s">
        <v>118</v>
      </c>
      <c r="E1928" s="27" t="s">
        <v>4026</v>
      </c>
    </row>
    <row r="1929">
      <c r="A1929" s="1" t="s">
        <v>119</v>
      </c>
    </row>
    <row r="1930">
      <c r="A1930" s="1" t="s">
        <v>121</v>
      </c>
      <c r="E1930" s="27" t="s">
        <v>114</v>
      </c>
    </row>
    <row r="1931">
      <c r="A1931" s="1" t="s">
        <v>112</v>
      </c>
      <c r="B1931" s="1">
        <v>167</v>
      </c>
      <c r="C1931" s="26" t="s">
        <v>3920</v>
      </c>
      <c r="D1931" t="s">
        <v>191</v>
      </c>
      <c r="E1931" s="27" t="s">
        <v>3921</v>
      </c>
      <c r="F1931" s="28" t="s">
        <v>132</v>
      </c>
      <c r="G1931" s="29">
        <v>1</v>
      </c>
      <c r="H1931" s="28">
        <v>0.0010499999999999999</v>
      </c>
      <c r="I1931" s="30">
        <f>ROUND(G1931*H1931,P4)</f>
        <v>0</v>
      </c>
      <c r="L1931" s="31">
        <v>0</v>
      </c>
      <c r="M1931" s="24">
        <f>ROUND(G1931*L1931,P4)</f>
        <v>0</v>
      </c>
      <c r="N1931" s="25" t="s">
        <v>133</v>
      </c>
      <c r="O1931" s="32">
        <f>M1931*AA1931</f>
        <v>0</v>
      </c>
      <c r="P1931" s="1">
        <v>3</v>
      </c>
      <c r="AA1931" s="1">
        <f>IF(P1931=1,$O$3,IF(P1931=2,$O$4,$O$5))</f>
        <v>0</v>
      </c>
    </row>
    <row r="1932">
      <c r="A1932" s="1" t="s">
        <v>118</v>
      </c>
      <c r="E1932" s="27" t="s">
        <v>3921</v>
      </c>
    </row>
    <row r="1933">
      <c r="A1933" s="1" t="s">
        <v>119</v>
      </c>
    </row>
    <row r="1934">
      <c r="A1934" s="1" t="s">
        <v>121</v>
      </c>
      <c r="E1934" s="27" t="s">
        <v>114</v>
      </c>
    </row>
    <row r="1935">
      <c r="A1935" s="1" t="s">
        <v>112</v>
      </c>
      <c r="B1935" s="1">
        <v>171</v>
      </c>
      <c r="C1935" s="26" t="s">
        <v>4658</v>
      </c>
      <c r="D1935" t="s">
        <v>191</v>
      </c>
      <c r="E1935" s="27" t="s">
        <v>4659</v>
      </c>
      <c r="F1935" s="28" t="s">
        <v>132</v>
      </c>
      <c r="G1935" s="29">
        <v>2</v>
      </c>
      <c r="H1935" s="28">
        <v>0.00018000000000000001</v>
      </c>
      <c r="I1935" s="30">
        <f>ROUND(G1935*H1935,P4)</f>
        <v>0</v>
      </c>
      <c r="L1935" s="31">
        <v>0</v>
      </c>
      <c r="M1935" s="24">
        <f>ROUND(G1935*L1935,P4)</f>
        <v>0</v>
      </c>
      <c r="N1935" s="25" t="s">
        <v>133</v>
      </c>
      <c r="O1935" s="32">
        <f>M1935*AA1935</f>
        <v>0</v>
      </c>
      <c r="P1935" s="1">
        <v>3</v>
      </c>
      <c r="AA1935" s="1">
        <f>IF(P1935=1,$O$3,IF(P1935=2,$O$4,$O$5))</f>
        <v>0</v>
      </c>
    </row>
    <row r="1936">
      <c r="A1936" s="1" t="s">
        <v>118</v>
      </c>
      <c r="E1936" s="27" t="s">
        <v>4659</v>
      </c>
    </row>
    <row r="1937">
      <c r="A1937" s="1" t="s">
        <v>119</v>
      </c>
    </row>
    <row r="1938">
      <c r="A1938" s="1" t="s">
        <v>121</v>
      </c>
      <c r="E1938" s="27" t="s">
        <v>114</v>
      </c>
    </row>
    <row r="1939">
      <c r="A1939" s="1" t="s">
        <v>112</v>
      </c>
      <c r="B1939" s="1">
        <v>168</v>
      </c>
      <c r="C1939" s="26" t="s">
        <v>4006</v>
      </c>
      <c r="D1939" t="s">
        <v>348</v>
      </c>
      <c r="E1939" s="27" t="s">
        <v>4007</v>
      </c>
      <c r="F1939" s="28" t="s">
        <v>132</v>
      </c>
      <c r="G1939" s="29">
        <v>1</v>
      </c>
      <c r="H1939" s="28">
        <v>3.0000000000000001E-05</v>
      </c>
      <c r="I1939" s="30">
        <f>ROUND(G1939*H1939,P4)</f>
        <v>0</v>
      </c>
      <c r="L1939" s="31">
        <v>0</v>
      </c>
      <c r="M1939" s="24">
        <f>ROUND(G1939*L1939,P4)</f>
        <v>0</v>
      </c>
      <c r="N1939" s="25" t="s">
        <v>133</v>
      </c>
      <c r="O1939" s="32">
        <f>M1939*AA1939</f>
        <v>0</v>
      </c>
      <c r="P1939" s="1">
        <v>3</v>
      </c>
      <c r="AA1939" s="1">
        <f>IF(P1939=1,$O$3,IF(P1939=2,$O$4,$O$5))</f>
        <v>0</v>
      </c>
    </row>
    <row r="1940">
      <c r="A1940" s="1" t="s">
        <v>118</v>
      </c>
      <c r="E1940" s="27" t="s">
        <v>4007</v>
      </c>
    </row>
    <row r="1941">
      <c r="A1941" s="1" t="s">
        <v>119</v>
      </c>
    </row>
    <row r="1942">
      <c r="A1942" s="1" t="s">
        <v>121</v>
      </c>
      <c r="E1942" s="27" t="s">
        <v>114</v>
      </c>
    </row>
    <row r="1943">
      <c r="A1943" s="1" t="s">
        <v>112</v>
      </c>
      <c r="B1943" s="1">
        <v>172</v>
      </c>
      <c r="C1943" s="26" t="s">
        <v>4010</v>
      </c>
      <c r="D1943" t="s">
        <v>225</v>
      </c>
      <c r="E1943" s="27" t="s">
        <v>4011</v>
      </c>
      <c r="F1943" s="28" t="s">
        <v>132</v>
      </c>
      <c r="G1943" s="29">
        <v>1</v>
      </c>
      <c r="H1943" s="28">
        <v>0.00018000000000000001</v>
      </c>
      <c r="I1943" s="30">
        <f>ROUND(G1943*H1943,P4)</f>
        <v>0</v>
      </c>
      <c r="L1943" s="31">
        <v>0</v>
      </c>
      <c r="M1943" s="24">
        <f>ROUND(G1943*L1943,P4)</f>
        <v>0</v>
      </c>
      <c r="N1943" s="25" t="s">
        <v>257</v>
      </c>
      <c r="O1943" s="32">
        <f>M1943*AA1943</f>
        <v>0</v>
      </c>
      <c r="P1943" s="1">
        <v>3</v>
      </c>
      <c r="AA1943" s="1">
        <f>IF(P1943=1,$O$3,IF(P1943=2,$O$4,$O$5))</f>
        <v>0</v>
      </c>
    </row>
    <row r="1944">
      <c r="A1944" s="1" t="s">
        <v>118</v>
      </c>
      <c r="E1944" s="27" t="s">
        <v>4011</v>
      </c>
    </row>
    <row r="1945">
      <c r="A1945" s="1" t="s">
        <v>119</v>
      </c>
    </row>
    <row r="1946">
      <c r="A1946" s="1" t="s">
        <v>121</v>
      </c>
      <c r="E1946" s="27" t="s">
        <v>114</v>
      </c>
    </row>
    <row r="1947">
      <c r="A1947" s="1" t="s">
        <v>112</v>
      </c>
      <c r="B1947" s="1">
        <v>164</v>
      </c>
      <c r="C1947" s="26" t="s">
        <v>4725</v>
      </c>
      <c r="D1947" t="s">
        <v>114</v>
      </c>
      <c r="E1947" s="27" t="s">
        <v>4726</v>
      </c>
      <c r="F1947" s="28" t="s">
        <v>132</v>
      </c>
      <c r="G1947" s="29">
        <v>1</v>
      </c>
      <c r="H1947" s="28">
        <v>0</v>
      </c>
      <c r="I1947" s="30">
        <f>ROUND(G1947*H1947,P4)</f>
        <v>0</v>
      </c>
      <c r="L1947" s="31">
        <v>0</v>
      </c>
      <c r="M1947" s="24">
        <f>ROUND(G1947*L1947,P4)</f>
        <v>0</v>
      </c>
      <c r="N1947" s="25" t="s">
        <v>257</v>
      </c>
      <c r="O1947" s="32">
        <f>M1947*AA1947</f>
        <v>0</v>
      </c>
      <c r="P1947" s="1">
        <v>3</v>
      </c>
      <c r="AA1947" s="1">
        <f>IF(P1947=1,$O$3,IF(P1947=2,$O$4,$O$5))</f>
        <v>0</v>
      </c>
    </row>
    <row r="1948">
      <c r="A1948" s="1" t="s">
        <v>118</v>
      </c>
      <c r="E1948" s="27" t="s">
        <v>4726</v>
      </c>
    </row>
    <row r="1949">
      <c r="A1949" s="1" t="s">
        <v>119</v>
      </c>
    </row>
    <row r="1950">
      <c r="A1950" s="1" t="s">
        <v>121</v>
      </c>
      <c r="E1950" s="27" t="s">
        <v>114</v>
      </c>
    </row>
    <row r="1951">
      <c r="A1951" s="1" t="s">
        <v>112</v>
      </c>
      <c r="B1951" s="1">
        <v>174</v>
      </c>
      <c r="C1951" s="26" t="s">
        <v>4014</v>
      </c>
      <c r="D1951" t="s">
        <v>191</v>
      </c>
      <c r="E1951" s="27" t="s">
        <v>4015</v>
      </c>
      <c r="F1951" s="28" t="s">
        <v>132</v>
      </c>
      <c r="G1951" s="29">
        <v>1</v>
      </c>
      <c r="H1951" s="28">
        <v>0</v>
      </c>
      <c r="I1951" s="30">
        <f>ROUND(G1951*H1951,P4)</f>
        <v>0</v>
      </c>
      <c r="L1951" s="31">
        <v>0</v>
      </c>
      <c r="M1951" s="24">
        <f>ROUND(G1951*L1951,P4)</f>
        <v>0</v>
      </c>
      <c r="N1951" s="25" t="s">
        <v>257</v>
      </c>
      <c r="O1951" s="32">
        <f>M1951*AA1951</f>
        <v>0</v>
      </c>
      <c r="P1951" s="1">
        <v>3</v>
      </c>
      <c r="AA1951" s="1">
        <f>IF(P1951=1,$O$3,IF(P1951=2,$O$4,$O$5))</f>
        <v>0</v>
      </c>
    </row>
    <row r="1952">
      <c r="A1952" s="1" t="s">
        <v>118</v>
      </c>
      <c r="E1952" s="27" t="s">
        <v>4015</v>
      </c>
    </row>
    <row r="1953">
      <c r="A1953" s="1" t="s">
        <v>119</v>
      </c>
    </row>
    <row r="1954">
      <c r="A1954" s="1" t="s">
        <v>121</v>
      </c>
      <c r="E1954" s="27" t="s">
        <v>114</v>
      </c>
    </row>
    <row r="1955">
      <c r="A1955" s="1" t="s">
        <v>112</v>
      </c>
      <c r="B1955" s="1">
        <v>173</v>
      </c>
      <c r="C1955" s="26" t="s">
        <v>4714</v>
      </c>
      <c r="D1955" t="s">
        <v>191</v>
      </c>
      <c r="E1955" s="27" t="s">
        <v>4715</v>
      </c>
      <c r="F1955" s="28" t="s">
        <v>132</v>
      </c>
      <c r="G1955" s="29">
        <v>1</v>
      </c>
      <c r="H1955" s="28">
        <v>0</v>
      </c>
      <c r="I1955" s="30">
        <f>ROUND(G1955*H1955,P4)</f>
        <v>0</v>
      </c>
      <c r="L1955" s="31">
        <v>0</v>
      </c>
      <c r="M1955" s="24">
        <f>ROUND(G1955*L1955,P4)</f>
        <v>0</v>
      </c>
      <c r="N1955" s="25" t="s">
        <v>257</v>
      </c>
      <c r="O1955" s="32">
        <f>M1955*AA1955</f>
        <v>0</v>
      </c>
      <c r="P1955" s="1">
        <v>3</v>
      </c>
      <c r="AA1955" s="1">
        <f>IF(P1955=1,$O$3,IF(P1955=2,$O$4,$O$5))</f>
        <v>0</v>
      </c>
    </row>
    <row r="1956">
      <c r="A1956" s="1" t="s">
        <v>118</v>
      </c>
      <c r="E1956" s="27" t="s">
        <v>4715</v>
      </c>
    </row>
    <row r="1957">
      <c r="A1957" s="1" t="s">
        <v>119</v>
      </c>
    </row>
    <row r="1958">
      <c r="A1958" s="1" t="s">
        <v>121</v>
      </c>
      <c r="E1958" s="27" t="s">
        <v>114</v>
      </c>
    </row>
    <row r="1959" ht="25.5">
      <c r="A1959" s="1" t="s">
        <v>112</v>
      </c>
      <c r="B1959" s="1">
        <v>165</v>
      </c>
      <c r="C1959" s="26" t="s">
        <v>4727</v>
      </c>
      <c r="D1959" t="s">
        <v>114</v>
      </c>
      <c r="E1959" s="27" t="s">
        <v>4728</v>
      </c>
      <c r="F1959" s="28" t="s">
        <v>132</v>
      </c>
      <c r="G1959" s="29">
        <v>1</v>
      </c>
      <c r="H1959" s="28">
        <v>0</v>
      </c>
      <c r="I1959" s="30">
        <f>ROUND(G1959*H1959,P4)</f>
        <v>0</v>
      </c>
      <c r="L1959" s="31">
        <v>0</v>
      </c>
      <c r="M1959" s="24">
        <f>ROUND(G1959*L1959,P4)</f>
        <v>0</v>
      </c>
      <c r="N1959" s="25" t="s">
        <v>257</v>
      </c>
      <c r="O1959" s="32">
        <f>M1959*AA1959</f>
        <v>0</v>
      </c>
      <c r="P1959" s="1">
        <v>3</v>
      </c>
      <c r="AA1959" s="1">
        <f>IF(P1959=1,$O$3,IF(P1959=2,$O$4,$O$5))</f>
        <v>0</v>
      </c>
    </row>
    <row r="1960" ht="25.5">
      <c r="A1960" s="1" t="s">
        <v>118</v>
      </c>
      <c r="E1960" s="27" t="s">
        <v>4728</v>
      </c>
    </row>
    <row r="1961">
      <c r="A1961" s="1" t="s">
        <v>119</v>
      </c>
    </row>
    <row r="1962">
      <c r="A1962" s="1" t="s">
        <v>121</v>
      </c>
      <c r="E1962" s="27" t="s">
        <v>114</v>
      </c>
    </row>
    <row r="1963">
      <c r="A1963" s="1" t="s">
        <v>112</v>
      </c>
      <c r="B1963" s="1">
        <v>166</v>
      </c>
      <c r="C1963" s="26" t="s">
        <v>4020</v>
      </c>
      <c r="D1963" t="s">
        <v>232</v>
      </c>
      <c r="E1963" s="27" t="s">
        <v>3977</v>
      </c>
      <c r="F1963" s="28" t="s">
        <v>132</v>
      </c>
      <c r="G1963" s="29">
        <v>1</v>
      </c>
      <c r="H1963" s="28">
        <v>0</v>
      </c>
      <c r="I1963" s="30">
        <f>ROUND(G1963*H1963,P4)</f>
        <v>0</v>
      </c>
      <c r="L1963" s="31">
        <v>0</v>
      </c>
      <c r="M1963" s="24">
        <f>ROUND(G1963*L1963,P4)</f>
        <v>0</v>
      </c>
      <c r="N1963" s="25" t="s">
        <v>257</v>
      </c>
      <c r="O1963" s="32">
        <f>M1963*AA1963</f>
        <v>0</v>
      </c>
      <c r="P1963" s="1">
        <v>3</v>
      </c>
      <c r="AA1963" s="1">
        <f>IF(P1963=1,$O$3,IF(P1963=2,$O$4,$O$5))</f>
        <v>0</v>
      </c>
    </row>
    <row r="1964">
      <c r="A1964" s="1" t="s">
        <v>118</v>
      </c>
      <c r="E1964" s="27" t="s">
        <v>3977</v>
      </c>
    </row>
    <row r="1965">
      <c r="A1965" s="1" t="s">
        <v>119</v>
      </c>
    </row>
    <row r="1966">
      <c r="A1966" s="1" t="s">
        <v>121</v>
      </c>
      <c r="E1966" s="27" t="s">
        <v>114</v>
      </c>
    </row>
    <row r="1967" ht="25.5">
      <c r="A1967" s="1" t="s">
        <v>112</v>
      </c>
      <c r="B1967" s="1">
        <v>175</v>
      </c>
      <c r="C1967" s="26" t="s">
        <v>4729</v>
      </c>
      <c r="D1967" t="s">
        <v>114</v>
      </c>
      <c r="E1967" s="27" t="s">
        <v>4730</v>
      </c>
      <c r="F1967" s="28" t="s">
        <v>132</v>
      </c>
      <c r="G1967" s="29">
        <v>1</v>
      </c>
      <c r="H1967" s="28">
        <v>0</v>
      </c>
      <c r="I1967" s="30">
        <f>ROUND(G1967*H1967,P4)</f>
        <v>0</v>
      </c>
      <c r="L1967" s="31">
        <v>0</v>
      </c>
      <c r="M1967" s="24">
        <f>ROUND(G1967*L1967,P4)</f>
        <v>0</v>
      </c>
      <c r="N1967" s="25" t="s">
        <v>257</v>
      </c>
      <c r="O1967" s="32">
        <f>M1967*AA1967</f>
        <v>0</v>
      </c>
      <c r="P1967" s="1">
        <v>3</v>
      </c>
      <c r="AA1967" s="1">
        <f>IF(P1967=1,$O$3,IF(P1967=2,$O$4,$O$5))</f>
        <v>0</v>
      </c>
    </row>
    <row r="1968" ht="25.5">
      <c r="A1968" s="1" t="s">
        <v>118</v>
      </c>
      <c r="E1968" s="27" t="s">
        <v>4730</v>
      </c>
    </row>
    <row r="1969">
      <c r="A1969" s="1" t="s">
        <v>119</v>
      </c>
    </row>
    <row r="1970">
      <c r="A1970" s="1" t="s">
        <v>121</v>
      </c>
      <c r="E1970" s="27" t="s">
        <v>114</v>
      </c>
    </row>
    <row r="1971">
      <c r="A1971" s="1" t="s">
        <v>109</v>
      </c>
      <c r="C1971" s="22" t="s">
        <v>4731</v>
      </c>
      <c r="E1971" s="23" t="s">
        <v>4732</v>
      </c>
      <c r="L1971" s="24">
        <f>SUMIFS(L1972:L2035,A1972:A2035,"P")</f>
        <v>0</v>
      </c>
      <c r="M1971" s="24">
        <f>SUMIFS(M1972:M2035,A1972:A2035,"P")</f>
        <v>0</v>
      </c>
      <c r="N1971" s="25"/>
    </row>
    <row r="1972">
      <c r="A1972" s="1" t="s">
        <v>112</v>
      </c>
      <c r="B1972" s="1">
        <v>192</v>
      </c>
      <c r="C1972" s="26" t="s">
        <v>3908</v>
      </c>
      <c r="D1972" t="s">
        <v>812</v>
      </c>
      <c r="E1972" s="27" t="s">
        <v>3909</v>
      </c>
      <c r="F1972" s="28" t="s">
        <v>132</v>
      </c>
      <c r="G1972" s="29">
        <v>27</v>
      </c>
      <c r="H1972" s="28">
        <v>1.0000000000000001E-05</v>
      </c>
      <c r="I1972" s="30">
        <f>ROUND(G1972*H1972,P4)</f>
        <v>0</v>
      </c>
      <c r="L1972" s="31">
        <v>0</v>
      </c>
      <c r="M1972" s="24">
        <f>ROUND(G1972*L1972,P4)</f>
        <v>0</v>
      </c>
      <c r="N1972" s="25" t="s">
        <v>133</v>
      </c>
      <c r="O1972" s="32">
        <f>M1972*AA1972</f>
        <v>0</v>
      </c>
      <c r="P1972" s="1">
        <v>3</v>
      </c>
      <c r="AA1972" s="1">
        <f>IF(P1972=1,$O$3,IF(P1972=2,$O$4,$O$5))</f>
        <v>0</v>
      </c>
    </row>
    <row r="1973">
      <c r="A1973" s="1" t="s">
        <v>118</v>
      </c>
      <c r="E1973" s="27" t="s">
        <v>3909</v>
      </c>
    </row>
    <row r="1974">
      <c r="A1974" s="1" t="s">
        <v>119</v>
      </c>
    </row>
    <row r="1975">
      <c r="A1975" s="1" t="s">
        <v>121</v>
      </c>
      <c r="E1975" s="27" t="s">
        <v>114</v>
      </c>
    </row>
    <row r="1976">
      <c r="A1976" s="1" t="s">
        <v>112</v>
      </c>
      <c r="B1976" s="1">
        <v>193</v>
      </c>
      <c r="C1976" s="26" t="s">
        <v>3910</v>
      </c>
      <c r="D1976" t="s">
        <v>379</v>
      </c>
      <c r="E1976" s="27" t="s">
        <v>3911</v>
      </c>
      <c r="F1976" s="28" t="s">
        <v>132</v>
      </c>
      <c r="G1976" s="29">
        <v>3</v>
      </c>
      <c r="H1976" s="28">
        <v>1.0000000000000001E-05</v>
      </c>
      <c r="I1976" s="30">
        <f>ROUND(G1976*H1976,P4)</f>
        <v>0</v>
      </c>
      <c r="L1976" s="31">
        <v>0</v>
      </c>
      <c r="M1976" s="24">
        <f>ROUND(G1976*L1976,P4)</f>
        <v>0</v>
      </c>
      <c r="N1976" s="25" t="s">
        <v>133</v>
      </c>
      <c r="O1976" s="32">
        <f>M1976*AA1976</f>
        <v>0</v>
      </c>
      <c r="P1976" s="1">
        <v>3</v>
      </c>
      <c r="AA1976" s="1">
        <f>IF(P1976=1,$O$3,IF(P1976=2,$O$4,$O$5))</f>
        <v>0</v>
      </c>
    </row>
    <row r="1977">
      <c r="A1977" s="1" t="s">
        <v>118</v>
      </c>
      <c r="E1977" s="27" t="s">
        <v>3911</v>
      </c>
    </row>
    <row r="1978">
      <c r="A1978" s="1" t="s">
        <v>119</v>
      </c>
    </row>
    <row r="1979">
      <c r="A1979" s="1" t="s">
        <v>121</v>
      </c>
      <c r="E1979" s="27" t="s">
        <v>114</v>
      </c>
    </row>
    <row r="1980">
      <c r="A1980" s="1" t="s">
        <v>112</v>
      </c>
      <c r="B1980" s="1">
        <v>183</v>
      </c>
      <c r="C1980" s="26" t="s">
        <v>3914</v>
      </c>
      <c r="D1980" t="s">
        <v>812</v>
      </c>
      <c r="E1980" s="27" t="s">
        <v>3915</v>
      </c>
      <c r="F1980" s="28" t="s">
        <v>132</v>
      </c>
      <c r="G1980" s="29">
        <v>3</v>
      </c>
      <c r="H1980" s="28">
        <v>0.00040000000000000002</v>
      </c>
      <c r="I1980" s="30">
        <f>ROUND(G1980*H1980,P4)</f>
        <v>0</v>
      </c>
      <c r="L1980" s="31">
        <v>0</v>
      </c>
      <c r="M1980" s="24">
        <f>ROUND(G1980*L1980,P4)</f>
        <v>0</v>
      </c>
      <c r="N1980" s="25" t="s">
        <v>133</v>
      </c>
      <c r="O1980" s="32">
        <f>M1980*AA1980</f>
        <v>0</v>
      </c>
      <c r="P1980" s="1">
        <v>3</v>
      </c>
      <c r="AA1980" s="1">
        <f>IF(P1980=1,$O$3,IF(P1980=2,$O$4,$O$5))</f>
        <v>0</v>
      </c>
    </row>
    <row r="1981">
      <c r="A1981" s="1" t="s">
        <v>118</v>
      </c>
      <c r="E1981" s="27" t="s">
        <v>3915</v>
      </c>
    </row>
    <row r="1982">
      <c r="A1982" s="1" t="s">
        <v>119</v>
      </c>
    </row>
    <row r="1983">
      <c r="A1983" s="1" t="s">
        <v>121</v>
      </c>
      <c r="E1983" s="27" t="s">
        <v>114</v>
      </c>
    </row>
    <row r="1984">
      <c r="A1984" s="1" t="s">
        <v>112</v>
      </c>
      <c r="B1984" s="1">
        <v>184</v>
      </c>
      <c r="C1984" s="26" t="s">
        <v>4000</v>
      </c>
      <c r="D1984" t="s">
        <v>341</v>
      </c>
      <c r="E1984" s="27" t="s">
        <v>4001</v>
      </c>
      <c r="F1984" s="28" t="s">
        <v>132</v>
      </c>
      <c r="G1984" s="29">
        <v>14</v>
      </c>
      <c r="H1984" s="28">
        <v>0.00040000000000000002</v>
      </c>
      <c r="I1984" s="30">
        <f>ROUND(G1984*H1984,P4)</f>
        <v>0</v>
      </c>
      <c r="L1984" s="31">
        <v>0</v>
      </c>
      <c r="M1984" s="24">
        <f>ROUND(G1984*L1984,P4)</f>
        <v>0</v>
      </c>
      <c r="N1984" s="25" t="s">
        <v>133</v>
      </c>
      <c r="O1984" s="32">
        <f>M1984*AA1984</f>
        <v>0</v>
      </c>
      <c r="P1984" s="1">
        <v>3</v>
      </c>
      <c r="AA1984" s="1">
        <f>IF(P1984=1,$O$3,IF(P1984=2,$O$4,$O$5))</f>
        <v>0</v>
      </c>
    </row>
    <row r="1985">
      <c r="A1985" s="1" t="s">
        <v>118</v>
      </c>
      <c r="E1985" s="27" t="s">
        <v>4001</v>
      </c>
    </row>
    <row r="1986">
      <c r="A1986" s="1" t="s">
        <v>119</v>
      </c>
    </row>
    <row r="1987">
      <c r="A1987" s="1" t="s">
        <v>121</v>
      </c>
      <c r="E1987" s="27" t="s">
        <v>114</v>
      </c>
    </row>
    <row r="1988">
      <c r="A1988" s="1" t="s">
        <v>112</v>
      </c>
      <c r="B1988" s="1">
        <v>181</v>
      </c>
      <c r="C1988" s="26" t="s">
        <v>3920</v>
      </c>
      <c r="D1988" t="s">
        <v>232</v>
      </c>
      <c r="E1988" s="27" t="s">
        <v>3921</v>
      </c>
      <c r="F1988" s="28" t="s">
        <v>132</v>
      </c>
      <c r="G1988" s="29">
        <v>1</v>
      </c>
      <c r="H1988" s="28">
        <v>0.0010499999999999999</v>
      </c>
      <c r="I1988" s="30">
        <f>ROUND(G1988*H1988,P4)</f>
        <v>0</v>
      </c>
      <c r="L1988" s="31">
        <v>0</v>
      </c>
      <c r="M1988" s="24">
        <f>ROUND(G1988*L1988,P4)</f>
        <v>0</v>
      </c>
      <c r="N1988" s="25" t="s">
        <v>133</v>
      </c>
      <c r="O1988" s="32">
        <f>M1988*AA1988</f>
        <v>0</v>
      </c>
      <c r="P1988" s="1">
        <v>3</v>
      </c>
      <c r="AA1988" s="1">
        <f>IF(P1988=1,$O$3,IF(P1988=2,$O$4,$O$5))</f>
        <v>0</v>
      </c>
    </row>
    <row r="1989">
      <c r="A1989" s="1" t="s">
        <v>118</v>
      </c>
      <c r="E1989" s="27" t="s">
        <v>3921</v>
      </c>
    </row>
    <row r="1990">
      <c r="A1990" s="1" t="s">
        <v>119</v>
      </c>
    </row>
    <row r="1991">
      <c r="A1991" s="1" t="s">
        <v>121</v>
      </c>
      <c r="E1991" s="27" t="s">
        <v>114</v>
      </c>
    </row>
    <row r="1992">
      <c r="A1992" s="1" t="s">
        <v>112</v>
      </c>
      <c r="B1992" s="1">
        <v>186</v>
      </c>
      <c r="C1992" s="26" t="s">
        <v>4004</v>
      </c>
      <c r="D1992" t="s">
        <v>114</v>
      </c>
      <c r="E1992" s="27" t="s">
        <v>4005</v>
      </c>
      <c r="F1992" s="28" t="s">
        <v>132</v>
      </c>
      <c r="G1992" s="29">
        <v>2</v>
      </c>
      <c r="H1992" s="28">
        <v>0.00046999999999999999</v>
      </c>
      <c r="I1992" s="30">
        <f>ROUND(G1992*H1992,P4)</f>
        <v>0</v>
      </c>
      <c r="L1992" s="31">
        <v>0</v>
      </c>
      <c r="M1992" s="24">
        <f>ROUND(G1992*L1992,P4)</f>
        <v>0</v>
      </c>
      <c r="N1992" s="25" t="s">
        <v>133</v>
      </c>
      <c r="O1992" s="32">
        <f>M1992*AA1992</f>
        <v>0</v>
      </c>
      <c r="P1992" s="1">
        <v>3</v>
      </c>
      <c r="AA1992" s="1">
        <f>IF(P1992=1,$O$3,IF(P1992=2,$O$4,$O$5))</f>
        <v>0</v>
      </c>
    </row>
    <row r="1993">
      <c r="A1993" s="1" t="s">
        <v>118</v>
      </c>
      <c r="E1993" s="27" t="s">
        <v>4005</v>
      </c>
    </row>
    <row r="1994">
      <c r="A1994" s="1" t="s">
        <v>119</v>
      </c>
    </row>
    <row r="1995">
      <c r="A1995" s="1" t="s">
        <v>121</v>
      </c>
      <c r="E1995" s="27" t="s">
        <v>114</v>
      </c>
    </row>
    <row r="1996">
      <c r="A1996" s="1" t="s">
        <v>112</v>
      </c>
      <c r="B1996" s="1">
        <v>182</v>
      </c>
      <c r="C1996" s="26" t="s">
        <v>4006</v>
      </c>
      <c r="D1996" t="s">
        <v>225</v>
      </c>
      <c r="E1996" s="27" t="s">
        <v>4007</v>
      </c>
      <c r="F1996" s="28" t="s">
        <v>132</v>
      </c>
      <c r="G1996" s="29">
        <v>1</v>
      </c>
      <c r="H1996" s="28">
        <v>3.0000000000000001E-05</v>
      </c>
      <c r="I1996" s="30">
        <f>ROUND(G1996*H1996,P4)</f>
        <v>0</v>
      </c>
      <c r="L1996" s="31">
        <v>0</v>
      </c>
      <c r="M1996" s="24">
        <f>ROUND(G1996*L1996,P4)</f>
        <v>0</v>
      </c>
      <c r="N1996" s="25" t="s">
        <v>133</v>
      </c>
      <c r="O1996" s="32">
        <f>M1996*AA1996</f>
        <v>0</v>
      </c>
      <c r="P1996" s="1">
        <v>3</v>
      </c>
      <c r="AA1996" s="1">
        <f>IF(P1996=1,$O$3,IF(P1996=2,$O$4,$O$5))</f>
        <v>0</v>
      </c>
    </row>
    <row r="1997">
      <c r="A1997" s="1" t="s">
        <v>118</v>
      </c>
      <c r="E1997" s="27" t="s">
        <v>4007</v>
      </c>
    </row>
    <row r="1998">
      <c r="A1998" s="1" t="s">
        <v>119</v>
      </c>
    </row>
    <row r="1999">
      <c r="A1999" s="1" t="s">
        <v>121</v>
      </c>
      <c r="E1999" s="27" t="s">
        <v>114</v>
      </c>
    </row>
    <row r="2000">
      <c r="A2000" s="1" t="s">
        <v>112</v>
      </c>
      <c r="B2000" s="1">
        <v>185</v>
      </c>
      <c r="C2000" s="26" t="s">
        <v>4010</v>
      </c>
      <c r="D2000" t="s">
        <v>348</v>
      </c>
      <c r="E2000" s="27" t="s">
        <v>4011</v>
      </c>
      <c r="F2000" s="28" t="s">
        <v>132</v>
      </c>
      <c r="G2000" s="29">
        <v>3</v>
      </c>
      <c r="H2000" s="28">
        <v>0.00018000000000000001</v>
      </c>
      <c r="I2000" s="30">
        <f>ROUND(G2000*H2000,P4)</f>
        <v>0</v>
      </c>
      <c r="L2000" s="31">
        <v>0</v>
      </c>
      <c r="M2000" s="24">
        <f>ROUND(G2000*L2000,P4)</f>
        <v>0</v>
      </c>
      <c r="N2000" s="25" t="s">
        <v>257</v>
      </c>
      <c r="O2000" s="32">
        <f>M2000*AA2000</f>
        <v>0</v>
      </c>
      <c r="P2000" s="1">
        <v>3</v>
      </c>
      <c r="AA2000" s="1">
        <f>IF(P2000=1,$O$3,IF(P2000=2,$O$4,$O$5))</f>
        <v>0</v>
      </c>
    </row>
    <row r="2001">
      <c r="A2001" s="1" t="s">
        <v>118</v>
      </c>
      <c r="E2001" s="27" t="s">
        <v>4011</v>
      </c>
    </row>
    <row r="2002">
      <c r="A2002" s="1" t="s">
        <v>119</v>
      </c>
    </row>
    <row r="2003">
      <c r="A2003" s="1" t="s">
        <v>121</v>
      </c>
      <c r="E2003" s="27" t="s">
        <v>114</v>
      </c>
    </row>
    <row r="2004">
      <c r="A2004" s="1" t="s">
        <v>112</v>
      </c>
      <c r="B2004" s="1">
        <v>178</v>
      </c>
      <c r="C2004" s="26" t="s">
        <v>4733</v>
      </c>
      <c r="D2004" t="s">
        <v>114</v>
      </c>
      <c r="E2004" s="27" t="s">
        <v>4734</v>
      </c>
      <c r="F2004" s="28" t="s">
        <v>132</v>
      </c>
      <c r="G2004" s="29">
        <v>1</v>
      </c>
      <c r="H2004" s="28">
        <v>0</v>
      </c>
      <c r="I2004" s="30">
        <f>ROUND(G2004*H2004,P4)</f>
        <v>0</v>
      </c>
      <c r="L2004" s="31">
        <v>0</v>
      </c>
      <c r="M2004" s="24">
        <f>ROUND(G2004*L2004,P4)</f>
        <v>0</v>
      </c>
      <c r="N2004" s="25" t="s">
        <v>257</v>
      </c>
      <c r="O2004" s="32">
        <f>M2004*AA2004</f>
        <v>0</v>
      </c>
      <c r="P2004" s="1">
        <v>3</v>
      </c>
      <c r="AA2004" s="1">
        <f>IF(P2004=1,$O$3,IF(P2004=2,$O$4,$O$5))</f>
        <v>0</v>
      </c>
    </row>
    <row r="2005">
      <c r="A2005" s="1" t="s">
        <v>118</v>
      </c>
      <c r="E2005" s="27" t="s">
        <v>4734</v>
      </c>
    </row>
    <row r="2006">
      <c r="A2006" s="1" t="s">
        <v>119</v>
      </c>
    </row>
    <row r="2007">
      <c r="A2007" s="1" t="s">
        <v>121</v>
      </c>
      <c r="E2007" s="27" t="s">
        <v>114</v>
      </c>
    </row>
    <row r="2008">
      <c r="A2008" s="1" t="s">
        <v>112</v>
      </c>
      <c r="B2008" s="1">
        <v>191</v>
      </c>
      <c r="C2008" s="26" t="s">
        <v>3994</v>
      </c>
      <c r="D2008" t="s">
        <v>348</v>
      </c>
      <c r="E2008" s="27" t="s">
        <v>3995</v>
      </c>
      <c r="F2008" s="28" t="s">
        <v>132</v>
      </c>
      <c r="G2008" s="29">
        <v>2</v>
      </c>
      <c r="H2008" s="28">
        <v>0</v>
      </c>
      <c r="I2008" s="30">
        <f>ROUND(G2008*H2008,P4)</f>
        <v>0</v>
      </c>
      <c r="L2008" s="31">
        <v>0</v>
      </c>
      <c r="M2008" s="24">
        <f>ROUND(G2008*L2008,P4)</f>
        <v>0</v>
      </c>
      <c r="N2008" s="25" t="s">
        <v>257</v>
      </c>
      <c r="O2008" s="32">
        <f>M2008*AA2008</f>
        <v>0</v>
      </c>
      <c r="P2008" s="1">
        <v>3</v>
      </c>
      <c r="AA2008" s="1">
        <f>IF(P2008=1,$O$3,IF(P2008=2,$O$4,$O$5))</f>
        <v>0</v>
      </c>
    </row>
    <row r="2009">
      <c r="A2009" s="1" t="s">
        <v>118</v>
      </c>
      <c r="E2009" s="27" t="s">
        <v>3995</v>
      </c>
    </row>
    <row r="2010">
      <c r="A2010" s="1" t="s">
        <v>119</v>
      </c>
    </row>
    <row r="2011">
      <c r="A2011" s="1" t="s">
        <v>121</v>
      </c>
      <c r="E2011" s="27" t="s">
        <v>114</v>
      </c>
    </row>
    <row r="2012">
      <c r="A2012" s="1" t="s">
        <v>112</v>
      </c>
      <c r="B2012" s="1">
        <v>180</v>
      </c>
      <c r="C2012" s="26" t="s">
        <v>4020</v>
      </c>
      <c r="D2012" t="s">
        <v>114</v>
      </c>
      <c r="E2012" s="27" t="s">
        <v>3977</v>
      </c>
      <c r="F2012" s="28" t="s">
        <v>132</v>
      </c>
      <c r="G2012" s="29">
        <v>1</v>
      </c>
      <c r="H2012" s="28">
        <v>0</v>
      </c>
      <c r="I2012" s="30">
        <f>ROUND(G2012*H2012,P4)</f>
        <v>0</v>
      </c>
      <c r="L2012" s="31">
        <v>0</v>
      </c>
      <c r="M2012" s="24">
        <f>ROUND(G2012*L2012,P4)</f>
        <v>0</v>
      </c>
      <c r="N2012" s="25" t="s">
        <v>257</v>
      </c>
      <c r="O2012" s="32">
        <f>M2012*AA2012</f>
        <v>0</v>
      </c>
      <c r="P2012" s="1">
        <v>3</v>
      </c>
      <c r="AA2012" s="1">
        <f>IF(P2012=1,$O$3,IF(P2012=2,$O$4,$O$5))</f>
        <v>0</v>
      </c>
    </row>
    <row r="2013">
      <c r="A2013" s="1" t="s">
        <v>118</v>
      </c>
      <c r="E2013" s="27" t="s">
        <v>3977</v>
      </c>
    </row>
    <row r="2014">
      <c r="A2014" s="1" t="s">
        <v>119</v>
      </c>
    </row>
    <row r="2015">
      <c r="A2015" s="1" t="s">
        <v>121</v>
      </c>
      <c r="E2015" s="27" t="s">
        <v>114</v>
      </c>
    </row>
    <row r="2016" ht="25.5">
      <c r="A2016" s="1" t="s">
        <v>112</v>
      </c>
      <c r="B2016" s="1">
        <v>179</v>
      </c>
      <c r="C2016" s="26" t="s">
        <v>4735</v>
      </c>
      <c r="D2016" t="s">
        <v>114</v>
      </c>
      <c r="E2016" s="27" t="s">
        <v>4736</v>
      </c>
      <c r="F2016" s="28" t="s">
        <v>132</v>
      </c>
      <c r="G2016" s="29">
        <v>1</v>
      </c>
      <c r="H2016" s="28">
        <v>0</v>
      </c>
      <c r="I2016" s="30">
        <f>ROUND(G2016*H2016,P4)</f>
        <v>0</v>
      </c>
      <c r="L2016" s="31">
        <v>0</v>
      </c>
      <c r="M2016" s="24">
        <f>ROUND(G2016*L2016,P4)</f>
        <v>0</v>
      </c>
      <c r="N2016" s="25" t="s">
        <v>257</v>
      </c>
      <c r="O2016" s="32">
        <f>M2016*AA2016</f>
        <v>0</v>
      </c>
      <c r="P2016" s="1">
        <v>3</v>
      </c>
      <c r="AA2016" s="1">
        <f>IF(P2016=1,$O$3,IF(P2016=2,$O$4,$O$5))</f>
        <v>0</v>
      </c>
    </row>
    <row r="2017" ht="25.5">
      <c r="A2017" s="1" t="s">
        <v>118</v>
      </c>
      <c r="E2017" s="27" t="s">
        <v>4736</v>
      </c>
    </row>
    <row r="2018">
      <c r="A2018" s="1" t="s">
        <v>119</v>
      </c>
    </row>
    <row r="2019">
      <c r="A2019" s="1" t="s">
        <v>121</v>
      </c>
      <c r="E2019" s="27" t="s">
        <v>114</v>
      </c>
    </row>
    <row r="2020">
      <c r="A2020" s="1" t="s">
        <v>112</v>
      </c>
      <c r="B2020" s="1">
        <v>187</v>
      </c>
      <c r="C2020" s="26" t="s">
        <v>4737</v>
      </c>
      <c r="D2020" t="s">
        <v>191</v>
      </c>
      <c r="E2020" s="27" t="s">
        <v>3991</v>
      </c>
      <c r="F2020" s="28" t="s">
        <v>132</v>
      </c>
      <c r="G2020" s="29">
        <v>1</v>
      </c>
      <c r="H2020" s="28">
        <v>0</v>
      </c>
      <c r="I2020" s="30">
        <f>ROUND(G2020*H2020,P4)</f>
        <v>0</v>
      </c>
      <c r="L2020" s="31">
        <v>0</v>
      </c>
      <c r="M2020" s="24">
        <f>ROUND(G2020*L2020,P4)</f>
        <v>0</v>
      </c>
      <c r="N2020" s="25" t="s">
        <v>257</v>
      </c>
      <c r="O2020" s="32">
        <f>M2020*AA2020</f>
        <v>0</v>
      </c>
      <c r="P2020" s="1">
        <v>3</v>
      </c>
      <c r="AA2020" s="1">
        <f>IF(P2020=1,$O$3,IF(P2020=2,$O$4,$O$5))</f>
        <v>0</v>
      </c>
    </row>
    <row r="2021">
      <c r="A2021" s="1" t="s">
        <v>118</v>
      </c>
      <c r="E2021" s="27" t="s">
        <v>3991</v>
      </c>
    </row>
    <row r="2022">
      <c r="A2022" s="1" t="s">
        <v>119</v>
      </c>
    </row>
    <row r="2023">
      <c r="A2023" s="1" t="s">
        <v>121</v>
      </c>
      <c r="E2023" s="27" t="s">
        <v>114</v>
      </c>
    </row>
    <row r="2024">
      <c r="A2024" s="1" t="s">
        <v>112</v>
      </c>
      <c r="B2024" s="1">
        <v>188</v>
      </c>
      <c r="C2024" s="26" t="s">
        <v>4738</v>
      </c>
      <c r="D2024" t="s">
        <v>191</v>
      </c>
      <c r="E2024" s="27" t="s">
        <v>4015</v>
      </c>
      <c r="F2024" s="28" t="s">
        <v>132</v>
      </c>
      <c r="G2024" s="29">
        <v>2</v>
      </c>
      <c r="H2024" s="28">
        <v>0</v>
      </c>
      <c r="I2024" s="30">
        <f>ROUND(G2024*H2024,P4)</f>
        <v>0</v>
      </c>
      <c r="L2024" s="31">
        <v>0</v>
      </c>
      <c r="M2024" s="24">
        <f>ROUND(G2024*L2024,P4)</f>
        <v>0</v>
      </c>
      <c r="N2024" s="25" t="s">
        <v>257</v>
      </c>
      <c r="O2024" s="32">
        <f>M2024*AA2024</f>
        <v>0</v>
      </c>
      <c r="P2024" s="1">
        <v>3</v>
      </c>
      <c r="AA2024" s="1">
        <f>IF(P2024=1,$O$3,IF(P2024=2,$O$4,$O$5))</f>
        <v>0</v>
      </c>
    </row>
    <row r="2025">
      <c r="A2025" s="1" t="s">
        <v>118</v>
      </c>
      <c r="E2025" s="27" t="s">
        <v>4015</v>
      </c>
    </row>
    <row r="2026">
      <c r="A2026" s="1" t="s">
        <v>119</v>
      </c>
    </row>
    <row r="2027">
      <c r="A2027" s="1" t="s">
        <v>121</v>
      </c>
      <c r="E2027" s="27" t="s">
        <v>114</v>
      </c>
    </row>
    <row r="2028">
      <c r="A2028" s="1" t="s">
        <v>112</v>
      </c>
      <c r="B2028" s="1">
        <v>189</v>
      </c>
      <c r="C2028" s="26" t="s">
        <v>4739</v>
      </c>
      <c r="D2028" t="s">
        <v>191</v>
      </c>
      <c r="E2028" s="27" t="s">
        <v>4017</v>
      </c>
      <c r="F2028" s="28" t="s">
        <v>132</v>
      </c>
      <c r="G2028" s="29">
        <v>2</v>
      </c>
      <c r="H2028" s="28">
        <v>0</v>
      </c>
      <c r="I2028" s="30">
        <f>ROUND(G2028*H2028,P4)</f>
        <v>0</v>
      </c>
      <c r="L2028" s="31">
        <v>0</v>
      </c>
      <c r="M2028" s="24">
        <f>ROUND(G2028*L2028,P4)</f>
        <v>0</v>
      </c>
      <c r="N2028" s="25" t="s">
        <v>257</v>
      </c>
      <c r="O2028" s="32">
        <f>M2028*AA2028</f>
        <v>0</v>
      </c>
      <c r="P2028" s="1">
        <v>3</v>
      </c>
      <c r="AA2028" s="1">
        <f>IF(P2028=1,$O$3,IF(P2028=2,$O$4,$O$5))</f>
        <v>0</v>
      </c>
    </row>
    <row r="2029">
      <c r="A2029" s="1" t="s">
        <v>118</v>
      </c>
      <c r="E2029" s="27" t="s">
        <v>4017</v>
      </c>
    </row>
    <row r="2030">
      <c r="A2030" s="1" t="s">
        <v>119</v>
      </c>
    </row>
    <row r="2031">
      <c r="A2031" s="1" t="s">
        <v>121</v>
      </c>
      <c r="E2031" s="27" t="s">
        <v>114</v>
      </c>
    </row>
    <row r="2032">
      <c r="A2032" s="1" t="s">
        <v>112</v>
      </c>
      <c r="B2032" s="1">
        <v>190</v>
      </c>
      <c r="C2032" s="26" t="s">
        <v>4740</v>
      </c>
      <c r="D2032" t="s">
        <v>114</v>
      </c>
      <c r="E2032" s="27" t="s">
        <v>4019</v>
      </c>
      <c r="F2032" s="28" t="s">
        <v>132</v>
      </c>
      <c r="G2032" s="29">
        <v>2</v>
      </c>
      <c r="H2032" s="28">
        <v>0</v>
      </c>
      <c r="I2032" s="30">
        <f>ROUND(G2032*H2032,P4)</f>
        <v>0</v>
      </c>
      <c r="L2032" s="31">
        <v>0</v>
      </c>
      <c r="M2032" s="24">
        <f>ROUND(G2032*L2032,P4)</f>
        <v>0</v>
      </c>
      <c r="N2032" s="25" t="s">
        <v>257</v>
      </c>
      <c r="O2032" s="32">
        <f>M2032*AA2032</f>
        <v>0</v>
      </c>
      <c r="P2032" s="1">
        <v>3</v>
      </c>
      <c r="AA2032" s="1">
        <f>IF(P2032=1,$O$3,IF(P2032=2,$O$4,$O$5))</f>
        <v>0</v>
      </c>
    </row>
    <row r="2033">
      <c r="A2033" s="1" t="s">
        <v>118</v>
      </c>
      <c r="E2033" s="27" t="s">
        <v>4019</v>
      </c>
    </row>
    <row r="2034">
      <c r="A2034" s="1" t="s">
        <v>119</v>
      </c>
    </row>
    <row r="2035">
      <c r="A2035" s="1" t="s">
        <v>121</v>
      </c>
      <c r="E2035" s="27" t="s">
        <v>114</v>
      </c>
    </row>
    <row r="2036">
      <c r="A2036" s="1" t="s">
        <v>109</v>
      </c>
      <c r="C2036" s="22" t="s">
        <v>4741</v>
      </c>
      <c r="E2036" s="23" t="s">
        <v>4742</v>
      </c>
      <c r="L2036" s="24">
        <f>SUMIFS(L2037:L2104,A2037:A2104,"P")</f>
        <v>0</v>
      </c>
      <c r="M2036" s="24">
        <f>SUMIFS(M2037:M2104,A2037:A2104,"P")</f>
        <v>0</v>
      </c>
      <c r="N2036" s="25"/>
    </row>
    <row r="2037">
      <c r="A2037" s="1" t="s">
        <v>112</v>
      </c>
      <c r="B2037" s="1">
        <v>209</v>
      </c>
      <c r="C2037" s="26" t="s">
        <v>3908</v>
      </c>
      <c r="D2037" t="s">
        <v>114</v>
      </c>
      <c r="E2037" s="27" t="s">
        <v>3909</v>
      </c>
      <c r="F2037" s="28" t="s">
        <v>132</v>
      </c>
      <c r="G2037" s="29">
        <v>32</v>
      </c>
      <c r="H2037" s="28">
        <v>1.0000000000000001E-05</v>
      </c>
      <c r="I2037" s="30">
        <f>ROUND(G2037*H2037,P4)</f>
        <v>0</v>
      </c>
      <c r="L2037" s="31">
        <v>0</v>
      </c>
      <c r="M2037" s="24">
        <f>ROUND(G2037*L2037,P4)</f>
        <v>0</v>
      </c>
      <c r="N2037" s="25" t="s">
        <v>133</v>
      </c>
      <c r="O2037" s="32">
        <f>M2037*AA2037</f>
        <v>0</v>
      </c>
      <c r="P2037" s="1">
        <v>3</v>
      </c>
      <c r="AA2037" s="1">
        <f>IF(P2037=1,$O$3,IF(P2037=2,$O$4,$O$5))</f>
        <v>0</v>
      </c>
    </row>
    <row r="2038">
      <c r="A2038" s="1" t="s">
        <v>118</v>
      </c>
      <c r="E2038" s="27" t="s">
        <v>3909</v>
      </c>
    </row>
    <row r="2039">
      <c r="A2039" s="1" t="s">
        <v>119</v>
      </c>
    </row>
    <row r="2040">
      <c r="A2040" s="1" t="s">
        <v>121</v>
      </c>
      <c r="E2040" s="27" t="s">
        <v>114</v>
      </c>
    </row>
    <row r="2041">
      <c r="A2041" s="1" t="s">
        <v>112</v>
      </c>
      <c r="B2041" s="1">
        <v>210</v>
      </c>
      <c r="C2041" s="26" t="s">
        <v>3910</v>
      </c>
      <c r="D2041" t="s">
        <v>232</v>
      </c>
      <c r="E2041" s="27" t="s">
        <v>3911</v>
      </c>
      <c r="F2041" s="28" t="s">
        <v>132</v>
      </c>
      <c r="G2041" s="29">
        <v>3</v>
      </c>
      <c r="H2041" s="28">
        <v>1.0000000000000001E-05</v>
      </c>
      <c r="I2041" s="30">
        <f>ROUND(G2041*H2041,P4)</f>
        <v>0</v>
      </c>
      <c r="L2041" s="31">
        <v>0</v>
      </c>
      <c r="M2041" s="24">
        <f>ROUND(G2041*L2041,P4)</f>
        <v>0</v>
      </c>
      <c r="N2041" s="25" t="s">
        <v>133</v>
      </c>
      <c r="O2041" s="32">
        <f>M2041*AA2041</f>
        <v>0</v>
      </c>
      <c r="P2041" s="1">
        <v>3</v>
      </c>
      <c r="AA2041" s="1">
        <f>IF(P2041=1,$O$3,IF(P2041=2,$O$4,$O$5))</f>
        <v>0</v>
      </c>
    </row>
    <row r="2042">
      <c r="A2042" s="1" t="s">
        <v>118</v>
      </c>
      <c r="E2042" s="27" t="s">
        <v>3911</v>
      </c>
    </row>
    <row r="2043">
      <c r="A2043" s="1" t="s">
        <v>119</v>
      </c>
    </row>
    <row r="2044">
      <c r="A2044" s="1" t="s">
        <v>121</v>
      </c>
      <c r="E2044" s="27" t="s">
        <v>114</v>
      </c>
    </row>
    <row r="2045">
      <c r="A2045" s="1" t="s">
        <v>112</v>
      </c>
      <c r="B2045" s="1">
        <v>199</v>
      </c>
      <c r="C2045" s="26" t="s">
        <v>3914</v>
      </c>
      <c r="D2045" t="s">
        <v>191</v>
      </c>
      <c r="E2045" s="27" t="s">
        <v>3915</v>
      </c>
      <c r="F2045" s="28" t="s">
        <v>132</v>
      </c>
      <c r="G2045" s="29">
        <v>2</v>
      </c>
      <c r="H2045" s="28">
        <v>0.00040000000000000002</v>
      </c>
      <c r="I2045" s="30">
        <f>ROUND(G2045*H2045,P4)</f>
        <v>0</v>
      </c>
      <c r="L2045" s="31">
        <v>0</v>
      </c>
      <c r="M2045" s="24">
        <f>ROUND(G2045*L2045,P4)</f>
        <v>0</v>
      </c>
      <c r="N2045" s="25" t="s">
        <v>133</v>
      </c>
      <c r="O2045" s="32">
        <f>M2045*AA2045</f>
        <v>0</v>
      </c>
      <c r="P2045" s="1">
        <v>3</v>
      </c>
      <c r="AA2045" s="1">
        <f>IF(P2045=1,$O$3,IF(P2045=2,$O$4,$O$5))</f>
        <v>0</v>
      </c>
    </row>
    <row r="2046">
      <c r="A2046" s="1" t="s">
        <v>118</v>
      </c>
      <c r="E2046" s="27" t="s">
        <v>3915</v>
      </c>
    </row>
    <row r="2047">
      <c r="A2047" s="1" t="s">
        <v>119</v>
      </c>
    </row>
    <row r="2048">
      <c r="A2048" s="1" t="s">
        <v>121</v>
      </c>
      <c r="E2048" s="27" t="s">
        <v>114</v>
      </c>
    </row>
    <row r="2049">
      <c r="A2049" s="1" t="s">
        <v>112</v>
      </c>
      <c r="B2049" s="1">
        <v>200</v>
      </c>
      <c r="C2049" s="26" t="s">
        <v>4000</v>
      </c>
      <c r="D2049" t="s">
        <v>114</v>
      </c>
      <c r="E2049" s="27" t="s">
        <v>4001</v>
      </c>
      <c r="F2049" s="28" t="s">
        <v>132</v>
      </c>
      <c r="G2049" s="29">
        <v>17</v>
      </c>
      <c r="H2049" s="28">
        <v>0.00040000000000000002</v>
      </c>
      <c r="I2049" s="30">
        <f>ROUND(G2049*H2049,P4)</f>
        <v>0</v>
      </c>
      <c r="L2049" s="31">
        <v>0</v>
      </c>
      <c r="M2049" s="24">
        <f>ROUND(G2049*L2049,P4)</f>
        <v>0</v>
      </c>
      <c r="N2049" s="25" t="s">
        <v>133</v>
      </c>
      <c r="O2049" s="32">
        <f>M2049*AA2049</f>
        <v>0</v>
      </c>
      <c r="P2049" s="1">
        <v>3</v>
      </c>
      <c r="AA2049" s="1">
        <f>IF(P2049=1,$O$3,IF(P2049=2,$O$4,$O$5))</f>
        <v>0</v>
      </c>
    </row>
    <row r="2050">
      <c r="A2050" s="1" t="s">
        <v>118</v>
      </c>
      <c r="E2050" s="27" t="s">
        <v>4001</v>
      </c>
    </row>
    <row r="2051">
      <c r="A2051" s="1" t="s">
        <v>119</v>
      </c>
    </row>
    <row r="2052">
      <c r="A2052" s="1" t="s">
        <v>121</v>
      </c>
      <c r="E2052" s="27" t="s">
        <v>114</v>
      </c>
    </row>
    <row r="2053">
      <c r="A2053" s="1" t="s">
        <v>112</v>
      </c>
      <c r="B2053" s="1">
        <v>197</v>
      </c>
      <c r="C2053" s="26" t="s">
        <v>3916</v>
      </c>
      <c r="D2053" t="s">
        <v>191</v>
      </c>
      <c r="E2053" s="27" t="s">
        <v>3917</v>
      </c>
      <c r="F2053" s="28" t="s">
        <v>132</v>
      </c>
      <c r="G2053" s="29">
        <v>1</v>
      </c>
      <c r="H2053" s="28">
        <v>0.0010499999999999999</v>
      </c>
      <c r="I2053" s="30">
        <f>ROUND(G2053*H2053,P4)</f>
        <v>0</v>
      </c>
      <c r="L2053" s="31">
        <v>0</v>
      </c>
      <c r="M2053" s="24">
        <f>ROUND(G2053*L2053,P4)</f>
        <v>0</v>
      </c>
      <c r="N2053" s="25" t="s">
        <v>133</v>
      </c>
      <c r="O2053" s="32">
        <f>M2053*AA2053</f>
        <v>0</v>
      </c>
      <c r="P2053" s="1">
        <v>3</v>
      </c>
      <c r="AA2053" s="1">
        <f>IF(P2053=1,$O$3,IF(P2053=2,$O$4,$O$5))</f>
        <v>0</v>
      </c>
    </row>
    <row r="2054">
      <c r="A2054" s="1" t="s">
        <v>118</v>
      </c>
      <c r="E2054" s="27" t="s">
        <v>3917</v>
      </c>
    </row>
    <row r="2055">
      <c r="A2055" s="1" t="s">
        <v>119</v>
      </c>
    </row>
    <row r="2056">
      <c r="A2056" s="1" t="s">
        <v>121</v>
      </c>
      <c r="E2056" s="27" t="s">
        <v>114</v>
      </c>
    </row>
    <row r="2057">
      <c r="A2057" s="1" t="s">
        <v>112</v>
      </c>
      <c r="B2057" s="1">
        <v>201</v>
      </c>
      <c r="C2057" s="26" t="s">
        <v>4002</v>
      </c>
      <c r="D2057" t="s">
        <v>191</v>
      </c>
      <c r="E2057" s="27" t="s">
        <v>4003</v>
      </c>
      <c r="F2057" s="28" t="s">
        <v>132</v>
      </c>
      <c r="G2057" s="29">
        <v>1</v>
      </c>
      <c r="H2057" s="28">
        <v>0.0010499999999999999</v>
      </c>
      <c r="I2057" s="30">
        <f>ROUND(G2057*H2057,P4)</f>
        <v>0</v>
      </c>
      <c r="L2057" s="31">
        <v>0</v>
      </c>
      <c r="M2057" s="24">
        <f>ROUND(G2057*L2057,P4)</f>
        <v>0</v>
      </c>
      <c r="N2057" s="25" t="s">
        <v>133</v>
      </c>
      <c r="O2057" s="32">
        <f>M2057*AA2057</f>
        <v>0</v>
      </c>
      <c r="P2057" s="1">
        <v>3</v>
      </c>
      <c r="AA2057" s="1">
        <f>IF(P2057=1,$O$3,IF(P2057=2,$O$4,$O$5))</f>
        <v>0</v>
      </c>
    </row>
    <row r="2058">
      <c r="A2058" s="1" t="s">
        <v>118</v>
      </c>
      <c r="E2058" s="27" t="s">
        <v>4003</v>
      </c>
    </row>
    <row r="2059">
      <c r="A2059" s="1" t="s">
        <v>119</v>
      </c>
    </row>
    <row r="2060">
      <c r="A2060" s="1" t="s">
        <v>121</v>
      </c>
      <c r="E2060" s="27" t="s">
        <v>114</v>
      </c>
    </row>
    <row r="2061">
      <c r="A2061" s="1" t="s">
        <v>112</v>
      </c>
      <c r="B2061" s="1">
        <v>203</v>
      </c>
      <c r="C2061" s="26" t="s">
        <v>4004</v>
      </c>
      <c r="D2061" t="s">
        <v>225</v>
      </c>
      <c r="E2061" s="27" t="s">
        <v>4005</v>
      </c>
      <c r="F2061" s="28" t="s">
        <v>132</v>
      </c>
      <c r="G2061" s="29">
        <v>3</v>
      </c>
      <c r="H2061" s="28">
        <v>0.00046999999999999999</v>
      </c>
      <c r="I2061" s="30">
        <f>ROUND(G2061*H2061,P4)</f>
        <v>0</v>
      </c>
      <c r="L2061" s="31">
        <v>0</v>
      </c>
      <c r="M2061" s="24">
        <f>ROUND(G2061*L2061,P4)</f>
        <v>0</v>
      </c>
      <c r="N2061" s="25" t="s">
        <v>133</v>
      </c>
      <c r="O2061" s="32">
        <f>M2061*AA2061</f>
        <v>0</v>
      </c>
      <c r="P2061" s="1">
        <v>3</v>
      </c>
      <c r="AA2061" s="1">
        <f>IF(P2061=1,$O$3,IF(P2061=2,$O$4,$O$5))</f>
        <v>0</v>
      </c>
    </row>
    <row r="2062">
      <c r="A2062" s="1" t="s">
        <v>118</v>
      </c>
      <c r="E2062" s="27" t="s">
        <v>4005</v>
      </c>
    </row>
    <row r="2063">
      <c r="A2063" s="1" t="s">
        <v>119</v>
      </c>
    </row>
    <row r="2064">
      <c r="A2064" s="1" t="s">
        <v>121</v>
      </c>
      <c r="E2064" s="27" t="s">
        <v>114</v>
      </c>
    </row>
    <row r="2065">
      <c r="A2065" s="1" t="s">
        <v>112</v>
      </c>
      <c r="B2065" s="1">
        <v>198</v>
      </c>
      <c r="C2065" s="26" t="s">
        <v>4006</v>
      </c>
      <c r="D2065" t="s">
        <v>114</v>
      </c>
      <c r="E2065" s="27" t="s">
        <v>4007</v>
      </c>
      <c r="F2065" s="28" t="s">
        <v>132</v>
      </c>
      <c r="G2065" s="29">
        <v>1</v>
      </c>
      <c r="H2065" s="28">
        <v>3.0000000000000001E-05</v>
      </c>
      <c r="I2065" s="30">
        <f>ROUND(G2065*H2065,P4)</f>
        <v>0</v>
      </c>
      <c r="L2065" s="31">
        <v>0</v>
      </c>
      <c r="M2065" s="24">
        <f>ROUND(G2065*L2065,P4)</f>
        <v>0</v>
      </c>
      <c r="N2065" s="25" t="s">
        <v>133</v>
      </c>
      <c r="O2065" s="32">
        <f>M2065*AA2065</f>
        <v>0</v>
      </c>
      <c r="P2065" s="1">
        <v>3</v>
      </c>
      <c r="AA2065" s="1">
        <f>IF(P2065=1,$O$3,IF(P2065=2,$O$4,$O$5))</f>
        <v>0</v>
      </c>
    </row>
    <row r="2066">
      <c r="A2066" s="1" t="s">
        <v>118</v>
      </c>
      <c r="E2066" s="27" t="s">
        <v>4007</v>
      </c>
    </row>
    <row r="2067">
      <c r="A2067" s="1" t="s">
        <v>119</v>
      </c>
    </row>
    <row r="2068">
      <c r="A2068" s="1" t="s">
        <v>121</v>
      </c>
      <c r="E2068" s="27" t="s">
        <v>114</v>
      </c>
    </row>
    <row r="2069">
      <c r="A2069" s="1" t="s">
        <v>112</v>
      </c>
      <c r="B2069" s="1">
        <v>202</v>
      </c>
      <c r="C2069" s="26" t="s">
        <v>4010</v>
      </c>
      <c r="D2069" t="s">
        <v>114</v>
      </c>
      <c r="E2069" s="27" t="s">
        <v>4011</v>
      </c>
      <c r="F2069" s="28" t="s">
        <v>132</v>
      </c>
      <c r="G2069" s="29">
        <v>3</v>
      </c>
      <c r="H2069" s="28">
        <v>0.00018000000000000001</v>
      </c>
      <c r="I2069" s="30">
        <f>ROUND(G2069*H2069,P4)</f>
        <v>0</v>
      </c>
      <c r="L2069" s="31">
        <v>0</v>
      </c>
      <c r="M2069" s="24">
        <f>ROUND(G2069*L2069,P4)</f>
        <v>0</v>
      </c>
      <c r="N2069" s="25" t="s">
        <v>257</v>
      </c>
      <c r="O2069" s="32">
        <f>M2069*AA2069</f>
        <v>0</v>
      </c>
      <c r="P2069" s="1">
        <v>3</v>
      </c>
      <c r="AA2069" s="1">
        <f>IF(P2069=1,$O$3,IF(P2069=2,$O$4,$O$5))</f>
        <v>0</v>
      </c>
    </row>
    <row r="2070">
      <c r="A2070" s="1" t="s">
        <v>118</v>
      </c>
      <c r="E2070" s="27" t="s">
        <v>4011</v>
      </c>
    </row>
    <row r="2071">
      <c r="A2071" s="1" t="s">
        <v>119</v>
      </c>
    </row>
    <row r="2072">
      <c r="A2072" s="1" t="s">
        <v>121</v>
      </c>
      <c r="E2072" s="27" t="s">
        <v>114</v>
      </c>
    </row>
    <row r="2073">
      <c r="A2073" s="1" t="s">
        <v>112</v>
      </c>
      <c r="B2073" s="1">
        <v>194</v>
      </c>
      <c r="C2073" s="26" t="s">
        <v>4743</v>
      </c>
      <c r="D2073" t="s">
        <v>114</v>
      </c>
      <c r="E2073" s="27" t="s">
        <v>4744</v>
      </c>
      <c r="F2073" s="28" t="s">
        <v>132</v>
      </c>
      <c r="G2073" s="29">
        <v>1</v>
      </c>
      <c r="H2073" s="28">
        <v>0</v>
      </c>
      <c r="I2073" s="30">
        <f>ROUND(G2073*H2073,P4)</f>
        <v>0</v>
      </c>
      <c r="L2073" s="31">
        <v>0</v>
      </c>
      <c r="M2073" s="24">
        <f>ROUND(G2073*L2073,P4)</f>
        <v>0</v>
      </c>
      <c r="N2073" s="25" t="s">
        <v>257</v>
      </c>
      <c r="O2073" s="32">
        <f>M2073*AA2073</f>
        <v>0</v>
      </c>
      <c r="P2073" s="1">
        <v>3</v>
      </c>
      <c r="AA2073" s="1">
        <f>IF(P2073=1,$O$3,IF(P2073=2,$O$4,$O$5))</f>
        <v>0</v>
      </c>
    </row>
    <row r="2074">
      <c r="A2074" s="1" t="s">
        <v>118</v>
      </c>
      <c r="E2074" s="27" t="s">
        <v>4744</v>
      </c>
    </row>
    <row r="2075">
      <c r="A2075" s="1" t="s">
        <v>119</v>
      </c>
    </row>
    <row r="2076">
      <c r="A2076" s="1" t="s">
        <v>121</v>
      </c>
      <c r="E2076" s="27" t="s">
        <v>114</v>
      </c>
    </row>
    <row r="2077">
      <c r="A2077" s="1" t="s">
        <v>112</v>
      </c>
      <c r="B2077" s="1">
        <v>204</v>
      </c>
      <c r="C2077" s="26" t="s">
        <v>3990</v>
      </c>
      <c r="D2077" t="s">
        <v>232</v>
      </c>
      <c r="E2077" s="27" t="s">
        <v>3991</v>
      </c>
      <c r="F2077" s="28" t="s">
        <v>132</v>
      </c>
      <c r="G2077" s="29">
        <v>1</v>
      </c>
      <c r="H2077" s="28">
        <v>0</v>
      </c>
      <c r="I2077" s="30">
        <f>ROUND(G2077*H2077,P4)</f>
        <v>0</v>
      </c>
      <c r="L2077" s="31">
        <v>0</v>
      </c>
      <c r="M2077" s="24">
        <f>ROUND(G2077*L2077,P4)</f>
        <v>0</v>
      </c>
      <c r="N2077" s="25" t="s">
        <v>257</v>
      </c>
      <c r="O2077" s="32">
        <f>M2077*AA2077</f>
        <v>0</v>
      </c>
      <c r="P2077" s="1">
        <v>3</v>
      </c>
      <c r="AA2077" s="1">
        <f>IF(P2077=1,$O$3,IF(P2077=2,$O$4,$O$5))</f>
        <v>0</v>
      </c>
    </row>
    <row r="2078">
      <c r="A2078" s="1" t="s">
        <v>118</v>
      </c>
      <c r="E2078" s="27" t="s">
        <v>3991</v>
      </c>
    </row>
    <row r="2079">
      <c r="A2079" s="1" t="s">
        <v>119</v>
      </c>
    </row>
    <row r="2080">
      <c r="A2080" s="1" t="s">
        <v>121</v>
      </c>
      <c r="E2080" s="27" t="s">
        <v>114</v>
      </c>
    </row>
    <row r="2081">
      <c r="A2081" s="1" t="s">
        <v>112</v>
      </c>
      <c r="B2081" s="1">
        <v>208</v>
      </c>
      <c r="C2081" s="26" t="s">
        <v>3994</v>
      </c>
      <c r="D2081" t="s">
        <v>191</v>
      </c>
      <c r="E2081" s="27" t="s">
        <v>3995</v>
      </c>
      <c r="F2081" s="28" t="s">
        <v>132</v>
      </c>
      <c r="G2081" s="29">
        <v>3</v>
      </c>
      <c r="H2081" s="28">
        <v>0</v>
      </c>
      <c r="I2081" s="30">
        <f>ROUND(G2081*H2081,P4)</f>
        <v>0</v>
      </c>
      <c r="L2081" s="31">
        <v>0</v>
      </c>
      <c r="M2081" s="24">
        <f>ROUND(G2081*L2081,P4)</f>
        <v>0</v>
      </c>
      <c r="N2081" s="25" t="s">
        <v>257</v>
      </c>
      <c r="O2081" s="32">
        <f>M2081*AA2081</f>
        <v>0</v>
      </c>
      <c r="P2081" s="1">
        <v>3</v>
      </c>
      <c r="AA2081" s="1">
        <f>IF(P2081=1,$O$3,IF(P2081=2,$O$4,$O$5))</f>
        <v>0</v>
      </c>
    </row>
    <row r="2082">
      <c r="A2082" s="1" t="s">
        <v>118</v>
      </c>
      <c r="E2082" s="27" t="s">
        <v>3995</v>
      </c>
    </row>
    <row r="2083">
      <c r="A2083" s="1" t="s">
        <v>119</v>
      </c>
    </row>
    <row r="2084">
      <c r="A2084" s="1" t="s">
        <v>121</v>
      </c>
      <c r="E2084" s="27" t="s">
        <v>114</v>
      </c>
    </row>
    <row r="2085">
      <c r="A2085" s="1" t="s">
        <v>112</v>
      </c>
      <c r="B2085" s="1">
        <v>205</v>
      </c>
      <c r="C2085" s="26" t="s">
        <v>4014</v>
      </c>
      <c r="D2085" t="s">
        <v>232</v>
      </c>
      <c r="E2085" s="27" t="s">
        <v>4015</v>
      </c>
      <c r="F2085" s="28" t="s">
        <v>132</v>
      </c>
      <c r="G2085" s="29">
        <v>1</v>
      </c>
      <c r="H2085" s="28">
        <v>0</v>
      </c>
      <c r="I2085" s="30">
        <f>ROUND(G2085*H2085,P4)</f>
        <v>0</v>
      </c>
      <c r="L2085" s="31">
        <v>0</v>
      </c>
      <c r="M2085" s="24">
        <f>ROUND(G2085*L2085,P4)</f>
        <v>0</v>
      </c>
      <c r="N2085" s="25" t="s">
        <v>257</v>
      </c>
      <c r="O2085" s="32">
        <f>M2085*AA2085</f>
        <v>0</v>
      </c>
      <c r="P2085" s="1">
        <v>3</v>
      </c>
      <c r="AA2085" s="1">
        <f>IF(P2085=1,$O$3,IF(P2085=2,$O$4,$O$5))</f>
        <v>0</v>
      </c>
    </row>
    <row r="2086">
      <c r="A2086" s="1" t="s">
        <v>118</v>
      </c>
      <c r="E2086" s="27" t="s">
        <v>4015</v>
      </c>
    </row>
    <row r="2087">
      <c r="A2087" s="1" t="s">
        <v>119</v>
      </c>
    </row>
    <row r="2088">
      <c r="A2088" s="1" t="s">
        <v>121</v>
      </c>
      <c r="E2088" s="27" t="s">
        <v>114</v>
      </c>
    </row>
    <row r="2089">
      <c r="A2089" s="1" t="s">
        <v>112</v>
      </c>
      <c r="B2089" s="1">
        <v>206</v>
      </c>
      <c r="C2089" s="26" t="s">
        <v>4016</v>
      </c>
      <c r="D2089" t="s">
        <v>232</v>
      </c>
      <c r="E2089" s="27" t="s">
        <v>4017</v>
      </c>
      <c r="F2089" s="28" t="s">
        <v>132</v>
      </c>
      <c r="G2089" s="29">
        <v>1</v>
      </c>
      <c r="H2089" s="28">
        <v>0</v>
      </c>
      <c r="I2089" s="30">
        <f>ROUND(G2089*H2089,P4)</f>
        <v>0</v>
      </c>
      <c r="L2089" s="31">
        <v>0</v>
      </c>
      <c r="M2089" s="24">
        <f>ROUND(G2089*L2089,P4)</f>
        <v>0</v>
      </c>
      <c r="N2089" s="25" t="s">
        <v>257</v>
      </c>
      <c r="O2089" s="32">
        <f>M2089*AA2089</f>
        <v>0</v>
      </c>
      <c r="P2089" s="1">
        <v>3</v>
      </c>
      <c r="AA2089" s="1">
        <f>IF(P2089=1,$O$3,IF(P2089=2,$O$4,$O$5))</f>
        <v>0</v>
      </c>
    </row>
    <row r="2090">
      <c r="A2090" s="1" t="s">
        <v>118</v>
      </c>
      <c r="E2090" s="27" t="s">
        <v>4017</v>
      </c>
    </row>
    <row r="2091">
      <c r="A2091" s="1" t="s">
        <v>119</v>
      </c>
    </row>
    <row r="2092">
      <c r="A2092" s="1" t="s">
        <v>121</v>
      </c>
      <c r="E2092" s="27" t="s">
        <v>114</v>
      </c>
    </row>
    <row r="2093">
      <c r="A2093" s="1" t="s">
        <v>112</v>
      </c>
      <c r="B2093" s="1">
        <v>207</v>
      </c>
      <c r="C2093" s="26" t="s">
        <v>4018</v>
      </c>
      <c r="D2093" t="s">
        <v>114</v>
      </c>
      <c r="E2093" s="27" t="s">
        <v>4019</v>
      </c>
      <c r="F2093" s="28" t="s">
        <v>132</v>
      </c>
      <c r="G2093" s="29">
        <v>1</v>
      </c>
      <c r="H2093" s="28">
        <v>0</v>
      </c>
      <c r="I2093" s="30">
        <f>ROUND(G2093*H2093,P4)</f>
        <v>0</v>
      </c>
      <c r="L2093" s="31">
        <v>0</v>
      </c>
      <c r="M2093" s="24">
        <f>ROUND(G2093*L2093,P4)</f>
        <v>0</v>
      </c>
      <c r="N2093" s="25" t="s">
        <v>257</v>
      </c>
      <c r="O2093" s="32">
        <f>M2093*AA2093</f>
        <v>0</v>
      </c>
      <c r="P2093" s="1">
        <v>3</v>
      </c>
      <c r="AA2093" s="1">
        <f>IF(P2093=1,$O$3,IF(P2093=2,$O$4,$O$5))</f>
        <v>0</v>
      </c>
    </row>
    <row r="2094">
      <c r="A2094" s="1" t="s">
        <v>118</v>
      </c>
      <c r="E2094" s="27" t="s">
        <v>4019</v>
      </c>
    </row>
    <row r="2095">
      <c r="A2095" s="1" t="s">
        <v>119</v>
      </c>
    </row>
    <row r="2096">
      <c r="A2096" s="1" t="s">
        <v>121</v>
      </c>
      <c r="E2096" s="27" t="s">
        <v>114</v>
      </c>
    </row>
    <row r="2097">
      <c r="A2097" s="1" t="s">
        <v>112</v>
      </c>
      <c r="B2097" s="1">
        <v>196</v>
      </c>
      <c r="C2097" s="26" t="s">
        <v>4020</v>
      </c>
      <c r="D2097" t="s">
        <v>341</v>
      </c>
      <c r="E2097" s="27" t="s">
        <v>3977</v>
      </c>
      <c r="F2097" s="28" t="s">
        <v>132</v>
      </c>
      <c r="G2097" s="29">
        <v>1</v>
      </c>
      <c r="H2097" s="28">
        <v>0</v>
      </c>
      <c r="I2097" s="30">
        <f>ROUND(G2097*H2097,P4)</f>
        <v>0</v>
      </c>
      <c r="L2097" s="31">
        <v>0</v>
      </c>
      <c r="M2097" s="24">
        <f>ROUND(G2097*L2097,P4)</f>
        <v>0</v>
      </c>
      <c r="N2097" s="25" t="s">
        <v>257</v>
      </c>
      <c r="O2097" s="32">
        <f>M2097*AA2097</f>
        <v>0</v>
      </c>
      <c r="P2097" s="1">
        <v>3</v>
      </c>
      <c r="AA2097" s="1">
        <f>IF(P2097=1,$O$3,IF(P2097=2,$O$4,$O$5))</f>
        <v>0</v>
      </c>
    </row>
    <row r="2098">
      <c r="A2098" s="1" t="s">
        <v>118</v>
      </c>
      <c r="E2098" s="27" t="s">
        <v>3977</v>
      </c>
    </row>
    <row r="2099">
      <c r="A2099" s="1" t="s">
        <v>119</v>
      </c>
    </row>
    <row r="2100">
      <c r="A2100" s="1" t="s">
        <v>121</v>
      </c>
      <c r="E2100" s="27" t="s">
        <v>114</v>
      </c>
    </row>
    <row r="2101" ht="25.5">
      <c r="A2101" s="1" t="s">
        <v>112</v>
      </c>
      <c r="B2101" s="1">
        <v>195</v>
      </c>
      <c r="C2101" s="26" t="s">
        <v>4021</v>
      </c>
      <c r="D2101" t="s">
        <v>114</v>
      </c>
      <c r="E2101" s="27" t="s">
        <v>4022</v>
      </c>
      <c r="F2101" s="28" t="s">
        <v>132</v>
      </c>
      <c r="G2101" s="29">
        <v>1</v>
      </c>
      <c r="H2101" s="28">
        <v>0</v>
      </c>
      <c r="I2101" s="30">
        <f>ROUND(G2101*H2101,P4)</f>
        <v>0</v>
      </c>
      <c r="L2101" s="31">
        <v>0</v>
      </c>
      <c r="M2101" s="24">
        <f>ROUND(G2101*L2101,P4)</f>
        <v>0</v>
      </c>
      <c r="N2101" s="25" t="s">
        <v>257</v>
      </c>
      <c r="O2101" s="32">
        <f>M2101*AA2101</f>
        <v>0</v>
      </c>
      <c r="P2101" s="1">
        <v>3</v>
      </c>
      <c r="AA2101" s="1">
        <f>IF(P2101=1,$O$3,IF(P2101=2,$O$4,$O$5))</f>
        <v>0</v>
      </c>
    </row>
    <row r="2102" ht="25.5">
      <c r="A2102" s="1" t="s">
        <v>118</v>
      </c>
      <c r="E2102" s="27" t="s">
        <v>4022</v>
      </c>
    </row>
    <row r="2103">
      <c r="A2103" s="1" t="s">
        <v>119</v>
      </c>
    </row>
    <row r="2104">
      <c r="A2104" s="1" t="s">
        <v>121</v>
      </c>
      <c r="E2104" s="27" t="s">
        <v>114</v>
      </c>
    </row>
    <row r="2105">
      <c r="A2105" s="1" t="s">
        <v>109</v>
      </c>
      <c r="C2105" s="22" t="s">
        <v>4745</v>
      </c>
      <c r="E2105" s="23" t="s">
        <v>4746</v>
      </c>
      <c r="L2105" s="24">
        <f>SUMIFS(L2106:L2185,A2106:A2185,"P")</f>
        <v>0</v>
      </c>
      <c r="M2105" s="24">
        <f>SUMIFS(M2106:M2185,A2106:A2185,"P")</f>
        <v>0</v>
      </c>
      <c r="N2105" s="25"/>
    </row>
    <row r="2106">
      <c r="A2106" s="1" t="s">
        <v>112</v>
      </c>
      <c r="B2106" s="1">
        <v>228</v>
      </c>
      <c r="C2106" s="26" t="s">
        <v>3908</v>
      </c>
      <c r="D2106" t="s">
        <v>379</v>
      </c>
      <c r="E2106" s="27" t="s">
        <v>3909</v>
      </c>
      <c r="F2106" s="28" t="s">
        <v>132</v>
      </c>
      <c r="G2106" s="29">
        <v>14</v>
      </c>
      <c r="H2106" s="28">
        <v>1.0000000000000001E-05</v>
      </c>
      <c r="I2106" s="30">
        <f>ROUND(G2106*H2106,P4)</f>
        <v>0</v>
      </c>
      <c r="L2106" s="31">
        <v>0</v>
      </c>
      <c r="M2106" s="24">
        <f>ROUND(G2106*L2106,P4)</f>
        <v>0</v>
      </c>
      <c r="N2106" s="25" t="s">
        <v>133</v>
      </c>
      <c r="O2106" s="32">
        <f>M2106*AA2106</f>
        <v>0</v>
      </c>
      <c r="P2106" s="1">
        <v>3</v>
      </c>
      <c r="AA2106" s="1">
        <f>IF(P2106=1,$O$3,IF(P2106=2,$O$4,$O$5))</f>
        <v>0</v>
      </c>
    </row>
    <row r="2107">
      <c r="A2107" s="1" t="s">
        <v>118</v>
      </c>
      <c r="E2107" s="27" t="s">
        <v>3909</v>
      </c>
    </row>
    <row r="2108">
      <c r="A2108" s="1" t="s">
        <v>119</v>
      </c>
    </row>
    <row r="2109">
      <c r="A2109" s="1" t="s">
        <v>121</v>
      </c>
      <c r="E2109" s="27" t="s">
        <v>114</v>
      </c>
    </row>
    <row r="2110">
      <c r="A2110" s="1" t="s">
        <v>112</v>
      </c>
      <c r="B2110" s="1">
        <v>229</v>
      </c>
      <c r="C2110" s="26" t="s">
        <v>3910</v>
      </c>
      <c r="D2110" t="s">
        <v>191</v>
      </c>
      <c r="E2110" s="27" t="s">
        <v>3911</v>
      </c>
      <c r="F2110" s="28" t="s">
        <v>132</v>
      </c>
      <c r="G2110" s="29">
        <v>2</v>
      </c>
      <c r="H2110" s="28">
        <v>1.0000000000000001E-05</v>
      </c>
      <c r="I2110" s="30">
        <f>ROUND(G2110*H2110,P4)</f>
        <v>0</v>
      </c>
      <c r="L2110" s="31">
        <v>0</v>
      </c>
      <c r="M2110" s="24">
        <f>ROUND(G2110*L2110,P4)</f>
        <v>0</v>
      </c>
      <c r="N2110" s="25" t="s">
        <v>133</v>
      </c>
      <c r="O2110" s="32">
        <f>M2110*AA2110</f>
        <v>0</v>
      </c>
      <c r="P2110" s="1">
        <v>3</v>
      </c>
      <c r="AA2110" s="1">
        <f>IF(P2110=1,$O$3,IF(P2110=2,$O$4,$O$5))</f>
        <v>0</v>
      </c>
    </row>
    <row r="2111">
      <c r="A2111" s="1" t="s">
        <v>118</v>
      </c>
      <c r="E2111" s="27" t="s">
        <v>3911</v>
      </c>
    </row>
    <row r="2112">
      <c r="A2112" s="1" t="s">
        <v>119</v>
      </c>
    </row>
    <row r="2113">
      <c r="A2113" s="1" t="s">
        <v>121</v>
      </c>
      <c r="E2113" s="27" t="s">
        <v>114</v>
      </c>
    </row>
    <row r="2114">
      <c r="A2114" s="1" t="s">
        <v>112</v>
      </c>
      <c r="B2114" s="1">
        <v>230</v>
      </c>
      <c r="C2114" s="26" t="s">
        <v>3998</v>
      </c>
      <c r="D2114" t="s">
        <v>225</v>
      </c>
      <c r="E2114" s="27" t="s">
        <v>3999</v>
      </c>
      <c r="F2114" s="28" t="s">
        <v>132</v>
      </c>
      <c r="G2114" s="29">
        <v>9</v>
      </c>
      <c r="H2114" s="28">
        <v>3.0000000000000001E-05</v>
      </c>
      <c r="I2114" s="30">
        <f>ROUND(G2114*H2114,P4)</f>
        <v>0</v>
      </c>
      <c r="L2114" s="31">
        <v>0</v>
      </c>
      <c r="M2114" s="24">
        <f>ROUND(G2114*L2114,P4)</f>
        <v>0</v>
      </c>
      <c r="N2114" s="25" t="s">
        <v>133</v>
      </c>
      <c r="O2114" s="32">
        <f>M2114*AA2114</f>
        <v>0</v>
      </c>
      <c r="P2114" s="1">
        <v>3</v>
      </c>
      <c r="AA2114" s="1">
        <f>IF(P2114=1,$O$3,IF(P2114=2,$O$4,$O$5))</f>
        <v>0</v>
      </c>
    </row>
    <row r="2115">
      <c r="A2115" s="1" t="s">
        <v>118</v>
      </c>
      <c r="E2115" s="27" t="s">
        <v>3999</v>
      </c>
    </row>
    <row r="2116">
      <c r="A2116" s="1" t="s">
        <v>119</v>
      </c>
    </row>
    <row r="2117">
      <c r="A2117" s="1" t="s">
        <v>121</v>
      </c>
      <c r="E2117" s="27" t="s">
        <v>114</v>
      </c>
    </row>
    <row r="2118">
      <c r="A2118" s="1" t="s">
        <v>112</v>
      </c>
      <c r="B2118" s="1">
        <v>216</v>
      </c>
      <c r="C2118" s="26" t="s">
        <v>3914</v>
      </c>
      <c r="D2118" t="s">
        <v>341</v>
      </c>
      <c r="E2118" s="27" t="s">
        <v>3915</v>
      </c>
      <c r="F2118" s="28" t="s">
        <v>132</v>
      </c>
      <c r="G2118" s="29">
        <v>2</v>
      </c>
      <c r="H2118" s="28">
        <v>0.00040000000000000002</v>
      </c>
      <c r="I2118" s="30">
        <f>ROUND(G2118*H2118,P4)</f>
        <v>0</v>
      </c>
      <c r="L2118" s="31">
        <v>0</v>
      </c>
      <c r="M2118" s="24">
        <f>ROUND(G2118*L2118,P4)</f>
        <v>0</v>
      </c>
      <c r="N2118" s="25" t="s">
        <v>133</v>
      </c>
      <c r="O2118" s="32">
        <f>M2118*AA2118</f>
        <v>0</v>
      </c>
      <c r="P2118" s="1">
        <v>3</v>
      </c>
      <c r="AA2118" s="1">
        <f>IF(P2118=1,$O$3,IF(P2118=2,$O$4,$O$5))</f>
        <v>0</v>
      </c>
    </row>
    <row r="2119">
      <c r="A2119" s="1" t="s">
        <v>118</v>
      </c>
      <c r="E2119" s="27" t="s">
        <v>3915</v>
      </c>
    </row>
    <row r="2120">
      <c r="A2120" s="1" t="s">
        <v>119</v>
      </c>
    </row>
    <row r="2121">
      <c r="A2121" s="1" t="s">
        <v>121</v>
      </c>
      <c r="E2121" s="27" t="s">
        <v>114</v>
      </c>
    </row>
    <row r="2122">
      <c r="A2122" s="1" t="s">
        <v>112</v>
      </c>
      <c r="B2122" s="1">
        <v>217</v>
      </c>
      <c r="C2122" s="26" t="s">
        <v>4000</v>
      </c>
      <c r="D2122" t="s">
        <v>348</v>
      </c>
      <c r="E2122" s="27" t="s">
        <v>4001</v>
      </c>
      <c r="F2122" s="28" t="s">
        <v>132</v>
      </c>
      <c r="G2122" s="29">
        <v>18</v>
      </c>
      <c r="H2122" s="28">
        <v>0.00040000000000000002</v>
      </c>
      <c r="I2122" s="30">
        <f>ROUND(G2122*H2122,P4)</f>
        <v>0</v>
      </c>
      <c r="L2122" s="31">
        <v>0</v>
      </c>
      <c r="M2122" s="24">
        <f>ROUND(G2122*L2122,P4)</f>
        <v>0</v>
      </c>
      <c r="N2122" s="25" t="s">
        <v>133</v>
      </c>
      <c r="O2122" s="32">
        <f>M2122*AA2122</f>
        <v>0</v>
      </c>
      <c r="P2122" s="1">
        <v>3</v>
      </c>
      <c r="AA2122" s="1">
        <f>IF(P2122=1,$O$3,IF(P2122=2,$O$4,$O$5))</f>
        <v>0</v>
      </c>
    </row>
    <row r="2123">
      <c r="A2123" s="1" t="s">
        <v>118</v>
      </c>
      <c r="E2123" s="27" t="s">
        <v>4001</v>
      </c>
    </row>
    <row r="2124">
      <c r="A2124" s="1" t="s">
        <v>119</v>
      </c>
    </row>
    <row r="2125">
      <c r="A2125" s="1" t="s">
        <v>121</v>
      </c>
      <c r="E2125" s="27" t="s">
        <v>114</v>
      </c>
    </row>
    <row r="2126">
      <c r="A2126" s="1" t="s">
        <v>112</v>
      </c>
      <c r="B2126" s="1">
        <v>214</v>
      </c>
      <c r="C2126" s="26" t="s">
        <v>3918</v>
      </c>
      <c r="D2126" t="s">
        <v>232</v>
      </c>
      <c r="E2126" s="27" t="s">
        <v>3919</v>
      </c>
      <c r="F2126" s="28" t="s">
        <v>132</v>
      </c>
      <c r="G2126" s="29">
        <v>1</v>
      </c>
      <c r="H2126" s="28">
        <v>0.0010499999999999999</v>
      </c>
      <c r="I2126" s="30">
        <f>ROUND(G2126*H2126,P4)</f>
        <v>0</v>
      </c>
      <c r="L2126" s="31">
        <v>0</v>
      </c>
      <c r="M2126" s="24">
        <f>ROUND(G2126*L2126,P4)</f>
        <v>0</v>
      </c>
      <c r="N2126" s="25" t="s">
        <v>133</v>
      </c>
      <c r="O2126" s="32">
        <f>M2126*AA2126</f>
        <v>0</v>
      </c>
      <c r="P2126" s="1">
        <v>3</v>
      </c>
      <c r="AA2126" s="1">
        <f>IF(P2126=1,$O$3,IF(P2126=2,$O$4,$O$5))</f>
        <v>0</v>
      </c>
    </row>
    <row r="2127">
      <c r="A2127" s="1" t="s">
        <v>118</v>
      </c>
      <c r="E2127" s="27" t="s">
        <v>3919</v>
      </c>
    </row>
    <row r="2128">
      <c r="A2128" s="1" t="s">
        <v>119</v>
      </c>
    </row>
    <row r="2129">
      <c r="A2129" s="1" t="s">
        <v>121</v>
      </c>
      <c r="E2129" s="27" t="s">
        <v>114</v>
      </c>
    </row>
    <row r="2130">
      <c r="A2130" s="1" t="s">
        <v>112</v>
      </c>
      <c r="B2130" s="1">
        <v>218</v>
      </c>
      <c r="C2130" s="26" t="s">
        <v>4604</v>
      </c>
      <c r="D2130" t="s">
        <v>114</v>
      </c>
      <c r="E2130" s="27" t="s">
        <v>4605</v>
      </c>
      <c r="F2130" s="28" t="s">
        <v>132</v>
      </c>
      <c r="G2130" s="29">
        <v>1</v>
      </c>
      <c r="H2130" s="28">
        <v>0.0010499999999999999</v>
      </c>
      <c r="I2130" s="30">
        <f>ROUND(G2130*H2130,P4)</f>
        <v>0</v>
      </c>
      <c r="L2130" s="31">
        <v>0</v>
      </c>
      <c r="M2130" s="24">
        <f>ROUND(G2130*L2130,P4)</f>
        <v>0</v>
      </c>
      <c r="N2130" s="25" t="s">
        <v>133</v>
      </c>
      <c r="O2130" s="32">
        <f>M2130*AA2130</f>
        <v>0</v>
      </c>
      <c r="P2130" s="1">
        <v>3</v>
      </c>
      <c r="AA2130" s="1">
        <f>IF(P2130=1,$O$3,IF(P2130=2,$O$4,$O$5))</f>
        <v>0</v>
      </c>
    </row>
    <row r="2131">
      <c r="A2131" s="1" t="s">
        <v>118</v>
      </c>
      <c r="E2131" s="27" t="s">
        <v>4605</v>
      </c>
    </row>
    <row r="2132">
      <c r="A2132" s="1" t="s">
        <v>119</v>
      </c>
    </row>
    <row r="2133">
      <c r="A2133" s="1" t="s">
        <v>121</v>
      </c>
      <c r="E2133" s="27" t="s">
        <v>114</v>
      </c>
    </row>
    <row r="2134">
      <c r="A2134" s="1" t="s">
        <v>112</v>
      </c>
      <c r="B2134" s="1">
        <v>219</v>
      </c>
      <c r="C2134" s="26" t="s">
        <v>3920</v>
      </c>
      <c r="D2134" t="s">
        <v>379</v>
      </c>
      <c r="E2134" s="27" t="s">
        <v>3921</v>
      </c>
      <c r="F2134" s="28" t="s">
        <v>132</v>
      </c>
      <c r="G2134" s="29">
        <v>1</v>
      </c>
      <c r="H2134" s="28">
        <v>0.0010499999999999999</v>
      </c>
      <c r="I2134" s="30">
        <f>ROUND(G2134*H2134,P4)</f>
        <v>0</v>
      </c>
      <c r="L2134" s="31">
        <v>0</v>
      </c>
      <c r="M2134" s="24">
        <f>ROUND(G2134*L2134,P4)</f>
        <v>0</v>
      </c>
      <c r="N2134" s="25" t="s">
        <v>133</v>
      </c>
      <c r="O2134" s="32">
        <f>M2134*AA2134</f>
        <v>0</v>
      </c>
      <c r="P2134" s="1">
        <v>3</v>
      </c>
      <c r="AA2134" s="1">
        <f>IF(P2134=1,$O$3,IF(P2134=2,$O$4,$O$5))</f>
        <v>0</v>
      </c>
    </row>
    <row r="2135">
      <c r="A2135" s="1" t="s">
        <v>118</v>
      </c>
      <c r="E2135" s="27" t="s">
        <v>3921</v>
      </c>
    </row>
    <row r="2136">
      <c r="A2136" s="1" t="s">
        <v>119</v>
      </c>
    </row>
    <row r="2137">
      <c r="A2137" s="1" t="s">
        <v>121</v>
      </c>
      <c r="E2137" s="27" t="s">
        <v>114</v>
      </c>
    </row>
    <row r="2138">
      <c r="A2138" s="1" t="s">
        <v>112</v>
      </c>
      <c r="B2138" s="1">
        <v>222</v>
      </c>
      <c r="C2138" s="26" t="s">
        <v>4004</v>
      </c>
      <c r="D2138" t="s">
        <v>191</v>
      </c>
      <c r="E2138" s="27" t="s">
        <v>4005</v>
      </c>
      <c r="F2138" s="28" t="s">
        <v>132</v>
      </c>
      <c r="G2138" s="29">
        <v>3</v>
      </c>
      <c r="H2138" s="28">
        <v>0.00046999999999999999</v>
      </c>
      <c r="I2138" s="30">
        <f>ROUND(G2138*H2138,P4)</f>
        <v>0</v>
      </c>
      <c r="L2138" s="31">
        <v>0</v>
      </c>
      <c r="M2138" s="24">
        <f>ROUND(G2138*L2138,P4)</f>
        <v>0</v>
      </c>
      <c r="N2138" s="25" t="s">
        <v>133</v>
      </c>
      <c r="O2138" s="32">
        <f>M2138*AA2138</f>
        <v>0</v>
      </c>
      <c r="P2138" s="1">
        <v>3</v>
      </c>
      <c r="AA2138" s="1">
        <f>IF(P2138=1,$O$3,IF(P2138=2,$O$4,$O$5))</f>
        <v>0</v>
      </c>
    </row>
    <row r="2139">
      <c r="A2139" s="1" t="s">
        <v>118</v>
      </c>
      <c r="E2139" s="27" t="s">
        <v>4005</v>
      </c>
    </row>
    <row r="2140">
      <c r="A2140" s="1" t="s">
        <v>119</v>
      </c>
    </row>
    <row r="2141">
      <c r="A2141" s="1" t="s">
        <v>121</v>
      </c>
      <c r="E2141" s="27" t="s">
        <v>114</v>
      </c>
    </row>
    <row r="2142">
      <c r="A2142" s="1" t="s">
        <v>112</v>
      </c>
      <c r="B2142" s="1">
        <v>215</v>
      </c>
      <c r="C2142" s="26" t="s">
        <v>4006</v>
      </c>
      <c r="D2142" t="s">
        <v>232</v>
      </c>
      <c r="E2142" s="27" t="s">
        <v>4007</v>
      </c>
      <c r="F2142" s="28" t="s">
        <v>132</v>
      </c>
      <c r="G2142" s="29">
        <v>1</v>
      </c>
      <c r="H2142" s="28">
        <v>3.0000000000000001E-05</v>
      </c>
      <c r="I2142" s="30">
        <f>ROUND(G2142*H2142,P4)</f>
        <v>0</v>
      </c>
      <c r="L2142" s="31">
        <v>0</v>
      </c>
      <c r="M2142" s="24">
        <f>ROUND(G2142*L2142,P4)</f>
        <v>0</v>
      </c>
      <c r="N2142" s="25" t="s">
        <v>133</v>
      </c>
      <c r="O2142" s="32">
        <f>M2142*AA2142</f>
        <v>0</v>
      </c>
      <c r="P2142" s="1">
        <v>3</v>
      </c>
      <c r="AA2142" s="1">
        <f>IF(P2142=1,$O$3,IF(P2142=2,$O$4,$O$5))</f>
        <v>0</v>
      </c>
    </row>
    <row r="2143">
      <c r="A2143" s="1" t="s">
        <v>118</v>
      </c>
      <c r="E2143" s="27" t="s">
        <v>4007</v>
      </c>
    </row>
    <row r="2144">
      <c r="A2144" s="1" t="s">
        <v>119</v>
      </c>
    </row>
    <row r="2145">
      <c r="A2145" s="1" t="s">
        <v>121</v>
      </c>
      <c r="E2145" s="27" t="s">
        <v>114</v>
      </c>
    </row>
    <row r="2146">
      <c r="A2146" s="1" t="s">
        <v>112</v>
      </c>
      <c r="B2146" s="1">
        <v>220</v>
      </c>
      <c r="C2146" s="26" t="s">
        <v>4008</v>
      </c>
      <c r="D2146" t="s">
        <v>114</v>
      </c>
      <c r="E2146" s="27" t="s">
        <v>4009</v>
      </c>
      <c r="F2146" s="28" t="s">
        <v>132</v>
      </c>
      <c r="G2146" s="29">
        <v>2</v>
      </c>
      <c r="H2146" s="28">
        <v>0.00040000000000000002</v>
      </c>
      <c r="I2146" s="30">
        <f>ROUND(G2146*H2146,P4)</f>
        <v>0</v>
      </c>
      <c r="L2146" s="31">
        <v>0</v>
      </c>
      <c r="M2146" s="24">
        <f>ROUND(G2146*L2146,P4)</f>
        <v>0</v>
      </c>
      <c r="N2146" s="25" t="s">
        <v>257</v>
      </c>
      <c r="O2146" s="32">
        <f>M2146*AA2146</f>
        <v>0</v>
      </c>
      <c r="P2146" s="1">
        <v>3</v>
      </c>
      <c r="AA2146" s="1">
        <f>IF(P2146=1,$O$3,IF(P2146=2,$O$4,$O$5))</f>
        <v>0</v>
      </c>
    </row>
    <row r="2147">
      <c r="A2147" s="1" t="s">
        <v>118</v>
      </c>
      <c r="E2147" s="27" t="s">
        <v>4009</v>
      </c>
    </row>
    <row r="2148">
      <c r="A2148" s="1" t="s">
        <v>119</v>
      </c>
    </row>
    <row r="2149">
      <c r="A2149" s="1" t="s">
        <v>121</v>
      </c>
      <c r="E2149" s="27" t="s">
        <v>114</v>
      </c>
    </row>
    <row r="2150">
      <c r="A2150" s="1" t="s">
        <v>112</v>
      </c>
      <c r="B2150" s="1">
        <v>221</v>
      </c>
      <c r="C2150" s="26" t="s">
        <v>4010</v>
      </c>
      <c r="D2150" t="s">
        <v>191</v>
      </c>
      <c r="E2150" s="27" t="s">
        <v>4011</v>
      </c>
      <c r="F2150" s="28" t="s">
        <v>132</v>
      </c>
      <c r="G2150" s="29">
        <v>4</v>
      </c>
      <c r="H2150" s="28">
        <v>0.00018000000000000001</v>
      </c>
      <c r="I2150" s="30">
        <f>ROUND(G2150*H2150,P4)</f>
        <v>0</v>
      </c>
      <c r="L2150" s="31">
        <v>0</v>
      </c>
      <c r="M2150" s="24">
        <f>ROUND(G2150*L2150,P4)</f>
        <v>0</v>
      </c>
      <c r="N2150" s="25" t="s">
        <v>257</v>
      </c>
      <c r="O2150" s="32">
        <f>M2150*AA2150</f>
        <v>0</v>
      </c>
      <c r="P2150" s="1">
        <v>3</v>
      </c>
      <c r="AA2150" s="1">
        <f>IF(P2150=1,$O$3,IF(P2150=2,$O$4,$O$5))</f>
        <v>0</v>
      </c>
    </row>
    <row r="2151">
      <c r="A2151" s="1" t="s">
        <v>118</v>
      </c>
      <c r="E2151" s="27" t="s">
        <v>4011</v>
      </c>
    </row>
    <row r="2152">
      <c r="A2152" s="1" t="s">
        <v>119</v>
      </c>
    </row>
    <row r="2153">
      <c r="A2153" s="1" t="s">
        <v>121</v>
      </c>
      <c r="E2153" s="27" t="s">
        <v>114</v>
      </c>
    </row>
    <row r="2154">
      <c r="A2154" s="1" t="s">
        <v>112</v>
      </c>
      <c r="B2154" s="1">
        <v>211</v>
      </c>
      <c r="C2154" s="26" t="s">
        <v>4747</v>
      </c>
      <c r="D2154" t="s">
        <v>114</v>
      </c>
      <c r="E2154" s="27" t="s">
        <v>4748</v>
      </c>
      <c r="F2154" s="28" t="s">
        <v>132</v>
      </c>
      <c r="G2154" s="29">
        <v>1</v>
      </c>
      <c r="H2154" s="28">
        <v>0</v>
      </c>
      <c r="I2154" s="30">
        <f>ROUND(G2154*H2154,P4)</f>
        <v>0</v>
      </c>
      <c r="L2154" s="31">
        <v>0</v>
      </c>
      <c r="M2154" s="24">
        <f>ROUND(G2154*L2154,P4)</f>
        <v>0</v>
      </c>
      <c r="N2154" s="25" t="s">
        <v>257</v>
      </c>
      <c r="O2154" s="32">
        <f>M2154*AA2154</f>
        <v>0</v>
      </c>
      <c r="P2154" s="1">
        <v>3</v>
      </c>
      <c r="AA2154" s="1">
        <f>IF(P2154=1,$O$3,IF(P2154=2,$O$4,$O$5))</f>
        <v>0</v>
      </c>
    </row>
    <row r="2155">
      <c r="A2155" s="1" t="s">
        <v>118</v>
      </c>
      <c r="E2155" s="27" t="s">
        <v>4748</v>
      </c>
    </row>
    <row r="2156">
      <c r="A2156" s="1" t="s">
        <v>119</v>
      </c>
    </row>
    <row r="2157">
      <c r="A2157" s="1" t="s">
        <v>121</v>
      </c>
      <c r="E2157" s="27" t="s">
        <v>114</v>
      </c>
    </row>
    <row r="2158">
      <c r="A2158" s="1" t="s">
        <v>112</v>
      </c>
      <c r="B2158" s="1">
        <v>227</v>
      </c>
      <c r="C2158" s="26" t="s">
        <v>3994</v>
      </c>
      <c r="D2158" t="s">
        <v>225</v>
      </c>
      <c r="E2158" s="27" t="s">
        <v>3995</v>
      </c>
      <c r="F2158" s="28" t="s">
        <v>132</v>
      </c>
      <c r="G2158" s="29">
        <v>3</v>
      </c>
      <c r="H2158" s="28">
        <v>0</v>
      </c>
      <c r="I2158" s="30">
        <f>ROUND(G2158*H2158,P4)</f>
        <v>0</v>
      </c>
      <c r="L2158" s="31">
        <v>0</v>
      </c>
      <c r="M2158" s="24">
        <f>ROUND(G2158*L2158,P4)</f>
        <v>0</v>
      </c>
      <c r="N2158" s="25" t="s">
        <v>257</v>
      </c>
      <c r="O2158" s="32">
        <f>M2158*AA2158</f>
        <v>0</v>
      </c>
      <c r="P2158" s="1">
        <v>3</v>
      </c>
      <c r="AA2158" s="1">
        <f>IF(P2158=1,$O$3,IF(P2158=2,$O$4,$O$5))</f>
        <v>0</v>
      </c>
    </row>
    <row r="2159">
      <c r="A2159" s="1" t="s">
        <v>118</v>
      </c>
      <c r="E2159" s="27" t="s">
        <v>3995</v>
      </c>
    </row>
    <row r="2160">
      <c r="A2160" s="1" t="s">
        <v>119</v>
      </c>
    </row>
    <row r="2161">
      <c r="A2161" s="1" t="s">
        <v>121</v>
      </c>
      <c r="E2161" s="27" t="s">
        <v>114</v>
      </c>
    </row>
    <row r="2162">
      <c r="A2162" s="1" t="s">
        <v>112</v>
      </c>
      <c r="B2162" s="1">
        <v>213</v>
      </c>
      <c r="C2162" s="26" t="s">
        <v>4020</v>
      </c>
      <c r="D2162" t="s">
        <v>225</v>
      </c>
      <c r="E2162" s="27" t="s">
        <v>3977</v>
      </c>
      <c r="F2162" s="28" t="s">
        <v>132</v>
      </c>
      <c r="G2162" s="29">
        <v>1</v>
      </c>
      <c r="H2162" s="28">
        <v>0</v>
      </c>
      <c r="I2162" s="30">
        <f>ROUND(G2162*H2162,P4)</f>
        <v>0</v>
      </c>
      <c r="L2162" s="31">
        <v>0</v>
      </c>
      <c r="M2162" s="24">
        <f>ROUND(G2162*L2162,P4)</f>
        <v>0</v>
      </c>
      <c r="N2162" s="25" t="s">
        <v>257</v>
      </c>
      <c r="O2162" s="32">
        <f>M2162*AA2162</f>
        <v>0</v>
      </c>
      <c r="P2162" s="1">
        <v>3</v>
      </c>
      <c r="AA2162" s="1">
        <f>IF(P2162=1,$O$3,IF(P2162=2,$O$4,$O$5))</f>
        <v>0</v>
      </c>
    </row>
    <row r="2163">
      <c r="A2163" s="1" t="s">
        <v>118</v>
      </c>
      <c r="E2163" s="27" t="s">
        <v>3977</v>
      </c>
    </row>
    <row r="2164">
      <c r="A2164" s="1" t="s">
        <v>119</v>
      </c>
    </row>
    <row r="2165">
      <c r="A2165" s="1" t="s">
        <v>121</v>
      </c>
      <c r="E2165" s="27" t="s">
        <v>114</v>
      </c>
    </row>
    <row r="2166">
      <c r="A2166" s="1" t="s">
        <v>112</v>
      </c>
      <c r="B2166" s="1">
        <v>223</v>
      </c>
      <c r="C2166" s="26" t="s">
        <v>4737</v>
      </c>
      <c r="D2166" t="s">
        <v>114</v>
      </c>
      <c r="E2166" s="27" t="s">
        <v>3991</v>
      </c>
      <c r="F2166" s="28" t="s">
        <v>132</v>
      </c>
      <c r="G2166" s="29">
        <v>1</v>
      </c>
      <c r="H2166" s="28">
        <v>0</v>
      </c>
      <c r="I2166" s="30">
        <f>ROUND(G2166*H2166,P4)</f>
        <v>0</v>
      </c>
      <c r="L2166" s="31">
        <v>0</v>
      </c>
      <c r="M2166" s="24">
        <f>ROUND(G2166*L2166,P4)</f>
        <v>0</v>
      </c>
      <c r="N2166" s="25" t="s">
        <v>257</v>
      </c>
      <c r="O2166" s="32">
        <f>M2166*AA2166</f>
        <v>0</v>
      </c>
      <c r="P2166" s="1">
        <v>3</v>
      </c>
      <c r="AA2166" s="1">
        <f>IF(P2166=1,$O$3,IF(P2166=2,$O$4,$O$5))</f>
        <v>0</v>
      </c>
    </row>
    <row r="2167">
      <c r="A2167" s="1" t="s">
        <v>118</v>
      </c>
      <c r="E2167" s="27" t="s">
        <v>3991</v>
      </c>
    </row>
    <row r="2168">
      <c r="A2168" s="1" t="s">
        <v>119</v>
      </c>
    </row>
    <row r="2169">
      <c r="A2169" s="1" t="s">
        <v>121</v>
      </c>
      <c r="E2169" s="27" t="s">
        <v>114</v>
      </c>
    </row>
    <row r="2170">
      <c r="A2170" s="1" t="s">
        <v>112</v>
      </c>
      <c r="B2170" s="1">
        <v>224</v>
      </c>
      <c r="C2170" s="26" t="s">
        <v>4738</v>
      </c>
      <c r="D2170" t="s">
        <v>114</v>
      </c>
      <c r="E2170" s="27" t="s">
        <v>4015</v>
      </c>
      <c r="F2170" s="28" t="s">
        <v>132</v>
      </c>
      <c r="G2170" s="29">
        <v>1</v>
      </c>
      <c r="H2170" s="28">
        <v>0</v>
      </c>
      <c r="I2170" s="30">
        <f>ROUND(G2170*H2170,P4)</f>
        <v>0</v>
      </c>
      <c r="L2170" s="31">
        <v>0</v>
      </c>
      <c r="M2170" s="24">
        <f>ROUND(G2170*L2170,P4)</f>
        <v>0</v>
      </c>
      <c r="N2170" s="25" t="s">
        <v>257</v>
      </c>
      <c r="O2170" s="32">
        <f>M2170*AA2170</f>
        <v>0</v>
      </c>
      <c r="P2170" s="1">
        <v>3</v>
      </c>
      <c r="AA2170" s="1">
        <f>IF(P2170=1,$O$3,IF(P2170=2,$O$4,$O$5))</f>
        <v>0</v>
      </c>
    </row>
    <row r="2171">
      <c r="A2171" s="1" t="s">
        <v>118</v>
      </c>
      <c r="E2171" s="27" t="s">
        <v>4015</v>
      </c>
    </row>
    <row r="2172">
      <c r="A2172" s="1" t="s">
        <v>119</v>
      </c>
    </row>
    <row r="2173">
      <c r="A2173" s="1" t="s">
        <v>121</v>
      </c>
      <c r="E2173" s="27" t="s">
        <v>114</v>
      </c>
    </row>
    <row r="2174">
      <c r="A2174" s="1" t="s">
        <v>112</v>
      </c>
      <c r="B2174" s="1">
        <v>225</v>
      </c>
      <c r="C2174" s="26" t="s">
        <v>4739</v>
      </c>
      <c r="D2174" t="s">
        <v>114</v>
      </c>
      <c r="E2174" s="27" t="s">
        <v>4017</v>
      </c>
      <c r="F2174" s="28" t="s">
        <v>132</v>
      </c>
      <c r="G2174" s="29">
        <v>1</v>
      </c>
      <c r="H2174" s="28">
        <v>0</v>
      </c>
      <c r="I2174" s="30">
        <f>ROUND(G2174*H2174,P4)</f>
        <v>0</v>
      </c>
      <c r="L2174" s="31">
        <v>0</v>
      </c>
      <c r="M2174" s="24">
        <f>ROUND(G2174*L2174,P4)</f>
        <v>0</v>
      </c>
      <c r="N2174" s="25" t="s">
        <v>257</v>
      </c>
      <c r="O2174" s="32">
        <f>M2174*AA2174</f>
        <v>0</v>
      </c>
      <c r="P2174" s="1">
        <v>3</v>
      </c>
      <c r="AA2174" s="1">
        <f>IF(P2174=1,$O$3,IF(P2174=2,$O$4,$O$5))</f>
        <v>0</v>
      </c>
    </row>
    <row r="2175">
      <c r="A2175" s="1" t="s">
        <v>118</v>
      </c>
      <c r="E2175" s="27" t="s">
        <v>4017</v>
      </c>
    </row>
    <row r="2176">
      <c r="A2176" s="1" t="s">
        <v>119</v>
      </c>
    </row>
    <row r="2177">
      <c r="A2177" s="1" t="s">
        <v>121</v>
      </c>
      <c r="E2177" s="27" t="s">
        <v>114</v>
      </c>
    </row>
    <row r="2178">
      <c r="A2178" s="1" t="s">
        <v>112</v>
      </c>
      <c r="B2178" s="1">
        <v>226</v>
      </c>
      <c r="C2178" s="26" t="s">
        <v>4740</v>
      </c>
      <c r="D2178" t="s">
        <v>191</v>
      </c>
      <c r="E2178" s="27" t="s">
        <v>4019</v>
      </c>
      <c r="F2178" s="28" t="s">
        <v>132</v>
      </c>
      <c r="G2178" s="29">
        <v>1</v>
      </c>
      <c r="H2178" s="28">
        <v>0</v>
      </c>
      <c r="I2178" s="30">
        <f>ROUND(G2178*H2178,P4)</f>
        <v>0</v>
      </c>
      <c r="L2178" s="31">
        <v>0</v>
      </c>
      <c r="M2178" s="24">
        <f>ROUND(G2178*L2178,P4)</f>
        <v>0</v>
      </c>
      <c r="N2178" s="25" t="s">
        <v>257</v>
      </c>
      <c r="O2178" s="32">
        <f>M2178*AA2178</f>
        <v>0</v>
      </c>
      <c r="P2178" s="1">
        <v>3</v>
      </c>
      <c r="AA2178" s="1">
        <f>IF(P2178=1,$O$3,IF(P2178=2,$O$4,$O$5))</f>
        <v>0</v>
      </c>
    </row>
    <row r="2179">
      <c r="A2179" s="1" t="s">
        <v>118</v>
      </c>
      <c r="E2179" s="27" t="s">
        <v>4019</v>
      </c>
    </row>
    <row r="2180">
      <c r="A2180" s="1" t="s">
        <v>119</v>
      </c>
    </row>
    <row r="2181">
      <c r="A2181" s="1" t="s">
        <v>121</v>
      </c>
      <c r="E2181" s="27" t="s">
        <v>114</v>
      </c>
    </row>
    <row r="2182" ht="25.5">
      <c r="A2182" s="1" t="s">
        <v>112</v>
      </c>
      <c r="B2182" s="1">
        <v>212</v>
      </c>
      <c r="C2182" s="26" t="s">
        <v>4749</v>
      </c>
      <c r="D2182" t="s">
        <v>114</v>
      </c>
      <c r="E2182" s="27" t="s">
        <v>4750</v>
      </c>
      <c r="F2182" s="28" t="s">
        <v>132</v>
      </c>
      <c r="G2182" s="29">
        <v>1</v>
      </c>
      <c r="H2182" s="28">
        <v>0</v>
      </c>
      <c r="I2182" s="30">
        <f>ROUND(G2182*H2182,P4)</f>
        <v>0</v>
      </c>
      <c r="L2182" s="31">
        <v>0</v>
      </c>
      <c r="M2182" s="24">
        <f>ROUND(G2182*L2182,P4)</f>
        <v>0</v>
      </c>
      <c r="N2182" s="25" t="s">
        <v>257</v>
      </c>
      <c r="O2182" s="32">
        <f>M2182*AA2182</f>
        <v>0</v>
      </c>
      <c r="P2182" s="1">
        <v>3</v>
      </c>
      <c r="AA2182" s="1">
        <f>IF(P2182=1,$O$3,IF(P2182=2,$O$4,$O$5))</f>
        <v>0</v>
      </c>
    </row>
    <row r="2183" ht="25.5">
      <c r="A2183" s="1" t="s">
        <v>118</v>
      </c>
      <c r="E2183" s="27" t="s">
        <v>4750</v>
      </c>
    </row>
    <row r="2184">
      <c r="A2184" s="1" t="s">
        <v>119</v>
      </c>
    </row>
    <row r="2185">
      <c r="A2185" s="1" t="s">
        <v>121</v>
      </c>
      <c r="E2185" s="27" t="s">
        <v>114</v>
      </c>
    </row>
    <row r="2186">
      <c r="A2186" s="1" t="s">
        <v>109</v>
      </c>
      <c r="C2186" s="22" t="s">
        <v>181</v>
      </c>
      <c r="E2186" s="23" t="s">
        <v>182</v>
      </c>
      <c r="L2186" s="24">
        <f>SUMIFS(L2187:L2190,A2187:A2190,"P")</f>
        <v>0</v>
      </c>
      <c r="M2186" s="24">
        <f>SUMIFS(M2187:M2190,A2187:A2190,"P")</f>
        <v>0</v>
      </c>
      <c r="N2186" s="25"/>
    </row>
    <row r="2187">
      <c r="A2187" s="1" t="s">
        <v>112</v>
      </c>
      <c r="B2187" s="1">
        <v>540</v>
      </c>
      <c r="C2187" s="26" t="s">
        <v>637</v>
      </c>
      <c r="D2187" t="s">
        <v>114</v>
      </c>
      <c r="E2187" s="27" t="s">
        <v>638</v>
      </c>
      <c r="F2187" s="28" t="s">
        <v>185</v>
      </c>
      <c r="G2187" s="29">
        <v>230</v>
      </c>
      <c r="H2187" s="28">
        <v>0</v>
      </c>
      <c r="I2187" s="30">
        <f>ROUND(G2187*H2187,P4)</f>
        <v>0</v>
      </c>
      <c r="L2187" s="31">
        <v>0</v>
      </c>
      <c r="M2187" s="24">
        <f>ROUND(G2187*L2187,P4)</f>
        <v>0</v>
      </c>
      <c r="N2187" s="25" t="s">
        <v>133</v>
      </c>
      <c r="O2187" s="32">
        <f>M2187*AA2187</f>
        <v>0</v>
      </c>
      <c r="P2187" s="1">
        <v>3</v>
      </c>
      <c r="AA2187" s="1">
        <f>IF(P2187=1,$O$3,IF(P2187=2,$O$4,$O$5))</f>
        <v>0</v>
      </c>
    </row>
    <row r="2188">
      <c r="A2188" s="1" t="s">
        <v>118</v>
      </c>
      <c r="E2188" s="27" t="s">
        <v>638</v>
      </c>
    </row>
    <row r="2189" ht="178.5">
      <c r="A2189" s="1" t="s">
        <v>119</v>
      </c>
      <c r="E2189" s="33" t="s">
        <v>4751</v>
      </c>
    </row>
    <row r="2190">
      <c r="A2190" s="1" t="s">
        <v>121</v>
      </c>
      <c r="E2190" s="27" t="s">
        <v>114</v>
      </c>
    </row>
    <row r="2191">
      <c r="A2191" s="1" t="s">
        <v>109</v>
      </c>
      <c r="C2191" s="22" t="s">
        <v>3558</v>
      </c>
      <c r="E2191" s="23" t="s">
        <v>3559</v>
      </c>
      <c r="L2191" s="24">
        <f>SUMIFS(L2192:L2195,A2192:A2195,"P")</f>
        <v>0</v>
      </c>
      <c r="M2191" s="24">
        <f>SUMIFS(M2192:M2195,A2192:A2195,"P")</f>
        <v>0</v>
      </c>
      <c r="N2191" s="25"/>
    </row>
    <row r="2192">
      <c r="A2192" s="1" t="s">
        <v>112</v>
      </c>
      <c r="B2192" s="1">
        <v>541</v>
      </c>
      <c r="C2192" s="26" t="s">
        <v>3560</v>
      </c>
      <c r="D2192" t="s">
        <v>114</v>
      </c>
      <c r="E2192" s="27" t="s">
        <v>3561</v>
      </c>
      <c r="F2192" s="28" t="s">
        <v>132</v>
      </c>
      <c r="G2192" s="29">
        <v>1</v>
      </c>
      <c r="H2192" s="28">
        <v>0</v>
      </c>
      <c r="I2192" s="30">
        <f>ROUND(G2192*H2192,P4)</f>
        <v>0</v>
      </c>
      <c r="L2192" s="31">
        <v>0</v>
      </c>
      <c r="M2192" s="24">
        <f>ROUND(G2192*L2192,P4)</f>
        <v>0</v>
      </c>
      <c r="N2192" s="25" t="s">
        <v>540</v>
      </c>
      <c r="O2192" s="32">
        <f>M2192*AA2192</f>
        <v>0</v>
      </c>
      <c r="P2192" s="1">
        <v>3</v>
      </c>
      <c r="AA2192" s="1">
        <f>IF(P2192=1,$O$3,IF(P2192=2,$O$4,$O$5))</f>
        <v>0</v>
      </c>
    </row>
    <row r="2193">
      <c r="A2193" s="1" t="s">
        <v>118</v>
      </c>
      <c r="E2193" s="27" t="s">
        <v>3561</v>
      </c>
    </row>
    <row r="2194">
      <c r="A2194" s="1" t="s">
        <v>119</v>
      </c>
      <c r="E2194" s="33" t="s">
        <v>3562</v>
      </c>
    </row>
    <row r="2195">
      <c r="A2195" s="1" t="s">
        <v>121</v>
      </c>
      <c r="E2195" s="27" t="s">
        <v>114</v>
      </c>
    </row>
  </sheetData>
  <sheetProtection sheet="1" objects="1" scenarios="1" spinCount="100000" saltValue="+EESQk8Rb0TZ1XYaAv9geeSCF8ciWHJV5q2ugAS1RFBujMAE77AyvVf7bz/Mf92OFR+SK3F0W4q0f7Z7ymOhTQ==" hashValue="HmpEdQ/VffKWNPo0uTpNQXAQVp+SoOBSk90fGe7V+mI8xfjVw1v28RxEwzR7S+od9XKTMv2DfUCKN2EBZY3JE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38</v>
      </c>
      <c r="D4" s="1"/>
      <c r="E4" s="17" t="s">
        <v>39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COUNTIFS(L8:L34,"=0",A8:A34,"P")+COUNTIFS(L8:L34,"",A8:A34,"P")+SUM(Q8:Q34)</f>
        <v>0</v>
      </c>
    </row>
    <row r="8">
      <c r="A8" s="1" t="s">
        <v>107</v>
      </c>
      <c r="C8" s="22" t="s">
        <v>4752</v>
      </c>
      <c r="E8" s="23" t="s">
        <v>61</v>
      </c>
      <c r="L8" s="24">
        <f>L9</f>
        <v>0</v>
      </c>
      <c r="M8" s="24">
        <f>M9</f>
        <v>0</v>
      </c>
      <c r="N8" s="25"/>
    </row>
    <row r="9">
      <c r="A9" s="1" t="s">
        <v>109</v>
      </c>
      <c r="C9" s="22" t="s">
        <v>79</v>
      </c>
      <c r="E9" s="23" t="s">
        <v>4753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112</v>
      </c>
      <c r="B10" s="1">
        <v>1</v>
      </c>
      <c r="C10" s="26" t="s">
        <v>4754</v>
      </c>
      <c r="D10" t="s">
        <v>114</v>
      </c>
      <c r="E10" s="27" t="s">
        <v>4755</v>
      </c>
      <c r="F10" s="28" t="s">
        <v>416</v>
      </c>
      <c r="G10" s="29">
        <v>7.8120000000000003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540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118</v>
      </c>
      <c r="E11" s="27" t="s">
        <v>4755</v>
      </c>
    </row>
    <row r="12" ht="76.5">
      <c r="A12" s="1" t="s">
        <v>119</v>
      </c>
      <c r="E12" s="33" t="s">
        <v>4756</v>
      </c>
    </row>
    <row r="13">
      <c r="A13" s="1" t="s">
        <v>121</v>
      </c>
      <c r="E13" s="27" t="s">
        <v>114</v>
      </c>
    </row>
    <row r="14">
      <c r="A14" s="1" t="s">
        <v>112</v>
      </c>
      <c r="B14" s="1">
        <v>2</v>
      </c>
      <c r="C14" s="26" t="s">
        <v>4757</v>
      </c>
      <c r="D14" t="s">
        <v>114</v>
      </c>
      <c r="E14" s="27" t="s">
        <v>4758</v>
      </c>
      <c r="F14" s="28" t="s">
        <v>416</v>
      </c>
      <c r="G14" s="29">
        <v>1.1279999999999999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540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118</v>
      </c>
      <c r="E15" s="27" t="s">
        <v>4758</v>
      </c>
    </row>
    <row r="16" ht="165.75">
      <c r="A16" s="1" t="s">
        <v>119</v>
      </c>
      <c r="E16" s="33" t="s">
        <v>4759</v>
      </c>
    </row>
    <row r="17">
      <c r="A17" s="1" t="s">
        <v>121</v>
      </c>
      <c r="E17" s="27" t="s">
        <v>114</v>
      </c>
    </row>
    <row r="18">
      <c r="A18" s="1" t="s">
        <v>112</v>
      </c>
      <c r="B18" s="1">
        <v>3</v>
      </c>
      <c r="C18" s="26" t="s">
        <v>4760</v>
      </c>
      <c r="D18" t="s">
        <v>114</v>
      </c>
      <c r="E18" s="27" t="s">
        <v>4761</v>
      </c>
      <c r="F18" s="28" t="s">
        <v>416</v>
      </c>
      <c r="G18" s="29">
        <v>0.28899999999999998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540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118</v>
      </c>
      <c r="E19" s="27" t="s">
        <v>4761</v>
      </c>
    </row>
    <row r="20" ht="102">
      <c r="A20" s="1" t="s">
        <v>119</v>
      </c>
      <c r="E20" s="33" t="s">
        <v>4762</v>
      </c>
    </row>
    <row r="21">
      <c r="A21" s="1" t="s">
        <v>121</v>
      </c>
      <c r="E21" s="27" t="s">
        <v>114</v>
      </c>
    </row>
    <row r="22">
      <c r="A22" s="1" t="s">
        <v>112</v>
      </c>
      <c r="B22" s="1">
        <v>4</v>
      </c>
      <c r="C22" s="26" t="s">
        <v>4763</v>
      </c>
      <c r="D22" t="s">
        <v>114</v>
      </c>
      <c r="E22" s="27" t="s">
        <v>4764</v>
      </c>
      <c r="F22" s="28" t="s">
        <v>132</v>
      </c>
      <c r="G22" s="29">
        <v>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540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118</v>
      </c>
      <c r="E23" s="27" t="s">
        <v>4764</v>
      </c>
    </row>
    <row r="24" ht="38.25">
      <c r="A24" s="1" t="s">
        <v>119</v>
      </c>
      <c r="E24" s="33" t="s">
        <v>4765</v>
      </c>
    </row>
    <row r="25">
      <c r="A25" s="1" t="s">
        <v>121</v>
      </c>
      <c r="E25" s="27" t="s">
        <v>114</v>
      </c>
    </row>
    <row r="26">
      <c r="A26" s="1" t="s">
        <v>112</v>
      </c>
      <c r="B26" s="1">
        <v>5</v>
      </c>
      <c r="C26" s="26" t="s">
        <v>4766</v>
      </c>
      <c r="D26" t="s">
        <v>114</v>
      </c>
      <c r="E26" s="27" t="s">
        <v>4767</v>
      </c>
      <c r="F26" s="28" t="s">
        <v>132</v>
      </c>
      <c r="G26" s="29">
        <v>3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540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118</v>
      </c>
      <c r="E27" s="27" t="s">
        <v>4767</v>
      </c>
    </row>
    <row r="28" ht="25.5">
      <c r="A28" s="1" t="s">
        <v>119</v>
      </c>
      <c r="E28" s="33" t="s">
        <v>4768</v>
      </c>
    </row>
    <row r="29">
      <c r="A29" s="1" t="s">
        <v>121</v>
      </c>
      <c r="E29" s="27" t="s">
        <v>114</v>
      </c>
    </row>
    <row r="30">
      <c r="A30" s="1" t="s">
        <v>112</v>
      </c>
      <c r="B30" s="1">
        <v>6</v>
      </c>
      <c r="C30" s="26" t="s">
        <v>4769</v>
      </c>
      <c r="D30" t="s">
        <v>114</v>
      </c>
      <c r="E30" s="27" t="s">
        <v>4770</v>
      </c>
      <c r="F30" s="28" t="s">
        <v>132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540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118</v>
      </c>
      <c r="E31" s="27" t="s">
        <v>4770</v>
      </c>
    </row>
    <row r="32" ht="25.5">
      <c r="A32" s="1" t="s">
        <v>119</v>
      </c>
      <c r="E32" s="33" t="s">
        <v>4771</v>
      </c>
    </row>
    <row r="33">
      <c r="A33" s="1" t="s">
        <v>121</v>
      </c>
      <c r="E33" s="27" t="s">
        <v>114</v>
      </c>
    </row>
  </sheetData>
  <sheetProtection sheet="1" objects="1" scenarios="1" spinCount="100000" saltValue="HUYjWRcV0oxgXZHNSSZ+CMeaJoOEBufzVQUqQyWfiRbqS6/ZQFkNMwy6aZnztIG51EEHvbiDC7dI9pRwd9v9sQ==" hashValue="pUxuf3LswaCGYct0p5H2cu/CJIcqV8zFpzptTG7EUTl71vAQCzu2yXccXke4Wz+Zz2nA78gGluQt12UUCa0WV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38</v>
      </c>
      <c r="D4" s="1"/>
      <c r="E4" s="17" t="s">
        <v>39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COUNTIFS(L8:L165,"=0",A8:A165,"P")+COUNTIFS(L8:L165,"",A8:A165,"P")+SUM(Q8:Q165)</f>
        <v>0</v>
      </c>
    </row>
    <row r="8">
      <c r="A8" s="1" t="s">
        <v>107</v>
      </c>
      <c r="C8" s="22" t="s">
        <v>4772</v>
      </c>
      <c r="E8" s="23" t="s">
        <v>63</v>
      </c>
      <c r="L8" s="24">
        <f>L9+L14+L35+L48+L57+L62+L67+L120</f>
        <v>0</v>
      </c>
      <c r="M8" s="24">
        <f>M9+M14+M35+M48+M57+M62+M67+M120</f>
        <v>0</v>
      </c>
      <c r="N8" s="25"/>
    </row>
    <row r="9">
      <c r="A9" s="1" t="s">
        <v>109</v>
      </c>
      <c r="C9" s="22" t="s">
        <v>191</v>
      </c>
      <c r="E9" s="23" t="s">
        <v>641</v>
      </c>
      <c r="L9" s="24">
        <f>SUMIFS(L10:L13,A10:A13,"P")</f>
        <v>0</v>
      </c>
      <c r="M9" s="24">
        <f>SUMIFS(M10:M13,A10:A13,"P")</f>
        <v>0</v>
      </c>
      <c r="N9" s="25"/>
    </row>
    <row r="10" ht="25.5">
      <c r="A10" s="1" t="s">
        <v>112</v>
      </c>
      <c r="B10" s="1">
        <v>1</v>
      </c>
      <c r="C10" s="26" t="s">
        <v>743</v>
      </c>
      <c r="D10" t="s">
        <v>114</v>
      </c>
      <c r="E10" s="27" t="s">
        <v>744</v>
      </c>
      <c r="F10" s="28" t="s">
        <v>570</v>
      </c>
      <c r="G10" s="29">
        <v>15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118</v>
      </c>
      <c r="E11" s="27" t="s">
        <v>744</v>
      </c>
    </row>
    <row r="12">
      <c r="A12" s="1" t="s">
        <v>119</v>
      </c>
    </row>
    <row r="13">
      <c r="A13" s="1" t="s">
        <v>121</v>
      </c>
      <c r="E13" s="27" t="s">
        <v>114</v>
      </c>
    </row>
    <row r="14">
      <c r="A14" s="1" t="s">
        <v>109</v>
      </c>
      <c r="C14" s="22" t="s">
        <v>1044</v>
      </c>
      <c r="E14" s="23" t="s">
        <v>1045</v>
      </c>
      <c r="L14" s="24">
        <f>SUMIFS(L15:L34,A15:A34,"P")</f>
        <v>0</v>
      </c>
      <c r="M14" s="24">
        <f>SUMIFS(M15:M34,A15:A34,"P")</f>
        <v>0</v>
      </c>
      <c r="N14" s="25"/>
    </row>
    <row r="15" ht="25.5">
      <c r="A15" s="1" t="s">
        <v>112</v>
      </c>
      <c r="B15" s="1">
        <v>26</v>
      </c>
      <c r="C15" s="26" t="s">
        <v>2678</v>
      </c>
      <c r="D15" t="s">
        <v>114</v>
      </c>
      <c r="E15" s="27" t="s">
        <v>2679</v>
      </c>
      <c r="F15" s="28" t="s">
        <v>136</v>
      </c>
      <c r="G15" s="29">
        <v>127.2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133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118</v>
      </c>
      <c r="E16" s="27" t="s">
        <v>2679</v>
      </c>
    </row>
    <row r="17">
      <c r="A17" s="1" t="s">
        <v>119</v>
      </c>
      <c r="E17" s="33" t="s">
        <v>4773</v>
      </c>
    </row>
    <row r="18">
      <c r="A18" s="1" t="s">
        <v>121</v>
      </c>
      <c r="E18" s="27" t="s">
        <v>114</v>
      </c>
    </row>
    <row r="19" ht="25.5">
      <c r="A19" s="1" t="s">
        <v>112</v>
      </c>
      <c r="B19" s="1">
        <v>27</v>
      </c>
      <c r="C19" s="26" t="s">
        <v>1053</v>
      </c>
      <c r="D19" t="s">
        <v>114</v>
      </c>
      <c r="E19" s="27" t="s">
        <v>1054</v>
      </c>
      <c r="F19" s="28" t="s">
        <v>136</v>
      </c>
      <c r="G19" s="29">
        <v>99.700000000000003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133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118</v>
      </c>
      <c r="E20" s="27" t="s">
        <v>1054</v>
      </c>
    </row>
    <row r="21" ht="38.25">
      <c r="A21" s="1" t="s">
        <v>119</v>
      </c>
      <c r="E21" s="33" t="s">
        <v>4774</v>
      </c>
    </row>
    <row r="22">
      <c r="A22" s="1" t="s">
        <v>121</v>
      </c>
      <c r="E22" s="27" t="s">
        <v>114</v>
      </c>
    </row>
    <row r="23" ht="25.5">
      <c r="A23" s="1" t="s">
        <v>112</v>
      </c>
      <c r="B23" s="1">
        <v>28</v>
      </c>
      <c r="C23" s="26" t="s">
        <v>1063</v>
      </c>
      <c r="D23" t="s">
        <v>114</v>
      </c>
      <c r="E23" s="27" t="s">
        <v>1064</v>
      </c>
      <c r="F23" s="28" t="s">
        <v>416</v>
      </c>
      <c r="G23" s="29">
        <v>70.525000000000006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133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118</v>
      </c>
      <c r="E24" s="27" t="s">
        <v>1064</v>
      </c>
    </row>
    <row r="25">
      <c r="A25" s="1" t="s">
        <v>119</v>
      </c>
      <c r="E25" s="33" t="s">
        <v>4775</v>
      </c>
    </row>
    <row r="26">
      <c r="A26" s="1" t="s">
        <v>121</v>
      </c>
      <c r="E26" s="27" t="s">
        <v>114</v>
      </c>
    </row>
    <row r="27" ht="25.5">
      <c r="A27" s="1" t="s">
        <v>112</v>
      </c>
      <c r="B27" s="1">
        <v>29</v>
      </c>
      <c r="C27" s="26" t="s">
        <v>4776</v>
      </c>
      <c r="D27" t="s">
        <v>114</v>
      </c>
      <c r="E27" s="27" t="s">
        <v>4777</v>
      </c>
      <c r="F27" s="28" t="s">
        <v>416</v>
      </c>
      <c r="G27" s="29">
        <v>16.449999999999999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133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118</v>
      </c>
      <c r="E28" s="27" t="s">
        <v>4777</v>
      </c>
    </row>
    <row r="29" ht="51">
      <c r="A29" s="1" t="s">
        <v>119</v>
      </c>
      <c r="E29" s="33" t="s">
        <v>4778</v>
      </c>
    </row>
    <row r="30">
      <c r="A30" s="1" t="s">
        <v>121</v>
      </c>
      <c r="E30" s="27" t="s">
        <v>114</v>
      </c>
    </row>
    <row r="31" ht="25.5">
      <c r="A31" s="1" t="s">
        <v>112</v>
      </c>
      <c r="B31" s="1">
        <v>30</v>
      </c>
      <c r="C31" s="26" t="s">
        <v>2710</v>
      </c>
      <c r="D31" t="s">
        <v>114</v>
      </c>
      <c r="E31" s="27" t="s">
        <v>2711</v>
      </c>
      <c r="F31" s="28" t="s">
        <v>416</v>
      </c>
      <c r="G31" s="29">
        <v>41.098999999999997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133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118</v>
      </c>
      <c r="E32" s="27" t="s">
        <v>2711</v>
      </c>
    </row>
    <row r="33" ht="25.5">
      <c r="A33" s="1" t="s">
        <v>119</v>
      </c>
      <c r="E33" s="33" t="s">
        <v>4779</v>
      </c>
    </row>
    <row r="34">
      <c r="A34" s="1" t="s">
        <v>121</v>
      </c>
      <c r="E34" s="27" t="s">
        <v>114</v>
      </c>
    </row>
    <row r="35">
      <c r="A35" s="1" t="s">
        <v>109</v>
      </c>
      <c r="C35" s="22" t="s">
        <v>1946</v>
      </c>
      <c r="E35" s="23" t="s">
        <v>1947</v>
      </c>
      <c r="L35" s="24">
        <f>SUMIFS(L36:L47,A36:A47,"P")</f>
        <v>0</v>
      </c>
      <c r="M35" s="24">
        <f>SUMIFS(M36:M47,A36:A47,"P")</f>
        <v>0</v>
      </c>
      <c r="N35" s="25"/>
    </row>
    <row r="36">
      <c r="A36" s="1" t="s">
        <v>112</v>
      </c>
      <c r="B36" s="1">
        <v>31</v>
      </c>
      <c r="C36" s="26" t="s">
        <v>2733</v>
      </c>
      <c r="D36" t="s">
        <v>114</v>
      </c>
      <c r="E36" s="27" t="s">
        <v>2734</v>
      </c>
      <c r="F36" s="28" t="s">
        <v>136</v>
      </c>
      <c r="G36" s="29">
        <v>8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133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118</v>
      </c>
      <c r="E37" s="27" t="s">
        <v>2734</v>
      </c>
    </row>
    <row r="38">
      <c r="A38" s="1" t="s">
        <v>119</v>
      </c>
      <c r="E38" s="33" t="s">
        <v>4780</v>
      </c>
    </row>
    <row r="39">
      <c r="A39" s="1" t="s">
        <v>121</v>
      </c>
      <c r="E39" s="27" t="s">
        <v>114</v>
      </c>
    </row>
    <row r="40">
      <c r="A40" s="1" t="s">
        <v>112</v>
      </c>
      <c r="B40" s="1">
        <v>32</v>
      </c>
      <c r="C40" s="26" t="s">
        <v>2739</v>
      </c>
      <c r="D40" t="s">
        <v>114</v>
      </c>
      <c r="E40" s="27" t="s">
        <v>2740</v>
      </c>
      <c r="F40" s="28" t="s">
        <v>136</v>
      </c>
      <c r="G40" s="29">
        <v>21.699999999999999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133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118</v>
      </c>
      <c r="E41" s="27" t="s">
        <v>2740</v>
      </c>
    </row>
    <row r="42">
      <c r="A42" s="1" t="s">
        <v>119</v>
      </c>
      <c r="E42" s="33" t="s">
        <v>4781</v>
      </c>
    </row>
    <row r="43">
      <c r="A43" s="1" t="s">
        <v>121</v>
      </c>
      <c r="E43" s="27" t="s">
        <v>114</v>
      </c>
    </row>
    <row r="44">
      <c r="A44" s="1" t="s">
        <v>112</v>
      </c>
      <c r="B44" s="1">
        <v>33</v>
      </c>
      <c r="C44" s="26" t="s">
        <v>2745</v>
      </c>
      <c r="D44" t="s">
        <v>114</v>
      </c>
      <c r="E44" s="27" t="s">
        <v>2746</v>
      </c>
      <c r="F44" s="28" t="s">
        <v>136</v>
      </c>
      <c r="G44" s="29">
        <v>6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133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118</v>
      </c>
      <c r="E45" s="27" t="s">
        <v>2746</v>
      </c>
    </row>
    <row r="46">
      <c r="A46" s="1" t="s">
        <v>119</v>
      </c>
      <c r="E46" s="33" t="s">
        <v>4782</v>
      </c>
    </row>
    <row r="47">
      <c r="A47" s="1" t="s">
        <v>121</v>
      </c>
      <c r="E47" s="27" t="s">
        <v>114</v>
      </c>
    </row>
    <row r="48">
      <c r="A48" s="1" t="s">
        <v>109</v>
      </c>
      <c r="C48" s="22" t="s">
        <v>2026</v>
      </c>
      <c r="E48" s="23" t="s">
        <v>2027</v>
      </c>
      <c r="L48" s="24">
        <f>SUMIFS(L49:L56,A49:A56,"P")</f>
        <v>0</v>
      </c>
      <c r="M48" s="24">
        <f>SUMIFS(M49:M56,A49:A56,"P")</f>
        <v>0</v>
      </c>
      <c r="N48" s="25"/>
    </row>
    <row r="49">
      <c r="A49" s="1" t="s">
        <v>112</v>
      </c>
      <c r="B49" s="1">
        <v>34</v>
      </c>
      <c r="C49" s="26" t="s">
        <v>4783</v>
      </c>
      <c r="D49" t="s">
        <v>114</v>
      </c>
      <c r="E49" s="27" t="s">
        <v>4784</v>
      </c>
      <c r="F49" s="28" t="s">
        <v>416</v>
      </c>
      <c r="G49" s="29">
        <v>70.525000000000006</v>
      </c>
      <c r="H49" s="28">
        <v>0.00034000000000000002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133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118</v>
      </c>
      <c r="E50" s="27" t="s">
        <v>4784</v>
      </c>
    </row>
    <row r="51">
      <c r="A51" s="1" t="s">
        <v>119</v>
      </c>
      <c r="E51" s="33" t="s">
        <v>4775</v>
      </c>
    </row>
    <row r="52">
      <c r="A52" s="1" t="s">
        <v>121</v>
      </c>
      <c r="E52" s="27" t="s">
        <v>114</v>
      </c>
    </row>
    <row r="53">
      <c r="A53" s="1" t="s">
        <v>112</v>
      </c>
      <c r="B53" s="1">
        <v>35</v>
      </c>
      <c r="C53" s="26" t="s">
        <v>4785</v>
      </c>
      <c r="D53" t="s">
        <v>114</v>
      </c>
      <c r="E53" s="27" t="s">
        <v>4786</v>
      </c>
      <c r="F53" s="28" t="s">
        <v>136</v>
      </c>
      <c r="G53" s="29">
        <v>10.85</v>
      </c>
      <c r="H53" s="28">
        <v>6.0000000000000002E-05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133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118</v>
      </c>
      <c r="E54" s="27" t="s">
        <v>4786</v>
      </c>
    </row>
    <row r="55">
      <c r="A55" s="1" t="s">
        <v>119</v>
      </c>
    </row>
    <row r="56">
      <c r="A56" s="1" t="s">
        <v>121</v>
      </c>
      <c r="E56" s="27" t="s">
        <v>114</v>
      </c>
    </row>
    <row r="57">
      <c r="A57" s="1" t="s">
        <v>109</v>
      </c>
      <c r="C57" s="22" t="s">
        <v>1072</v>
      </c>
      <c r="E57" s="23" t="s">
        <v>1073</v>
      </c>
      <c r="L57" s="24">
        <f>SUMIFS(L58:L61,A58:A61,"P")</f>
        <v>0</v>
      </c>
      <c r="M57" s="24">
        <f>SUMIFS(M58:M61,A58:A61,"P")</f>
        <v>0</v>
      </c>
      <c r="N57" s="25"/>
    </row>
    <row r="58">
      <c r="A58" s="1" t="s">
        <v>112</v>
      </c>
      <c r="B58" s="1">
        <v>36</v>
      </c>
      <c r="C58" s="26" t="s">
        <v>2754</v>
      </c>
      <c r="D58" t="s">
        <v>114</v>
      </c>
      <c r="E58" s="27" t="s">
        <v>2755</v>
      </c>
      <c r="F58" s="28" t="s">
        <v>136</v>
      </c>
      <c r="G58" s="29">
        <v>6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133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118</v>
      </c>
      <c r="E59" s="27" t="s">
        <v>2755</v>
      </c>
    </row>
    <row r="60">
      <c r="A60" s="1" t="s">
        <v>119</v>
      </c>
      <c r="E60" s="33" t="s">
        <v>4787</v>
      </c>
    </row>
    <row r="61">
      <c r="A61" s="1" t="s">
        <v>121</v>
      </c>
      <c r="E61" s="27" t="s">
        <v>114</v>
      </c>
    </row>
    <row r="62">
      <c r="A62" s="1" t="s">
        <v>109</v>
      </c>
      <c r="C62" s="22" t="s">
        <v>2255</v>
      </c>
      <c r="E62" s="23" t="s">
        <v>2256</v>
      </c>
      <c r="L62" s="24">
        <f>SUMIFS(L63:L66,A63:A66,"P")</f>
        <v>0</v>
      </c>
      <c r="M62" s="24">
        <f>SUMIFS(M63:M66,A63:A66,"P")</f>
        <v>0</v>
      </c>
      <c r="N62" s="25"/>
    </row>
    <row r="63">
      <c r="A63" s="1" t="s">
        <v>112</v>
      </c>
      <c r="B63" s="1">
        <v>37</v>
      </c>
      <c r="C63" s="26" t="s">
        <v>2772</v>
      </c>
      <c r="D63" t="s">
        <v>114</v>
      </c>
      <c r="E63" s="27" t="s">
        <v>2773</v>
      </c>
      <c r="F63" s="28" t="s">
        <v>136</v>
      </c>
      <c r="G63" s="29">
        <v>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133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118</v>
      </c>
      <c r="E64" s="27" t="s">
        <v>2773</v>
      </c>
    </row>
    <row r="65">
      <c r="A65" s="1" t="s">
        <v>119</v>
      </c>
    </row>
    <row r="66">
      <c r="A66" s="1" t="s">
        <v>121</v>
      </c>
      <c r="E66" s="27" t="s">
        <v>114</v>
      </c>
    </row>
    <row r="67">
      <c r="A67" s="1" t="s">
        <v>109</v>
      </c>
      <c r="C67" s="22" t="s">
        <v>467</v>
      </c>
      <c r="E67" s="23" t="s">
        <v>468</v>
      </c>
      <c r="L67" s="24">
        <f>SUMIFS(L68:L119,A68:A119,"P")</f>
        <v>0</v>
      </c>
      <c r="M67" s="24">
        <f>SUMIFS(M68:M119,A68:A119,"P")</f>
        <v>0</v>
      </c>
      <c r="N67" s="25"/>
    </row>
    <row r="68" ht="25.5">
      <c r="A68" s="1" t="s">
        <v>112</v>
      </c>
      <c r="B68" s="1">
        <v>2</v>
      </c>
      <c r="C68" s="26" t="s">
        <v>4788</v>
      </c>
      <c r="D68" t="s">
        <v>114</v>
      </c>
      <c r="E68" s="27" t="s">
        <v>4789</v>
      </c>
      <c r="F68" s="28" t="s">
        <v>416</v>
      </c>
      <c r="G68" s="29">
        <v>80.375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133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118</v>
      </c>
      <c r="E69" s="27" t="s">
        <v>4789</v>
      </c>
    </row>
    <row r="70">
      <c r="A70" s="1" t="s">
        <v>119</v>
      </c>
      <c r="E70" s="33" t="s">
        <v>4790</v>
      </c>
    </row>
    <row r="71">
      <c r="A71" s="1" t="s">
        <v>121</v>
      </c>
      <c r="E71" s="27" t="s">
        <v>114</v>
      </c>
    </row>
    <row r="72" ht="25.5">
      <c r="A72" s="1" t="s">
        <v>112</v>
      </c>
      <c r="B72" s="1">
        <v>3</v>
      </c>
      <c r="C72" s="26" t="s">
        <v>4791</v>
      </c>
      <c r="D72" t="s">
        <v>114</v>
      </c>
      <c r="E72" s="27" t="s">
        <v>4792</v>
      </c>
      <c r="F72" s="28" t="s">
        <v>416</v>
      </c>
      <c r="G72" s="29">
        <v>401.875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133</v>
      </c>
      <c r="O72" s="32">
        <f>M72*AA72</f>
        <v>0</v>
      </c>
      <c r="P72" s="1">
        <v>3</v>
      </c>
      <c r="AA72" s="1">
        <f>IF(P72=1,$O$3,IF(P72=2,$O$4,$O$5))</f>
        <v>0</v>
      </c>
    </row>
    <row r="73" ht="38.25">
      <c r="A73" s="1" t="s">
        <v>118</v>
      </c>
      <c r="E73" s="27" t="s">
        <v>4793</v>
      </c>
    </row>
    <row r="74">
      <c r="A74" s="1" t="s">
        <v>119</v>
      </c>
    </row>
    <row r="75">
      <c r="A75" s="1" t="s">
        <v>121</v>
      </c>
      <c r="E75" s="27" t="s">
        <v>114</v>
      </c>
    </row>
    <row r="76" ht="25.5">
      <c r="A76" s="1" t="s">
        <v>112</v>
      </c>
      <c r="B76" s="1">
        <v>4</v>
      </c>
      <c r="C76" s="26" t="s">
        <v>4794</v>
      </c>
      <c r="D76" t="s">
        <v>114</v>
      </c>
      <c r="E76" s="27" t="s">
        <v>4795</v>
      </c>
      <c r="F76" s="28" t="s">
        <v>416</v>
      </c>
      <c r="G76" s="29">
        <v>80.375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133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118</v>
      </c>
      <c r="E77" s="27" t="s">
        <v>4795</v>
      </c>
    </row>
    <row r="78">
      <c r="A78" s="1" t="s">
        <v>119</v>
      </c>
    </row>
    <row r="79">
      <c r="A79" s="1" t="s">
        <v>121</v>
      </c>
      <c r="E79" s="27" t="s">
        <v>114</v>
      </c>
    </row>
    <row r="80" ht="25.5">
      <c r="A80" s="1" t="s">
        <v>112</v>
      </c>
      <c r="B80" s="1">
        <v>5</v>
      </c>
      <c r="C80" s="26" t="s">
        <v>472</v>
      </c>
      <c r="D80" t="s">
        <v>114</v>
      </c>
      <c r="E80" s="27" t="s">
        <v>473</v>
      </c>
      <c r="F80" s="28" t="s">
        <v>416</v>
      </c>
      <c r="G80" s="29">
        <v>41.098999999999997</v>
      </c>
      <c r="H80" s="28">
        <v>0.00012999999999999999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133</v>
      </c>
      <c r="O80" s="32">
        <f>M80*AA80</f>
        <v>0</v>
      </c>
      <c r="P80" s="1">
        <v>3</v>
      </c>
      <c r="AA80" s="1">
        <f>IF(P80=1,$O$3,IF(P80=2,$O$4,$O$5))</f>
        <v>0</v>
      </c>
    </row>
    <row r="81" ht="25.5">
      <c r="A81" s="1" t="s">
        <v>118</v>
      </c>
      <c r="E81" s="27" t="s">
        <v>473</v>
      </c>
    </row>
    <row r="82">
      <c r="A82" s="1" t="s">
        <v>119</v>
      </c>
      <c r="E82" s="33" t="s">
        <v>4796</v>
      </c>
    </row>
    <row r="83">
      <c r="A83" s="1" t="s">
        <v>121</v>
      </c>
      <c r="E83" s="27" t="s">
        <v>114</v>
      </c>
    </row>
    <row r="84">
      <c r="A84" s="1" t="s">
        <v>112</v>
      </c>
      <c r="B84" s="1">
        <v>6</v>
      </c>
      <c r="C84" s="26" t="s">
        <v>4797</v>
      </c>
      <c r="D84" t="s">
        <v>114</v>
      </c>
      <c r="E84" s="27" t="s">
        <v>4798</v>
      </c>
      <c r="F84" s="28" t="s">
        <v>570</v>
      </c>
      <c r="G84" s="29">
        <v>10.528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133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118</v>
      </c>
      <c r="E85" s="27" t="s">
        <v>4798</v>
      </c>
    </row>
    <row r="86" ht="38.25">
      <c r="A86" s="1" t="s">
        <v>119</v>
      </c>
      <c r="E86" s="33" t="s">
        <v>4799</v>
      </c>
    </row>
    <row r="87">
      <c r="A87" s="1" t="s">
        <v>121</v>
      </c>
      <c r="E87" s="27" t="s">
        <v>114</v>
      </c>
    </row>
    <row r="88" ht="25.5">
      <c r="A88" s="1" t="s">
        <v>112</v>
      </c>
      <c r="B88" s="1">
        <v>7</v>
      </c>
      <c r="C88" s="26" t="s">
        <v>2787</v>
      </c>
      <c r="D88" t="s">
        <v>114</v>
      </c>
      <c r="E88" s="27" t="s">
        <v>2788</v>
      </c>
      <c r="F88" s="28" t="s">
        <v>570</v>
      </c>
      <c r="G88" s="29">
        <v>26.986000000000001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133</v>
      </c>
      <c r="O88" s="32">
        <f>M88*AA88</f>
        <v>0</v>
      </c>
      <c r="P88" s="1">
        <v>3</v>
      </c>
      <c r="AA88" s="1">
        <f>IF(P88=1,$O$3,IF(P88=2,$O$4,$O$5))</f>
        <v>0</v>
      </c>
    </row>
    <row r="89" ht="25.5">
      <c r="A89" s="1" t="s">
        <v>118</v>
      </c>
      <c r="E89" s="27" t="s">
        <v>2788</v>
      </c>
    </row>
    <row r="90" ht="63.75">
      <c r="A90" s="1" t="s">
        <v>119</v>
      </c>
      <c r="E90" s="33" t="s">
        <v>4800</v>
      </c>
    </row>
    <row r="91">
      <c r="A91" s="1" t="s">
        <v>121</v>
      </c>
      <c r="E91" s="27" t="s">
        <v>114</v>
      </c>
    </row>
    <row r="92" ht="25.5">
      <c r="A92" s="1" t="s">
        <v>112</v>
      </c>
      <c r="B92" s="1">
        <v>8</v>
      </c>
      <c r="C92" s="26" t="s">
        <v>2790</v>
      </c>
      <c r="D92" t="s">
        <v>114</v>
      </c>
      <c r="E92" s="27" t="s">
        <v>2791</v>
      </c>
      <c r="F92" s="28" t="s">
        <v>570</v>
      </c>
      <c r="G92" s="29">
        <v>1.0129999999999999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133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118</v>
      </c>
      <c r="E93" s="27" t="s">
        <v>2791</v>
      </c>
    </row>
    <row r="94">
      <c r="A94" s="1" t="s">
        <v>119</v>
      </c>
      <c r="E94" s="33" t="s">
        <v>4801</v>
      </c>
    </row>
    <row r="95">
      <c r="A95" s="1" t="s">
        <v>121</v>
      </c>
      <c r="E95" s="27" t="s">
        <v>114</v>
      </c>
    </row>
    <row r="96">
      <c r="A96" s="1" t="s">
        <v>112</v>
      </c>
      <c r="B96" s="1">
        <v>9</v>
      </c>
      <c r="C96" s="26" t="s">
        <v>2808</v>
      </c>
      <c r="D96" t="s">
        <v>114</v>
      </c>
      <c r="E96" s="27" t="s">
        <v>2809</v>
      </c>
      <c r="F96" s="28" t="s">
        <v>570</v>
      </c>
      <c r="G96" s="29">
        <v>3.2879999999999998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133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118</v>
      </c>
      <c r="E97" s="27" t="s">
        <v>2809</v>
      </c>
    </row>
    <row r="98">
      <c r="A98" s="1" t="s">
        <v>119</v>
      </c>
      <c r="E98" s="33" t="s">
        <v>4802</v>
      </c>
    </row>
    <row r="99">
      <c r="A99" s="1" t="s">
        <v>121</v>
      </c>
      <c r="E99" s="27" t="s">
        <v>114</v>
      </c>
    </row>
    <row r="100">
      <c r="A100" s="1" t="s">
        <v>112</v>
      </c>
      <c r="B100" s="1">
        <v>10</v>
      </c>
      <c r="C100" s="26" t="s">
        <v>835</v>
      </c>
      <c r="D100" t="s">
        <v>114</v>
      </c>
      <c r="E100" s="27" t="s">
        <v>836</v>
      </c>
      <c r="F100" s="28" t="s">
        <v>570</v>
      </c>
      <c r="G100" s="29">
        <v>7.4500000000000002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133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118</v>
      </c>
      <c r="E101" s="27" t="s">
        <v>836</v>
      </c>
    </row>
    <row r="102">
      <c r="A102" s="1" t="s">
        <v>119</v>
      </c>
      <c r="E102" s="33" t="s">
        <v>4803</v>
      </c>
    </row>
    <row r="103">
      <c r="A103" s="1" t="s">
        <v>121</v>
      </c>
      <c r="E103" s="27" t="s">
        <v>114</v>
      </c>
    </row>
    <row r="104" ht="25.5">
      <c r="A104" s="1" t="s">
        <v>112</v>
      </c>
      <c r="B104" s="1">
        <v>11</v>
      </c>
      <c r="C104" s="26" t="s">
        <v>4804</v>
      </c>
      <c r="D104" t="s">
        <v>114</v>
      </c>
      <c r="E104" s="27" t="s">
        <v>4805</v>
      </c>
      <c r="F104" s="28" t="s">
        <v>570</v>
      </c>
      <c r="G104" s="29">
        <v>7.4500000000000002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133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25.5">
      <c r="A105" s="1" t="s">
        <v>118</v>
      </c>
      <c r="E105" s="27" t="s">
        <v>4805</v>
      </c>
    </row>
    <row r="106">
      <c r="A106" s="1" t="s">
        <v>119</v>
      </c>
    </row>
    <row r="107">
      <c r="A107" s="1" t="s">
        <v>121</v>
      </c>
      <c r="E107" s="27" t="s">
        <v>114</v>
      </c>
    </row>
    <row r="108" ht="25.5">
      <c r="A108" s="1" t="s">
        <v>112</v>
      </c>
      <c r="B108" s="1">
        <v>12</v>
      </c>
      <c r="C108" s="26" t="s">
        <v>4806</v>
      </c>
      <c r="D108" t="s">
        <v>114</v>
      </c>
      <c r="E108" s="27" t="s">
        <v>4807</v>
      </c>
      <c r="F108" s="28" t="s">
        <v>416</v>
      </c>
      <c r="G108" s="29">
        <v>0.47999999999999998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133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 ht="25.5">
      <c r="A109" s="1" t="s">
        <v>118</v>
      </c>
      <c r="E109" s="27" t="s">
        <v>4807</v>
      </c>
    </row>
    <row r="110">
      <c r="A110" s="1" t="s">
        <v>119</v>
      </c>
      <c r="E110" s="33" t="s">
        <v>4808</v>
      </c>
    </row>
    <row r="111">
      <c r="A111" s="1" t="s">
        <v>121</v>
      </c>
      <c r="E111" s="27" t="s">
        <v>114</v>
      </c>
    </row>
    <row r="112" ht="25.5">
      <c r="A112" s="1" t="s">
        <v>112</v>
      </c>
      <c r="B112" s="1">
        <v>13</v>
      </c>
      <c r="C112" s="26" t="s">
        <v>4809</v>
      </c>
      <c r="D112" t="s">
        <v>114</v>
      </c>
      <c r="E112" s="27" t="s">
        <v>4810</v>
      </c>
      <c r="F112" s="28" t="s">
        <v>416</v>
      </c>
      <c r="G112" s="29">
        <v>12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133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 ht="25.5">
      <c r="A113" s="1" t="s">
        <v>118</v>
      </c>
      <c r="E113" s="27" t="s">
        <v>4810</v>
      </c>
    </row>
    <row r="114">
      <c r="A114" s="1" t="s">
        <v>119</v>
      </c>
      <c r="E114" s="33" t="s">
        <v>4811</v>
      </c>
    </row>
    <row r="115">
      <c r="A115" s="1" t="s">
        <v>121</v>
      </c>
      <c r="E115" s="27" t="s">
        <v>114</v>
      </c>
    </row>
    <row r="116" ht="25.5">
      <c r="A116" s="1" t="s">
        <v>112</v>
      </c>
      <c r="B116" s="1">
        <v>14</v>
      </c>
      <c r="C116" s="26" t="s">
        <v>2835</v>
      </c>
      <c r="D116" t="s">
        <v>114</v>
      </c>
      <c r="E116" s="27" t="s">
        <v>2836</v>
      </c>
      <c r="F116" s="28" t="s">
        <v>416</v>
      </c>
      <c r="G116" s="29">
        <v>2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133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118</v>
      </c>
      <c r="E117" s="27" t="s">
        <v>2836</v>
      </c>
    </row>
    <row r="118">
      <c r="A118" s="1" t="s">
        <v>119</v>
      </c>
    </row>
    <row r="119">
      <c r="A119" s="1" t="s">
        <v>121</v>
      </c>
      <c r="E119" s="27" t="s">
        <v>114</v>
      </c>
    </row>
    <row r="120">
      <c r="A120" s="1" t="s">
        <v>109</v>
      </c>
      <c r="C120" s="22" t="s">
        <v>474</v>
      </c>
      <c r="E120" s="23" t="s">
        <v>475</v>
      </c>
      <c r="L120" s="24">
        <f>SUMIFS(L121:L164,A121:A164,"P")</f>
        <v>0</v>
      </c>
      <c r="M120" s="24">
        <f>SUMIFS(M121:M164,A121:A164,"P")</f>
        <v>0</v>
      </c>
      <c r="N120" s="25"/>
    </row>
    <row r="121">
      <c r="A121" s="1" t="s">
        <v>112</v>
      </c>
      <c r="B121" s="1">
        <v>15</v>
      </c>
      <c r="C121" s="26" t="s">
        <v>4812</v>
      </c>
      <c r="D121" t="s">
        <v>114</v>
      </c>
      <c r="E121" s="27" t="s">
        <v>4813</v>
      </c>
      <c r="F121" s="28" t="s">
        <v>478</v>
      </c>
      <c r="G121" s="29">
        <v>104.446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133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118</v>
      </c>
      <c r="E122" s="27" t="s">
        <v>4813</v>
      </c>
    </row>
    <row r="123">
      <c r="A123" s="1" t="s">
        <v>119</v>
      </c>
    </row>
    <row r="124">
      <c r="A124" s="1" t="s">
        <v>121</v>
      </c>
      <c r="E124" s="27" t="s">
        <v>114</v>
      </c>
    </row>
    <row r="125" ht="25.5">
      <c r="A125" s="1" t="s">
        <v>112</v>
      </c>
      <c r="B125" s="1">
        <v>16</v>
      </c>
      <c r="C125" s="26" t="s">
        <v>4814</v>
      </c>
      <c r="D125" t="s">
        <v>114</v>
      </c>
      <c r="E125" s="27" t="s">
        <v>4815</v>
      </c>
      <c r="F125" s="28" t="s">
        <v>478</v>
      </c>
      <c r="G125" s="29">
        <v>1.1679999999999999</v>
      </c>
      <c r="H125" s="28">
        <v>0.0074999999999999997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133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25.5">
      <c r="A126" s="1" t="s">
        <v>118</v>
      </c>
      <c r="E126" s="27" t="s">
        <v>4815</v>
      </c>
    </row>
    <row r="127" ht="38.25">
      <c r="A127" s="1" t="s">
        <v>119</v>
      </c>
      <c r="E127" s="33" t="s">
        <v>4816</v>
      </c>
    </row>
    <row r="128">
      <c r="A128" s="1" t="s">
        <v>121</v>
      </c>
      <c r="E128" s="27" t="s">
        <v>114</v>
      </c>
    </row>
    <row r="129" ht="25.5">
      <c r="A129" s="1" t="s">
        <v>112</v>
      </c>
      <c r="B129" s="1">
        <v>17</v>
      </c>
      <c r="C129" s="26" t="s">
        <v>4817</v>
      </c>
      <c r="D129" t="s">
        <v>114</v>
      </c>
      <c r="E129" s="27" t="s">
        <v>4818</v>
      </c>
      <c r="F129" s="28" t="s">
        <v>478</v>
      </c>
      <c r="G129" s="29">
        <v>104.446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133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25.5">
      <c r="A130" s="1" t="s">
        <v>118</v>
      </c>
      <c r="E130" s="27" t="s">
        <v>4818</v>
      </c>
    </row>
    <row r="131">
      <c r="A131" s="1" t="s">
        <v>119</v>
      </c>
    </row>
    <row r="132">
      <c r="A132" s="1" t="s">
        <v>121</v>
      </c>
      <c r="E132" s="27" t="s">
        <v>114</v>
      </c>
    </row>
    <row r="133" ht="25.5">
      <c r="A133" s="1" t="s">
        <v>112</v>
      </c>
      <c r="B133" s="1">
        <v>18</v>
      </c>
      <c r="C133" s="26" t="s">
        <v>4819</v>
      </c>
      <c r="D133" t="s">
        <v>114</v>
      </c>
      <c r="E133" s="27" t="s">
        <v>4820</v>
      </c>
      <c r="F133" s="28" t="s">
        <v>478</v>
      </c>
      <c r="G133" s="29">
        <v>1566.6900000000001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133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 ht="25.5">
      <c r="A134" s="1" t="s">
        <v>118</v>
      </c>
      <c r="E134" s="27" t="s">
        <v>4820</v>
      </c>
    </row>
    <row r="135">
      <c r="A135" s="1" t="s">
        <v>119</v>
      </c>
    </row>
    <row r="136">
      <c r="A136" s="1" t="s">
        <v>121</v>
      </c>
      <c r="E136" s="27" t="s">
        <v>114</v>
      </c>
    </row>
    <row r="137" ht="25.5">
      <c r="A137" s="1" t="s">
        <v>112</v>
      </c>
      <c r="B137" s="1">
        <v>19</v>
      </c>
      <c r="C137" s="26" t="s">
        <v>994</v>
      </c>
      <c r="D137" t="s">
        <v>995</v>
      </c>
      <c r="E137" s="27" t="s">
        <v>996</v>
      </c>
      <c r="F137" s="28" t="s">
        <v>478</v>
      </c>
      <c r="G137" s="29">
        <v>30.396000000000001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133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25.5">
      <c r="A138" s="1" t="s">
        <v>118</v>
      </c>
      <c r="E138" s="27" t="s">
        <v>997</v>
      </c>
    </row>
    <row r="139" ht="51">
      <c r="A139" s="1" t="s">
        <v>119</v>
      </c>
      <c r="E139" s="33" t="s">
        <v>4821</v>
      </c>
    </row>
    <row r="140">
      <c r="A140" s="1" t="s">
        <v>121</v>
      </c>
      <c r="E140" s="27" t="s">
        <v>114</v>
      </c>
    </row>
    <row r="141" ht="25.5">
      <c r="A141" s="1" t="s">
        <v>112</v>
      </c>
      <c r="B141" s="1">
        <v>20</v>
      </c>
      <c r="C141" s="26" t="s">
        <v>999</v>
      </c>
      <c r="D141" t="s">
        <v>1000</v>
      </c>
      <c r="E141" s="27" t="s">
        <v>1001</v>
      </c>
      <c r="F141" s="28" t="s">
        <v>478</v>
      </c>
      <c r="G141" s="29">
        <v>16.606000000000002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133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 ht="25.5">
      <c r="A142" s="1" t="s">
        <v>118</v>
      </c>
      <c r="E142" s="27" t="s">
        <v>1002</v>
      </c>
    </row>
    <row r="143" ht="51">
      <c r="A143" s="1" t="s">
        <v>119</v>
      </c>
      <c r="E143" s="33" t="s">
        <v>4822</v>
      </c>
    </row>
    <row r="144">
      <c r="A144" s="1" t="s">
        <v>121</v>
      </c>
      <c r="E144" s="27" t="s">
        <v>114</v>
      </c>
    </row>
    <row r="145" ht="25.5">
      <c r="A145" s="1" t="s">
        <v>112</v>
      </c>
      <c r="B145" s="1">
        <v>21</v>
      </c>
      <c r="C145" s="26" t="s">
        <v>2937</v>
      </c>
      <c r="D145" t="s">
        <v>2938</v>
      </c>
      <c r="E145" s="27" t="s">
        <v>2939</v>
      </c>
      <c r="F145" s="28" t="s">
        <v>478</v>
      </c>
      <c r="G145" s="29">
        <v>50.189999999999998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133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118</v>
      </c>
      <c r="E146" s="27" t="s">
        <v>2940</v>
      </c>
    </row>
    <row r="147" ht="51">
      <c r="A147" s="1" t="s">
        <v>119</v>
      </c>
      <c r="E147" s="33" t="s">
        <v>4823</v>
      </c>
    </row>
    <row r="148">
      <c r="A148" s="1" t="s">
        <v>121</v>
      </c>
      <c r="E148" s="27" t="s">
        <v>114</v>
      </c>
    </row>
    <row r="149" ht="38.25">
      <c r="A149" s="1" t="s">
        <v>112</v>
      </c>
      <c r="B149" s="1">
        <v>22</v>
      </c>
      <c r="C149" s="26" t="s">
        <v>2948</v>
      </c>
      <c r="D149" t="s">
        <v>2949</v>
      </c>
      <c r="E149" s="27" t="s">
        <v>2950</v>
      </c>
      <c r="F149" s="28" t="s">
        <v>478</v>
      </c>
      <c r="G149" s="29">
        <v>0.309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133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118</v>
      </c>
      <c r="E150" s="27" t="s">
        <v>2951</v>
      </c>
    </row>
    <row r="151">
      <c r="A151" s="1" t="s">
        <v>119</v>
      </c>
      <c r="E151" s="33" t="s">
        <v>4824</v>
      </c>
    </row>
    <row r="152">
      <c r="A152" s="1" t="s">
        <v>121</v>
      </c>
      <c r="E152" s="27" t="s">
        <v>114</v>
      </c>
    </row>
    <row r="153" ht="25.5">
      <c r="A153" s="1" t="s">
        <v>112</v>
      </c>
      <c r="B153" s="1">
        <v>23</v>
      </c>
      <c r="C153" s="26" t="s">
        <v>1094</v>
      </c>
      <c r="D153" t="s">
        <v>1095</v>
      </c>
      <c r="E153" s="27" t="s">
        <v>1096</v>
      </c>
      <c r="F153" s="28" t="s">
        <v>478</v>
      </c>
      <c r="G153" s="29">
        <v>0.43099999999999999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133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25.5">
      <c r="A154" s="1" t="s">
        <v>118</v>
      </c>
      <c r="E154" s="27" t="s">
        <v>1097</v>
      </c>
    </row>
    <row r="155" ht="51">
      <c r="A155" s="1" t="s">
        <v>119</v>
      </c>
      <c r="E155" s="33" t="s">
        <v>4825</v>
      </c>
    </row>
    <row r="156">
      <c r="A156" s="1" t="s">
        <v>121</v>
      </c>
      <c r="E156" s="27" t="s">
        <v>114</v>
      </c>
    </row>
    <row r="157" ht="25.5">
      <c r="A157" s="1" t="s">
        <v>112</v>
      </c>
      <c r="B157" s="1">
        <v>24</v>
      </c>
      <c r="C157" s="26" t="s">
        <v>1099</v>
      </c>
      <c r="D157" t="s">
        <v>1100</v>
      </c>
      <c r="E157" s="27" t="s">
        <v>1101</v>
      </c>
      <c r="F157" s="28" t="s">
        <v>478</v>
      </c>
      <c r="G157" s="29">
        <v>5.3460000000000001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133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25.5">
      <c r="A158" s="1" t="s">
        <v>118</v>
      </c>
      <c r="E158" s="27" t="s">
        <v>1102</v>
      </c>
    </row>
    <row r="159" ht="38.25">
      <c r="A159" s="1" t="s">
        <v>119</v>
      </c>
      <c r="E159" s="33" t="s">
        <v>4826</v>
      </c>
    </row>
    <row r="160">
      <c r="A160" s="1" t="s">
        <v>121</v>
      </c>
      <c r="E160" s="27" t="s">
        <v>114</v>
      </c>
    </row>
    <row r="161" ht="25.5">
      <c r="A161" s="1" t="s">
        <v>112</v>
      </c>
      <c r="B161" s="1">
        <v>25</v>
      </c>
      <c r="C161" s="26" t="s">
        <v>4827</v>
      </c>
      <c r="D161" t="s">
        <v>4828</v>
      </c>
      <c r="E161" s="27" t="s">
        <v>4829</v>
      </c>
      <c r="F161" s="28" t="s">
        <v>478</v>
      </c>
      <c r="G161" s="29">
        <v>1.1679999999999999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133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 ht="25.5">
      <c r="A162" s="1" t="s">
        <v>118</v>
      </c>
      <c r="E162" s="27" t="s">
        <v>4830</v>
      </c>
    </row>
    <row r="163" ht="38.25">
      <c r="A163" s="1" t="s">
        <v>119</v>
      </c>
      <c r="E163" s="33" t="s">
        <v>4816</v>
      </c>
    </row>
    <row r="164">
      <c r="A164" s="1" t="s">
        <v>121</v>
      </c>
      <c r="E164" s="27" t="s">
        <v>114</v>
      </c>
    </row>
  </sheetData>
  <sheetProtection sheet="1" objects="1" scenarios="1" spinCount="100000" saltValue="jPnu0MheuoaARGInPvFVGTB4Gon1DdCRyGyzB5IhmI9vxOvF2JcpvdPNfdpm7mJWi4KEKByjiQH/35QaPxNSbQ==" hashValue="Za0UNqY9wanrUG6OmUnZZhaEZxC8cmz4iM35Kyp/m6vLrQl2jdZ23RxjhQPsHP0aHUlrP+ZfRE+l113Oxz5Jf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38</v>
      </c>
      <c r="D4" s="1"/>
      <c r="E4" s="17" t="s">
        <v>39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COUNTIFS(L8:L163,"=0",A8:A163,"P")+COUNTIFS(L8:L163,"",A8:A163,"P")+SUM(Q8:Q163)</f>
        <v>0</v>
      </c>
    </row>
    <row r="8">
      <c r="A8" s="1" t="s">
        <v>107</v>
      </c>
      <c r="C8" s="22" t="s">
        <v>4831</v>
      </c>
      <c r="E8" s="23" t="s">
        <v>65</v>
      </c>
      <c r="L8" s="24">
        <f>L9+L14+L23+L28+L41+L54+L59+L64+L73+L126</f>
        <v>0</v>
      </c>
      <c r="M8" s="24">
        <f>M9+M14+M23+M28+M41+M54+M59+M64+M73+M126</f>
        <v>0</v>
      </c>
      <c r="N8" s="25"/>
    </row>
    <row r="9">
      <c r="A9" s="1" t="s">
        <v>109</v>
      </c>
      <c r="C9" s="22" t="s">
        <v>191</v>
      </c>
      <c r="E9" s="23" t="s">
        <v>641</v>
      </c>
      <c r="L9" s="24">
        <f>SUMIFS(L10:L13,A10:A13,"P")</f>
        <v>0</v>
      </c>
      <c r="M9" s="24">
        <f>SUMIFS(M10:M13,A10:A13,"P")</f>
        <v>0</v>
      </c>
      <c r="N9" s="25"/>
    </row>
    <row r="10" ht="25.5">
      <c r="A10" s="1" t="s">
        <v>112</v>
      </c>
      <c r="B10" s="1">
        <v>1</v>
      </c>
      <c r="C10" s="26" t="s">
        <v>743</v>
      </c>
      <c r="D10" t="s">
        <v>114</v>
      </c>
      <c r="E10" s="27" t="s">
        <v>744</v>
      </c>
      <c r="F10" s="28" t="s">
        <v>570</v>
      </c>
      <c r="G10" s="29">
        <v>15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118</v>
      </c>
      <c r="E11" s="27" t="s">
        <v>744</v>
      </c>
    </row>
    <row r="12">
      <c r="A12" s="1" t="s">
        <v>119</v>
      </c>
    </row>
    <row r="13">
      <c r="A13" s="1" t="s">
        <v>121</v>
      </c>
      <c r="E13" s="27" t="s">
        <v>114</v>
      </c>
    </row>
    <row r="14">
      <c r="A14" s="1" t="s">
        <v>109</v>
      </c>
      <c r="C14" s="22" t="s">
        <v>379</v>
      </c>
      <c r="E14" s="23" t="s">
        <v>688</v>
      </c>
      <c r="L14" s="24">
        <f>SUMIFS(L15:L22,A15:A22,"P")</f>
        <v>0</v>
      </c>
      <c r="M14" s="24">
        <f>SUMIFS(M15:M22,A15:A22,"P")</f>
        <v>0</v>
      </c>
      <c r="N14" s="25"/>
    </row>
    <row r="15" ht="25.5">
      <c r="A15" s="1" t="s">
        <v>112</v>
      </c>
      <c r="B15" s="1">
        <v>2</v>
      </c>
      <c r="C15" s="26" t="s">
        <v>4832</v>
      </c>
      <c r="D15" t="s">
        <v>114</v>
      </c>
      <c r="E15" s="27" t="s">
        <v>4833</v>
      </c>
      <c r="F15" s="28" t="s">
        <v>416</v>
      </c>
      <c r="G15" s="29">
        <v>12.25</v>
      </c>
      <c r="H15" s="28">
        <v>0.043040000000000002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133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118</v>
      </c>
      <c r="E16" s="27" t="s">
        <v>4833</v>
      </c>
    </row>
    <row r="17">
      <c r="A17" s="1" t="s">
        <v>119</v>
      </c>
      <c r="E17" s="33" t="s">
        <v>4834</v>
      </c>
    </row>
    <row r="18">
      <c r="A18" s="1" t="s">
        <v>121</v>
      </c>
      <c r="E18" s="27" t="s">
        <v>114</v>
      </c>
    </row>
    <row r="19" ht="25.5">
      <c r="A19" s="1" t="s">
        <v>112</v>
      </c>
      <c r="B19" s="1">
        <v>3</v>
      </c>
      <c r="C19" s="26" t="s">
        <v>4835</v>
      </c>
      <c r="D19" t="s">
        <v>114</v>
      </c>
      <c r="E19" s="27" t="s">
        <v>4836</v>
      </c>
      <c r="F19" s="28" t="s">
        <v>416</v>
      </c>
      <c r="G19" s="29">
        <v>35</v>
      </c>
      <c r="H19" s="28">
        <v>0.073959999999999998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133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118</v>
      </c>
      <c r="E20" s="27" t="s">
        <v>4836</v>
      </c>
    </row>
    <row r="21">
      <c r="A21" s="1" t="s">
        <v>119</v>
      </c>
      <c r="E21" s="33" t="s">
        <v>4837</v>
      </c>
    </row>
    <row r="22">
      <c r="A22" s="1" t="s">
        <v>121</v>
      </c>
      <c r="E22" s="27" t="s">
        <v>114</v>
      </c>
    </row>
    <row r="23">
      <c r="A23" s="1" t="s">
        <v>109</v>
      </c>
      <c r="C23" s="22" t="s">
        <v>790</v>
      </c>
      <c r="E23" s="23" t="s">
        <v>791</v>
      </c>
      <c r="L23" s="24">
        <f>SUMIFS(L24:L27,A24:A27,"P")</f>
        <v>0</v>
      </c>
      <c r="M23" s="24">
        <f>SUMIFS(M24:M27,A24:A27,"P")</f>
        <v>0</v>
      </c>
      <c r="N23" s="25"/>
    </row>
    <row r="24">
      <c r="A24" s="1" t="s">
        <v>112</v>
      </c>
      <c r="B24" s="1">
        <v>26</v>
      </c>
      <c r="C24" s="26" t="s">
        <v>801</v>
      </c>
      <c r="D24" t="s">
        <v>114</v>
      </c>
      <c r="E24" s="27" t="s">
        <v>802</v>
      </c>
      <c r="F24" s="28" t="s">
        <v>132</v>
      </c>
      <c r="G24" s="29">
        <v>1</v>
      </c>
      <c r="H24" s="28">
        <v>0.0015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133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118</v>
      </c>
      <c r="E25" s="27" t="s">
        <v>802</v>
      </c>
    </row>
    <row r="26">
      <c r="A26" s="1" t="s">
        <v>119</v>
      </c>
      <c r="E26" s="33" t="s">
        <v>4838</v>
      </c>
    </row>
    <row r="27">
      <c r="A27" s="1" t="s">
        <v>121</v>
      </c>
      <c r="E27" s="27" t="s">
        <v>114</v>
      </c>
    </row>
    <row r="28">
      <c r="A28" s="1" t="s">
        <v>109</v>
      </c>
      <c r="C28" s="22" t="s">
        <v>1044</v>
      </c>
      <c r="E28" s="23" t="s">
        <v>1045</v>
      </c>
      <c r="L28" s="24">
        <f>SUMIFS(L29:L40,A29:A40,"P")</f>
        <v>0</v>
      </c>
      <c r="M28" s="24">
        <f>SUMIFS(M29:M40,A29:A40,"P")</f>
        <v>0</v>
      </c>
      <c r="N28" s="25"/>
    </row>
    <row r="29" ht="25.5">
      <c r="A29" s="1" t="s">
        <v>112</v>
      </c>
      <c r="B29" s="1">
        <v>27</v>
      </c>
      <c r="C29" s="26" t="s">
        <v>1053</v>
      </c>
      <c r="D29" t="s">
        <v>114</v>
      </c>
      <c r="E29" s="27" t="s">
        <v>1054</v>
      </c>
      <c r="F29" s="28" t="s">
        <v>136</v>
      </c>
      <c r="G29" s="29">
        <v>63.32</v>
      </c>
      <c r="H29" s="28">
        <v>0</v>
      </c>
      <c r="I29" s="30">
        <f>ROUND(G29*H29,P4)</f>
        <v>0</v>
      </c>
      <c r="L29" s="31">
        <v>0</v>
      </c>
      <c r="M29" s="24">
        <f>ROUND(G29*L29,P4)</f>
        <v>0</v>
      </c>
      <c r="N29" s="25" t="s">
        <v>133</v>
      </c>
      <c r="O29" s="32">
        <f>M29*AA29</f>
        <v>0</v>
      </c>
      <c r="P29" s="1">
        <v>3</v>
      </c>
      <c r="AA29" s="1">
        <f>IF(P29=1,$O$3,IF(P29=2,$O$4,$O$5))</f>
        <v>0</v>
      </c>
    </row>
    <row r="30" ht="25.5">
      <c r="A30" s="1" t="s">
        <v>118</v>
      </c>
      <c r="E30" s="27" t="s">
        <v>1054</v>
      </c>
    </row>
    <row r="31" ht="38.25">
      <c r="A31" s="1" t="s">
        <v>119</v>
      </c>
      <c r="E31" s="33" t="s">
        <v>4839</v>
      </c>
    </row>
    <row r="32">
      <c r="A32" s="1" t="s">
        <v>121</v>
      </c>
      <c r="E32" s="27" t="s">
        <v>114</v>
      </c>
    </row>
    <row r="33" ht="25.5">
      <c r="A33" s="1" t="s">
        <v>112</v>
      </c>
      <c r="B33" s="1">
        <v>28</v>
      </c>
      <c r="C33" s="26" t="s">
        <v>1063</v>
      </c>
      <c r="D33" t="s">
        <v>114</v>
      </c>
      <c r="E33" s="27" t="s">
        <v>1064</v>
      </c>
      <c r="F33" s="28" t="s">
        <v>416</v>
      </c>
      <c r="G33" s="29">
        <v>39.524000000000001</v>
      </c>
      <c r="H33" s="28">
        <v>0</v>
      </c>
      <c r="I33" s="30">
        <f>ROUND(G33*H33,P4)</f>
        <v>0</v>
      </c>
      <c r="L33" s="31">
        <v>0</v>
      </c>
      <c r="M33" s="24">
        <f>ROUND(G33*L33,P4)</f>
        <v>0</v>
      </c>
      <c r="N33" s="25" t="s">
        <v>133</v>
      </c>
      <c r="O33" s="32">
        <f>M33*AA33</f>
        <v>0</v>
      </c>
      <c r="P33" s="1">
        <v>3</v>
      </c>
      <c r="AA33" s="1">
        <f>IF(P33=1,$O$3,IF(P33=2,$O$4,$O$5))</f>
        <v>0</v>
      </c>
    </row>
    <row r="34" ht="25.5">
      <c r="A34" s="1" t="s">
        <v>118</v>
      </c>
      <c r="E34" s="27" t="s">
        <v>1064</v>
      </c>
    </row>
    <row r="35" ht="38.25">
      <c r="A35" s="1" t="s">
        <v>119</v>
      </c>
      <c r="E35" s="33" t="s">
        <v>4840</v>
      </c>
    </row>
    <row r="36">
      <c r="A36" s="1" t="s">
        <v>121</v>
      </c>
      <c r="E36" s="27" t="s">
        <v>114</v>
      </c>
    </row>
    <row r="37" ht="25.5">
      <c r="A37" s="1" t="s">
        <v>112</v>
      </c>
      <c r="B37" s="1">
        <v>29</v>
      </c>
      <c r="C37" s="26" t="s">
        <v>4841</v>
      </c>
      <c r="D37" t="s">
        <v>114</v>
      </c>
      <c r="E37" s="27" t="s">
        <v>4842</v>
      </c>
      <c r="F37" s="28" t="s">
        <v>416</v>
      </c>
      <c r="G37" s="29">
        <v>16.149999999999999</v>
      </c>
      <c r="H37" s="28">
        <v>0</v>
      </c>
      <c r="I37" s="30">
        <f>ROUND(G37*H37,P4)</f>
        <v>0</v>
      </c>
      <c r="L37" s="31">
        <v>0</v>
      </c>
      <c r="M37" s="24">
        <f>ROUND(G37*L37,P4)</f>
        <v>0</v>
      </c>
      <c r="N37" s="25" t="s">
        <v>133</v>
      </c>
      <c r="O37" s="32">
        <f>M37*AA37</f>
        <v>0</v>
      </c>
      <c r="P37" s="1">
        <v>3</v>
      </c>
      <c r="AA37" s="1">
        <f>IF(P37=1,$O$3,IF(P37=2,$O$4,$O$5))</f>
        <v>0</v>
      </c>
    </row>
    <row r="38" ht="25.5">
      <c r="A38" s="1" t="s">
        <v>118</v>
      </c>
      <c r="E38" s="27" t="s">
        <v>4842</v>
      </c>
    </row>
    <row r="39">
      <c r="A39" s="1" t="s">
        <v>119</v>
      </c>
      <c r="E39" s="33" t="s">
        <v>4843</v>
      </c>
    </row>
    <row r="40">
      <c r="A40" s="1" t="s">
        <v>121</v>
      </c>
      <c r="E40" s="27" t="s">
        <v>114</v>
      </c>
    </row>
    <row r="41">
      <c r="A41" s="1" t="s">
        <v>109</v>
      </c>
      <c r="C41" s="22" t="s">
        <v>1946</v>
      </c>
      <c r="E41" s="23" t="s">
        <v>1947</v>
      </c>
      <c r="L41" s="24">
        <f>SUMIFS(L42:L53,A42:A53,"P")</f>
        <v>0</v>
      </c>
      <c r="M41" s="24">
        <f>SUMIFS(M42:M53,A42:A53,"P")</f>
        <v>0</v>
      </c>
      <c r="N41" s="25"/>
    </row>
    <row r="42">
      <c r="A42" s="1" t="s">
        <v>112</v>
      </c>
      <c r="B42" s="1">
        <v>30</v>
      </c>
      <c r="C42" s="26" t="s">
        <v>2718</v>
      </c>
      <c r="D42" t="s">
        <v>114</v>
      </c>
      <c r="E42" s="27" t="s">
        <v>2719</v>
      </c>
      <c r="F42" s="28" t="s">
        <v>416</v>
      </c>
      <c r="G42" s="29">
        <v>39.524000000000001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133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118</v>
      </c>
      <c r="E43" s="27" t="s">
        <v>2719</v>
      </c>
    </row>
    <row r="44" ht="38.25">
      <c r="A44" s="1" t="s">
        <v>119</v>
      </c>
      <c r="E44" s="33" t="s">
        <v>4840</v>
      </c>
    </row>
    <row r="45">
      <c r="A45" s="1" t="s">
        <v>121</v>
      </c>
      <c r="E45" s="27" t="s">
        <v>114</v>
      </c>
    </row>
    <row r="46">
      <c r="A46" s="1" t="s">
        <v>112</v>
      </c>
      <c r="B46" s="1">
        <v>31</v>
      </c>
      <c r="C46" s="26" t="s">
        <v>2733</v>
      </c>
      <c r="D46" t="s">
        <v>114</v>
      </c>
      <c r="E46" s="27" t="s">
        <v>2734</v>
      </c>
      <c r="F46" s="28" t="s">
        <v>136</v>
      </c>
      <c r="G46" s="29">
        <v>11.550000000000001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133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118</v>
      </c>
      <c r="E47" s="27" t="s">
        <v>2734</v>
      </c>
    </row>
    <row r="48" ht="51">
      <c r="A48" s="1" t="s">
        <v>119</v>
      </c>
      <c r="E48" s="33" t="s">
        <v>4844</v>
      </c>
    </row>
    <row r="49">
      <c r="A49" s="1" t="s">
        <v>121</v>
      </c>
      <c r="E49" s="27" t="s">
        <v>114</v>
      </c>
    </row>
    <row r="50" ht="25.5">
      <c r="A50" s="1" t="s">
        <v>112</v>
      </c>
      <c r="B50" s="1">
        <v>32</v>
      </c>
      <c r="C50" s="26" t="s">
        <v>1978</v>
      </c>
      <c r="D50" t="s">
        <v>114</v>
      </c>
      <c r="E50" s="27" t="s">
        <v>1979</v>
      </c>
      <c r="F50" s="28" t="s">
        <v>136</v>
      </c>
      <c r="G50" s="29">
        <v>4</v>
      </c>
      <c r="H50" s="28">
        <v>0.0016900000000000001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133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118</v>
      </c>
      <c r="E51" s="27" t="s">
        <v>1979</v>
      </c>
    </row>
    <row r="52">
      <c r="A52" s="1" t="s">
        <v>119</v>
      </c>
      <c r="E52" s="33" t="s">
        <v>4845</v>
      </c>
    </row>
    <row r="53">
      <c r="A53" s="1" t="s">
        <v>121</v>
      </c>
      <c r="E53" s="27" t="s">
        <v>114</v>
      </c>
    </row>
    <row r="54">
      <c r="A54" s="1" t="s">
        <v>109</v>
      </c>
      <c r="C54" s="22" t="s">
        <v>1072</v>
      </c>
      <c r="E54" s="23" t="s">
        <v>1073</v>
      </c>
      <c r="L54" s="24">
        <f>SUMIFS(L55:L58,A55:A58,"P")</f>
        <v>0</v>
      </c>
      <c r="M54" s="24">
        <f>SUMIFS(M55:M58,A55:A58,"P")</f>
        <v>0</v>
      </c>
      <c r="N54" s="25"/>
    </row>
    <row r="55">
      <c r="A55" s="1" t="s">
        <v>112</v>
      </c>
      <c r="B55" s="1">
        <v>33</v>
      </c>
      <c r="C55" s="26" t="s">
        <v>2754</v>
      </c>
      <c r="D55" t="s">
        <v>114</v>
      </c>
      <c r="E55" s="27" t="s">
        <v>2755</v>
      </c>
      <c r="F55" s="28" t="s">
        <v>136</v>
      </c>
      <c r="G55" s="29">
        <v>5.9249999999999998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133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118</v>
      </c>
      <c r="E56" s="27" t="s">
        <v>2755</v>
      </c>
    </row>
    <row r="57" ht="38.25">
      <c r="A57" s="1" t="s">
        <v>119</v>
      </c>
      <c r="E57" s="33" t="s">
        <v>4846</v>
      </c>
    </row>
    <row r="58">
      <c r="A58" s="1" t="s">
        <v>121</v>
      </c>
      <c r="E58" s="27" t="s">
        <v>114</v>
      </c>
    </row>
    <row r="59">
      <c r="A59" s="1" t="s">
        <v>109</v>
      </c>
      <c r="C59" s="22" t="s">
        <v>2255</v>
      </c>
      <c r="E59" s="23" t="s">
        <v>2256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112</v>
      </c>
      <c r="B60" s="1">
        <v>34</v>
      </c>
      <c r="C60" s="26" t="s">
        <v>4847</v>
      </c>
      <c r="D60" t="s">
        <v>114</v>
      </c>
      <c r="E60" s="27" t="s">
        <v>4848</v>
      </c>
      <c r="F60" s="28" t="s">
        <v>416</v>
      </c>
      <c r="G60" s="29">
        <v>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133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118</v>
      </c>
      <c r="E61" s="27" t="s">
        <v>4848</v>
      </c>
    </row>
    <row r="62" ht="38.25">
      <c r="A62" s="1" t="s">
        <v>119</v>
      </c>
      <c r="E62" s="33" t="s">
        <v>4849</v>
      </c>
    </row>
    <row r="63">
      <c r="A63" s="1" t="s">
        <v>121</v>
      </c>
      <c r="E63" s="27" t="s">
        <v>114</v>
      </c>
    </row>
    <row r="64">
      <c r="A64" s="1" t="s">
        <v>109</v>
      </c>
      <c r="C64" s="22" t="s">
        <v>2505</v>
      </c>
      <c r="E64" s="23" t="s">
        <v>2506</v>
      </c>
      <c r="L64" s="24">
        <f>SUMIFS(L65:L72,A65:A72,"P")</f>
        <v>0</v>
      </c>
      <c r="M64" s="24">
        <f>SUMIFS(M65:M72,A65:A72,"P")</f>
        <v>0</v>
      </c>
      <c r="N64" s="25"/>
    </row>
    <row r="65" ht="25.5">
      <c r="A65" s="1" t="s">
        <v>112</v>
      </c>
      <c r="B65" s="1">
        <v>35</v>
      </c>
      <c r="C65" s="26" t="s">
        <v>4850</v>
      </c>
      <c r="D65" t="s">
        <v>114</v>
      </c>
      <c r="E65" s="27" t="s">
        <v>4851</v>
      </c>
      <c r="F65" s="28" t="s">
        <v>416</v>
      </c>
      <c r="G65" s="29">
        <v>35</v>
      </c>
      <c r="H65" s="28">
        <v>0.00013999999999999999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133</v>
      </c>
      <c r="O65" s="32">
        <f>M65*AA65</f>
        <v>0</v>
      </c>
      <c r="P65" s="1">
        <v>3</v>
      </c>
      <c r="AA65" s="1">
        <f>IF(P65=1,$O$3,IF(P65=2,$O$4,$O$5))</f>
        <v>0</v>
      </c>
    </row>
    <row r="66" ht="25.5">
      <c r="A66" s="1" t="s">
        <v>118</v>
      </c>
      <c r="E66" s="27" t="s">
        <v>4851</v>
      </c>
    </row>
    <row r="67">
      <c r="A67" s="1" t="s">
        <v>119</v>
      </c>
    </row>
    <row r="68">
      <c r="A68" s="1" t="s">
        <v>121</v>
      </c>
      <c r="E68" s="27" t="s">
        <v>114</v>
      </c>
    </row>
    <row r="69" ht="25.5">
      <c r="A69" s="1" t="s">
        <v>112</v>
      </c>
      <c r="B69" s="1">
        <v>36</v>
      </c>
      <c r="C69" s="26" t="s">
        <v>4852</v>
      </c>
      <c r="D69" t="s">
        <v>114</v>
      </c>
      <c r="E69" s="27" t="s">
        <v>4853</v>
      </c>
      <c r="F69" s="28" t="s">
        <v>416</v>
      </c>
      <c r="G69" s="29">
        <v>35</v>
      </c>
      <c r="H69" s="28">
        <v>0.00072000000000000005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133</v>
      </c>
      <c r="O69" s="32">
        <f>M69*AA69</f>
        <v>0</v>
      </c>
      <c r="P69" s="1">
        <v>3</v>
      </c>
      <c r="AA69" s="1">
        <f>IF(P69=1,$O$3,IF(P69=2,$O$4,$O$5))</f>
        <v>0</v>
      </c>
    </row>
    <row r="70" ht="25.5">
      <c r="A70" s="1" t="s">
        <v>118</v>
      </c>
      <c r="E70" s="27" t="s">
        <v>4853</v>
      </c>
    </row>
    <row r="71">
      <c r="A71" s="1" t="s">
        <v>119</v>
      </c>
      <c r="E71" s="33" t="s">
        <v>4837</v>
      </c>
    </row>
    <row r="72">
      <c r="A72" s="1" t="s">
        <v>121</v>
      </c>
      <c r="E72" s="27" t="s">
        <v>114</v>
      </c>
    </row>
    <row r="73">
      <c r="A73" s="1" t="s">
        <v>109</v>
      </c>
      <c r="C73" s="22" t="s">
        <v>467</v>
      </c>
      <c r="E73" s="23" t="s">
        <v>468</v>
      </c>
      <c r="L73" s="24">
        <f>SUMIFS(L74:L125,A74:A125,"P")</f>
        <v>0</v>
      </c>
      <c r="M73" s="24">
        <f>SUMIFS(M74:M125,A74:A125,"P")</f>
        <v>0</v>
      </c>
      <c r="N73" s="25"/>
    </row>
    <row r="74" ht="25.5">
      <c r="A74" s="1" t="s">
        <v>112</v>
      </c>
      <c r="B74" s="1">
        <v>4</v>
      </c>
      <c r="C74" s="26" t="s">
        <v>4788</v>
      </c>
      <c r="D74" t="s">
        <v>114</v>
      </c>
      <c r="E74" s="27" t="s">
        <v>4789</v>
      </c>
      <c r="F74" s="28" t="s">
        <v>416</v>
      </c>
      <c r="G74" s="29">
        <v>64.799999999999997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133</v>
      </c>
      <c r="O74" s="32">
        <f>M74*AA74</f>
        <v>0</v>
      </c>
      <c r="P74" s="1">
        <v>3</v>
      </c>
      <c r="AA74" s="1">
        <f>IF(P74=1,$O$3,IF(P74=2,$O$4,$O$5))</f>
        <v>0</v>
      </c>
    </row>
    <row r="75" ht="25.5">
      <c r="A75" s="1" t="s">
        <v>118</v>
      </c>
      <c r="E75" s="27" t="s">
        <v>4789</v>
      </c>
    </row>
    <row r="76">
      <c r="A76" s="1" t="s">
        <v>119</v>
      </c>
      <c r="E76" s="33" t="s">
        <v>4854</v>
      </c>
    </row>
    <row r="77">
      <c r="A77" s="1" t="s">
        <v>121</v>
      </c>
      <c r="E77" s="27" t="s">
        <v>114</v>
      </c>
    </row>
    <row r="78" ht="25.5">
      <c r="A78" s="1" t="s">
        <v>112</v>
      </c>
      <c r="B78" s="1">
        <v>5</v>
      </c>
      <c r="C78" s="26" t="s">
        <v>4791</v>
      </c>
      <c r="D78" t="s">
        <v>114</v>
      </c>
      <c r="E78" s="27" t="s">
        <v>4792</v>
      </c>
      <c r="F78" s="28" t="s">
        <v>416</v>
      </c>
      <c r="G78" s="29">
        <v>324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133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118</v>
      </c>
      <c r="E79" s="27" t="s">
        <v>4793</v>
      </c>
    </row>
    <row r="80">
      <c r="A80" s="1" t="s">
        <v>119</v>
      </c>
    </row>
    <row r="81">
      <c r="A81" s="1" t="s">
        <v>121</v>
      </c>
      <c r="E81" s="27" t="s">
        <v>114</v>
      </c>
    </row>
    <row r="82" ht="25.5">
      <c r="A82" s="1" t="s">
        <v>112</v>
      </c>
      <c r="B82" s="1">
        <v>6</v>
      </c>
      <c r="C82" s="26" t="s">
        <v>4794</v>
      </c>
      <c r="D82" t="s">
        <v>114</v>
      </c>
      <c r="E82" s="27" t="s">
        <v>4795</v>
      </c>
      <c r="F82" s="28" t="s">
        <v>416</v>
      </c>
      <c r="G82" s="29">
        <v>64.799999999999997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133</v>
      </c>
      <c r="O82" s="32">
        <f>M82*AA82</f>
        <v>0</v>
      </c>
      <c r="P82" s="1">
        <v>3</v>
      </c>
      <c r="AA82" s="1">
        <f>IF(P82=1,$O$3,IF(P82=2,$O$4,$O$5))</f>
        <v>0</v>
      </c>
    </row>
    <row r="83" ht="25.5">
      <c r="A83" s="1" t="s">
        <v>118</v>
      </c>
      <c r="E83" s="27" t="s">
        <v>4795</v>
      </c>
    </row>
    <row r="84">
      <c r="A84" s="1" t="s">
        <v>119</v>
      </c>
    </row>
    <row r="85">
      <c r="A85" s="1" t="s">
        <v>121</v>
      </c>
      <c r="E85" s="27" t="s">
        <v>114</v>
      </c>
    </row>
    <row r="86" ht="25.5">
      <c r="A86" s="1" t="s">
        <v>112</v>
      </c>
      <c r="B86" s="1">
        <v>7</v>
      </c>
      <c r="C86" s="26" t="s">
        <v>472</v>
      </c>
      <c r="D86" t="s">
        <v>114</v>
      </c>
      <c r="E86" s="27" t="s">
        <v>473</v>
      </c>
      <c r="F86" s="28" t="s">
        <v>416</v>
      </c>
      <c r="G86" s="29">
        <v>40</v>
      </c>
      <c r="H86" s="28">
        <v>0.00012999999999999999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133</v>
      </c>
      <c r="O86" s="32">
        <f>M86*AA86</f>
        <v>0</v>
      </c>
      <c r="P86" s="1">
        <v>3</v>
      </c>
      <c r="AA86" s="1">
        <f>IF(P86=1,$O$3,IF(P86=2,$O$4,$O$5))</f>
        <v>0</v>
      </c>
    </row>
    <row r="87" ht="25.5">
      <c r="A87" s="1" t="s">
        <v>118</v>
      </c>
      <c r="E87" s="27" t="s">
        <v>473</v>
      </c>
    </row>
    <row r="88">
      <c r="A88" s="1" t="s">
        <v>119</v>
      </c>
      <c r="E88" s="33" t="s">
        <v>4855</v>
      </c>
    </row>
    <row r="89">
      <c r="A89" s="1" t="s">
        <v>121</v>
      </c>
      <c r="E89" s="27" t="s">
        <v>114</v>
      </c>
    </row>
    <row r="90">
      <c r="A90" s="1" t="s">
        <v>112</v>
      </c>
      <c r="B90" s="1">
        <v>8</v>
      </c>
      <c r="C90" s="26" t="s">
        <v>4856</v>
      </c>
      <c r="D90" t="s">
        <v>114</v>
      </c>
      <c r="E90" s="27" t="s">
        <v>4857</v>
      </c>
      <c r="F90" s="28" t="s">
        <v>570</v>
      </c>
      <c r="G90" s="29">
        <v>2.1600000000000001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133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118</v>
      </c>
      <c r="E91" s="27" t="s">
        <v>4857</v>
      </c>
    </row>
    <row r="92">
      <c r="A92" s="1" t="s">
        <v>119</v>
      </c>
      <c r="E92" s="33" t="s">
        <v>4858</v>
      </c>
    </row>
    <row r="93">
      <c r="A93" s="1" t="s">
        <v>121</v>
      </c>
      <c r="E93" s="27" t="s">
        <v>114</v>
      </c>
    </row>
    <row r="94">
      <c r="A94" s="1" t="s">
        <v>112</v>
      </c>
      <c r="B94" s="1">
        <v>9</v>
      </c>
      <c r="C94" s="26" t="s">
        <v>4797</v>
      </c>
      <c r="D94" t="s">
        <v>114</v>
      </c>
      <c r="E94" s="27" t="s">
        <v>4798</v>
      </c>
      <c r="F94" s="28" t="s">
        <v>570</v>
      </c>
      <c r="G94" s="29">
        <v>10.422000000000001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133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118</v>
      </c>
      <c r="E95" s="27" t="s">
        <v>4798</v>
      </c>
    </row>
    <row r="96" ht="51">
      <c r="A96" s="1" t="s">
        <v>119</v>
      </c>
      <c r="E96" s="33" t="s">
        <v>4859</v>
      </c>
    </row>
    <row r="97">
      <c r="A97" s="1" t="s">
        <v>121</v>
      </c>
      <c r="E97" s="27" t="s">
        <v>114</v>
      </c>
    </row>
    <row r="98" ht="25.5">
      <c r="A98" s="1" t="s">
        <v>112</v>
      </c>
      <c r="B98" s="1">
        <v>10</v>
      </c>
      <c r="C98" s="26" t="s">
        <v>2787</v>
      </c>
      <c r="D98" t="s">
        <v>114</v>
      </c>
      <c r="E98" s="27" t="s">
        <v>2788</v>
      </c>
      <c r="F98" s="28" t="s">
        <v>570</v>
      </c>
      <c r="G98" s="29">
        <v>21.686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133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.5">
      <c r="A99" s="1" t="s">
        <v>118</v>
      </c>
      <c r="E99" s="27" t="s">
        <v>2788</v>
      </c>
    </row>
    <row r="100" ht="63.75">
      <c r="A100" s="1" t="s">
        <v>119</v>
      </c>
      <c r="E100" s="33" t="s">
        <v>4860</v>
      </c>
    </row>
    <row r="101">
      <c r="A101" s="1" t="s">
        <v>121</v>
      </c>
      <c r="E101" s="27" t="s">
        <v>114</v>
      </c>
    </row>
    <row r="102" ht="25.5">
      <c r="A102" s="1" t="s">
        <v>112</v>
      </c>
      <c r="B102" s="1">
        <v>11</v>
      </c>
      <c r="C102" s="26" t="s">
        <v>2790</v>
      </c>
      <c r="D102" t="s">
        <v>114</v>
      </c>
      <c r="E102" s="27" t="s">
        <v>2791</v>
      </c>
      <c r="F102" s="28" t="s">
        <v>570</v>
      </c>
      <c r="G102" s="29">
        <v>1.4339999999999999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133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25.5">
      <c r="A103" s="1" t="s">
        <v>118</v>
      </c>
      <c r="E103" s="27" t="s">
        <v>2791</v>
      </c>
    </row>
    <row r="104">
      <c r="A104" s="1" t="s">
        <v>119</v>
      </c>
      <c r="E104" s="33" t="s">
        <v>4861</v>
      </c>
    </row>
    <row r="105">
      <c r="A105" s="1" t="s">
        <v>121</v>
      </c>
      <c r="E105" s="27" t="s">
        <v>114</v>
      </c>
    </row>
    <row r="106">
      <c r="A106" s="1" t="s">
        <v>112</v>
      </c>
      <c r="B106" s="1">
        <v>12</v>
      </c>
      <c r="C106" s="26" t="s">
        <v>2808</v>
      </c>
      <c r="D106" t="s">
        <v>114</v>
      </c>
      <c r="E106" s="27" t="s">
        <v>2809</v>
      </c>
      <c r="F106" s="28" t="s">
        <v>570</v>
      </c>
      <c r="G106" s="29">
        <v>3.2570000000000001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133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118</v>
      </c>
      <c r="E107" s="27" t="s">
        <v>2809</v>
      </c>
    </row>
    <row r="108">
      <c r="A108" s="1" t="s">
        <v>119</v>
      </c>
      <c r="E108" s="33" t="s">
        <v>4862</v>
      </c>
    </row>
    <row r="109">
      <c r="A109" s="1" t="s">
        <v>121</v>
      </c>
      <c r="E109" s="27" t="s">
        <v>114</v>
      </c>
    </row>
    <row r="110">
      <c r="A110" s="1" t="s">
        <v>112</v>
      </c>
      <c r="B110" s="1">
        <v>13</v>
      </c>
      <c r="C110" s="26" t="s">
        <v>835</v>
      </c>
      <c r="D110" t="s">
        <v>114</v>
      </c>
      <c r="E110" s="27" t="s">
        <v>836</v>
      </c>
      <c r="F110" s="28" t="s">
        <v>570</v>
      </c>
      <c r="G110" s="29">
        <v>4.8860000000000001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133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118</v>
      </c>
      <c r="E111" s="27" t="s">
        <v>836</v>
      </c>
    </row>
    <row r="112">
      <c r="A112" s="1" t="s">
        <v>119</v>
      </c>
      <c r="E112" s="33" t="s">
        <v>4863</v>
      </c>
    </row>
    <row r="113">
      <c r="A113" s="1" t="s">
        <v>121</v>
      </c>
      <c r="E113" s="27" t="s">
        <v>114</v>
      </c>
    </row>
    <row r="114" ht="25.5">
      <c r="A114" s="1" t="s">
        <v>112</v>
      </c>
      <c r="B114" s="1">
        <v>14</v>
      </c>
      <c r="C114" s="26" t="s">
        <v>2829</v>
      </c>
      <c r="D114" t="s">
        <v>114</v>
      </c>
      <c r="E114" s="27" t="s">
        <v>2830</v>
      </c>
      <c r="F114" s="28" t="s">
        <v>416</v>
      </c>
      <c r="G114" s="29">
        <v>3.1200000000000001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133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 ht="25.5">
      <c r="A115" s="1" t="s">
        <v>118</v>
      </c>
      <c r="E115" s="27" t="s">
        <v>2830</v>
      </c>
    </row>
    <row r="116">
      <c r="A116" s="1" t="s">
        <v>119</v>
      </c>
      <c r="E116" s="33" t="s">
        <v>4864</v>
      </c>
    </row>
    <row r="117">
      <c r="A117" s="1" t="s">
        <v>121</v>
      </c>
      <c r="E117" s="27" t="s">
        <v>114</v>
      </c>
    </row>
    <row r="118" ht="25.5">
      <c r="A118" s="1" t="s">
        <v>112</v>
      </c>
      <c r="B118" s="1">
        <v>15</v>
      </c>
      <c r="C118" s="26" t="s">
        <v>1085</v>
      </c>
      <c r="D118" t="s">
        <v>114</v>
      </c>
      <c r="E118" s="27" t="s">
        <v>1086</v>
      </c>
      <c r="F118" s="28" t="s">
        <v>416</v>
      </c>
      <c r="G118" s="29">
        <v>1.5629999999999999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133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 ht="25.5">
      <c r="A119" s="1" t="s">
        <v>118</v>
      </c>
      <c r="E119" s="27" t="s">
        <v>1086</v>
      </c>
    </row>
    <row r="120">
      <c r="A120" s="1" t="s">
        <v>119</v>
      </c>
      <c r="E120" s="33" t="s">
        <v>4865</v>
      </c>
    </row>
    <row r="121">
      <c r="A121" s="1" t="s">
        <v>121</v>
      </c>
      <c r="E121" s="27" t="s">
        <v>114</v>
      </c>
    </row>
    <row r="122" ht="25.5">
      <c r="A122" s="1" t="s">
        <v>112</v>
      </c>
      <c r="B122" s="1">
        <v>16</v>
      </c>
      <c r="C122" s="26" t="s">
        <v>2835</v>
      </c>
      <c r="D122" t="s">
        <v>114</v>
      </c>
      <c r="E122" s="27" t="s">
        <v>2836</v>
      </c>
      <c r="F122" s="28" t="s">
        <v>416</v>
      </c>
      <c r="G122" s="29">
        <v>7.7999999999999998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133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 ht="25.5">
      <c r="A123" s="1" t="s">
        <v>118</v>
      </c>
      <c r="E123" s="27" t="s">
        <v>2836</v>
      </c>
    </row>
    <row r="124">
      <c r="A124" s="1" t="s">
        <v>119</v>
      </c>
      <c r="E124" s="33" t="s">
        <v>4866</v>
      </c>
    </row>
    <row r="125">
      <c r="A125" s="1" t="s">
        <v>121</v>
      </c>
      <c r="E125" s="27" t="s">
        <v>114</v>
      </c>
    </row>
    <row r="126">
      <c r="A126" s="1" t="s">
        <v>109</v>
      </c>
      <c r="C126" s="22" t="s">
        <v>474</v>
      </c>
      <c r="E126" s="23" t="s">
        <v>475</v>
      </c>
      <c r="L126" s="24">
        <f>SUMIFS(L127:L162,A127:A162,"P")</f>
        <v>0</v>
      </c>
      <c r="M126" s="24">
        <f>SUMIFS(M127:M162,A127:A162,"P")</f>
        <v>0</v>
      </c>
      <c r="N126" s="25"/>
    </row>
    <row r="127">
      <c r="A127" s="1" t="s">
        <v>112</v>
      </c>
      <c r="B127" s="1">
        <v>17</v>
      </c>
      <c r="C127" s="26" t="s">
        <v>4812</v>
      </c>
      <c r="D127" t="s">
        <v>114</v>
      </c>
      <c r="E127" s="27" t="s">
        <v>4813</v>
      </c>
      <c r="F127" s="28" t="s">
        <v>478</v>
      </c>
      <c r="G127" s="29">
        <v>90.433999999999997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133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118</v>
      </c>
      <c r="E128" s="27" t="s">
        <v>4813</v>
      </c>
    </row>
    <row r="129">
      <c r="A129" s="1" t="s">
        <v>119</v>
      </c>
    </row>
    <row r="130">
      <c r="A130" s="1" t="s">
        <v>121</v>
      </c>
      <c r="E130" s="27" t="s">
        <v>114</v>
      </c>
    </row>
    <row r="131" ht="25.5">
      <c r="A131" s="1" t="s">
        <v>112</v>
      </c>
      <c r="B131" s="1">
        <v>18</v>
      </c>
      <c r="C131" s="26" t="s">
        <v>4817</v>
      </c>
      <c r="D131" t="s">
        <v>114</v>
      </c>
      <c r="E131" s="27" t="s">
        <v>4818</v>
      </c>
      <c r="F131" s="28" t="s">
        <v>478</v>
      </c>
      <c r="G131" s="29">
        <v>90.433999999999997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133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 ht="25.5">
      <c r="A132" s="1" t="s">
        <v>118</v>
      </c>
      <c r="E132" s="27" t="s">
        <v>4818</v>
      </c>
    </row>
    <row r="133">
      <c r="A133" s="1" t="s">
        <v>119</v>
      </c>
    </row>
    <row r="134">
      <c r="A134" s="1" t="s">
        <v>121</v>
      </c>
      <c r="E134" s="27" t="s">
        <v>114</v>
      </c>
    </row>
    <row r="135" ht="25.5">
      <c r="A135" s="1" t="s">
        <v>112</v>
      </c>
      <c r="B135" s="1">
        <v>19</v>
      </c>
      <c r="C135" s="26" t="s">
        <v>4819</v>
      </c>
      <c r="D135" t="s">
        <v>114</v>
      </c>
      <c r="E135" s="27" t="s">
        <v>4820</v>
      </c>
      <c r="F135" s="28" t="s">
        <v>478</v>
      </c>
      <c r="G135" s="29">
        <v>1718.2460000000001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133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 ht="25.5">
      <c r="A136" s="1" t="s">
        <v>118</v>
      </c>
      <c r="E136" s="27" t="s">
        <v>4820</v>
      </c>
    </row>
    <row r="137">
      <c r="A137" s="1" t="s">
        <v>119</v>
      </c>
    </row>
    <row r="138">
      <c r="A138" s="1" t="s">
        <v>121</v>
      </c>
      <c r="E138" s="27" t="s">
        <v>114</v>
      </c>
    </row>
    <row r="139" ht="25.5">
      <c r="A139" s="1" t="s">
        <v>112</v>
      </c>
      <c r="B139" s="1">
        <v>20</v>
      </c>
      <c r="C139" s="26" t="s">
        <v>994</v>
      </c>
      <c r="D139" t="s">
        <v>995</v>
      </c>
      <c r="E139" s="27" t="s">
        <v>996</v>
      </c>
      <c r="F139" s="28" t="s">
        <v>478</v>
      </c>
      <c r="G139" s="29">
        <v>46.241999999999997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133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 ht="25.5">
      <c r="A140" s="1" t="s">
        <v>118</v>
      </c>
      <c r="E140" s="27" t="s">
        <v>997</v>
      </c>
    </row>
    <row r="141" ht="76.5">
      <c r="A141" s="1" t="s">
        <v>119</v>
      </c>
      <c r="E141" s="33" t="s">
        <v>4867</v>
      </c>
    </row>
    <row r="142">
      <c r="A142" s="1" t="s">
        <v>121</v>
      </c>
      <c r="E142" s="27" t="s">
        <v>114</v>
      </c>
    </row>
    <row r="143" ht="25.5">
      <c r="A143" s="1" t="s">
        <v>112</v>
      </c>
      <c r="B143" s="1">
        <v>21</v>
      </c>
      <c r="C143" s="26" t="s">
        <v>2937</v>
      </c>
      <c r="D143" t="s">
        <v>2938</v>
      </c>
      <c r="E143" s="27" t="s">
        <v>2939</v>
      </c>
      <c r="F143" s="28" t="s">
        <v>478</v>
      </c>
      <c r="G143" s="29">
        <v>39.034999999999997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133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 ht="25.5">
      <c r="A144" s="1" t="s">
        <v>118</v>
      </c>
      <c r="E144" s="27" t="s">
        <v>2940</v>
      </c>
    </row>
    <row r="145" ht="38.25">
      <c r="A145" s="1" t="s">
        <v>119</v>
      </c>
      <c r="E145" s="33" t="s">
        <v>4868</v>
      </c>
    </row>
    <row r="146">
      <c r="A146" s="1" t="s">
        <v>121</v>
      </c>
      <c r="E146" s="27" t="s">
        <v>114</v>
      </c>
    </row>
    <row r="147" ht="38.25">
      <c r="A147" s="1" t="s">
        <v>112</v>
      </c>
      <c r="B147" s="1">
        <v>25</v>
      </c>
      <c r="C147" s="26" t="s">
        <v>2948</v>
      </c>
      <c r="D147" t="s">
        <v>2949</v>
      </c>
      <c r="E147" s="27" t="s">
        <v>2950</v>
      </c>
      <c r="F147" s="28" t="s">
        <v>478</v>
      </c>
      <c r="G147" s="29">
        <v>0.30399999999999999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133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 ht="25.5">
      <c r="A148" s="1" t="s">
        <v>118</v>
      </c>
      <c r="E148" s="27" t="s">
        <v>2951</v>
      </c>
    </row>
    <row r="149">
      <c r="A149" s="1" t="s">
        <v>119</v>
      </c>
      <c r="E149" s="33" t="s">
        <v>4869</v>
      </c>
    </row>
    <row r="150">
      <c r="A150" s="1" t="s">
        <v>121</v>
      </c>
      <c r="E150" s="27" t="s">
        <v>114</v>
      </c>
    </row>
    <row r="151" ht="25.5">
      <c r="A151" s="1" t="s">
        <v>112</v>
      </c>
      <c r="B151" s="1">
        <v>23</v>
      </c>
      <c r="C151" s="26" t="s">
        <v>1094</v>
      </c>
      <c r="D151" t="s">
        <v>1095</v>
      </c>
      <c r="E151" s="27" t="s">
        <v>1096</v>
      </c>
      <c r="F151" s="28" t="s">
        <v>478</v>
      </c>
      <c r="G151" s="29">
        <v>0.17599999999999999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133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 ht="25.5">
      <c r="A152" s="1" t="s">
        <v>118</v>
      </c>
      <c r="E152" s="27" t="s">
        <v>1097</v>
      </c>
    </row>
    <row r="153" ht="51">
      <c r="A153" s="1" t="s">
        <v>119</v>
      </c>
      <c r="E153" s="33" t="s">
        <v>4870</v>
      </c>
    </row>
    <row r="154">
      <c r="A154" s="1" t="s">
        <v>121</v>
      </c>
      <c r="E154" s="27" t="s">
        <v>114</v>
      </c>
    </row>
    <row r="155" ht="25.5">
      <c r="A155" s="1" t="s">
        <v>112</v>
      </c>
      <c r="B155" s="1">
        <v>22</v>
      </c>
      <c r="C155" s="26" t="s">
        <v>1099</v>
      </c>
      <c r="D155" t="s">
        <v>1100</v>
      </c>
      <c r="E155" s="27" t="s">
        <v>1101</v>
      </c>
      <c r="F155" s="28" t="s">
        <v>478</v>
      </c>
      <c r="G155" s="29">
        <v>2.391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133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 ht="25.5">
      <c r="A156" s="1" t="s">
        <v>118</v>
      </c>
      <c r="E156" s="27" t="s">
        <v>1102</v>
      </c>
    </row>
    <row r="157" ht="51">
      <c r="A157" s="1" t="s">
        <v>119</v>
      </c>
      <c r="E157" s="33" t="s">
        <v>4871</v>
      </c>
    </row>
    <row r="158">
      <c r="A158" s="1" t="s">
        <v>121</v>
      </c>
      <c r="E158" s="27" t="s">
        <v>114</v>
      </c>
    </row>
    <row r="159" ht="25.5">
      <c r="A159" s="1" t="s">
        <v>112</v>
      </c>
      <c r="B159" s="1">
        <v>24</v>
      </c>
      <c r="C159" s="26" t="s">
        <v>2966</v>
      </c>
      <c r="D159" t="s">
        <v>2967</v>
      </c>
      <c r="E159" s="27" t="s">
        <v>2968</v>
      </c>
      <c r="F159" s="28" t="s">
        <v>478</v>
      </c>
      <c r="G159" s="29">
        <v>2.286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133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118</v>
      </c>
      <c r="E160" s="27" t="s">
        <v>2969</v>
      </c>
    </row>
    <row r="161" ht="38.25">
      <c r="A161" s="1" t="s">
        <v>119</v>
      </c>
      <c r="E161" s="33" t="s">
        <v>4872</v>
      </c>
    </row>
    <row r="162">
      <c r="A162" s="1" t="s">
        <v>121</v>
      </c>
      <c r="E162" s="27" t="s">
        <v>114</v>
      </c>
    </row>
  </sheetData>
  <sheetProtection sheet="1" objects="1" scenarios="1" spinCount="100000" saltValue="VEY6/rtPeoPYlQQiu3200yeuCl6ebiOIq7Wx2EGOvPCxNCOXolNfSUe3aqXCGOz2SE8iEU82IT86FvnDNL8yTg==" hashValue="r8GM87RKJFiTusxEBAwnYyZhQnyiaDtZBu7GCm0b0t7muR9Lqdzvx4QHmO5dbmuS6Vh5QmHW3gsVSk20NVe4A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38</v>
      </c>
      <c r="D4" s="1"/>
      <c r="E4" s="17" t="s">
        <v>39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COUNTIFS(L8:L70,"=0",A8:A70,"P")+COUNTIFS(L8:L70,"",A8:A70,"P")+SUM(Q8:Q70)</f>
        <v>0</v>
      </c>
    </row>
    <row r="8">
      <c r="A8" s="1" t="s">
        <v>107</v>
      </c>
      <c r="C8" s="22" t="s">
        <v>4873</v>
      </c>
      <c r="E8" s="23" t="s">
        <v>67</v>
      </c>
      <c r="L8" s="24">
        <f>L9+L18+L31+L52+L65</f>
        <v>0</v>
      </c>
      <c r="M8" s="24">
        <f>M9+M18+M31+M52+M65</f>
        <v>0</v>
      </c>
      <c r="N8" s="25"/>
    </row>
    <row r="9">
      <c r="A9" s="1" t="s">
        <v>109</v>
      </c>
      <c r="C9" s="22" t="s">
        <v>191</v>
      </c>
      <c r="E9" s="23" t="s">
        <v>641</v>
      </c>
      <c r="L9" s="24">
        <f>SUMIFS(L10:L17,A10:A17,"P")</f>
        <v>0</v>
      </c>
      <c r="M9" s="24">
        <f>SUMIFS(M10:M17,A10:A17,"P")</f>
        <v>0</v>
      </c>
      <c r="N9" s="25"/>
    </row>
    <row r="10" ht="25.5">
      <c r="A10" s="1" t="s">
        <v>112</v>
      </c>
      <c r="B10" s="1">
        <v>1</v>
      </c>
      <c r="C10" s="26" t="s">
        <v>1177</v>
      </c>
      <c r="D10" t="s">
        <v>114</v>
      </c>
      <c r="E10" s="27" t="s">
        <v>1178</v>
      </c>
      <c r="F10" s="28" t="s">
        <v>570</v>
      </c>
      <c r="G10" s="29">
        <v>5.2400000000000002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118</v>
      </c>
      <c r="E11" s="27" t="s">
        <v>1178</v>
      </c>
    </row>
    <row r="12" ht="63.75">
      <c r="A12" s="1" t="s">
        <v>119</v>
      </c>
      <c r="E12" s="33" t="s">
        <v>4874</v>
      </c>
    </row>
    <row r="13">
      <c r="A13" s="1" t="s">
        <v>121</v>
      </c>
      <c r="E13" s="27" t="s">
        <v>114</v>
      </c>
    </row>
    <row r="14" ht="25.5">
      <c r="A14" s="1" t="s">
        <v>112</v>
      </c>
      <c r="B14" s="1">
        <v>2</v>
      </c>
      <c r="C14" s="26" t="s">
        <v>4875</v>
      </c>
      <c r="D14" t="s">
        <v>114</v>
      </c>
      <c r="E14" s="27" t="s">
        <v>649</v>
      </c>
      <c r="F14" s="28" t="s">
        <v>570</v>
      </c>
      <c r="G14" s="29">
        <v>5.2400000000000002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118</v>
      </c>
      <c r="E15" s="27" t="s">
        <v>4876</v>
      </c>
    </row>
    <row r="16">
      <c r="A16" s="1" t="s">
        <v>119</v>
      </c>
    </row>
    <row r="17">
      <c r="A17" s="1" t="s">
        <v>121</v>
      </c>
      <c r="E17" s="27" t="s">
        <v>114</v>
      </c>
    </row>
    <row r="18">
      <c r="A18" s="1" t="s">
        <v>109</v>
      </c>
      <c r="C18" s="22" t="s">
        <v>232</v>
      </c>
      <c r="E18" s="23" t="s">
        <v>664</v>
      </c>
      <c r="L18" s="24">
        <f>SUMIFS(L19:L30,A19:A30,"P")</f>
        <v>0</v>
      </c>
      <c r="M18" s="24">
        <f>SUMIFS(M19:M30,A19:A30,"P")</f>
        <v>0</v>
      </c>
      <c r="N18" s="25"/>
    </row>
    <row r="19">
      <c r="A19" s="1" t="s">
        <v>112</v>
      </c>
      <c r="B19" s="1">
        <v>3</v>
      </c>
      <c r="C19" s="26" t="s">
        <v>4877</v>
      </c>
      <c r="D19" t="s">
        <v>114</v>
      </c>
      <c r="E19" s="27" t="s">
        <v>4878</v>
      </c>
      <c r="F19" s="28" t="s">
        <v>570</v>
      </c>
      <c r="G19" s="29">
        <v>5.2400000000000002</v>
      </c>
      <c r="H19" s="28">
        <v>2.3010199999999998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133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118</v>
      </c>
      <c r="E20" s="27" t="s">
        <v>4878</v>
      </c>
    </row>
    <row r="21">
      <c r="A21" s="1" t="s">
        <v>119</v>
      </c>
      <c r="E21" s="33" t="s">
        <v>4879</v>
      </c>
    </row>
    <row r="22">
      <c r="A22" s="1" t="s">
        <v>121</v>
      </c>
      <c r="E22" s="27" t="s">
        <v>114</v>
      </c>
    </row>
    <row r="23" ht="25.5">
      <c r="A23" s="1" t="s">
        <v>112</v>
      </c>
      <c r="B23" s="1">
        <v>4</v>
      </c>
      <c r="C23" s="26" t="s">
        <v>4880</v>
      </c>
      <c r="D23" t="s">
        <v>114</v>
      </c>
      <c r="E23" s="27" t="s">
        <v>4881</v>
      </c>
      <c r="F23" s="28" t="s">
        <v>416</v>
      </c>
      <c r="G23" s="29">
        <v>19.649999999999999</v>
      </c>
      <c r="H23" s="28">
        <v>0.51809000000000005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133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118</v>
      </c>
      <c r="E24" s="27" t="s">
        <v>4881</v>
      </c>
    </row>
    <row r="25">
      <c r="A25" s="1" t="s">
        <v>119</v>
      </c>
      <c r="E25" s="33" t="s">
        <v>4882</v>
      </c>
    </row>
    <row r="26">
      <c r="A26" s="1" t="s">
        <v>121</v>
      </c>
      <c r="E26" s="27" t="s">
        <v>114</v>
      </c>
    </row>
    <row r="27" ht="25.5">
      <c r="A27" s="1" t="s">
        <v>112</v>
      </c>
      <c r="B27" s="1">
        <v>5</v>
      </c>
      <c r="C27" s="26" t="s">
        <v>1224</v>
      </c>
      <c r="D27" t="s">
        <v>114</v>
      </c>
      <c r="E27" s="27" t="s">
        <v>1225</v>
      </c>
      <c r="F27" s="28" t="s">
        <v>478</v>
      </c>
      <c r="G27" s="29">
        <v>0.089999999999999997</v>
      </c>
      <c r="H27" s="28">
        <v>1.0593999999999999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133</v>
      </c>
      <c r="O27" s="32">
        <f>M27*AA27</f>
        <v>0</v>
      </c>
      <c r="P27" s="1">
        <v>3</v>
      </c>
      <c r="AA27" s="1">
        <f>IF(P27=1,$O$3,IF(P27=2,$O$4,$O$5))</f>
        <v>0</v>
      </c>
    </row>
    <row r="28" ht="38.25">
      <c r="A28" s="1" t="s">
        <v>118</v>
      </c>
      <c r="E28" s="27" t="s">
        <v>1226</v>
      </c>
    </row>
    <row r="29" ht="51">
      <c r="A29" s="1" t="s">
        <v>119</v>
      </c>
      <c r="E29" s="33" t="s">
        <v>4883</v>
      </c>
    </row>
    <row r="30">
      <c r="A30" s="1" t="s">
        <v>121</v>
      </c>
      <c r="E30" s="27" t="s">
        <v>114</v>
      </c>
    </row>
    <row r="31">
      <c r="A31" s="1" t="s">
        <v>109</v>
      </c>
      <c r="C31" s="22" t="s">
        <v>225</v>
      </c>
      <c r="E31" s="23" t="s">
        <v>671</v>
      </c>
      <c r="L31" s="24">
        <f>SUMIFS(L32:L51,A32:A51,"P")</f>
        <v>0</v>
      </c>
      <c r="M31" s="24">
        <f>SUMIFS(M32:M51,A32:A51,"P")</f>
        <v>0</v>
      </c>
      <c r="N31" s="25"/>
    </row>
    <row r="32" ht="25.5">
      <c r="A32" s="1" t="s">
        <v>112</v>
      </c>
      <c r="B32" s="1">
        <v>6</v>
      </c>
      <c r="C32" s="26" t="s">
        <v>4884</v>
      </c>
      <c r="D32" t="s">
        <v>114</v>
      </c>
      <c r="E32" s="27" t="s">
        <v>4885</v>
      </c>
      <c r="F32" s="28" t="s">
        <v>132</v>
      </c>
      <c r="G32" s="29">
        <v>12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133</v>
      </c>
      <c r="O32" s="32">
        <f>M32*AA32</f>
        <v>0</v>
      </c>
      <c r="P32" s="1">
        <v>3</v>
      </c>
      <c r="AA32" s="1">
        <f>IF(P32=1,$O$3,IF(P32=2,$O$4,$O$5))</f>
        <v>0</v>
      </c>
    </row>
    <row r="33" ht="25.5">
      <c r="A33" s="1" t="s">
        <v>118</v>
      </c>
      <c r="E33" s="27" t="s">
        <v>4885</v>
      </c>
    </row>
    <row r="34">
      <c r="A34" s="1" t="s">
        <v>119</v>
      </c>
    </row>
    <row r="35">
      <c r="A35" s="1" t="s">
        <v>121</v>
      </c>
      <c r="E35" s="27" t="s">
        <v>114</v>
      </c>
    </row>
    <row r="36" ht="25.5">
      <c r="A36" s="1" t="s">
        <v>112</v>
      </c>
      <c r="B36" s="1">
        <v>8</v>
      </c>
      <c r="C36" s="26" t="s">
        <v>4886</v>
      </c>
      <c r="D36" t="s">
        <v>114</v>
      </c>
      <c r="E36" s="27" t="s">
        <v>4887</v>
      </c>
      <c r="F36" s="28" t="s">
        <v>136</v>
      </c>
      <c r="G36" s="29">
        <v>26.199999999999999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133</v>
      </c>
      <c r="O36" s="32">
        <f>M36*AA36</f>
        <v>0</v>
      </c>
      <c r="P36" s="1">
        <v>3</v>
      </c>
      <c r="AA36" s="1">
        <f>IF(P36=1,$O$3,IF(P36=2,$O$4,$O$5))</f>
        <v>0</v>
      </c>
    </row>
    <row r="37" ht="25.5">
      <c r="A37" s="1" t="s">
        <v>118</v>
      </c>
      <c r="E37" s="27" t="s">
        <v>4887</v>
      </c>
    </row>
    <row r="38">
      <c r="A38" s="1" t="s">
        <v>119</v>
      </c>
      <c r="E38" s="33" t="s">
        <v>4888</v>
      </c>
    </row>
    <row r="39">
      <c r="A39" s="1" t="s">
        <v>121</v>
      </c>
      <c r="E39" s="27" t="s">
        <v>114</v>
      </c>
    </row>
    <row r="40" ht="25.5">
      <c r="A40" s="1" t="s">
        <v>112</v>
      </c>
      <c r="B40" s="1">
        <v>7</v>
      </c>
      <c r="C40" s="26" t="s">
        <v>4889</v>
      </c>
      <c r="D40" t="s">
        <v>114</v>
      </c>
      <c r="E40" s="27" t="s">
        <v>4890</v>
      </c>
      <c r="F40" s="28" t="s">
        <v>132</v>
      </c>
      <c r="G40" s="29">
        <v>12</v>
      </c>
      <c r="H40" s="28">
        <v>0.0050000000000000001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133</v>
      </c>
      <c r="O40" s="32">
        <f>M40*AA40</f>
        <v>0</v>
      </c>
      <c r="P40" s="1">
        <v>3</v>
      </c>
      <c r="AA40" s="1">
        <f>IF(P40=1,$O$3,IF(P40=2,$O$4,$O$5))</f>
        <v>0</v>
      </c>
    </row>
    <row r="41" ht="25.5">
      <c r="A41" s="1" t="s">
        <v>118</v>
      </c>
      <c r="E41" s="27" t="s">
        <v>4890</v>
      </c>
    </row>
    <row r="42">
      <c r="A42" s="1" t="s">
        <v>119</v>
      </c>
    </row>
    <row r="43">
      <c r="A43" s="1" t="s">
        <v>121</v>
      </c>
      <c r="E43" s="27" t="s">
        <v>114</v>
      </c>
    </row>
    <row r="44" ht="25.5">
      <c r="A44" s="1" t="s">
        <v>112</v>
      </c>
      <c r="B44" s="1">
        <v>9</v>
      </c>
      <c r="C44" s="26" t="s">
        <v>4891</v>
      </c>
      <c r="D44" t="s">
        <v>114</v>
      </c>
      <c r="E44" s="27" t="s">
        <v>4892</v>
      </c>
      <c r="F44" s="28" t="s">
        <v>132</v>
      </c>
      <c r="G44" s="29">
        <v>11</v>
      </c>
      <c r="H44" s="28">
        <v>0.019099999999999999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133</v>
      </c>
      <c r="O44" s="32">
        <f>M44*AA44</f>
        <v>0</v>
      </c>
      <c r="P44" s="1">
        <v>3</v>
      </c>
      <c r="AA44" s="1">
        <f>IF(P44=1,$O$3,IF(P44=2,$O$4,$O$5))</f>
        <v>0</v>
      </c>
    </row>
    <row r="45" ht="25.5">
      <c r="A45" s="1" t="s">
        <v>118</v>
      </c>
      <c r="E45" s="27" t="s">
        <v>4892</v>
      </c>
    </row>
    <row r="46">
      <c r="A46" s="1" t="s">
        <v>119</v>
      </c>
    </row>
    <row r="47">
      <c r="A47" s="1" t="s">
        <v>121</v>
      </c>
      <c r="E47" s="27" t="s">
        <v>114</v>
      </c>
    </row>
    <row r="48" ht="25.5">
      <c r="A48" s="1" t="s">
        <v>112</v>
      </c>
      <c r="B48" s="1">
        <v>10</v>
      </c>
      <c r="C48" s="26" t="s">
        <v>4893</v>
      </c>
      <c r="D48" t="s">
        <v>114</v>
      </c>
      <c r="E48" s="27" t="s">
        <v>4894</v>
      </c>
      <c r="F48" s="28" t="s">
        <v>136</v>
      </c>
      <c r="G48" s="29">
        <v>26.199999999999999</v>
      </c>
      <c r="H48" s="28">
        <v>0.046339999999999999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257</v>
      </c>
      <c r="O48" s="32">
        <f>M48*AA48</f>
        <v>0</v>
      </c>
      <c r="P48" s="1">
        <v>3</v>
      </c>
      <c r="AA48" s="1">
        <f>IF(P48=1,$O$3,IF(P48=2,$O$4,$O$5))</f>
        <v>0</v>
      </c>
    </row>
    <row r="49" ht="25.5">
      <c r="A49" s="1" t="s">
        <v>118</v>
      </c>
      <c r="E49" s="27" t="s">
        <v>4895</v>
      </c>
    </row>
    <row r="50" ht="25.5">
      <c r="A50" s="1" t="s">
        <v>119</v>
      </c>
      <c r="E50" s="33" t="s">
        <v>4896</v>
      </c>
    </row>
    <row r="51">
      <c r="A51" s="1" t="s">
        <v>121</v>
      </c>
      <c r="E51" s="27" t="s">
        <v>114</v>
      </c>
    </row>
    <row r="52">
      <c r="A52" s="1" t="s">
        <v>109</v>
      </c>
      <c r="C52" s="22" t="s">
        <v>770</v>
      </c>
      <c r="E52" s="23" t="s">
        <v>771</v>
      </c>
      <c r="L52" s="24">
        <f>SUMIFS(L53:L64,A53:A64,"P")</f>
        <v>0</v>
      </c>
      <c r="M52" s="24">
        <f>SUMIFS(M53:M64,A53:A64,"P")</f>
        <v>0</v>
      </c>
      <c r="N52" s="25"/>
    </row>
    <row r="53" ht="25.5">
      <c r="A53" s="1" t="s">
        <v>112</v>
      </c>
      <c r="B53" s="1">
        <v>13</v>
      </c>
      <c r="C53" s="26" t="s">
        <v>1535</v>
      </c>
      <c r="D53" t="s">
        <v>114</v>
      </c>
      <c r="E53" s="27" t="s">
        <v>1536</v>
      </c>
      <c r="F53" s="28" t="s">
        <v>416</v>
      </c>
      <c r="G53" s="29">
        <v>12.214</v>
      </c>
      <c r="H53" s="28">
        <v>0.0054000000000000003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133</v>
      </c>
      <c r="O53" s="32">
        <f>M53*AA53</f>
        <v>0</v>
      </c>
      <c r="P53" s="1">
        <v>3</v>
      </c>
      <c r="AA53" s="1">
        <f>IF(P53=1,$O$3,IF(P53=2,$O$4,$O$5))</f>
        <v>0</v>
      </c>
    </row>
    <row r="54" ht="25.5">
      <c r="A54" s="1" t="s">
        <v>118</v>
      </c>
      <c r="E54" s="27" t="s">
        <v>1536</v>
      </c>
    </row>
    <row r="55">
      <c r="A55" s="1" t="s">
        <v>119</v>
      </c>
    </row>
    <row r="56">
      <c r="A56" s="1" t="s">
        <v>121</v>
      </c>
      <c r="E56" s="27" t="s">
        <v>114</v>
      </c>
    </row>
    <row r="57" ht="25.5">
      <c r="A57" s="1" t="s">
        <v>112</v>
      </c>
      <c r="B57" s="1">
        <v>12</v>
      </c>
      <c r="C57" s="26" t="s">
        <v>4897</v>
      </c>
      <c r="D57" t="s">
        <v>114</v>
      </c>
      <c r="E57" s="27" t="s">
        <v>4898</v>
      </c>
      <c r="F57" s="28" t="s">
        <v>416</v>
      </c>
      <c r="G57" s="29">
        <v>10.48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133</v>
      </c>
      <c r="O57" s="32">
        <f>M57*AA57</f>
        <v>0</v>
      </c>
      <c r="P57" s="1">
        <v>3</v>
      </c>
      <c r="AA57" s="1">
        <f>IF(P57=1,$O$3,IF(P57=2,$O$4,$O$5))</f>
        <v>0</v>
      </c>
    </row>
    <row r="58" ht="25.5">
      <c r="A58" s="1" t="s">
        <v>118</v>
      </c>
      <c r="E58" s="27" t="s">
        <v>4898</v>
      </c>
    </row>
    <row r="59">
      <c r="A59" s="1" t="s">
        <v>119</v>
      </c>
      <c r="E59" s="33" t="s">
        <v>4899</v>
      </c>
    </row>
    <row r="60">
      <c r="A60" s="1" t="s">
        <v>121</v>
      </c>
      <c r="E60" s="27" t="s">
        <v>114</v>
      </c>
    </row>
    <row r="61" ht="25.5">
      <c r="A61" s="1" t="s">
        <v>112</v>
      </c>
      <c r="B61" s="1">
        <v>14</v>
      </c>
      <c r="C61" s="26" t="s">
        <v>1547</v>
      </c>
      <c r="D61" t="s">
        <v>114</v>
      </c>
      <c r="E61" s="27" t="s">
        <v>1548</v>
      </c>
      <c r="F61" s="28" t="s">
        <v>416</v>
      </c>
      <c r="G61" s="29">
        <v>10.48</v>
      </c>
      <c r="H61" s="28">
        <v>0.00080000000000000004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133</v>
      </c>
      <c r="O61" s="32">
        <f>M61*AA61</f>
        <v>0</v>
      </c>
      <c r="P61" s="1">
        <v>3</v>
      </c>
      <c r="AA61" s="1">
        <f>IF(P61=1,$O$3,IF(P61=2,$O$4,$O$5))</f>
        <v>0</v>
      </c>
    </row>
    <row r="62" ht="25.5">
      <c r="A62" s="1" t="s">
        <v>118</v>
      </c>
      <c r="E62" s="27" t="s">
        <v>1549</v>
      </c>
    </row>
    <row r="63">
      <c r="A63" s="1" t="s">
        <v>119</v>
      </c>
      <c r="E63" s="33" t="s">
        <v>4900</v>
      </c>
    </row>
    <row r="64">
      <c r="A64" s="1" t="s">
        <v>121</v>
      </c>
      <c r="E64" s="27" t="s">
        <v>114</v>
      </c>
    </row>
    <row r="65">
      <c r="A65" s="1" t="s">
        <v>109</v>
      </c>
      <c r="C65" s="22" t="s">
        <v>703</v>
      </c>
      <c r="E65" s="23" t="s">
        <v>704</v>
      </c>
      <c r="L65" s="24">
        <f>SUMIFS(L66:L69,A66:A69,"P")</f>
        <v>0</v>
      </c>
      <c r="M65" s="24">
        <f>SUMIFS(M66:M69,A66:A69,"P")</f>
        <v>0</v>
      </c>
      <c r="N65" s="25"/>
    </row>
    <row r="66" ht="25.5">
      <c r="A66" s="1" t="s">
        <v>112</v>
      </c>
      <c r="B66" s="1">
        <v>11</v>
      </c>
      <c r="C66" s="26" t="s">
        <v>1109</v>
      </c>
      <c r="D66" t="s">
        <v>114</v>
      </c>
      <c r="E66" s="27" t="s">
        <v>706</v>
      </c>
      <c r="F66" s="28" t="s">
        <v>478</v>
      </c>
      <c r="G66" s="29">
        <v>23.817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133</v>
      </c>
      <c r="O66" s="32">
        <f>M66*AA66</f>
        <v>0</v>
      </c>
      <c r="P66" s="1">
        <v>3</v>
      </c>
      <c r="AA66" s="1">
        <f>IF(P66=1,$O$3,IF(P66=2,$O$4,$O$5))</f>
        <v>0</v>
      </c>
    </row>
    <row r="67" ht="38.25">
      <c r="A67" s="1" t="s">
        <v>118</v>
      </c>
      <c r="E67" s="27" t="s">
        <v>1110</v>
      </c>
    </row>
    <row r="68">
      <c r="A68" s="1" t="s">
        <v>119</v>
      </c>
    </row>
    <row r="69">
      <c r="A69" s="1" t="s">
        <v>121</v>
      </c>
      <c r="E69" s="27" t="s">
        <v>114</v>
      </c>
    </row>
  </sheetData>
  <sheetProtection sheet="1" objects="1" scenarios="1" spinCount="100000" saltValue="yaAYjXjV8MpsBhnHtdXSKi8uuhAIBLBF8qi3SKD0FM6KMD6VQ1pVCsv6Yx6gAflYeMSXEGDiha0hNH7jpxNsOA==" hashValue="RNMWW3MLZkbr9y8BZ63/RaJsp+DokySPQwcehfAomHRE11EdSmDSXoIHWJ1vbMx98q3inuLoa7+0rdh7SiLcu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38</v>
      </c>
      <c r="D4" s="1"/>
      <c r="E4" s="17" t="s">
        <v>39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COUNTIFS(L8:L34,"=0",A8:A34,"P")+COUNTIFS(L8:L34,"",A8:A34,"P")+SUM(Q8:Q34)</f>
        <v>0</v>
      </c>
    </row>
    <row r="8">
      <c r="A8" s="1" t="s">
        <v>107</v>
      </c>
      <c r="C8" s="22" t="s">
        <v>4901</v>
      </c>
      <c r="E8" s="23" t="s">
        <v>69</v>
      </c>
      <c r="L8" s="24">
        <f>L9</f>
        <v>0</v>
      </c>
      <c r="M8" s="24">
        <f>M9</f>
        <v>0</v>
      </c>
      <c r="N8" s="25"/>
    </row>
    <row r="9">
      <c r="A9" s="1" t="s">
        <v>109</v>
      </c>
      <c r="C9" s="22" t="s">
        <v>79</v>
      </c>
      <c r="E9" s="23" t="s">
        <v>4902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112</v>
      </c>
      <c r="B10" s="1">
        <v>1</v>
      </c>
      <c r="C10" s="26" t="s">
        <v>4903</v>
      </c>
      <c r="D10" t="s">
        <v>114</v>
      </c>
      <c r="E10" s="27" t="s">
        <v>4904</v>
      </c>
      <c r="F10" s="28" t="s">
        <v>132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257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118</v>
      </c>
      <c r="E11" s="27" t="s">
        <v>4904</v>
      </c>
    </row>
    <row r="12" ht="51">
      <c r="A12" s="1" t="s">
        <v>119</v>
      </c>
      <c r="E12" s="33" t="s">
        <v>4905</v>
      </c>
    </row>
    <row r="13">
      <c r="A13" s="1" t="s">
        <v>121</v>
      </c>
      <c r="E13" s="27" t="s">
        <v>114</v>
      </c>
    </row>
    <row r="14">
      <c r="A14" s="1" t="s">
        <v>112</v>
      </c>
      <c r="B14" s="1">
        <v>3</v>
      </c>
      <c r="C14" s="26" t="s">
        <v>4903</v>
      </c>
      <c r="D14" t="s">
        <v>191</v>
      </c>
      <c r="E14" s="27" t="s">
        <v>4906</v>
      </c>
      <c r="F14" s="28" t="s">
        <v>132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257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118</v>
      </c>
      <c r="E15" s="27" t="s">
        <v>4906</v>
      </c>
    </row>
    <row r="16" ht="51">
      <c r="A16" s="1" t="s">
        <v>119</v>
      </c>
      <c r="E16" s="33" t="s">
        <v>4907</v>
      </c>
    </row>
    <row r="17">
      <c r="A17" s="1" t="s">
        <v>121</v>
      </c>
      <c r="E17" s="27" t="s">
        <v>114</v>
      </c>
    </row>
    <row r="18">
      <c r="A18" s="1" t="s">
        <v>112</v>
      </c>
      <c r="B18" s="1">
        <v>5</v>
      </c>
      <c r="C18" s="26" t="s">
        <v>4908</v>
      </c>
      <c r="D18" t="s">
        <v>114</v>
      </c>
      <c r="E18" s="27" t="s">
        <v>4909</v>
      </c>
      <c r="F18" s="28" t="s">
        <v>132</v>
      </c>
      <c r="G18" s="29">
        <v>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257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118</v>
      </c>
      <c r="E19" s="27" t="s">
        <v>4909</v>
      </c>
    </row>
    <row r="20" ht="51">
      <c r="A20" s="1" t="s">
        <v>119</v>
      </c>
      <c r="E20" s="33" t="s">
        <v>4910</v>
      </c>
    </row>
    <row r="21">
      <c r="A21" s="1" t="s">
        <v>121</v>
      </c>
      <c r="E21" s="27" t="s">
        <v>114</v>
      </c>
    </row>
    <row r="22">
      <c r="A22" s="1" t="s">
        <v>112</v>
      </c>
      <c r="B22" s="1">
        <v>7</v>
      </c>
      <c r="C22" s="26" t="s">
        <v>4911</v>
      </c>
      <c r="D22" t="s">
        <v>114</v>
      </c>
      <c r="E22" s="27" t="s">
        <v>4912</v>
      </c>
      <c r="F22" s="28" t="s">
        <v>132</v>
      </c>
      <c r="G22" s="29">
        <v>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257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118</v>
      </c>
      <c r="E23" s="27" t="s">
        <v>4912</v>
      </c>
    </row>
    <row r="24" ht="51">
      <c r="A24" s="1" t="s">
        <v>119</v>
      </c>
      <c r="E24" s="33" t="s">
        <v>4913</v>
      </c>
    </row>
    <row r="25">
      <c r="A25" s="1" t="s">
        <v>121</v>
      </c>
      <c r="E25" s="27" t="s">
        <v>114</v>
      </c>
    </row>
    <row r="26">
      <c r="A26" s="1" t="s">
        <v>112</v>
      </c>
      <c r="B26" s="1">
        <v>9</v>
      </c>
      <c r="C26" s="26" t="s">
        <v>4914</v>
      </c>
      <c r="D26" t="s">
        <v>114</v>
      </c>
      <c r="E26" s="27" t="s">
        <v>4915</v>
      </c>
      <c r="F26" s="28" t="s">
        <v>132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257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118</v>
      </c>
      <c r="E27" s="27" t="s">
        <v>4915</v>
      </c>
    </row>
    <row r="28" ht="51">
      <c r="A28" s="1" t="s">
        <v>119</v>
      </c>
      <c r="E28" s="33" t="s">
        <v>4916</v>
      </c>
    </row>
    <row r="29">
      <c r="A29" s="1" t="s">
        <v>121</v>
      </c>
      <c r="E29" s="27" t="s">
        <v>114</v>
      </c>
    </row>
    <row r="30" ht="25.5">
      <c r="A30" s="1" t="s">
        <v>112</v>
      </c>
      <c r="B30" s="1">
        <v>11</v>
      </c>
      <c r="C30" s="26" t="s">
        <v>4914</v>
      </c>
      <c r="D30" t="s">
        <v>232</v>
      </c>
      <c r="E30" s="27" t="s">
        <v>4917</v>
      </c>
      <c r="F30" s="28" t="s">
        <v>132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257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118</v>
      </c>
      <c r="E31" s="27" t="s">
        <v>4917</v>
      </c>
    </row>
    <row r="32" ht="51">
      <c r="A32" s="1" t="s">
        <v>119</v>
      </c>
      <c r="E32" s="33" t="s">
        <v>4918</v>
      </c>
    </row>
    <row r="33">
      <c r="A33" s="1" t="s">
        <v>121</v>
      </c>
      <c r="E33" s="27" t="s">
        <v>114</v>
      </c>
    </row>
  </sheetData>
  <sheetProtection sheet="1" objects="1" scenarios="1" spinCount="100000" saltValue="Nv6mbDbefQlEDk0f182C6vW2uUgmdieyiad5uNoiRKeww4561UaAKCGioOJAs9tkiRzuPoDsV1YiboJ3e6xCGg==" hashValue="pNZLaKytxQBVqhaa3V4CHIHtv/ldl38JIVjSNYp7H3PWgocqbghsaHaLYKwwocfbT+KYnIuHfDrmhy35UU+sc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38</v>
      </c>
      <c r="D4" s="1"/>
      <c r="E4" s="17" t="s">
        <v>39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COUNTIFS(L8:L44,"=0",A8:A44,"P")+COUNTIFS(L8:L44,"",A8:A44,"P")+SUM(Q8:Q44)</f>
        <v>0</v>
      </c>
    </row>
    <row r="8">
      <c r="A8" s="1" t="s">
        <v>107</v>
      </c>
      <c r="C8" s="22" t="s">
        <v>4919</v>
      </c>
      <c r="E8" s="23" t="s">
        <v>71</v>
      </c>
      <c r="L8" s="24">
        <f>L9+L18+L39</f>
        <v>0</v>
      </c>
      <c r="M8" s="24">
        <f>M9+M18+M39</f>
        <v>0</v>
      </c>
      <c r="N8" s="25"/>
    </row>
    <row r="9">
      <c r="A9" s="1" t="s">
        <v>109</v>
      </c>
      <c r="C9" s="22" t="s">
        <v>191</v>
      </c>
      <c r="E9" s="23" t="s">
        <v>641</v>
      </c>
      <c r="L9" s="24">
        <f>SUMIFS(L10:L17,A10:A17,"P")</f>
        <v>0</v>
      </c>
      <c r="M9" s="24">
        <f>SUMIFS(M10:M17,A10:A17,"P")</f>
        <v>0</v>
      </c>
      <c r="N9" s="25"/>
    </row>
    <row r="10" ht="25.5">
      <c r="A10" s="1" t="s">
        <v>112</v>
      </c>
      <c r="B10" s="1">
        <v>1</v>
      </c>
      <c r="C10" s="26" t="s">
        <v>4920</v>
      </c>
      <c r="D10" t="s">
        <v>114</v>
      </c>
      <c r="E10" s="27" t="s">
        <v>4921</v>
      </c>
      <c r="F10" s="28" t="s">
        <v>570</v>
      </c>
      <c r="G10" s="29">
        <v>0.68200000000000005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118</v>
      </c>
      <c r="E11" s="27" t="s">
        <v>4921</v>
      </c>
    </row>
    <row r="12" ht="63.75">
      <c r="A12" s="1" t="s">
        <v>119</v>
      </c>
      <c r="E12" s="33" t="s">
        <v>4922</v>
      </c>
    </row>
    <row r="13">
      <c r="A13" s="1" t="s">
        <v>121</v>
      </c>
      <c r="E13" s="27" t="s">
        <v>114</v>
      </c>
    </row>
    <row r="14" ht="25.5">
      <c r="A14" s="1" t="s">
        <v>112</v>
      </c>
      <c r="B14" s="1">
        <v>2</v>
      </c>
      <c r="C14" s="26" t="s">
        <v>1192</v>
      </c>
      <c r="D14" t="s">
        <v>114</v>
      </c>
      <c r="E14" s="27" t="s">
        <v>1193</v>
      </c>
      <c r="F14" s="28" t="s">
        <v>570</v>
      </c>
      <c r="G14" s="29">
        <v>0.68200000000000005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118</v>
      </c>
      <c r="E15" s="27" t="s">
        <v>1194</v>
      </c>
    </row>
    <row r="16">
      <c r="A16" s="1" t="s">
        <v>119</v>
      </c>
    </row>
    <row r="17">
      <c r="A17" s="1" t="s">
        <v>121</v>
      </c>
      <c r="E17" s="27" t="s">
        <v>114</v>
      </c>
    </row>
    <row r="18">
      <c r="A18" s="1" t="s">
        <v>109</v>
      </c>
      <c r="C18" s="22" t="s">
        <v>232</v>
      </c>
      <c r="E18" s="23" t="s">
        <v>664</v>
      </c>
      <c r="L18" s="24">
        <f>SUMIFS(L19:L38,A19:A38,"P")</f>
        <v>0</v>
      </c>
      <c r="M18" s="24">
        <f>SUMIFS(M19:M38,A19:A38,"P")</f>
        <v>0</v>
      </c>
      <c r="N18" s="25"/>
    </row>
    <row r="19" ht="25.5">
      <c r="A19" s="1" t="s">
        <v>112</v>
      </c>
      <c r="B19" s="1">
        <v>3</v>
      </c>
      <c r="C19" s="26" t="s">
        <v>665</v>
      </c>
      <c r="D19" t="s">
        <v>114</v>
      </c>
      <c r="E19" s="27" t="s">
        <v>666</v>
      </c>
      <c r="F19" s="28" t="s">
        <v>570</v>
      </c>
      <c r="G19" s="29">
        <v>0.68200000000000005</v>
      </c>
      <c r="H19" s="28">
        <v>2.1600000000000001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133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118</v>
      </c>
      <c r="E20" s="27" t="s">
        <v>666</v>
      </c>
    </row>
    <row r="21" ht="63.75">
      <c r="A21" s="1" t="s">
        <v>119</v>
      </c>
      <c r="E21" s="33" t="s">
        <v>4922</v>
      </c>
    </row>
    <row r="22">
      <c r="A22" s="1" t="s">
        <v>121</v>
      </c>
      <c r="E22" s="27" t="s">
        <v>114</v>
      </c>
    </row>
    <row r="23" ht="25.5">
      <c r="A23" s="1" t="s">
        <v>112</v>
      </c>
      <c r="B23" s="1">
        <v>4</v>
      </c>
      <c r="C23" s="26" t="s">
        <v>4923</v>
      </c>
      <c r="D23" t="s">
        <v>114</v>
      </c>
      <c r="E23" s="27" t="s">
        <v>4924</v>
      </c>
      <c r="F23" s="28" t="s">
        <v>570</v>
      </c>
      <c r="G23" s="29">
        <v>0.34100000000000003</v>
      </c>
      <c r="H23" s="28">
        <v>2.5018699999999998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133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118</v>
      </c>
      <c r="E24" s="27" t="s">
        <v>4924</v>
      </c>
    </row>
    <row r="25" ht="63.75">
      <c r="A25" s="1" t="s">
        <v>119</v>
      </c>
      <c r="E25" s="33" t="s">
        <v>4925</v>
      </c>
    </row>
    <row r="26">
      <c r="A26" s="1" t="s">
        <v>121</v>
      </c>
      <c r="E26" s="27" t="s">
        <v>114</v>
      </c>
    </row>
    <row r="27">
      <c r="A27" s="1" t="s">
        <v>112</v>
      </c>
      <c r="B27" s="1">
        <v>5</v>
      </c>
      <c r="C27" s="26" t="s">
        <v>4926</v>
      </c>
      <c r="D27" t="s">
        <v>114</v>
      </c>
      <c r="E27" s="27" t="s">
        <v>4927</v>
      </c>
      <c r="F27" s="28" t="s">
        <v>416</v>
      </c>
      <c r="G27" s="29">
        <v>0.68200000000000005</v>
      </c>
      <c r="H27" s="28">
        <v>0.0029399999999999999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133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118</v>
      </c>
      <c r="E28" s="27" t="s">
        <v>4927</v>
      </c>
    </row>
    <row r="29" ht="63.75">
      <c r="A29" s="1" t="s">
        <v>119</v>
      </c>
      <c r="E29" s="33" t="s">
        <v>4928</v>
      </c>
    </row>
    <row r="30">
      <c r="A30" s="1" t="s">
        <v>121</v>
      </c>
      <c r="E30" s="27" t="s">
        <v>114</v>
      </c>
    </row>
    <row r="31">
      <c r="A31" s="1" t="s">
        <v>112</v>
      </c>
      <c r="B31" s="1">
        <v>6</v>
      </c>
      <c r="C31" s="26" t="s">
        <v>4929</v>
      </c>
      <c r="D31" t="s">
        <v>114</v>
      </c>
      <c r="E31" s="27" t="s">
        <v>4930</v>
      </c>
      <c r="F31" s="28" t="s">
        <v>416</v>
      </c>
      <c r="G31" s="29">
        <v>0.68200000000000005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133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118</v>
      </c>
      <c r="E32" s="27" t="s">
        <v>4930</v>
      </c>
    </row>
    <row r="33">
      <c r="A33" s="1" t="s">
        <v>119</v>
      </c>
    </row>
    <row r="34">
      <c r="A34" s="1" t="s">
        <v>121</v>
      </c>
      <c r="E34" s="27" t="s">
        <v>114</v>
      </c>
    </row>
    <row r="35">
      <c r="A35" s="1" t="s">
        <v>112</v>
      </c>
      <c r="B35" s="1">
        <v>7</v>
      </c>
      <c r="C35" s="26" t="s">
        <v>4931</v>
      </c>
      <c r="D35" t="s">
        <v>114</v>
      </c>
      <c r="E35" s="27" t="s">
        <v>4932</v>
      </c>
      <c r="F35" s="28" t="s">
        <v>478</v>
      </c>
      <c r="G35" s="29">
        <v>0.012</v>
      </c>
      <c r="H35" s="28">
        <v>1.0606199999999999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133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118</v>
      </c>
      <c r="E36" s="27" t="s">
        <v>4932</v>
      </c>
    </row>
    <row r="37" ht="76.5">
      <c r="A37" s="1" t="s">
        <v>119</v>
      </c>
      <c r="E37" s="33" t="s">
        <v>4933</v>
      </c>
    </row>
    <row r="38">
      <c r="A38" s="1" t="s">
        <v>121</v>
      </c>
      <c r="E38" s="27" t="s">
        <v>114</v>
      </c>
    </row>
    <row r="39">
      <c r="A39" s="1" t="s">
        <v>109</v>
      </c>
      <c r="C39" s="22" t="s">
        <v>703</v>
      </c>
      <c r="E39" s="23" t="s">
        <v>704</v>
      </c>
      <c r="L39" s="24">
        <f>SUMIFS(L40:L43,A40:A43,"P")</f>
        <v>0</v>
      </c>
      <c r="M39" s="24">
        <f>SUMIFS(M40:M43,A40:A43,"P")</f>
        <v>0</v>
      </c>
      <c r="N39" s="25"/>
    </row>
    <row r="40" ht="25.5">
      <c r="A40" s="1" t="s">
        <v>112</v>
      </c>
      <c r="B40" s="1">
        <v>8</v>
      </c>
      <c r="C40" s="26" t="s">
        <v>4934</v>
      </c>
      <c r="D40" t="s">
        <v>114</v>
      </c>
      <c r="E40" s="27" t="s">
        <v>4935</v>
      </c>
      <c r="F40" s="28" t="s">
        <v>478</v>
      </c>
      <c r="G40" s="29">
        <v>2.3410000000000002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133</v>
      </c>
      <c r="O40" s="32">
        <f>M40*AA40</f>
        <v>0</v>
      </c>
      <c r="P40" s="1">
        <v>3</v>
      </c>
      <c r="AA40" s="1">
        <f>IF(P40=1,$O$3,IF(P40=2,$O$4,$O$5))</f>
        <v>0</v>
      </c>
    </row>
    <row r="41" ht="25.5">
      <c r="A41" s="1" t="s">
        <v>118</v>
      </c>
      <c r="E41" s="27" t="s">
        <v>4935</v>
      </c>
    </row>
    <row r="42">
      <c r="A42" s="1" t="s">
        <v>119</v>
      </c>
    </row>
    <row r="43">
      <c r="A43" s="1" t="s">
        <v>121</v>
      </c>
      <c r="E43" s="27" t="s">
        <v>114</v>
      </c>
    </row>
  </sheetData>
  <sheetProtection sheet="1" objects="1" scenarios="1" spinCount="100000" saltValue="eU76O2kMGZwvs/HOc/E9g6Catvj4jj1TdB+RmzkZkELrdgYVEzi5dzA+9y+bYPj2ObuYPwMq3e++KENCmuj60Q==" hashValue="ZT+gtV0aeNMmSC2dcsWjHAeYNPCVLfI+bXkAWjVpglTeD4jxf9xBHX0R5rP7059sHvp2HkolnGHupg9UnVQbn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72</v>
      </c>
      <c r="M3" s="20">
        <f>Rekapitulace!C40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72</v>
      </c>
      <c r="D4" s="1"/>
      <c r="E4" s="17" t="s">
        <v>73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COUNTIFS(L8:L42,"=0",A8:A42,"P")+COUNTIFS(L8:L42,"",A8:A42,"P")+SUM(Q8:Q42)</f>
        <v>0</v>
      </c>
    </row>
    <row r="8">
      <c r="A8" s="1" t="s">
        <v>107</v>
      </c>
      <c r="C8" s="22" t="s">
        <v>4936</v>
      </c>
      <c r="E8" s="23" t="s">
        <v>73</v>
      </c>
      <c r="L8" s="24">
        <f>L9</f>
        <v>0</v>
      </c>
      <c r="M8" s="24">
        <f>M9</f>
        <v>0</v>
      </c>
      <c r="N8" s="25"/>
    </row>
    <row r="9">
      <c r="A9" s="1" t="s">
        <v>109</v>
      </c>
      <c r="C9" s="22" t="s">
        <v>3558</v>
      </c>
      <c r="E9" s="23" t="s">
        <v>3559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112</v>
      </c>
      <c r="B10" s="1">
        <v>1</v>
      </c>
      <c r="C10" s="26" t="s">
        <v>4937</v>
      </c>
      <c r="D10" t="s">
        <v>114</v>
      </c>
      <c r="E10" s="27" t="s">
        <v>4938</v>
      </c>
      <c r="F10" s="28" t="s">
        <v>157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118</v>
      </c>
      <c r="E11" s="27" t="s">
        <v>4938</v>
      </c>
    </row>
    <row r="12">
      <c r="A12" s="1" t="s">
        <v>119</v>
      </c>
    </row>
    <row r="13">
      <c r="A13" s="1" t="s">
        <v>121</v>
      </c>
      <c r="E13" s="27" t="s">
        <v>114</v>
      </c>
    </row>
    <row r="14">
      <c r="A14" s="1" t="s">
        <v>112</v>
      </c>
      <c r="B14" s="1">
        <v>2</v>
      </c>
      <c r="C14" s="26" t="s">
        <v>4939</v>
      </c>
      <c r="D14" t="s">
        <v>114</v>
      </c>
      <c r="E14" s="27" t="s">
        <v>4940</v>
      </c>
      <c r="F14" s="28" t="s">
        <v>157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118</v>
      </c>
      <c r="E15" s="27" t="s">
        <v>4940</v>
      </c>
    </row>
    <row r="16">
      <c r="A16" s="1" t="s">
        <v>119</v>
      </c>
    </row>
    <row r="17">
      <c r="A17" s="1" t="s">
        <v>121</v>
      </c>
      <c r="E17" s="27" t="s">
        <v>114</v>
      </c>
    </row>
    <row r="18">
      <c r="A18" s="1" t="s">
        <v>112</v>
      </c>
      <c r="B18" s="1">
        <v>3</v>
      </c>
      <c r="C18" s="26" t="s">
        <v>4941</v>
      </c>
      <c r="D18" t="s">
        <v>114</v>
      </c>
      <c r="E18" s="27" t="s">
        <v>4942</v>
      </c>
      <c r="F18" s="28" t="s">
        <v>157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257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118</v>
      </c>
      <c r="E19" s="27" t="s">
        <v>4942</v>
      </c>
    </row>
    <row r="20">
      <c r="A20" s="1" t="s">
        <v>119</v>
      </c>
    </row>
    <row r="21">
      <c r="A21" s="1" t="s">
        <v>121</v>
      </c>
      <c r="E21" s="27" t="s">
        <v>114</v>
      </c>
    </row>
    <row r="22">
      <c r="A22" s="1" t="s">
        <v>112</v>
      </c>
      <c r="B22" s="1">
        <v>4</v>
      </c>
      <c r="C22" s="26" t="s">
        <v>4943</v>
      </c>
      <c r="D22" t="s">
        <v>114</v>
      </c>
      <c r="E22" s="27" t="s">
        <v>4944</v>
      </c>
      <c r="F22" s="28" t="s">
        <v>157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257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118</v>
      </c>
      <c r="E23" s="27" t="s">
        <v>4944</v>
      </c>
    </row>
    <row r="24">
      <c r="A24" s="1" t="s">
        <v>119</v>
      </c>
    </row>
    <row r="25">
      <c r="A25" s="1" t="s">
        <v>121</v>
      </c>
      <c r="E25" s="27" t="s">
        <v>114</v>
      </c>
    </row>
    <row r="26">
      <c r="A26" s="1" t="s">
        <v>112</v>
      </c>
      <c r="B26" s="1">
        <v>5</v>
      </c>
      <c r="C26" s="26" t="s">
        <v>4945</v>
      </c>
      <c r="D26" t="s">
        <v>114</v>
      </c>
      <c r="E26" s="27" t="s">
        <v>4946</v>
      </c>
      <c r="F26" s="28" t="s">
        <v>157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257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118</v>
      </c>
      <c r="E27" s="27" t="s">
        <v>4946</v>
      </c>
    </row>
    <row r="28">
      <c r="A28" s="1" t="s">
        <v>119</v>
      </c>
    </row>
    <row r="29">
      <c r="A29" s="1" t="s">
        <v>121</v>
      </c>
      <c r="E29" s="27" t="s">
        <v>114</v>
      </c>
    </row>
    <row r="30">
      <c r="A30" s="1" t="s">
        <v>112</v>
      </c>
      <c r="B30" s="1">
        <v>6</v>
      </c>
      <c r="C30" s="26" t="s">
        <v>4947</v>
      </c>
      <c r="D30" t="s">
        <v>114</v>
      </c>
      <c r="E30" s="27" t="s">
        <v>4948</v>
      </c>
      <c r="F30" s="28" t="s">
        <v>157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257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118</v>
      </c>
      <c r="E31" s="27" t="s">
        <v>4948</v>
      </c>
    </row>
    <row r="32">
      <c r="A32" s="1" t="s">
        <v>119</v>
      </c>
    </row>
    <row r="33">
      <c r="A33" s="1" t="s">
        <v>121</v>
      </c>
      <c r="E33" s="27" t="s">
        <v>114</v>
      </c>
    </row>
    <row r="34">
      <c r="A34" s="1" t="s">
        <v>112</v>
      </c>
      <c r="B34" s="1">
        <v>7</v>
      </c>
      <c r="C34" s="26" t="s">
        <v>4949</v>
      </c>
      <c r="D34" t="s">
        <v>114</v>
      </c>
      <c r="E34" s="27" t="s">
        <v>4950</v>
      </c>
      <c r="F34" s="28" t="s">
        <v>157</v>
      </c>
      <c r="G34" s="29">
        <v>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257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118</v>
      </c>
      <c r="E35" s="27" t="s">
        <v>4950</v>
      </c>
    </row>
    <row r="36">
      <c r="A36" s="1" t="s">
        <v>119</v>
      </c>
    </row>
    <row r="37">
      <c r="A37" s="1" t="s">
        <v>121</v>
      </c>
      <c r="E37" s="27" t="s">
        <v>114</v>
      </c>
    </row>
    <row r="38">
      <c r="A38" s="1" t="s">
        <v>112</v>
      </c>
      <c r="B38" s="1">
        <v>8</v>
      </c>
      <c r="C38" s="26" t="s">
        <v>4951</v>
      </c>
      <c r="D38" t="s">
        <v>114</v>
      </c>
      <c r="E38" s="27" t="s">
        <v>4952</v>
      </c>
      <c r="F38" s="28" t="s">
        <v>157</v>
      </c>
      <c r="G38" s="29">
        <v>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257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118</v>
      </c>
      <c r="E39" s="27" t="s">
        <v>4952</v>
      </c>
    </row>
    <row r="40">
      <c r="A40" s="1" t="s">
        <v>119</v>
      </c>
    </row>
    <row r="41">
      <c r="A41" s="1" t="s">
        <v>121</v>
      </c>
      <c r="E41" s="27" t="s">
        <v>114</v>
      </c>
    </row>
  </sheetData>
  <sheetProtection sheet="1" objects="1" scenarios="1" spinCount="100000" saltValue="W0r4OPXH7R6iYTq/Oh63+O6ZIkJPCNSlZ76F7RR1YQv6sixhiGqL6Zf0cw1FEM6uyyuLzM2YhMM8WzGIHEvJTw==" hashValue="j/Np3EXHOPG7aGwFsVWtl3UrzcOa6XyO503bcqsJ8R6iV8Av0m2uCBlAiMrGoqFLAtnhw8AMkGzWNq9VTHe19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75</v>
      </c>
      <c r="M3" s="20">
        <f>Rekapitulace!C42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75</v>
      </c>
      <c r="D4" s="1"/>
      <c r="E4" s="17" t="s">
        <v>76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COUNTIFS(L8:L95,"=0",A8:A95,"P")+COUNTIFS(L8:L95,"",A8:A95,"P")+SUM(Q8:Q95)</f>
        <v>0</v>
      </c>
    </row>
    <row r="8">
      <c r="A8" s="1" t="s">
        <v>107</v>
      </c>
      <c r="C8" s="22" t="s">
        <v>4953</v>
      </c>
      <c r="E8" s="23" t="s">
        <v>78</v>
      </c>
      <c r="L8" s="24">
        <f>L9+L14</f>
        <v>0</v>
      </c>
      <c r="M8" s="24">
        <f>M9+M14</f>
        <v>0</v>
      </c>
      <c r="N8" s="25"/>
    </row>
    <row r="9">
      <c r="A9" s="1" t="s">
        <v>109</v>
      </c>
      <c r="C9" s="22" t="s">
        <v>191</v>
      </c>
      <c r="E9" s="23" t="s">
        <v>641</v>
      </c>
      <c r="L9" s="24">
        <f>SUMIFS(L10:L13,A10:A13,"P")</f>
        <v>0</v>
      </c>
      <c r="M9" s="24">
        <f>SUMIFS(M10:M13,A10:A13,"P")</f>
        <v>0</v>
      </c>
      <c r="N9" s="25"/>
    </row>
    <row r="10" ht="25.5">
      <c r="A10" s="1" t="s">
        <v>112</v>
      </c>
      <c r="B10" s="1">
        <v>1</v>
      </c>
      <c r="C10" s="26" t="s">
        <v>652</v>
      </c>
      <c r="D10" t="s">
        <v>653</v>
      </c>
      <c r="E10" s="27" t="s">
        <v>655</v>
      </c>
      <c r="F10" s="28" t="s">
        <v>478</v>
      </c>
      <c r="G10" s="29">
        <v>191.488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118</v>
      </c>
      <c r="E11" s="27" t="s">
        <v>655</v>
      </c>
    </row>
    <row r="12" ht="165.75">
      <c r="A12" s="1" t="s">
        <v>119</v>
      </c>
      <c r="E12" s="33" t="s">
        <v>4954</v>
      </c>
    </row>
    <row r="13">
      <c r="A13" s="1" t="s">
        <v>121</v>
      </c>
      <c r="E13" s="27" t="s">
        <v>114</v>
      </c>
    </row>
    <row r="14">
      <c r="A14" s="1" t="s">
        <v>109</v>
      </c>
      <c r="C14" s="22" t="s">
        <v>474</v>
      </c>
      <c r="E14" s="23" t="s">
        <v>475</v>
      </c>
      <c r="L14" s="24">
        <f>SUMIFS(L15:L94,A15:A94,"P")</f>
        <v>0</v>
      </c>
      <c r="M14" s="24">
        <f>SUMIFS(M15:M94,A15:A94,"P")</f>
        <v>0</v>
      </c>
      <c r="N14" s="25"/>
    </row>
    <row r="15" ht="25.5">
      <c r="A15" s="1" t="s">
        <v>112</v>
      </c>
      <c r="B15" s="1">
        <v>2</v>
      </c>
      <c r="C15" s="26" t="s">
        <v>994</v>
      </c>
      <c r="D15" t="s">
        <v>995</v>
      </c>
      <c r="E15" s="27" t="s">
        <v>997</v>
      </c>
      <c r="F15" s="28" t="s">
        <v>478</v>
      </c>
      <c r="G15" s="29">
        <v>228.84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133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118</v>
      </c>
      <c r="E16" s="27" t="s">
        <v>997</v>
      </c>
    </row>
    <row r="17" ht="140.25">
      <c r="A17" s="1" t="s">
        <v>119</v>
      </c>
      <c r="E17" s="33" t="s">
        <v>4955</v>
      </c>
    </row>
    <row r="18">
      <c r="A18" s="1" t="s">
        <v>121</v>
      </c>
      <c r="E18" s="27" t="s">
        <v>114</v>
      </c>
    </row>
    <row r="19" ht="25.5">
      <c r="A19" s="1" t="s">
        <v>112</v>
      </c>
      <c r="B19" s="1">
        <v>3</v>
      </c>
      <c r="C19" s="26" t="s">
        <v>999</v>
      </c>
      <c r="D19" t="s">
        <v>1000</v>
      </c>
      <c r="E19" s="27" t="s">
        <v>1002</v>
      </c>
      <c r="F19" s="28" t="s">
        <v>478</v>
      </c>
      <c r="G19" s="29">
        <v>18.334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133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118</v>
      </c>
      <c r="E20" s="27" t="s">
        <v>1002</v>
      </c>
    </row>
    <row r="21" ht="89.25">
      <c r="A21" s="1" t="s">
        <v>119</v>
      </c>
      <c r="E21" s="33" t="s">
        <v>4956</v>
      </c>
    </row>
    <row r="22">
      <c r="A22" s="1" t="s">
        <v>121</v>
      </c>
      <c r="E22" s="27" t="s">
        <v>114</v>
      </c>
    </row>
    <row r="23" ht="25.5">
      <c r="A23" s="1" t="s">
        <v>112</v>
      </c>
      <c r="B23" s="1">
        <v>4</v>
      </c>
      <c r="C23" s="26" t="s">
        <v>2937</v>
      </c>
      <c r="D23" t="s">
        <v>2938</v>
      </c>
      <c r="E23" s="27" t="s">
        <v>2940</v>
      </c>
      <c r="F23" s="28" t="s">
        <v>478</v>
      </c>
      <c r="G23" s="29">
        <v>196.70400000000001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133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118</v>
      </c>
      <c r="E24" s="27" t="s">
        <v>2940</v>
      </c>
    </row>
    <row r="25" ht="102">
      <c r="A25" s="1" t="s">
        <v>119</v>
      </c>
      <c r="E25" s="33" t="s">
        <v>4957</v>
      </c>
    </row>
    <row r="26">
      <c r="A26" s="1" t="s">
        <v>121</v>
      </c>
      <c r="E26" s="27" t="s">
        <v>114</v>
      </c>
    </row>
    <row r="27" ht="25.5">
      <c r="A27" s="1" t="s">
        <v>112</v>
      </c>
      <c r="B27" s="1">
        <v>5</v>
      </c>
      <c r="C27" s="26" t="s">
        <v>2942</v>
      </c>
      <c r="D27" t="s">
        <v>2943</v>
      </c>
      <c r="E27" s="27" t="s">
        <v>2945</v>
      </c>
      <c r="F27" s="28" t="s">
        <v>478</v>
      </c>
      <c r="G27" s="29">
        <v>17.030000000000001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133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118</v>
      </c>
      <c r="E28" s="27" t="s">
        <v>2945</v>
      </c>
    </row>
    <row r="29" ht="51">
      <c r="A29" s="1" t="s">
        <v>119</v>
      </c>
      <c r="E29" s="33" t="s">
        <v>4958</v>
      </c>
    </row>
    <row r="30">
      <c r="A30" s="1" t="s">
        <v>121</v>
      </c>
      <c r="E30" s="27" t="s">
        <v>114</v>
      </c>
    </row>
    <row r="31" ht="25.5">
      <c r="A31" s="1" t="s">
        <v>112</v>
      </c>
      <c r="B31" s="1">
        <v>6</v>
      </c>
      <c r="C31" s="26" t="s">
        <v>483</v>
      </c>
      <c r="D31" t="s">
        <v>484</v>
      </c>
      <c r="E31" s="27" t="s">
        <v>4959</v>
      </c>
      <c r="F31" s="28" t="s">
        <v>478</v>
      </c>
      <c r="G31" s="29">
        <v>146.59700000000001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133</v>
      </c>
      <c r="O31" s="32">
        <f>M31*AA31</f>
        <v>0</v>
      </c>
      <c r="P31" s="1">
        <v>3</v>
      </c>
      <c r="AA31" s="1">
        <f>IF(P31=1,$O$3,IF(P31=2,$O$4,$O$5))</f>
        <v>0</v>
      </c>
    </row>
    <row r="32" ht="38.25">
      <c r="A32" s="1" t="s">
        <v>118</v>
      </c>
      <c r="E32" s="27" t="s">
        <v>486</v>
      </c>
    </row>
    <row r="33" ht="216.75">
      <c r="A33" s="1" t="s">
        <v>119</v>
      </c>
      <c r="E33" s="33" t="s">
        <v>4960</v>
      </c>
    </row>
    <row r="34">
      <c r="A34" s="1" t="s">
        <v>121</v>
      </c>
      <c r="E34" s="27" t="s">
        <v>114</v>
      </c>
    </row>
    <row r="35" ht="25.5">
      <c r="A35" s="1" t="s">
        <v>112</v>
      </c>
      <c r="B35" s="1">
        <v>8</v>
      </c>
      <c r="C35" s="26" t="s">
        <v>2948</v>
      </c>
      <c r="D35" t="s">
        <v>2949</v>
      </c>
      <c r="E35" s="27" t="s">
        <v>2951</v>
      </c>
      <c r="F35" s="28" t="s">
        <v>478</v>
      </c>
      <c r="G35" s="29">
        <v>32.435000000000002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133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118</v>
      </c>
      <c r="E36" s="27" t="s">
        <v>2951</v>
      </c>
    </row>
    <row r="37" ht="127.5">
      <c r="A37" s="1" t="s">
        <v>119</v>
      </c>
      <c r="E37" s="33" t="s">
        <v>4961</v>
      </c>
    </row>
    <row r="38">
      <c r="A38" s="1" t="s">
        <v>121</v>
      </c>
      <c r="E38" s="27" t="s">
        <v>114</v>
      </c>
    </row>
    <row r="39" ht="25.5">
      <c r="A39" s="1" t="s">
        <v>112</v>
      </c>
      <c r="B39" s="1">
        <v>9</v>
      </c>
      <c r="C39" s="26" t="s">
        <v>1004</v>
      </c>
      <c r="D39" t="s">
        <v>1005</v>
      </c>
      <c r="E39" s="27" t="s">
        <v>1007</v>
      </c>
      <c r="F39" s="28" t="s">
        <v>478</v>
      </c>
      <c r="G39" s="29">
        <v>158.584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133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118</v>
      </c>
      <c r="E40" s="27" t="s">
        <v>1007</v>
      </c>
    </row>
    <row r="41" ht="127.5">
      <c r="A41" s="1" t="s">
        <v>119</v>
      </c>
      <c r="E41" s="33" t="s">
        <v>4962</v>
      </c>
    </row>
    <row r="42">
      <c r="A42" s="1" t="s">
        <v>121</v>
      </c>
      <c r="E42" s="27" t="s">
        <v>114</v>
      </c>
    </row>
    <row r="43" ht="25.5">
      <c r="A43" s="1" t="s">
        <v>112</v>
      </c>
      <c r="B43" s="1">
        <v>10</v>
      </c>
      <c r="C43" s="26" t="s">
        <v>1094</v>
      </c>
      <c r="D43" t="s">
        <v>1095</v>
      </c>
      <c r="E43" s="27" t="s">
        <v>1097</v>
      </c>
      <c r="F43" s="28" t="s">
        <v>478</v>
      </c>
      <c r="G43" s="29">
        <v>7.6500000000000004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133</v>
      </c>
      <c r="O43" s="32">
        <f>M43*AA43</f>
        <v>0</v>
      </c>
      <c r="P43" s="1">
        <v>3</v>
      </c>
      <c r="AA43" s="1">
        <f>IF(P43=1,$O$3,IF(P43=2,$O$4,$O$5))</f>
        <v>0</v>
      </c>
    </row>
    <row r="44" ht="25.5">
      <c r="A44" s="1" t="s">
        <v>118</v>
      </c>
      <c r="E44" s="27" t="s">
        <v>1097</v>
      </c>
    </row>
    <row r="45" ht="140.25">
      <c r="A45" s="1" t="s">
        <v>119</v>
      </c>
      <c r="E45" s="33" t="s">
        <v>4963</v>
      </c>
    </row>
    <row r="46">
      <c r="A46" s="1" t="s">
        <v>121</v>
      </c>
      <c r="E46" s="27" t="s">
        <v>114</v>
      </c>
    </row>
    <row r="47" ht="25.5">
      <c r="A47" s="1" t="s">
        <v>112</v>
      </c>
      <c r="B47" s="1">
        <v>11</v>
      </c>
      <c r="C47" s="26" t="s">
        <v>1099</v>
      </c>
      <c r="D47" t="s">
        <v>1100</v>
      </c>
      <c r="E47" s="27" t="s">
        <v>1102</v>
      </c>
      <c r="F47" s="28" t="s">
        <v>478</v>
      </c>
      <c r="G47" s="29">
        <v>47.204999999999998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133</v>
      </c>
      <c r="O47" s="32">
        <f>M47*AA47</f>
        <v>0</v>
      </c>
      <c r="P47" s="1">
        <v>3</v>
      </c>
      <c r="AA47" s="1">
        <f>IF(P47=1,$O$3,IF(P47=2,$O$4,$O$5))</f>
        <v>0</v>
      </c>
    </row>
    <row r="48" ht="25.5">
      <c r="A48" s="1" t="s">
        <v>118</v>
      </c>
      <c r="E48" s="27" t="s">
        <v>1102</v>
      </c>
    </row>
    <row r="49" ht="140.25">
      <c r="A49" s="1" t="s">
        <v>119</v>
      </c>
      <c r="E49" s="33" t="s">
        <v>4964</v>
      </c>
    </row>
    <row r="50">
      <c r="A50" s="1" t="s">
        <v>121</v>
      </c>
      <c r="E50" s="27" t="s">
        <v>114</v>
      </c>
    </row>
    <row r="51" ht="25.5">
      <c r="A51" s="1" t="s">
        <v>112</v>
      </c>
      <c r="B51" s="1">
        <v>12</v>
      </c>
      <c r="C51" s="26" t="s">
        <v>2956</v>
      </c>
      <c r="D51" t="s">
        <v>2957</v>
      </c>
      <c r="E51" s="27" t="s">
        <v>2959</v>
      </c>
      <c r="F51" s="28" t="s">
        <v>478</v>
      </c>
      <c r="G51" s="29">
        <v>2.387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133</v>
      </c>
      <c r="O51" s="32">
        <f>M51*AA51</f>
        <v>0</v>
      </c>
      <c r="P51" s="1">
        <v>3</v>
      </c>
      <c r="AA51" s="1">
        <f>IF(P51=1,$O$3,IF(P51=2,$O$4,$O$5))</f>
        <v>0</v>
      </c>
    </row>
    <row r="52" ht="25.5">
      <c r="A52" s="1" t="s">
        <v>118</v>
      </c>
      <c r="E52" s="27" t="s">
        <v>2959</v>
      </c>
    </row>
    <row r="53" ht="38.25">
      <c r="A53" s="1" t="s">
        <v>119</v>
      </c>
      <c r="E53" s="33" t="s">
        <v>4965</v>
      </c>
    </row>
    <row r="54">
      <c r="A54" s="1" t="s">
        <v>121</v>
      </c>
      <c r="E54" s="27" t="s">
        <v>114</v>
      </c>
    </row>
    <row r="55" ht="25.5">
      <c r="A55" s="1" t="s">
        <v>112</v>
      </c>
      <c r="B55" s="1">
        <v>13</v>
      </c>
      <c r="C55" s="26" t="s">
        <v>2961</v>
      </c>
      <c r="D55" t="s">
        <v>2962</v>
      </c>
      <c r="E55" s="27" t="s">
        <v>2964</v>
      </c>
      <c r="F55" s="28" t="s">
        <v>478</v>
      </c>
      <c r="G55" s="29">
        <v>1.998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133</v>
      </c>
      <c r="O55" s="32">
        <f>M55*AA55</f>
        <v>0</v>
      </c>
      <c r="P55" s="1">
        <v>3</v>
      </c>
      <c r="AA55" s="1">
        <f>IF(P55=1,$O$3,IF(P55=2,$O$4,$O$5))</f>
        <v>0</v>
      </c>
    </row>
    <row r="56" ht="25.5">
      <c r="A56" s="1" t="s">
        <v>118</v>
      </c>
      <c r="E56" s="27" t="s">
        <v>2964</v>
      </c>
    </row>
    <row r="57" ht="38.25">
      <c r="A57" s="1" t="s">
        <v>119</v>
      </c>
      <c r="E57" s="33" t="s">
        <v>4966</v>
      </c>
    </row>
    <row r="58">
      <c r="A58" s="1" t="s">
        <v>121</v>
      </c>
      <c r="E58" s="27" t="s">
        <v>114</v>
      </c>
    </row>
    <row r="59" ht="25.5">
      <c r="A59" s="1" t="s">
        <v>112</v>
      </c>
      <c r="B59" s="1">
        <v>14</v>
      </c>
      <c r="C59" s="26" t="s">
        <v>4827</v>
      </c>
      <c r="D59" t="s">
        <v>4828</v>
      </c>
      <c r="E59" s="27" t="s">
        <v>4830</v>
      </c>
      <c r="F59" s="28" t="s">
        <v>478</v>
      </c>
      <c r="G59" s="29">
        <v>1.1679999999999999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133</v>
      </c>
      <c r="O59" s="32">
        <f>M59*AA59</f>
        <v>0</v>
      </c>
      <c r="P59" s="1">
        <v>3</v>
      </c>
      <c r="AA59" s="1">
        <f>IF(P59=1,$O$3,IF(P59=2,$O$4,$O$5))</f>
        <v>0</v>
      </c>
    </row>
    <row r="60" ht="25.5">
      <c r="A60" s="1" t="s">
        <v>118</v>
      </c>
      <c r="E60" s="27" t="s">
        <v>4830</v>
      </c>
    </row>
    <row r="61" ht="51">
      <c r="A61" s="1" t="s">
        <v>119</v>
      </c>
      <c r="E61" s="33" t="s">
        <v>4967</v>
      </c>
    </row>
    <row r="62">
      <c r="A62" s="1" t="s">
        <v>121</v>
      </c>
      <c r="E62" s="27" t="s">
        <v>114</v>
      </c>
    </row>
    <row r="63" ht="25.5">
      <c r="A63" s="1" t="s">
        <v>112</v>
      </c>
      <c r="B63" s="1">
        <v>15</v>
      </c>
      <c r="C63" s="26" t="s">
        <v>2966</v>
      </c>
      <c r="D63" t="s">
        <v>2967</v>
      </c>
      <c r="E63" s="27" t="s">
        <v>2969</v>
      </c>
      <c r="F63" s="28" t="s">
        <v>478</v>
      </c>
      <c r="G63" s="29">
        <v>25.838999999999999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133</v>
      </c>
      <c r="O63" s="32">
        <f>M63*AA63</f>
        <v>0</v>
      </c>
      <c r="P63" s="1">
        <v>3</v>
      </c>
      <c r="AA63" s="1">
        <f>IF(P63=1,$O$3,IF(P63=2,$O$4,$O$5))</f>
        <v>0</v>
      </c>
    </row>
    <row r="64" ht="25.5">
      <c r="A64" s="1" t="s">
        <v>118</v>
      </c>
      <c r="E64" s="27" t="s">
        <v>2969</v>
      </c>
    </row>
    <row r="65" ht="76.5">
      <c r="A65" s="1" t="s">
        <v>119</v>
      </c>
      <c r="E65" s="33" t="s">
        <v>4968</v>
      </c>
    </row>
    <row r="66">
      <c r="A66" s="1" t="s">
        <v>121</v>
      </c>
      <c r="E66" s="27" t="s">
        <v>114</v>
      </c>
    </row>
    <row r="67" ht="25.5">
      <c r="A67" s="1" t="s">
        <v>112</v>
      </c>
      <c r="B67" s="1">
        <v>7</v>
      </c>
      <c r="C67" s="26" t="s">
        <v>1104</v>
      </c>
      <c r="D67" t="s">
        <v>1105</v>
      </c>
      <c r="E67" s="27" t="s">
        <v>1107</v>
      </c>
      <c r="F67" s="28" t="s">
        <v>478</v>
      </c>
      <c r="G67" s="29">
        <v>8.9250000000000007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133</v>
      </c>
      <c r="O67" s="32">
        <f>M67*AA67</f>
        <v>0</v>
      </c>
      <c r="P67" s="1">
        <v>3</v>
      </c>
      <c r="AA67" s="1">
        <f>IF(P67=1,$O$3,IF(P67=2,$O$4,$O$5))</f>
        <v>0</v>
      </c>
    </row>
    <row r="68" ht="25.5">
      <c r="A68" s="1" t="s">
        <v>118</v>
      </c>
      <c r="E68" s="27" t="s">
        <v>1107</v>
      </c>
    </row>
    <row r="69" ht="38.25">
      <c r="A69" s="1" t="s">
        <v>119</v>
      </c>
      <c r="E69" s="33" t="s">
        <v>4969</v>
      </c>
    </row>
    <row r="70">
      <c r="A70" s="1" t="s">
        <v>121</v>
      </c>
      <c r="E70" s="27" t="s">
        <v>114</v>
      </c>
    </row>
    <row r="71" ht="25.5">
      <c r="A71" s="1" t="s">
        <v>112</v>
      </c>
      <c r="B71" s="1">
        <v>16</v>
      </c>
      <c r="C71" s="26" t="s">
        <v>1009</v>
      </c>
      <c r="D71" t="s">
        <v>1010</v>
      </c>
      <c r="E71" s="27" t="s">
        <v>4970</v>
      </c>
      <c r="F71" s="28" t="s">
        <v>478</v>
      </c>
      <c r="G71" s="29">
        <v>9.9000000000000004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133</v>
      </c>
      <c r="O71" s="32">
        <f>M71*AA71</f>
        <v>0</v>
      </c>
      <c r="P71" s="1">
        <v>3</v>
      </c>
      <c r="AA71" s="1">
        <f>IF(P71=1,$O$3,IF(P71=2,$O$4,$O$5))</f>
        <v>0</v>
      </c>
    </row>
    <row r="72" ht="38.25">
      <c r="A72" s="1" t="s">
        <v>118</v>
      </c>
      <c r="E72" s="27" t="s">
        <v>1012</v>
      </c>
    </row>
    <row r="73" ht="38.25">
      <c r="A73" s="1" t="s">
        <v>119</v>
      </c>
      <c r="E73" s="33" t="s">
        <v>4971</v>
      </c>
    </row>
    <row r="74">
      <c r="A74" s="1" t="s">
        <v>121</v>
      </c>
      <c r="E74" s="27" t="s">
        <v>114</v>
      </c>
    </row>
    <row r="75" ht="25.5">
      <c r="A75" s="1" t="s">
        <v>112</v>
      </c>
      <c r="B75" s="1">
        <v>17</v>
      </c>
      <c r="C75" s="26" t="s">
        <v>1014</v>
      </c>
      <c r="D75" t="s">
        <v>1015</v>
      </c>
      <c r="E75" s="27" t="s">
        <v>1017</v>
      </c>
      <c r="F75" s="28" t="s">
        <v>478</v>
      </c>
      <c r="G75" s="29">
        <v>18.699999999999999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133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118</v>
      </c>
      <c r="E76" s="27" t="s">
        <v>1017</v>
      </c>
    </row>
    <row r="77" ht="38.25">
      <c r="A77" s="1" t="s">
        <v>119</v>
      </c>
      <c r="E77" s="33" t="s">
        <v>4972</v>
      </c>
    </row>
    <row r="78">
      <c r="A78" s="1" t="s">
        <v>121</v>
      </c>
      <c r="E78" s="27" t="s">
        <v>114</v>
      </c>
    </row>
    <row r="79" ht="25.5">
      <c r="A79" s="1" t="s">
        <v>112</v>
      </c>
      <c r="B79" s="1">
        <v>18</v>
      </c>
      <c r="C79" s="26" t="s">
        <v>1019</v>
      </c>
      <c r="D79" t="s">
        <v>1020</v>
      </c>
      <c r="E79" s="27" t="s">
        <v>655</v>
      </c>
      <c r="F79" s="28" t="s">
        <v>478</v>
      </c>
      <c r="G79" s="29">
        <v>541.87400000000002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133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118</v>
      </c>
      <c r="E80" s="27" t="s">
        <v>655</v>
      </c>
    </row>
    <row r="81" ht="204">
      <c r="A81" s="1" t="s">
        <v>119</v>
      </c>
      <c r="E81" s="33" t="s">
        <v>4973</v>
      </c>
    </row>
    <row r="82">
      <c r="A82" s="1" t="s">
        <v>121</v>
      </c>
      <c r="E82" s="27" t="s">
        <v>114</v>
      </c>
    </row>
    <row r="83" ht="25.5">
      <c r="A83" s="1" t="s">
        <v>112</v>
      </c>
      <c r="B83" s="1">
        <v>19</v>
      </c>
      <c r="C83" s="26" t="s">
        <v>3894</v>
      </c>
      <c r="D83" t="s">
        <v>3895</v>
      </c>
      <c r="E83" s="27" t="s">
        <v>3897</v>
      </c>
      <c r="F83" s="28" t="s">
        <v>478</v>
      </c>
      <c r="G83" s="29">
        <v>2.5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257</v>
      </c>
      <c r="O83" s="32">
        <f>M83*AA83</f>
        <v>0</v>
      </c>
      <c r="P83" s="1">
        <v>3</v>
      </c>
      <c r="AA83" s="1">
        <f>IF(P83=1,$O$3,IF(P83=2,$O$4,$O$5))</f>
        <v>0</v>
      </c>
    </row>
    <row r="84" ht="25.5">
      <c r="A84" s="1" t="s">
        <v>118</v>
      </c>
      <c r="E84" s="27" t="s">
        <v>3897</v>
      </c>
    </row>
    <row r="85">
      <c r="A85" s="1" t="s">
        <v>119</v>
      </c>
    </row>
    <row r="86">
      <c r="A86" s="1" t="s">
        <v>121</v>
      </c>
      <c r="E86" s="27" t="s">
        <v>114</v>
      </c>
    </row>
    <row r="87" ht="25.5">
      <c r="A87" s="1" t="s">
        <v>112</v>
      </c>
      <c r="B87" s="1">
        <v>20</v>
      </c>
      <c r="C87" s="26" t="s">
        <v>3898</v>
      </c>
      <c r="D87" t="s">
        <v>3899</v>
      </c>
      <c r="E87" s="27" t="s">
        <v>3901</v>
      </c>
      <c r="F87" s="28" t="s">
        <v>478</v>
      </c>
      <c r="G87" s="29">
        <v>1.5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257</v>
      </c>
      <c r="O87" s="32">
        <f>M87*AA87</f>
        <v>0</v>
      </c>
      <c r="P87" s="1">
        <v>3</v>
      </c>
      <c r="AA87" s="1">
        <f>IF(P87=1,$O$3,IF(P87=2,$O$4,$O$5))</f>
        <v>0</v>
      </c>
    </row>
    <row r="88" ht="25.5">
      <c r="A88" s="1" t="s">
        <v>118</v>
      </c>
      <c r="E88" s="27" t="s">
        <v>3901</v>
      </c>
    </row>
    <row r="89">
      <c r="A89" s="1" t="s">
        <v>119</v>
      </c>
    </row>
    <row r="90">
      <c r="A90" s="1" t="s">
        <v>121</v>
      </c>
      <c r="E90" s="27" t="s">
        <v>114</v>
      </c>
    </row>
    <row r="91" ht="25.5">
      <c r="A91" s="1" t="s">
        <v>112</v>
      </c>
      <c r="B91" s="1">
        <v>21</v>
      </c>
      <c r="C91" s="26" t="s">
        <v>4974</v>
      </c>
      <c r="D91" t="s">
        <v>4975</v>
      </c>
      <c r="E91" s="27" t="s">
        <v>4976</v>
      </c>
      <c r="F91" s="28" t="s">
        <v>478</v>
      </c>
      <c r="G91" s="29">
        <v>10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257</v>
      </c>
      <c r="O91" s="32">
        <f>M91*AA91</f>
        <v>0</v>
      </c>
      <c r="P91" s="1">
        <v>3</v>
      </c>
      <c r="AA91" s="1">
        <f>IF(P91=1,$O$3,IF(P91=2,$O$4,$O$5))</f>
        <v>0</v>
      </c>
    </row>
    <row r="92" ht="25.5">
      <c r="A92" s="1" t="s">
        <v>118</v>
      </c>
      <c r="E92" s="27" t="s">
        <v>4976</v>
      </c>
    </row>
    <row r="93">
      <c r="A93" s="1" t="s">
        <v>119</v>
      </c>
    </row>
    <row r="94">
      <c r="A94" s="1" t="s">
        <v>121</v>
      </c>
      <c r="E94" s="27" t="s">
        <v>114</v>
      </c>
    </row>
  </sheetData>
  <sheetProtection sheet="1" objects="1" scenarios="1" spinCount="100000" saltValue="qN3SmZryOrqpGtObk+RroM3AsgQRt0U/nXMT1aYFT9JH8jntOGRVmElEwytA+s3aLOzDxb/A2ZbFT7k6o/jsYw==" hashValue="pmLGK99wF64dXwSFgIwfpr8kkPE1TW78PC5ZNwgKE1SkW/jjQZSuaQAFqwSUFJegWGUu2RByepjewgndiosRY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79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79</v>
      </c>
      <c r="D4" s="1"/>
      <c r="E4" s="17" t="s">
        <v>80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COUNTIFS(L8:L59,"=0",A8:A59,"P")+COUNTIFS(L8:L59,"",A8:A59,"P")+SUM(Q8:Q59)</f>
        <v>0</v>
      </c>
    </row>
    <row r="8">
      <c r="A8" s="1" t="s">
        <v>107</v>
      </c>
      <c r="C8" s="22" t="s">
        <v>4977</v>
      </c>
      <c r="E8" s="23" t="s">
        <v>82</v>
      </c>
      <c r="L8" s="24">
        <f>L9+L18</f>
        <v>0</v>
      </c>
      <c r="M8" s="24">
        <f>M9+M18</f>
        <v>0</v>
      </c>
      <c r="N8" s="25"/>
    </row>
    <row r="9">
      <c r="A9" s="1" t="s">
        <v>109</v>
      </c>
      <c r="C9" s="22" t="s">
        <v>2631</v>
      </c>
      <c r="E9" s="23" t="s">
        <v>2632</v>
      </c>
      <c r="L9" s="24">
        <f>SUMIFS(L10:L17,A10:A17,"P")</f>
        <v>0</v>
      </c>
      <c r="M9" s="24">
        <f>SUMIFS(M10:M17,A10:A17,"P")</f>
        <v>0</v>
      </c>
      <c r="N9" s="25"/>
    </row>
    <row r="10" ht="25.5">
      <c r="A10" s="1" t="s">
        <v>112</v>
      </c>
      <c r="B10" s="1">
        <v>1</v>
      </c>
      <c r="C10" s="26" t="s">
        <v>4978</v>
      </c>
      <c r="D10" t="s">
        <v>114</v>
      </c>
      <c r="E10" s="27" t="s">
        <v>4979</v>
      </c>
      <c r="F10" s="28" t="s">
        <v>2336</v>
      </c>
      <c r="G10" s="29">
        <v>5</v>
      </c>
      <c r="H10" s="28">
        <v>0.0049300000000000004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118</v>
      </c>
      <c r="E11" s="27" t="s">
        <v>4979</v>
      </c>
    </row>
    <row r="12">
      <c r="A12" s="1" t="s">
        <v>119</v>
      </c>
    </row>
    <row r="13">
      <c r="A13" s="1" t="s">
        <v>121</v>
      </c>
      <c r="E13" s="27" t="s">
        <v>114</v>
      </c>
    </row>
    <row r="14">
      <c r="A14" s="1" t="s">
        <v>112</v>
      </c>
      <c r="B14" s="1">
        <v>2</v>
      </c>
      <c r="C14" s="26" t="s">
        <v>4980</v>
      </c>
      <c r="D14" t="s">
        <v>114</v>
      </c>
      <c r="E14" s="27" t="s">
        <v>4981</v>
      </c>
      <c r="F14" s="28" t="s">
        <v>2336</v>
      </c>
      <c r="G14" s="29">
        <v>5</v>
      </c>
      <c r="H14" s="28">
        <v>0.0018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118</v>
      </c>
      <c r="E15" s="27" t="s">
        <v>4981</v>
      </c>
    </row>
    <row r="16">
      <c r="A16" s="1" t="s">
        <v>119</v>
      </c>
    </row>
    <row r="17">
      <c r="A17" s="1" t="s">
        <v>121</v>
      </c>
      <c r="E17" s="27" t="s">
        <v>114</v>
      </c>
    </row>
    <row r="18">
      <c r="A18" s="1" t="s">
        <v>109</v>
      </c>
      <c r="C18" s="22" t="s">
        <v>1072</v>
      </c>
      <c r="E18" s="23" t="s">
        <v>1073</v>
      </c>
      <c r="L18" s="24">
        <f>SUMIFS(L19:L58,A19:A58,"P")</f>
        <v>0</v>
      </c>
      <c r="M18" s="24">
        <f>SUMIFS(M19:M58,A19:A58,"P")</f>
        <v>0</v>
      </c>
      <c r="N18" s="25"/>
    </row>
    <row r="19">
      <c r="A19" s="1" t="s">
        <v>112</v>
      </c>
      <c r="B19" s="1">
        <v>3</v>
      </c>
      <c r="C19" s="26" t="s">
        <v>4982</v>
      </c>
      <c r="D19" t="s">
        <v>114</v>
      </c>
      <c r="E19" s="27" t="s">
        <v>4983</v>
      </c>
      <c r="F19" s="28" t="s">
        <v>132</v>
      </c>
      <c r="G19" s="29">
        <v>1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257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118</v>
      </c>
      <c r="E20" s="27" t="s">
        <v>4983</v>
      </c>
    </row>
    <row r="21" ht="51">
      <c r="A21" s="1" t="s">
        <v>119</v>
      </c>
      <c r="E21" s="33" t="s">
        <v>4984</v>
      </c>
    </row>
    <row r="22">
      <c r="A22" s="1" t="s">
        <v>121</v>
      </c>
      <c r="E22" s="27" t="s">
        <v>114</v>
      </c>
    </row>
    <row r="23">
      <c r="A23" s="1" t="s">
        <v>112</v>
      </c>
      <c r="B23" s="1">
        <v>5</v>
      </c>
      <c r="C23" s="26" t="s">
        <v>4985</v>
      </c>
      <c r="D23" t="s">
        <v>114</v>
      </c>
      <c r="E23" s="27" t="s">
        <v>4986</v>
      </c>
      <c r="F23" s="28" t="s">
        <v>132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257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118</v>
      </c>
      <c r="E24" s="27" t="s">
        <v>4986</v>
      </c>
    </row>
    <row r="25" ht="51">
      <c r="A25" s="1" t="s">
        <v>119</v>
      </c>
      <c r="E25" s="33" t="s">
        <v>4987</v>
      </c>
    </row>
    <row r="26">
      <c r="A26" s="1" t="s">
        <v>121</v>
      </c>
      <c r="E26" s="27" t="s">
        <v>114</v>
      </c>
    </row>
    <row r="27">
      <c r="A27" s="1" t="s">
        <v>112</v>
      </c>
      <c r="B27" s="1">
        <v>7</v>
      </c>
      <c r="C27" s="26" t="s">
        <v>4988</v>
      </c>
      <c r="D27" t="s">
        <v>114</v>
      </c>
      <c r="E27" s="27" t="s">
        <v>4989</v>
      </c>
      <c r="F27" s="28" t="s">
        <v>132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257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118</v>
      </c>
      <c r="E28" s="27" t="s">
        <v>4989</v>
      </c>
    </row>
    <row r="29" ht="51">
      <c r="A29" s="1" t="s">
        <v>119</v>
      </c>
      <c r="E29" s="33" t="s">
        <v>4990</v>
      </c>
    </row>
    <row r="30">
      <c r="A30" s="1" t="s">
        <v>121</v>
      </c>
      <c r="E30" s="27" t="s">
        <v>114</v>
      </c>
    </row>
    <row r="31">
      <c r="A31" s="1" t="s">
        <v>112</v>
      </c>
      <c r="B31" s="1">
        <v>9</v>
      </c>
      <c r="C31" s="26" t="s">
        <v>4991</v>
      </c>
      <c r="D31" t="s">
        <v>114</v>
      </c>
      <c r="E31" s="27" t="s">
        <v>4992</v>
      </c>
      <c r="F31" s="28" t="s">
        <v>132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257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118</v>
      </c>
      <c r="E32" s="27" t="s">
        <v>4992</v>
      </c>
    </row>
    <row r="33" ht="51">
      <c r="A33" s="1" t="s">
        <v>119</v>
      </c>
      <c r="E33" s="33" t="s">
        <v>4993</v>
      </c>
    </row>
    <row r="34">
      <c r="A34" s="1" t="s">
        <v>121</v>
      </c>
      <c r="E34" s="27" t="s">
        <v>114</v>
      </c>
    </row>
    <row r="35">
      <c r="A35" s="1" t="s">
        <v>112</v>
      </c>
      <c r="B35" s="1">
        <v>11</v>
      </c>
      <c r="C35" s="26" t="s">
        <v>4994</v>
      </c>
      <c r="D35" t="s">
        <v>114</v>
      </c>
      <c r="E35" s="27" t="s">
        <v>4995</v>
      </c>
      <c r="F35" s="28" t="s">
        <v>132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257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118</v>
      </c>
      <c r="E36" s="27" t="s">
        <v>4995</v>
      </c>
    </row>
    <row r="37" ht="51">
      <c r="A37" s="1" t="s">
        <v>119</v>
      </c>
      <c r="E37" s="33" t="s">
        <v>4996</v>
      </c>
    </row>
    <row r="38">
      <c r="A38" s="1" t="s">
        <v>121</v>
      </c>
      <c r="E38" s="27" t="s">
        <v>114</v>
      </c>
    </row>
    <row r="39">
      <c r="A39" s="1" t="s">
        <v>112</v>
      </c>
      <c r="B39" s="1">
        <v>4</v>
      </c>
      <c r="C39" s="26" t="s">
        <v>4997</v>
      </c>
      <c r="D39" t="s">
        <v>114</v>
      </c>
      <c r="E39" s="27" t="s">
        <v>4998</v>
      </c>
      <c r="F39" s="28" t="s">
        <v>132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257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118</v>
      </c>
      <c r="E40" s="27" t="s">
        <v>4998</v>
      </c>
    </row>
    <row r="41" ht="25.5">
      <c r="A41" s="1" t="s">
        <v>119</v>
      </c>
      <c r="E41" s="33" t="s">
        <v>4999</v>
      </c>
    </row>
    <row r="42">
      <c r="A42" s="1" t="s">
        <v>121</v>
      </c>
      <c r="E42" s="27" t="s">
        <v>114</v>
      </c>
    </row>
    <row r="43">
      <c r="A43" s="1" t="s">
        <v>112</v>
      </c>
      <c r="B43" s="1">
        <v>6</v>
      </c>
      <c r="C43" s="26" t="s">
        <v>4997</v>
      </c>
      <c r="D43" t="s">
        <v>191</v>
      </c>
      <c r="E43" s="27" t="s">
        <v>5000</v>
      </c>
      <c r="F43" s="28" t="s">
        <v>132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257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118</v>
      </c>
      <c r="E44" s="27" t="s">
        <v>5000</v>
      </c>
    </row>
    <row r="45" ht="25.5">
      <c r="A45" s="1" t="s">
        <v>119</v>
      </c>
      <c r="E45" s="33" t="s">
        <v>5001</v>
      </c>
    </row>
    <row r="46">
      <c r="A46" s="1" t="s">
        <v>121</v>
      </c>
      <c r="E46" s="27" t="s">
        <v>114</v>
      </c>
    </row>
    <row r="47">
      <c r="A47" s="1" t="s">
        <v>112</v>
      </c>
      <c r="B47" s="1">
        <v>8</v>
      </c>
      <c r="C47" s="26" t="s">
        <v>4997</v>
      </c>
      <c r="D47" t="s">
        <v>232</v>
      </c>
      <c r="E47" s="27" t="s">
        <v>5002</v>
      </c>
      <c r="F47" s="28" t="s">
        <v>132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257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118</v>
      </c>
      <c r="E48" s="27" t="s">
        <v>5002</v>
      </c>
    </row>
    <row r="49" ht="25.5">
      <c r="A49" s="1" t="s">
        <v>119</v>
      </c>
      <c r="E49" s="33" t="s">
        <v>5003</v>
      </c>
    </row>
    <row r="50">
      <c r="A50" s="1" t="s">
        <v>121</v>
      </c>
      <c r="E50" s="27" t="s">
        <v>114</v>
      </c>
    </row>
    <row r="51">
      <c r="A51" s="1" t="s">
        <v>112</v>
      </c>
      <c r="B51" s="1">
        <v>10</v>
      </c>
      <c r="C51" s="26" t="s">
        <v>5004</v>
      </c>
      <c r="D51" t="s">
        <v>114</v>
      </c>
      <c r="E51" s="27" t="s">
        <v>5005</v>
      </c>
      <c r="F51" s="28" t="s">
        <v>132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257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118</v>
      </c>
      <c r="E52" s="27" t="s">
        <v>5005</v>
      </c>
    </row>
    <row r="53" ht="25.5">
      <c r="A53" s="1" t="s">
        <v>119</v>
      </c>
      <c r="E53" s="33" t="s">
        <v>5006</v>
      </c>
    </row>
    <row r="54">
      <c r="A54" s="1" t="s">
        <v>121</v>
      </c>
      <c r="E54" s="27" t="s">
        <v>114</v>
      </c>
    </row>
    <row r="55">
      <c r="A55" s="1" t="s">
        <v>112</v>
      </c>
      <c r="B55" s="1">
        <v>12</v>
      </c>
      <c r="C55" s="26" t="s">
        <v>5007</v>
      </c>
      <c r="D55" t="s">
        <v>114</v>
      </c>
      <c r="E55" s="27" t="s">
        <v>5008</v>
      </c>
      <c r="F55" s="28" t="s">
        <v>132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257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118</v>
      </c>
      <c r="E56" s="27" t="s">
        <v>5008</v>
      </c>
    </row>
    <row r="57" ht="25.5">
      <c r="A57" s="1" t="s">
        <v>119</v>
      </c>
      <c r="E57" s="33" t="s">
        <v>5009</v>
      </c>
    </row>
    <row r="58">
      <c r="A58" s="1" t="s">
        <v>121</v>
      </c>
      <c r="E58" s="27" t="s">
        <v>114</v>
      </c>
    </row>
  </sheetData>
  <sheetProtection sheet="1" objects="1" scenarios="1" spinCount="100000" saltValue="Sot3m3WgVzVPp9YSyt7q9hcW6WV++Xmb4sfePzLjhdQDjAiTIozuDi0qzfG7LSoD9bzMTjZ5zmJywncuThoXDg==" hashValue="hmrY4WgmAlDbMRPJtADPp58m/lqlnYgdkqYtvBku0Jnuf/ZJ8ei6j8Tw4fYI5/fybyqu6BheuhHLbZ89icWor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COUNTIFS(L8:L706,"=0",A8:A706,"P")+COUNTIFS(L8:L706,"",A8:A706,"P")+SUM(Q8:Q706)</f>
        <v>0</v>
      </c>
    </row>
    <row r="8">
      <c r="A8" s="1" t="s">
        <v>107</v>
      </c>
      <c r="C8" s="22" t="s">
        <v>190</v>
      </c>
      <c r="E8" s="23" t="s">
        <v>17</v>
      </c>
      <c r="L8" s="24">
        <f>L9+L190+L307+L376+L437+L606+L659+L668+L685</f>
        <v>0</v>
      </c>
      <c r="M8" s="24">
        <f>M9+M190+M307+M376+M437+M606+M659+M668+M685</f>
        <v>0</v>
      </c>
      <c r="N8" s="25"/>
    </row>
    <row r="9">
      <c r="A9" s="1" t="s">
        <v>109</v>
      </c>
      <c r="C9" s="22" t="s">
        <v>191</v>
      </c>
      <c r="E9" s="23" t="s">
        <v>192</v>
      </c>
      <c r="L9" s="24">
        <f>SUMIFS(L10:L189,A10:A189,"P")</f>
        <v>0</v>
      </c>
      <c r="M9" s="24">
        <f>SUMIFS(M10:M189,A10:A189,"P")</f>
        <v>0</v>
      </c>
      <c r="N9" s="25"/>
    </row>
    <row r="10" ht="25.5">
      <c r="A10" s="1" t="s">
        <v>112</v>
      </c>
      <c r="B10" s="1">
        <v>7</v>
      </c>
      <c r="C10" s="26" t="s">
        <v>193</v>
      </c>
      <c r="D10" t="s">
        <v>114</v>
      </c>
      <c r="E10" s="27" t="s">
        <v>194</v>
      </c>
      <c r="F10" s="28" t="s">
        <v>132</v>
      </c>
      <c r="G10" s="29">
        <v>40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118</v>
      </c>
      <c r="E11" s="27" t="s">
        <v>194</v>
      </c>
    </row>
    <row r="12">
      <c r="A12" s="1" t="s">
        <v>119</v>
      </c>
    </row>
    <row r="13">
      <c r="A13" s="1" t="s">
        <v>121</v>
      </c>
      <c r="E13" s="27" t="s">
        <v>114</v>
      </c>
    </row>
    <row r="14" ht="25.5">
      <c r="A14" s="1" t="s">
        <v>112</v>
      </c>
      <c r="B14" s="1">
        <v>10</v>
      </c>
      <c r="C14" s="26" t="s">
        <v>195</v>
      </c>
      <c r="D14" t="s">
        <v>114</v>
      </c>
      <c r="E14" s="27" t="s">
        <v>196</v>
      </c>
      <c r="F14" s="28" t="s">
        <v>132</v>
      </c>
      <c r="G14" s="29">
        <v>25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118</v>
      </c>
      <c r="E15" s="27" t="s">
        <v>196</v>
      </c>
    </row>
    <row r="16">
      <c r="A16" s="1" t="s">
        <v>119</v>
      </c>
    </row>
    <row r="17">
      <c r="A17" s="1" t="s">
        <v>121</v>
      </c>
      <c r="E17" s="27" t="s">
        <v>114</v>
      </c>
    </row>
    <row r="18" ht="25.5">
      <c r="A18" s="1" t="s">
        <v>112</v>
      </c>
      <c r="B18" s="1">
        <v>48</v>
      </c>
      <c r="C18" s="26" t="s">
        <v>197</v>
      </c>
      <c r="D18" t="s">
        <v>114</v>
      </c>
      <c r="E18" s="27" t="s">
        <v>198</v>
      </c>
      <c r="F18" s="28" t="s">
        <v>132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118</v>
      </c>
      <c r="E19" s="27" t="s">
        <v>198</v>
      </c>
    </row>
    <row r="20">
      <c r="A20" s="1" t="s">
        <v>119</v>
      </c>
    </row>
    <row r="21">
      <c r="A21" s="1" t="s">
        <v>121</v>
      </c>
      <c r="E21" s="27" t="s">
        <v>114</v>
      </c>
    </row>
    <row r="22">
      <c r="A22" s="1" t="s">
        <v>112</v>
      </c>
      <c r="B22" s="1">
        <v>18</v>
      </c>
      <c r="C22" s="26" t="s">
        <v>199</v>
      </c>
      <c r="D22" t="s">
        <v>114</v>
      </c>
      <c r="E22" s="27" t="s">
        <v>200</v>
      </c>
      <c r="F22" s="28" t="s">
        <v>136</v>
      </c>
      <c r="G22" s="29">
        <v>6.9000000000000004</v>
      </c>
      <c r="H22" s="28">
        <v>0.00012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118</v>
      </c>
      <c r="E23" s="27" t="s">
        <v>200</v>
      </c>
    </row>
    <row r="24">
      <c r="A24" s="1" t="s">
        <v>119</v>
      </c>
    </row>
    <row r="25">
      <c r="A25" s="1" t="s">
        <v>121</v>
      </c>
      <c r="E25" s="27" t="s">
        <v>114</v>
      </c>
    </row>
    <row r="26">
      <c r="A26" s="1" t="s">
        <v>112</v>
      </c>
      <c r="B26" s="1">
        <v>25</v>
      </c>
      <c r="C26" s="26" t="s">
        <v>201</v>
      </c>
      <c r="D26" t="s">
        <v>191</v>
      </c>
      <c r="E26" s="27" t="s">
        <v>202</v>
      </c>
      <c r="F26" s="28" t="s">
        <v>136</v>
      </c>
      <c r="G26" s="29">
        <v>1482</v>
      </c>
      <c r="H26" s="28">
        <v>4.0000000000000003E-05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118</v>
      </c>
      <c r="E27" s="27" t="s">
        <v>202</v>
      </c>
    </row>
    <row r="28">
      <c r="A28" s="1" t="s">
        <v>119</v>
      </c>
    </row>
    <row r="29">
      <c r="A29" s="1" t="s">
        <v>121</v>
      </c>
      <c r="E29" s="27" t="s">
        <v>114</v>
      </c>
    </row>
    <row r="30">
      <c r="A30" s="1" t="s">
        <v>112</v>
      </c>
      <c r="B30" s="1">
        <v>40</v>
      </c>
      <c r="C30" s="26" t="s">
        <v>203</v>
      </c>
      <c r="D30" t="s">
        <v>114</v>
      </c>
      <c r="E30" s="27" t="s">
        <v>204</v>
      </c>
      <c r="F30" s="28" t="s">
        <v>132</v>
      </c>
      <c r="G30" s="29">
        <v>18</v>
      </c>
      <c r="H30" s="28">
        <v>0.0001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133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118</v>
      </c>
      <c r="E31" s="27" t="s">
        <v>204</v>
      </c>
    </row>
    <row r="32">
      <c r="A32" s="1" t="s">
        <v>119</v>
      </c>
    </row>
    <row r="33">
      <c r="A33" s="1" t="s">
        <v>121</v>
      </c>
      <c r="E33" s="27" t="s">
        <v>114</v>
      </c>
    </row>
    <row r="34">
      <c r="A34" s="1" t="s">
        <v>112</v>
      </c>
      <c r="B34" s="1">
        <v>22</v>
      </c>
      <c r="C34" s="26" t="s">
        <v>205</v>
      </c>
      <c r="D34" t="s">
        <v>114</v>
      </c>
      <c r="E34" s="27" t="s">
        <v>206</v>
      </c>
      <c r="F34" s="28" t="s">
        <v>136</v>
      </c>
      <c r="G34" s="29">
        <v>57.75</v>
      </c>
      <c r="H34" s="28">
        <v>0.00054000000000000001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133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118</v>
      </c>
      <c r="E35" s="27" t="s">
        <v>206</v>
      </c>
    </row>
    <row r="36">
      <c r="A36" s="1" t="s">
        <v>119</v>
      </c>
    </row>
    <row r="37">
      <c r="A37" s="1" t="s">
        <v>121</v>
      </c>
      <c r="E37" s="27" t="s">
        <v>114</v>
      </c>
    </row>
    <row r="38" ht="25.5">
      <c r="A38" s="1" t="s">
        <v>112</v>
      </c>
      <c r="B38" s="1">
        <v>20</v>
      </c>
      <c r="C38" s="26" t="s">
        <v>207</v>
      </c>
      <c r="D38" t="s">
        <v>191</v>
      </c>
      <c r="E38" s="27" t="s">
        <v>208</v>
      </c>
      <c r="F38" s="28" t="s">
        <v>136</v>
      </c>
      <c r="G38" s="29">
        <v>753.89999999999998</v>
      </c>
      <c r="H38" s="28">
        <v>0.00019000000000000001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133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.5">
      <c r="A39" s="1" t="s">
        <v>118</v>
      </c>
      <c r="E39" s="27" t="s">
        <v>208</v>
      </c>
    </row>
    <row r="40">
      <c r="A40" s="1" t="s">
        <v>119</v>
      </c>
    </row>
    <row r="41">
      <c r="A41" s="1" t="s">
        <v>121</v>
      </c>
      <c r="E41" s="27" t="s">
        <v>114</v>
      </c>
    </row>
    <row r="42">
      <c r="A42" s="1" t="s">
        <v>112</v>
      </c>
      <c r="B42" s="1">
        <v>26</v>
      </c>
      <c r="C42" s="26" t="s">
        <v>209</v>
      </c>
      <c r="D42" t="s">
        <v>114</v>
      </c>
      <c r="E42" s="27" t="s">
        <v>210</v>
      </c>
      <c r="F42" s="28" t="s">
        <v>132</v>
      </c>
      <c r="G42" s="29">
        <v>25</v>
      </c>
      <c r="H42" s="28">
        <v>4.0000000000000003E-05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133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118</v>
      </c>
      <c r="E43" s="27" t="s">
        <v>210</v>
      </c>
    </row>
    <row r="44">
      <c r="A44" s="1" t="s">
        <v>119</v>
      </c>
    </row>
    <row r="45">
      <c r="A45" s="1" t="s">
        <v>121</v>
      </c>
      <c r="E45" s="27" t="s">
        <v>114</v>
      </c>
    </row>
    <row r="46">
      <c r="A46" s="1" t="s">
        <v>112</v>
      </c>
      <c r="B46" s="1">
        <v>15</v>
      </c>
      <c r="C46" s="26" t="s">
        <v>211</v>
      </c>
      <c r="D46" t="s">
        <v>114</v>
      </c>
      <c r="E46" s="27" t="s">
        <v>212</v>
      </c>
      <c r="F46" s="28" t="s">
        <v>132</v>
      </c>
      <c r="G46" s="29">
        <v>1</v>
      </c>
      <c r="H46" s="28">
        <v>0.0246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133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118</v>
      </c>
      <c r="E47" s="27" t="s">
        <v>212</v>
      </c>
    </row>
    <row r="48" ht="25.5">
      <c r="A48" s="1" t="s">
        <v>119</v>
      </c>
      <c r="E48" s="33" t="s">
        <v>213</v>
      </c>
    </row>
    <row r="49">
      <c r="A49" s="1" t="s">
        <v>121</v>
      </c>
      <c r="E49" s="27" t="s">
        <v>114</v>
      </c>
    </row>
    <row r="50" ht="25.5">
      <c r="A50" s="1" t="s">
        <v>112</v>
      </c>
      <c r="B50" s="1">
        <v>51</v>
      </c>
      <c r="C50" s="26" t="s">
        <v>214</v>
      </c>
      <c r="D50" t="s">
        <v>114</v>
      </c>
      <c r="E50" s="27" t="s">
        <v>215</v>
      </c>
      <c r="F50" s="28" t="s">
        <v>132</v>
      </c>
      <c r="G50" s="29">
        <v>1</v>
      </c>
      <c r="H50" s="28">
        <v>8.0000000000000007E-05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133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118</v>
      </c>
      <c r="E51" s="27" t="s">
        <v>215</v>
      </c>
    </row>
    <row r="52">
      <c r="A52" s="1" t="s">
        <v>119</v>
      </c>
    </row>
    <row r="53">
      <c r="A53" s="1" t="s">
        <v>121</v>
      </c>
      <c r="E53" s="27" t="s">
        <v>114</v>
      </c>
    </row>
    <row r="54">
      <c r="A54" s="1" t="s">
        <v>112</v>
      </c>
      <c r="B54" s="1">
        <v>39</v>
      </c>
      <c r="C54" s="26" t="s">
        <v>216</v>
      </c>
      <c r="D54" t="s">
        <v>114</v>
      </c>
      <c r="E54" s="27" t="s">
        <v>217</v>
      </c>
      <c r="F54" s="28" t="s">
        <v>132</v>
      </c>
      <c r="G54" s="29">
        <v>18</v>
      </c>
      <c r="H54" s="28">
        <v>4.0000000000000003E-05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133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118</v>
      </c>
      <c r="E55" s="27" t="s">
        <v>217</v>
      </c>
    </row>
    <row r="56">
      <c r="A56" s="1" t="s">
        <v>119</v>
      </c>
    </row>
    <row r="57">
      <c r="A57" s="1" t="s">
        <v>121</v>
      </c>
      <c r="E57" s="27" t="s">
        <v>114</v>
      </c>
    </row>
    <row r="58">
      <c r="A58" s="1" t="s">
        <v>112</v>
      </c>
      <c r="B58" s="1">
        <v>37</v>
      </c>
      <c r="C58" s="26" t="s">
        <v>218</v>
      </c>
      <c r="D58" t="s">
        <v>114</v>
      </c>
      <c r="E58" s="27" t="s">
        <v>219</v>
      </c>
      <c r="F58" s="28" t="s">
        <v>132</v>
      </c>
      <c r="G58" s="29">
        <v>18</v>
      </c>
      <c r="H58" s="28">
        <v>0.0001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133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118</v>
      </c>
      <c r="E59" s="27" t="s">
        <v>219</v>
      </c>
    </row>
    <row r="60">
      <c r="A60" s="1" t="s">
        <v>119</v>
      </c>
    </row>
    <row r="61">
      <c r="A61" s="1" t="s">
        <v>121</v>
      </c>
      <c r="E61" s="27" t="s">
        <v>114</v>
      </c>
    </row>
    <row r="62">
      <c r="A62" s="1" t="s">
        <v>112</v>
      </c>
      <c r="B62" s="1">
        <v>38</v>
      </c>
      <c r="C62" s="26" t="s">
        <v>220</v>
      </c>
      <c r="D62" t="s">
        <v>114</v>
      </c>
      <c r="E62" s="27" t="s">
        <v>221</v>
      </c>
      <c r="F62" s="28" t="s">
        <v>132</v>
      </c>
      <c r="G62" s="29">
        <v>7</v>
      </c>
      <c r="H62" s="28">
        <v>0.0001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133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118</v>
      </c>
      <c r="E63" s="27" t="s">
        <v>221</v>
      </c>
    </row>
    <row r="64">
      <c r="A64" s="1" t="s">
        <v>119</v>
      </c>
    </row>
    <row r="65">
      <c r="A65" s="1" t="s">
        <v>121</v>
      </c>
      <c r="E65" s="27" t="s">
        <v>114</v>
      </c>
    </row>
    <row r="66">
      <c r="A66" s="1" t="s">
        <v>112</v>
      </c>
      <c r="B66" s="1">
        <v>41</v>
      </c>
      <c r="C66" s="26" t="s">
        <v>222</v>
      </c>
      <c r="D66" t="s">
        <v>114</v>
      </c>
      <c r="E66" s="27" t="s">
        <v>223</v>
      </c>
      <c r="F66" s="28" t="s">
        <v>132</v>
      </c>
      <c r="G66" s="29">
        <v>11</v>
      </c>
      <c r="H66" s="28">
        <v>0.0001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133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118</v>
      </c>
      <c r="E67" s="27" t="s">
        <v>223</v>
      </c>
    </row>
    <row r="68">
      <c r="A68" s="1" t="s">
        <v>119</v>
      </c>
    </row>
    <row r="69">
      <c r="A69" s="1" t="s">
        <v>121</v>
      </c>
      <c r="E69" s="27" t="s">
        <v>114</v>
      </c>
    </row>
    <row r="70">
      <c r="A70" s="1" t="s">
        <v>112</v>
      </c>
      <c r="B70" s="1">
        <v>23</v>
      </c>
      <c r="C70" s="26" t="s">
        <v>224</v>
      </c>
      <c r="D70" t="s">
        <v>225</v>
      </c>
      <c r="E70" s="27" t="s">
        <v>226</v>
      </c>
      <c r="F70" s="28" t="s">
        <v>227</v>
      </c>
      <c r="G70" s="29">
        <v>6</v>
      </c>
      <c r="H70" s="28">
        <v>0.0018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133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118</v>
      </c>
      <c r="E71" s="27" t="s">
        <v>226</v>
      </c>
    </row>
    <row r="72">
      <c r="A72" s="1" t="s">
        <v>119</v>
      </c>
    </row>
    <row r="73">
      <c r="A73" s="1" t="s">
        <v>121</v>
      </c>
      <c r="E73" s="27" t="s">
        <v>114</v>
      </c>
    </row>
    <row r="74" ht="25.5">
      <c r="A74" s="1" t="s">
        <v>112</v>
      </c>
      <c r="B74" s="1">
        <v>17</v>
      </c>
      <c r="C74" s="26" t="s">
        <v>228</v>
      </c>
      <c r="D74" t="s">
        <v>114</v>
      </c>
      <c r="E74" s="27" t="s">
        <v>229</v>
      </c>
      <c r="F74" s="28" t="s">
        <v>136</v>
      </c>
      <c r="G74" s="29">
        <v>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133</v>
      </c>
      <c r="O74" s="32">
        <f>M74*AA74</f>
        <v>0</v>
      </c>
      <c r="P74" s="1">
        <v>3</v>
      </c>
      <c r="AA74" s="1">
        <f>IF(P74=1,$O$3,IF(P74=2,$O$4,$O$5))</f>
        <v>0</v>
      </c>
    </row>
    <row r="75" ht="25.5">
      <c r="A75" s="1" t="s">
        <v>118</v>
      </c>
      <c r="E75" s="27" t="s">
        <v>229</v>
      </c>
    </row>
    <row r="76">
      <c r="A76" s="1" t="s">
        <v>119</v>
      </c>
    </row>
    <row r="77">
      <c r="A77" s="1" t="s">
        <v>121</v>
      </c>
      <c r="E77" s="27" t="s">
        <v>114</v>
      </c>
    </row>
    <row r="78">
      <c r="A78" s="1" t="s">
        <v>112</v>
      </c>
      <c r="B78" s="1">
        <v>19</v>
      </c>
      <c r="C78" s="26" t="s">
        <v>230</v>
      </c>
      <c r="D78" t="s">
        <v>114</v>
      </c>
      <c r="E78" s="27" t="s">
        <v>231</v>
      </c>
      <c r="F78" s="28" t="s">
        <v>136</v>
      </c>
      <c r="G78" s="29">
        <v>718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133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118</v>
      </c>
      <c r="E79" s="27" t="s">
        <v>231</v>
      </c>
    </row>
    <row r="80">
      <c r="A80" s="1" t="s">
        <v>119</v>
      </c>
    </row>
    <row r="81">
      <c r="A81" s="1" t="s">
        <v>121</v>
      </c>
      <c r="E81" s="27" t="s">
        <v>114</v>
      </c>
    </row>
    <row r="82">
      <c r="A82" s="1" t="s">
        <v>112</v>
      </c>
      <c r="B82" s="1">
        <v>21</v>
      </c>
      <c r="C82" s="26" t="s">
        <v>150</v>
      </c>
      <c r="D82" t="s">
        <v>114</v>
      </c>
      <c r="E82" s="27" t="s">
        <v>151</v>
      </c>
      <c r="F82" s="28" t="s">
        <v>136</v>
      </c>
      <c r="G82" s="29">
        <v>55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133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118</v>
      </c>
      <c r="E83" s="27" t="s">
        <v>151</v>
      </c>
    </row>
    <row r="84">
      <c r="A84" s="1" t="s">
        <v>119</v>
      </c>
    </row>
    <row r="85">
      <c r="A85" s="1" t="s">
        <v>121</v>
      </c>
      <c r="E85" s="27" t="s">
        <v>114</v>
      </c>
    </row>
    <row r="86">
      <c r="A86" s="1" t="s">
        <v>112</v>
      </c>
      <c r="B86" s="1">
        <v>24</v>
      </c>
      <c r="C86" s="26" t="s">
        <v>152</v>
      </c>
      <c r="D86" t="s">
        <v>232</v>
      </c>
      <c r="E86" s="27" t="s">
        <v>153</v>
      </c>
      <c r="F86" s="28" t="s">
        <v>136</v>
      </c>
      <c r="G86" s="29">
        <v>1235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133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118</v>
      </c>
      <c r="E87" s="27" t="s">
        <v>153</v>
      </c>
    </row>
    <row r="88">
      <c r="A88" s="1" t="s">
        <v>119</v>
      </c>
    </row>
    <row r="89">
      <c r="A89" s="1" t="s">
        <v>121</v>
      </c>
      <c r="E89" s="27" t="s">
        <v>114</v>
      </c>
    </row>
    <row r="90">
      <c r="A90" s="1" t="s">
        <v>112</v>
      </c>
      <c r="B90" s="1">
        <v>50</v>
      </c>
      <c r="C90" s="26" t="s">
        <v>233</v>
      </c>
      <c r="D90" t="s">
        <v>114</v>
      </c>
      <c r="E90" s="27" t="s">
        <v>234</v>
      </c>
      <c r="F90" s="28" t="s">
        <v>132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133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118</v>
      </c>
      <c r="E91" s="27" t="s">
        <v>234</v>
      </c>
    </row>
    <row r="92">
      <c r="A92" s="1" t="s">
        <v>119</v>
      </c>
    </row>
    <row r="93">
      <c r="A93" s="1" t="s">
        <v>121</v>
      </c>
      <c r="E93" s="27" t="s">
        <v>114</v>
      </c>
    </row>
    <row r="94">
      <c r="A94" s="1" t="s">
        <v>112</v>
      </c>
      <c r="B94" s="1">
        <v>14</v>
      </c>
      <c r="C94" s="26" t="s">
        <v>235</v>
      </c>
      <c r="D94" t="s">
        <v>114</v>
      </c>
      <c r="E94" s="27" t="s">
        <v>236</v>
      </c>
      <c r="F94" s="28" t="s">
        <v>132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133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118</v>
      </c>
      <c r="E95" s="27" t="s">
        <v>236</v>
      </c>
    </row>
    <row r="96">
      <c r="A96" s="1" t="s">
        <v>119</v>
      </c>
    </row>
    <row r="97">
      <c r="A97" s="1" t="s">
        <v>121</v>
      </c>
      <c r="E97" s="27" t="s">
        <v>114</v>
      </c>
    </row>
    <row r="98" ht="25.5">
      <c r="A98" s="1" t="s">
        <v>112</v>
      </c>
      <c r="B98" s="1">
        <v>27</v>
      </c>
      <c r="C98" s="26" t="s">
        <v>237</v>
      </c>
      <c r="D98" t="s">
        <v>114</v>
      </c>
      <c r="E98" s="27" t="s">
        <v>238</v>
      </c>
      <c r="F98" s="28" t="s">
        <v>132</v>
      </c>
      <c r="G98" s="29">
        <v>4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133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.5">
      <c r="A99" s="1" t="s">
        <v>118</v>
      </c>
      <c r="E99" s="27" t="s">
        <v>238</v>
      </c>
    </row>
    <row r="100">
      <c r="A100" s="1" t="s">
        <v>119</v>
      </c>
    </row>
    <row r="101">
      <c r="A101" s="1" t="s">
        <v>121</v>
      </c>
      <c r="E101" s="27" t="s">
        <v>114</v>
      </c>
    </row>
    <row r="102" ht="25.5">
      <c r="A102" s="1" t="s">
        <v>112</v>
      </c>
      <c r="B102" s="1">
        <v>30</v>
      </c>
      <c r="C102" s="26" t="s">
        <v>239</v>
      </c>
      <c r="D102" t="s">
        <v>114</v>
      </c>
      <c r="E102" s="27" t="s">
        <v>240</v>
      </c>
      <c r="F102" s="28" t="s">
        <v>132</v>
      </c>
      <c r="G102" s="29">
        <v>2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133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25.5">
      <c r="A103" s="1" t="s">
        <v>118</v>
      </c>
      <c r="E103" s="27" t="s">
        <v>240</v>
      </c>
    </row>
    <row r="104">
      <c r="A104" s="1" t="s">
        <v>119</v>
      </c>
    </row>
    <row r="105">
      <c r="A105" s="1" t="s">
        <v>121</v>
      </c>
      <c r="E105" s="27" t="s">
        <v>114</v>
      </c>
    </row>
    <row r="106" ht="25.5">
      <c r="A106" s="1" t="s">
        <v>112</v>
      </c>
      <c r="B106" s="1">
        <v>32</v>
      </c>
      <c r="C106" s="26" t="s">
        <v>241</v>
      </c>
      <c r="D106" t="s">
        <v>191</v>
      </c>
      <c r="E106" s="27" t="s">
        <v>242</v>
      </c>
      <c r="F106" s="28" t="s">
        <v>132</v>
      </c>
      <c r="G106" s="29">
        <v>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133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25.5">
      <c r="A107" s="1" t="s">
        <v>118</v>
      </c>
      <c r="E107" s="27" t="s">
        <v>242</v>
      </c>
    </row>
    <row r="108">
      <c r="A108" s="1" t="s">
        <v>119</v>
      </c>
    </row>
    <row r="109">
      <c r="A109" s="1" t="s">
        <v>121</v>
      </c>
      <c r="E109" s="27" t="s">
        <v>114</v>
      </c>
    </row>
    <row r="110" ht="25.5">
      <c r="A110" s="1" t="s">
        <v>112</v>
      </c>
      <c r="B110" s="1">
        <v>34</v>
      </c>
      <c r="C110" s="26" t="s">
        <v>243</v>
      </c>
      <c r="D110" t="s">
        <v>191</v>
      </c>
      <c r="E110" s="27" t="s">
        <v>244</v>
      </c>
      <c r="F110" s="28" t="s">
        <v>132</v>
      </c>
      <c r="G110" s="29">
        <v>2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133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 ht="25.5">
      <c r="A111" s="1" t="s">
        <v>118</v>
      </c>
      <c r="E111" s="27" t="s">
        <v>244</v>
      </c>
    </row>
    <row r="112">
      <c r="A112" s="1" t="s">
        <v>119</v>
      </c>
    </row>
    <row r="113">
      <c r="A113" s="1" t="s">
        <v>121</v>
      </c>
      <c r="E113" s="27" t="s">
        <v>114</v>
      </c>
    </row>
    <row r="114" ht="25.5">
      <c r="A114" s="1" t="s">
        <v>112</v>
      </c>
      <c r="B114" s="1">
        <v>36</v>
      </c>
      <c r="C114" s="26" t="s">
        <v>245</v>
      </c>
      <c r="D114" t="s">
        <v>114</v>
      </c>
      <c r="E114" s="27" t="s">
        <v>246</v>
      </c>
      <c r="F114" s="28" t="s">
        <v>132</v>
      </c>
      <c r="G114" s="29">
        <v>18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133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 ht="25.5">
      <c r="A115" s="1" t="s">
        <v>118</v>
      </c>
      <c r="E115" s="27" t="s">
        <v>246</v>
      </c>
    </row>
    <row r="116">
      <c r="A116" s="1" t="s">
        <v>119</v>
      </c>
    </row>
    <row r="117">
      <c r="A117" s="1" t="s">
        <v>121</v>
      </c>
      <c r="E117" s="27" t="s">
        <v>114</v>
      </c>
    </row>
    <row r="118">
      <c r="A118" s="1" t="s">
        <v>112</v>
      </c>
      <c r="B118" s="1">
        <v>42</v>
      </c>
      <c r="C118" s="26" t="s">
        <v>247</v>
      </c>
      <c r="D118" t="s">
        <v>114</v>
      </c>
      <c r="E118" s="27" t="s">
        <v>248</v>
      </c>
      <c r="F118" s="28" t="s">
        <v>132</v>
      </c>
      <c r="G118" s="29">
        <v>29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133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118</v>
      </c>
      <c r="E119" s="27" t="s">
        <v>248</v>
      </c>
    </row>
    <row r="120">
      <c r="A120" s="1" t="s">
        <v>119</v>
      </c>
    </row>
    <row r="121">
      <c r="A121" s="1" t="s">
        <v>121</v>
      </c>
      <c r="E121" s="27" t="s">
        <v>114</v>
      </c>
    </row>
    <row r="122">
      <c r="A122" s="1" t="s">
        <v>112</v>
      </c>
      <c r="B122" s="1">
        <v>43</v>
      </c>
      <c r="C122" s="26" t="s">
        <v>249</v>
      </c>
      <c r="D122" t="s">
        <v>114</v>
      </c>
      <c r="E122" s="27" t="s">
        <v>250</v>
      </c>
      <c r="F122" s="28" t="s">
        <v>132</v>
      </c>
      <c r="G122" s="29">
        <v>29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133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118</v>
      </c>
      <c r="E123" s="27" t="s">
        <v>250</v>
      </c>
    </row>
    <row r="124">
      <c r="A124" s="1" t="s">
        <v>119</v>
      </c>
    </row>
    <row r="125">
      <c r="A125" s="1" t="s">
        <v>121</v>
      </c>
      <c r="E125" s="27" t="s">
        <v>114</v>
      </c>
    </row>
    <row r="126">
      <c r="A126" s="1" t="s">
        <v>112</v>
      </c>
      <c r="B126" s="1">
        <v>44</v>
      </c>
      <c r="C126" s="26" t="s">
        <v>251</v>
      </c>
      <c r="D126" t="s">
        <v>114</v>
      </c>
      <c r="E126" s="27" t="s">
        <v>252</v>
      </c>
      <c r="F126" s="28" t="s">
        <v>132</v>
      </c>
      <c r="G126" s="29">
        <v>29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133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118</v>
      </c>
      <c r="E127" s="27" t="s">
        <v>252</v>
      </c>
    </row>
    <row r="128">
      <c r="A128" s="1" t="s">
        <v>119</v>
      </c>
    </row>
    <row r="129">
      <c r="A129" s="1" t="s">
        <v>121</v>
      </c>
      <c r="E129" s="27" t="s">
        <v>114</v>
      </c>
    </row>
    <row r="130">
      <c r="A130" s="1" t="s">
        <v>112</v>
      </c>
      <c r="B130" s="1">
        <v>45</v>
      </c>
      <c r="C130" s="26" t="s">
        <v>253</v>
      </c>
      <c r="D130" t="s">
        <v>114</v>
      </c>
      <c r="E130" s="27" t="s">
        <v>254</v>
      </c>
      <c r="F130" s="28" t="s">
        <v>132</v>
      </c>
      <c r="G130" s="29">
        <v>1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133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118</v>
      </c>
      <c r="E131" s="27" t="s">
        <v>254</v>
      </c>
    </row>
    <row r="132">
      <c r="A132" s="1" t="s">
        <v>119</v>
      </c>
    </row>
    <row r="133">
      <c r="A133" s="1" t="s">
        <v>121</v>
      </c>
      <c r="E133" s="27" t="s">
        <v>114</v>
      </c>
    </row>
    <row r="134">
      <c r="A134" s="1" t="s">
        <v>112</v>
      </c>
      <c r="B134" s="1">
        <v>8</v>
      </c>
      <c r="C134" s="26" t="s">
        <v>255</v>
      </c>
      <c r="D134" t="s">
        <v>114</v>
      </c>
      <c r="E134" s="27" t="s">
        <v>256</v>
      </c>
      <c r="F134" s="28" t="s">
        <v>132</v>
      </c>
      <c r="G134" s="29">
        <v>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257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118</v>
      </c>
      <c r="E135" s="27" t="s">
        <v>256</v>
      </c>
    </row>
    <row r="136">
      <c r="A136" s="1" t="s">
        <v>119</v>
      </c>
    </row>
    <row r="137">
      <c r="A137" s="1" t="s">
        <v>121</v>
      </c>
      <c r="E137" s="27" t="s">
        <v>114</v>
      </c>
    </row>
    <row r="138">
      <c r="A138" s="1" t="s">
        <v>112</v>
      </c>
      <c r="B138" s="1">
        <v>9</v>
      </c>
      <c r="C138" s="26" t="s">
        <v>258</v>
      </c>
      <c r="D138" t="s">
        <v>114</v>
      </c>
      <c r="E138" s="27" t="s">
        <v>259</v>
      </c>
      <c r="F138" s="28" t="s">
        <v>132</v>
      </c>
      <c r="G138" s="29">
        <v>1</v>
      </c>
      <c r="H138" s="28">
        <v>0.024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257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118</v>
      </c>
      <c r="E139" s="27" t="s">
        <v>259</v>
      </c>
    </row>
    <row r="140">
      <c r="A140" s="1" t="s">
        <v>119</v>
      </c>
    </row>
    <row r="141">
      <c r="A141" s="1" t="s">
        <v>121</v>
      </c>
      <c r="E141" s="27" t="s">
        <v>114</v>
      </c>
    </row>
    <row r="142">
      <c r="A142" s="1" t="s">
        <v>112</v>
      </c>
      <c r="B142" s="1">
        <v>11</v>
      </c>
      <c r="C142" s="26" t="s">
        <v>260</v>
      </c>
      <c r="D142" t="s">
        <v>114</v>
      </c>
      <c r="E142" s="27" t="s">
        <v>261</v>
      </c>
      <c r="F142" s="28" t="s">
        <v>132</v>
      </c>
      <c r="G142" s="29">
        <v>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257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118</v>
      </c>
      <c r="E143" s="27" t="s">
        <v>261</v>
      </c>
    </row>
    <row r="144">
      <c r="A144" s="1" t="s">
        <v>119</v>
      </c>
    </row>
    <row r="145">
      <c r="A145" s="1" t="s">
        <v>121</v>
      </c>
      <c r="E145" s="27" t="s">
        <v>114</v>
      </c>
    </row>
    <row r="146">
      <c r="A146" s="1" t="s">
        <v>112</v>
      </c>
      <c r="B146" s="1">
        <v>12</v>
      </c>
      <c r="C146" s="26" t="s">
        <v>262</v>
      </c>
      <c r="D146" t="s">
        <v>114</v>
      </c>
      <c r="E146" s="27" t="s">
        <v>263</v>
      </c>
      <c r="F146" s="28" t="s">
        <v>132</v>
      </c>
      <c r="G146" s="29">
        <v>2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257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118</v>
      </c>
      <c r="E147" s="27" t="s">
        <v>263</v>
      </c>
    </row>
    <row r="148" ht="63.75">
      <c r="A148" s="1" t="s">
        <v>119</v>
      </c>
      <c r="E148" s="33" t="s">
        <v>264</v>
      </c>
    </row>
    <row r="149">
      <c r="A149" s="1" t="s">
        <v>121</v>
      </c>
      <c r="E149" s="27" t="s">
        <v>114</v>
      </c>
    </row>
    <row r="150">
      <c r="A150" s="1" t="s">
        <v>112</v>
      </c>
      <c r="B150" s="1">
        <v>13</v>
      </c>
      <c r="C150" s="26" t="s">
        <v>265</v>
      </c>
      <c r="D150" t="s">
        <v>114</v>
      </c>
      <c r="E150" s="27" t="s">
        <v>266</v>
      </c>
      <c r="F150" s="28" t="s">
        <v>132</v>
      </c>
      <c r="G150" s="29">
        <v>2</v>
      </c>
      <c r="H150" s="28">
        <v>0.021999999999999999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257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118</v>
      </c>
      <c r="E151" s="27" t="s">
        <v>266</v>
      </c>
    </row>
    <row r="152" ht="63.75">
      <c r="A152" s="1" t="s">
        <v>119</v>
      </c>
      <c r="E152" s="33" t="s">
        <v>264</v>
      </c>
    </row>
    <row r="153">
      <c r="A153" s="1" t="s">
        <v>121</v>
      </c>
      <c r="E153" s="27" t="s">
        <v>114</v>
      </c>
    </row>
    <row r="154">
      <c r="A154" s="1" t="s">
        <v>112</v>
      </c>
      <c r="B154" s="1">
        <v>16</v>
      </c>
      <c r="C154" s="26" t="s">
        <v>267</v>
      </c>
      <c r="D154" t="s">
        <v>114</v>
      </c>
      <c r="E154" s="27" t="s">
        <v>268</v>
      </c>
      <c r="F154" s="28" t="s">
        <v>132</v>
      </c>
      <c r="G154" s="29">
        <v>24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257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118</v>
      </c>
      <c r="E155" s="27" t="s">
        <v>268</v>
      </c>
    </row>
    <row r="156">
      <c r="A156" s="1" t="s">
        <v>119</v>
      </c>
    </row>
    <row r="157">
      <c r="A157" s="1" t="s">
        <v>121</v>
      </c>
      <c r="E157" s="27" t="s">
        <v>114</v>
      </c>
    </row>
    <row r="158">
      <c r="A158" s="1" t="s">
        <v>112</v>
      </c>
      <c r="B158" s="1">
        <v>28</v>
      </c>
      <c r="C158" s="26" t="s">
        <v>269</v>
      </c>
      <c r="D158" t="s">
        <v>114</v>
      </c>
      <c r="E158" s="27" t="s">
        <v>270</v>
      </c>
      <c r="F158" s="28" t="s">
        <v>132</v>
      </c>
      <c r="G158" s="29">
        <v>2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257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118</v>
      </c>
      <c r="E159" s="27" t="s">
        <v>270</v>
      </c>
    </row>
    <row r="160">
      <c r="A160" s="1" t="s">
        <v>119</v>
      </c>
    </row>
    <row r="161">
      <c r="A161" s="1" t="s">
        <v>121</v>
      </c>
      <c r="E161" s="27" t="s">
        <v>114</v>
      </c>
    </row>
    <row r="162">
      <c r="A162" s="1" t="s">
        <v>112</v>
      </c>
      <c r="B162" s="1">
        <v>29</v>
      </c>
      <c r="C162" s="26" t="s">
        <v>271</v>
      </c>
      <c r="D162" t="s">
        <v>114</v>
      </c>
      <c r="E162" s="27" t="s">
        <v>272</v>
      </c>
      <c r="F162" s="28" t="s">
        <v>132</v>
      </c>
      <c r="G162" s="29">
        <v>4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257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118</v>
      </c>
      <c r="E163" s="27" t="s">
        <v>272</v>
      </c>
    </row>
    <row r="164">
      <c r="A164" s="1" t="s">
        <v>119</v>
      </c>
    </row>
    <row r="165">
      <c r="A165" s="1" t="s">
        <v>121</v>
      </c>
      <c r="E165" s="27" t="s">
        <v>114</v>
      </c>
    </row>
    <row r="166">
      <c r="A166" s="1" t="s">
        <v>112</v>
      </c>
      <c r="B166" s="1">
        <v>31</v>
      </c>
      <c r="C166" s="26" t="s">
        <v>273</v>
      </c>
      <c r="D166" t="s">
        <v>114</v>
      </c>
      <c r="E166" s="27" t="s">
        <v>274</v>
      </c>
      <c r="F166" s="28" t="s">
        <v>132</v>
      </c>
      <c r="G166" s="29">
        <v>2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257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118</v>
      </c>
      <c r="E167" s="27" t="s">
        <v>274</v>
      </c>
    </row>
    <row r="168">
      <c r="A168" s="1" t="s">
        <v>119</v>
      </c>
    </row>
    <row r="169">
      <c r="A169" s="1" t="s">
        <v>121</v>
      </c>
      <c r="E169" s="27" t="s">
        <v>114</v>
      </c>
    </row>
    <row r="170">
      <c r="A170" s="1" t="s">
        <v>112</v>
      </c>
      <c r="B170" s="1">
        <v>33</v>
      </c>
      <c r="C170" s="26" t="s">
        <v>275</v>
      </c>
      <c r="D170" t="s">
        <v>114</v>
      </c>
      <c r="E170" s="27" t="s">
        <v>276</v>
      </c>
      <c r="F170" s="28" t="s">
        <v>132</v>
      </c>
      <c r="G170" s="29">
        <v>2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257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118</v>
      </c>
      <c r="E171" s="27" t="s">
        <v>276</v>
      </c>
    </row>
    <row r="172">
      <c r="A172" s="1" t="s">
        <v>119</v>
      </c>
    </row>
    <row r="173">
      <c r="A173" s="1" t="s">
        <v>121</v>
      </c>
      <c r="E173" s="27" t="s">
        <v>114</v>
      </c>
    </row>
    <row r="174">
      <c r="A174" s="1" t="s">
        <v>112</v>
      </c>
      <c r="B174" s="1">
        <v>35</v>
      </c>
      <c r="C174" s="26" t="s">
        <v>277</v>
      </c>
      <c r="D174" t="s">
        <v>114</v>
      </c>
      <c r="E174" s="27" t="s">
        <v>278</v>
      </c>
      <c r="F174" s="28" t="s">
        <v>132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257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118</v>
      </c>
      <c r="E175" s="27" t="s">
        <v>278</v>
      </c>
    </row>
    <row r="176" ht="25.5">
      <c r="A176" s="1" t="s">
        <v>119</v>
      </c>
      <c r="E176" s="33" t="s">
        <v>279</v>
      </c>
    </row>
    <row r="177">
      <c r="A177" s="1" t="s">
        <v>121</v>
      </c>
      <c r="E177" s="27" t="s">
        <v>114</v>
      </c>
    </row>
    <row r="178">
      <c r="A178" s="1" t="s">
        <v>112</v>
      </c>
      <c r="B178" s="1">
        <v>46</v>
      </c>
      <c r="C178" s="26" t="s">
        <v>280</v>
      </c>
      <c r="D178" t="s">
        <v>114</v>
      </c>
      <c r="E178" s="27" t="s">
        <v>281</v>
      </c>
      <c r="F178" s="28" t="s">
        <v>132</v>
      </c>
      <c r="G178" s="29">
        <v>1</v>
      </c>
      <c r="H178" s="28">
        <v>0.0044999999999999997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257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118</v>
      </c>
      <c r="E179" s="27" t="s">
        <v>281</v>
      </c>
    </row>
    <row r="180" ht="51">
      <c r="A180" s="1" t="s">
        <v>119</v>
      </c>
      <c r="E180" s="33" t="s">
        <v>282</v>
      </c>
    </row>
    <row r="181">
      <c r="A181" s="1" t="s">
        <v>121</v>
      </c>
      <c r="E181" s="27" t="s">
        <v>114</v>
      </c>
    </row>
    <row r="182">
      <c r="A182" s="1" t="s">
        <v>112</v>
      </c>
      <c r="B182" s="1">
        <v>47</v>
      </c>
      <c r="C182" s="26" t="s">
        <v>283</v>
      </c>
      <c r="D182" t="s">
        <v>114</v>
      </c>
      <c r="E182" s="27" t="s">
        <v>284</v>
      </c>
      <c r="F182" s="28" t="s">
        <v>132</v>
      </c>
      <c r="G182" s="29">
        <v>1</v>
      </c>
      <c r="H182" s="28">
        <v>0.0001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257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118</v>
      </c>
      <c r="E183" s="27" t="s">
        <v>284</v>
      </c>
    </row>
    <row r="184" ht="51">
      <c r="A184" s="1" t="s">
        <v>119</v>
      </c>
      <c r="E184" s="33" t="s">
        <v>282</v>
      </c>
    </row>
    <row r="185">
      <c r="A185" s="1" t="s">
        <v>121</v>
      </c>
      <c r="E185" s="27" t="s">
        <v>114</v>
      </c>
    </row>
    <row r="186">
      <c r="A186" s="1" t="s">
        <v>112</v>
      </c>
      <c r="B186" s="1">
        <v>49</v>
      </c>
      <c r="C186" s="26" t="s">
        <v>285</v>
      </c>
      <c r="D186" t="s">
        <v>114</v>
      </c>
      <c r="E186" s="27" t="s">
        <v>286</v>
      </c>
      <c r="F186" s="28" t="s">
        <v>132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257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118</v>
      </c>
      <c r="E187" s="27" t="s">
        <v>286</v>
      </c>
    </row>
    <row r="188">
      <c r="A188" s="1" t="s">
        <v>119</v>
      </c>
    </row>
    <row r="189">
      <c r="A189" s="1" t="s">
        <v>121</v>
      </c>
      <c r="E189" s="27" t="s">
        <v>114</v>
      </c>
    </row>
    <row r="190">
      <c r="A190" s="1" t="s">
        <v>109</v>
      </c>
      <c r="C190" s="22" t="s">
        <v>232</v>
      </c>
      <c r="E190" s="23" t="s">
        <v>287</v>
      </c>
      <c r="L190" s="24">
        <f>SUMIFS(L191:L306,A191:A306,"P")</f>
        <v>0</v>
      </c>
      <c r="M190" s="24">
        <f>SUMIFS(M191:M306,A191:A306,"P")</f>
        <v>0</v>
      </c>
      <c r="N190" s="25"/>
    </row>
    <row r="191" ht="25.5">
      <c r="A191" s="1" t="s">
        <v>112</v>
      </c>
      <c r="B191" s="1">
        <v>61</v>
      </c>
      <c r="C191" s="26" t="s">
        <v>197</v>
      </c>
      <c r="D191" t="s">
        <v>191</v>
      </c>
      <c r="E191" s="27" t="s">
        <v>198</v>
      </c>
      <c r="F191" s="28" t="s">
        <v>132</v>
      </c>
      <c r="G191" s="29">
        <v>1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133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 ht="25.5">
      <c r="A192" s="1" t="s">
        <v>118</v>
      </c>
      <c r="E192" s="27" t="s">
        <v>198</v>
      </c>
    </row>
    <row r="193">
      <c r="A193" s="1" t="s">
        <v>119</v>
      </c>
    </row>
    <row r="194">
      <c r="A194" s="1" t="s">
        <v>121</v>
      </c>
      <c r="E194" s="27" t="s">
        <v>114</v>
      </c>
    </row>
    <row r="195" ht="25.5">
      <c r="A195" s="1" t="s">
        <v>112</v>
      </c>
      <c r="B195" s="1">
        <v>65</v>
      </c>
      <c r="C195" s="26" t="s">
        <v>288</v>
      </c>
      <c r="D195" t="s">
        <v>114</v>
      </c>
      <c r="E195" s="27" t="s">
        <v>289</v>
      </c>
      <c r="F195" s="28" t="s">
        <v>136</v>
      </c>
      <c r="G195" s="29">
        <v>30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133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 ht="38.25">
      <c r="A196" s="1" t="s">
        <v>118</v>
      </c>
      <c r="E196" s="27" t="s">
        <v>290</v>
      </c>
    </row>
    <row r="197">
      <c r="A197" s="1" t="s">
        <v>119</v>
      </c>
    </row>
    <row r="198">
      <c r="A198" s="1" t="s">
        <v>121</v>
      </c>
      <c r="E198" s="27" t="s">
        <v>114</v>
      </c>
    </row>
    <row r="199">
      <c r="A199" s="1" t="s">
        <v>112</v>
      </c>
      <c r="B199" s="1">
        <v>63</v>
      </c>
      <c r="C199" s="26" t="s">
        <v>291</v>
      </c>
      <c r="D199" t="s">
        <v>114</v>
      </c>
      <c r="E199" s="27" t="s">
        <v>292</v>
      </c>
      <c r="F199" s="28" t="s">
        <v>132</v>
      </c>
      <c r="G199" s="29">
        <v>2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133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118</v>
      </c>
      <c r="E200" s="27" t="s">
        <v>292</v>
      </c>
    </row>
    <row r="201">
      <c r="A201" s="1" t="s">
        <v>119</v>
      </c>
    </row>
    <row r="202">
      <c r="A202" s="1" t="s">
        <v>121</v>
      </c>
      <c r="E202" s="27" t="s">
        <v>114</v>
      </c>
    </row>
    <row r="203">
      <c r="A203" s="1" t="s">
        <v>112</v>
      </c>
      <c r="B203" s="1">
        <v>66</v>
      </c>
      <c r="C203" s="26" t="s">
        <v>293</v>
      </c>
      <c r="D203" t="s">
        <v>114</v>
      </c>
      <c r="E203" s="27" t="s">
        <v>294</v>
      </c>
      <c r="F203" s="28" t="s">
        <v>136</v>
      </c>
      <c r="G203" s="29">
        <v>34.5</v>
      </c>
      <c r="H203" s="28">
        <v>0.00017000000000000001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133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118</v>
      </c>
      <c r="E204" s="27" t="s">
        <v>294</v>
      </c>
    </row>
    <row r="205" ht="25.5">
      <c r="A205" s="1" t="s">
        <v>119</v>
      </c>
      <c r="E205" s="33" t="s">
        <v>295</v>
      </c>
    </row>
    <row r="206">
      <c r="A206" s="1" t="s">
        <v>121</v>
      </c>
      <c r="E206" s="27" t="s">
        <v>114</v>
      </c>
    </row>
    <row r="207">
      <c r="A207" s="1" t="s">
        <v>112</v>
      </c>
      <c r="B207" s="1">
        <v>60</v>
      </c>
      <c r="C207" s="26" t="s">
        <v>296</v>
      </c>
      <c r="D207" t="s">
        <v>114</v>
      </c>
      <c r="E207" s="27" t="s">
        <v>297</v>
      </c>
      <c r="F207" s="28" t="s">
        <v>132</v>
      </c>
      <c r="G207" s="29">
        <v>1</v>
      </c>
      <c r="H207" s="28">
        <v>1.0000000000000001E-05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133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118</v>
      </c>
      <c r="E208" s="27" t="s">
        <v>297</v>
      </c>
    </row>
    <row r="209">
      <c r="A209" s="1" t="s">
        <v>119</v>
      </c>
    </row>
    <row r="210">
      <c r="A210" s="1" t="s">
        <v>121</v>
      </c>
      <c r="E210" s="27" t="s">
        <v>114</v>
      </c>
    </row>
    <row r="211">
      <c r="A211" s="1" t="s">
        <v>112</v>
      </c>
      <c r="B211" s="1">
        <v>59</v>
      </c>
      <c r="C211" s="26" t="s">
        <v>298</v>
      </c>
      <c r="D211" t="s">
        <v>114</v>
      </c>
      <c r="E211" s="27" t="s">
        <v>299</v>
      </c>
      <c r="F211" s="28" t="s">
        <v>132</v>
      </c>
      <c r="G211" s="29">
        <v>1</v>
      </c>
      <c r="H211" s="28">
        <v>6.9999999999999994E-05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133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118</v>
      </c>
      <c r="E212" s="27" t="s">
        <v>299</v>
      </c>
    </row>
    <row r="213">
      <c r="A213" s="1" t="s">
        <v>119</v>
      </c>
    </row>
    <row r="214">
      <c r="A214" s="1" t="s">
        <v>121</v>
      </c>
      <c r="E214" s="27" t="s">
        <v>114</v>
      </c>
    </row>
    <row r="215" ht="25.5">
      <c r="A215" s="1" t="s">
        <v>112</v>
      </c>
      <c r="B215" s="1">
        <v>68</v>
      </c>
      <c r="C215" s="26" t="s">
        <v>207</v>
      </c>
      <c r="D215" t="s">
        <v>114</v>
      </c>
      <c r="E215" s="27" t="s">
        <v>208</v>
      </c>
      <c r="F215" s="28" t="s">
        <v>136</v>
      </c>
      <c r="G215" s="29">
        <v>399</v>
      </c>
      <c r="H215" s="28">
        <v>0.00019000000000000001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133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5.5">
      <c r="A216" s="1" t="s">
        <v>118</v>
      </c>
      <c r="E216" s="27" t="s">
        <v>208</v>
      </c>
    </row>
    <row r="217">
      <c r="A217" s="1" t="s">
        <v>119</v>
      </c>
    </row>
    <row r="218">
      <c r="A218" s="1" t="s">
        <v>121</v>
      </c>
      <c r="E218" s="27" t="s">
        <v>114</v>
      </c>
    </row>
    <row r="219">
      <c r="A219" s="1" t="s">
        <v>112</v>
      </c>
      <c r="B219" s="1">
        <v>76</v>
      </c>
      <c r="C219" s="26" t="s">
        <v>300</v>
      </c>
      <c r="D219" t="s">
        <v>114</v>
      </c>
      <c r="E219" s="27" t="s">
        <v>210</v>
      </c>
      <c r="F219" s="28" t="s">
        <v>132</v>
      </c>
      <c r="G219" s="29">
        <v>10</v>
      </c>
      <c r="H219" s="28">
        <v>4.0000000000000003E-05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133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118</v>
      </c>
      <c r="E220" s="27" t="s">
        <v>210</v>
      </c>
    </row>
    <row r="221">
      <c r="A221" s="1" t="s">
        <v>119</v>
      </c>
    </row>
    <row r="222">
      <c r="A222" s="1" t="s">
        <v>121</v>
      </c>
      <c r="E222" s="27" t="s">
        <v>114</v>
      </c>
    </row>
    <row r="223">
      <c r="A223" s="1" t="s">
        <v>112</v>
      </c>
      <c r="B223" s="1">
        <v>78</v>
      </c>
      <c r="C223" s="26" t="s">
        <v>301</v>
      </c>
      <c r="D223" t="s">
        <v>114</v>
      </c>
      <c r="E223" s="27" t="s">
        <v>302</v>
      </c>
      <c r="F223" s="28" t="s">
        <v>132</v>
      </c>
      <c r="G223" s="29">
        <v>10</v>
      </c>
      <c r="H223" s="28">
        <v>0.00013999999999999999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133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118</v>
      </c>
      <c r="E224" s="27" t="s">
        <v>302</v>
      </c>
    </row>
    <row r="225">
      <c r="A225" s="1" t="s">
        <v>119</v>
      </c>
    </row>
    <row r="226">
      <c r="A226" s="1" t="s">
        <v>121</v>
      </c>
      <c r="E226" s="27" t="s">
        <v>114</v>
      </c>
    </row>
    <row r="227">
      <c r="A227" s="1" t="s">
        <v>112</v>
      </c>
      <c r="B227" s="1">
        <v>77</v>
      </c>
      <c r="C227" s="26" t="s">
        <v>303</v>
      </c>
      <c r="D227" t="s">
        <v>114</v>
      </c>
      <c r="E227" s="27" t="s">
        <v>304</v>
      </c>
      <c r="F227" s="28" t="s">
        <v>132</v>
      </c>
      <c r="G227" s="29">
        <v>10</v>
      </c>
      <c r="H227" s="28">
        <v>0.00020000000000000001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133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118</v>
      </c>
      <c r="E228" s="27" t="s">
        <v>304</v>
      </c>
    </row>
    <row r="229">
      <c r="A229" s="1" t="s">
        <v>119</v>
      </c>
    </row>
    <row r="230">
      <c r="A230" s="1" t="s">
        <v>121</v>
      </c>
      <c r="E230" s="27" t="s">
        <v>114</v>
      </c>
    </row>
    <row r="231">
      <c r="A231" s="1" t="s">
        <v>112</v>
      </c>
      <c r="B231" s="1">
        <v>80</v>
      </c>
      <c r="C231" s="26" t="s">
        <v>305</v>
      </c>
      <c r="D231" t="s">
        <v>114</v>
      </c>
      <c r="E231" s="27" t="s">
        <v>306</v>
      </c>
      <c r="F231" s="28" t="s">
        <v>132</v>
      </c>
      <c r="G231" s="29">
        <v>1</v>
      </c>
      <c r="H231" s="28">
        <v>0.00089999999999999998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133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118</v>
      </c>
      <c r="E232" s="27" t="s">
        <v>306</v>
      </c>
    </row>
    <row r="233">
      <c r="A233" s="1" t="s">
        <v>119</v>
      </c>
    </row>
    <row r="234">
      <c r="A234" s="1" t="s">
        <v>121</v>
      </c>
      <c r="E234" s="27" t="s">
        <v>114</v>
      </c>
    </row>
    <row r="235">
      <c r="A235" s="1" t="s">
        <v>112</v>
      </c>
      <c r="B235" s="1">
        <v>54</v>
      </c>
      <c r="C235" s="26" t="s">
        <v>224</v>
      </c>
      <c r="D235" t="s">
        <v>114</v>
      </c>
      <c r="E235" s="27" t="s">
        <v>226</v>
      </c>
      <c r="F235" s="28" t="s">
        <v>227</v>
      </c>
      <c r="G235" s="29">
        <v>2</v>
      </c>
      <c r="H235" s="28">
        <v>0.0018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133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118</v>
      </c>
      <c r="E236" s="27" t="s">
        <v>226</v>
      </c>
    </row>
    <row r="237">
      <c r="A237" s="1" t="s">
        <v>119</v>
      </c>
    </row>
    <row r="238">
      <c r="A238" s="1" t="s">
        <v>121</v>
      </c>
      <c r="E238" s="27" t="s">
        <v>114</v>
      </c>
    </row>
    <row r="239">
      <c r="A239" s="1" t="s">
        <v>112</v>
      </c>
      <c r="B239" s="1">
        <v>55</v>
      </c>
      <c r="C239" s="26" t="s">
        <v>307</v>
      </c>
      <c r="D239" t="s">
        <v>114</v>
      </c>
      <c r="E239" s="27" t="s">
        <v>308</v>
      </c>
      <c r="F239" s="28" t="s">
        <v>132</v>
      </c>
      <c r="G239" s="29">
        <v>1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133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118</v>
      </c>
      <c r="E240" s="27" t="s">
        <v>308</v>
      </c>
    </row>
    <row r="241">
      <c r="A241" s="1" t="s">
        <v>119</v>
      </c>
    </row>
    <row r="242">
      <c r="A242" s="1" t="s">
        <v>121</v>
      </c>
      <c r="E242" s="27" t="s">
        <v>114</v>
      </c>
    </row>
    <row r="243" ht="25.5">
      <c r="A243" s="1" t="s">
        <v>112</v>
      </c>
      <c r="B243" s="1">
        <v>57</v>
      </c>
      <c r="C243" s="26" t="s">
        <v>309</v>
      </c>
      <c r="D243" t="s">
        <v>114</v>
      </c>
      <c r="E243" s="27" t="s">
        <v>310</v>
      </c>
      <c r="F243" s="28" t="s">
        <v>132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133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 ht="25.5">
      <c r="A244" s="1" t="s">
        <v>118</v>
      </c>
      <c r="E244" s="27" t="s">
        <v>310</v>
      </c>
    </row>
    <row r="245">
      <c r="A245" s="1" t="s">
        <v>119</v>
      </c>
    </row>
    <row r="246">
      <c r="A246" s="1" t="s">
        <v>121</v>
      </c>
      <c r="E246" s="27" t="s">
        <v>114</v>
      </c>
    </row>
    <row r="247">
      <c r="A247" s="1" t="s">
        <v>112</v>
      </c>
      <c r="B247" s="1">
        <v>67</v>
      </c>
      <c r="C247" s="26" t="s">
        <v>230</v>
      </c>
      <c r="D247" t="s">
        <v>225</v>
      </c>
      <c r="E247" s="27" t="s">
        <v>231</v>
      </c>
      <c r="F247" s="28" t="s">
        <v>136</v>
      </c>
      <c r="G247" s="29">
        <v>380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133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118</v>
      </c>
      <c r="E248" s="27" t="s">
        <v>231</v>
      </c>
    </row>
    <row r="249">
      <c r="A249" s="1" t="s">
        <v>119</v>
      </c>
    </row>
    <row r="250">
      <c r="A250" s="1" t="s">
        <v>121</v>
      </c>
      <c r="E250" s="27" t="s">
        <v>114</v>
      </c>
    </row>
    <row r="251">
      <c r="A251" s="1" t="s">
        <v>112</v>
      </c>
      <c r="B251" s="1">
        <v>79</v>
      </c>
      <c r="C251" s="26" t="s">
        <v>311</v>
      </c>
      <c r="D251" t="s">
        <v>114</v>
      </c>
      <c r="E251" s="27" t="s">
        <v>312</v>
      </c>
      <c r="F251" s="28" t="s">
        <v>132</v>
      </c>
      <c r="G251" s="29">
        <v>1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133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118</v>
      </c>
      <c r="E252" s="27" t="s">
        <v>312</v>
      </c>
    </row>
    <row r="253">
      <c r="A253" s="1" t="s">
        <v>119</v>
      </c>
    </row>
    <row r="254">
      <c r="A254" s="1" t="s">
        <v>121</v>
      </c>
      <c r="E254" s="27" t="s">
        <v>114</v>
      </c>
    </row>
    <row r="255">
      <c r="A255" s="1" t="s">
        <v>112</v>
      </c>
      <c r="B255" s="1">
        <v>70</v>
      </c>
      <c r="C255" s="26" t="s">
        <v>253</v>
      </c>
      <c r="D255" t="s">
        <v>191</v>
      </c>
      <c r="E255" s="27" t="s">
        <v>254</v>
      </c>
      <c r="F255" s="28" t="s">
        <v>132</v>
      </c>
      <c r="G255" s="29">
        <v>1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133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118</v>
      </c>
      <c r="E256" s="27" t="s">
        <v>254</v>
      </c>
    </row>
    <row r="257">
      <c r="A257" s="1" t="s">
        <v>119</v>
      </c>
    </row>
    <row r="258">
      <c r="A258" s="1" t="s">
        <v>121</v>
      </c>
      <c r="E258" s="27" t="s">
        <v>114</v>
      </c>
    </row>
    <row r="259">
      <c r="A259" s="1" t="s">
        <v>112</v>
      </c>
      <c r="B259" s="1">
        <v>71</v>
      </c>
      <c r="C259" s="26" t="s">
        <v>313</v>
      </c>
      <c r="D259" t="s">
        <v>114</v>
      </c>
      <c r="E259" s="27" t="s">
        <v>314</v>
      </c>
      <c r="F259" s="28" t="s">
        <v>132</v>
      </c>
      <c r="G259" s="29">
        <v>1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133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118</v>
      </c>
      <c r="E260" s="27" t="s">
        <v>314</v>
      </c>
    </row>
    <row r="261">
      <c r="A261" s="1" t="s">
        <v>119</v>
      </c>
    </row>
    <row r="262">
      <c r="A262" s="1" t="s">
        <v>121</v>
      </c>
      <c r="E262" s="27" t="s">
        <v>114</v>
      </c>
    </row>
    <row r="263">
      <c r="A263" s="1" t="s">
        <v>112</v>
      </c>
      <c r="B263" s="1">
        <v>75</v>
      </c>
      <c r="C263" s="26" t="s">
        <v>315</v>
      </c>
      <c r="D263" t="s">
        <v>114</v>
      </c>
      <c r="E263" s="27" t="s">
        <v>316</v>
      </c>
      <c r="F263" s="28" t="s">
        <v>132</v>
      </c>
      <c r="G263" s="29">
        <v>10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133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118</v>
      </c>
      <c r="E264" s="27" t="s">
        <v>316</v>
      </c>
    </row>
    <row r="265">
      <c r="A265" s="1" t="s">
        <v>119</v>
      </c>
    </row>
    <row r="266">
      <c r="A266" s="1" t="s">
        <v>121</v>
      </c>
      <c r="E266" s="27" t="s">
        <v>114</v>
      </c>
    </row>
    <row r="267">
      <c r="A267" s="1" t="s">
        <v>112</v>
      </c>
      <c r="B267" s="1">
        <v>62</v>
      </c>
      <c r="C267" s="26" t="s">
        <v>285</v>
      </c>
      <c r="D267" t="s">
        <v>191</v>
      </c>
      <c r="E267" s="27" t="s">
        <v>286</v>
      </c>
      <c r="F267" s="28" t="s">
        <v>132</v>
      </c>
      <c r="G267" s="29">
        <v>1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257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118</v>
      </c>
      <c r="E268" s="27" t="s">
        <v>286</v>
      </c>
    </row>
    <row r="269">
      <c r="A269" s="1" t="s">
        <v>119</v>
      </c>
    </row>
    <row r="270">
      <c r="A270" s="1" t="s">
        <v>121</v>
      </c>
      <c r="E270" s="27" t="s">
        <v>114</v>
      </c>
    </row>
    <row r="271">
      <c r="A271" s="1" t="s">
        <v>112</v>
      </c>
      <c r="B271" s="1">
        <v>52</v>
      </c>
      <c r="C271" s="26" t="s">
        <v>317</v>
      </c>
      <c r="D271" t="s">
        <v>114</v>
      </c>
      <c r="E271" s="27" t="s">
        <v>318</v>
      </c>
      <c r="F271" s="28" t="s">
        <v>136</v>
      </c>
      <c r="G271" s="29">
        <v>508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257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118</v>
      </c>
      <c r="E272" s="27" t="s">
        <v>318</v>
      </c>
    </row>
    <row r="273">
      <c r="A273" s="1" t="s">
        <v>119</v>
      </c>
    </row>
    <row r="274">
      <c r="A274" s="1" t="s">
        <v>121</v>
      </c>
      <c r="E274" s="27" t="s">
        <v>114</v>
      </c>
    </row>
    <row r="275">
      <c r="A275" s="1" t="s">
        <v>112</v>
      </c>
      <c r="B275" s="1">
        <v>56</v>
      </c>
      <c r="C275" s="26" t="s">
        <v>317</v>
      </c>
      <c r="D275" t="s">
        <v>191</v>
      </c>
      <c r="E275" s="27" t="s">
        <v>319</v>
      </c>
      <c r="F275" s="28" t="s">
        <v>132</v>
      </c>
      <c r="G275" s="29">
        <v>1</v>
      </c>
      <c r="H275" s="28">
        <v>0.01252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257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118</v>
      </c>
      <c r="E276" s="27" t="s">
        <v>319</v>
      </c>
    </row>
    <row r="277" ht="38.25">
      <c r="A277" s="1" t="s">
        <v>119</v>
      </c>
      <c r="E277" s="33" t="s">
        <v>320</v>
      </c>
    </row>
    <row r="278">
      <c r="A278" s="1" t="s">
        <v>121</v>
      </c>
      <c r="E278" s="27" t="s">
        <v>114</v>
      </c>
    </row>
    <row r="279">
      <c r="A279" s="1" t="s">
        <v>112</v>
      </c>
      <c r="B279" s="1">
        <v>58</v>
      </c>
      <c r="C279" s="26" t="s">
        <v>321</v>
      </c>
      <c r="D279" t="s">
        <v>114</v>
      </c>
      <c r="E279" s="27" t="s">
        <v>322</v>
      </c>
      <c r="F279" s="28" t="s">
        <v>132</v>
      </c>
      <c r="G279" s="29">
        <v>1</v>
      </c>
      <c r="H279" s="28">
        <v>8.0000000000000007E-05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257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118</v>
      </c>
      <c r="E280" s="27" t="s">
        <v>322</v>
      </c>
    </row>
    <row r="281">
      <c r="A281" s="1" t="s">
        <v>119</v>
      </c>
    </row>
    <row r="282">
      <c r="A282" s="1" t="s">
        <v>121</v>
      </c>
      <c r="E282" s="27" t="s">
        <v>114</v>
      </c>
    </row>
    <row r="283">
      <c r="A283" s="1" t="s">
        <v>112</v>
      </c>
      <c r="B283" s="1">
        <v>64</v>
      </c>
      <c r="C283" s="26" t="s">
        <v>323</v>
      </c>
      <c r="D283" t="s">
        <v>114</v>
      </c>
      <c r="E283" s="27" t="s">
        <v>324</v>
      </c>
      <c r="F283" s="28" t="s">
        <v>132</v>
      </c>
      <c r="G283" s="29">
        <v>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257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118</v>
      </c>
      <c r="E284" s="27" t="s">
        <v>324</v>
      </c>
    </row>
    <row r="285">
      <c r="A285" s="1" t="s">
        <v>119</v>
      </c>
    </row>
    <row r="286">
      <c r="A286" s="1" t="s">
        <v>121</v>
      </c>
      <c r="E286" s="27" t="s">
        <v>114</v>
      </c>
    </row>
    <row r="287">
      <c r="A287" s="1" t="s">
        <v>112</v>
      </c>
      <c r="B287" s="1">
        <v>69</v>
      </c>
      <c r="C287" s="26" t="s">
        <v>325</v>
      </c>
      <c r="D287" t="s">
        <v>114</v>
      </c>
      <c r="E287" s="27" t="s">
        <v>326</v>
      </c>
      <c r="F287" s="28" t="s">
        <v>132</v>
      </c>
      <c r="G287" s="29">
        <v>1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257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118</v>
      </c>
      <c r="E288" s="27" t="s">
        <v>326</v>
      </c>
    </row>
    <row r="289">
      <c r="A289" s="1" t="s">
        <v>119</v>
      </c>
    </row>
    <row r="290">
      <c r="A290" s="1" t="s">
        <v>121</v>
      </c>
      <c r="E290" s="27" t="s">
        <v>114</v>
      </c>
    </row>
    <row r="291">
      <c r="A291" s="1" t="s">
        <v>112</v>
      </c>
      <c r="B291" s="1">
        <v>72</v>
      </c>
      <c r="C291" s="26" t="s">
        <v>327</v>
      </c>
      <c r="D291" t="s">
        <v>114</v>
      </c>
      <c r="E291" s="27" t="s">
        <v>328</v>
      </c>
      <c r="F291" s="28" t="s">
        <v>132</v>
      </c>
      <c r="G291" s="29">
        <v>1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257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118</v>
      </c>
      <c r="E292" s="27" t="s">
        <v>328</v>
      </c>
    </row>
    <row r="293">
      <c r="A293" s="1" t="s">
        <v>119</v>
      </c>
    </row>
    <row r="294">
      <c r="A294" s="1" t="s">
        <v>121</v>
      </c>
      <c r="E294" s="27" t="s">
        <v>114</v>
      </c>
    </row>
    <row r="295">
      <c r="A295" s="1" t="s">
        <v>112</v>
      </c>
      <c r="B295" s="1">
        <v>73</v>
      </c>
      <c r="C295" s="26" t="s">
        <v>329</v>
      </c>
      <c r="D295" t="s">
        <v>114</v>
      </c>
      <c r="E295" s="27" t="s">
        <v>330</v>
      </c>
      <c r="F295" s="28" t="s">
        <v>132</v>
      </c>
      <c r="G295" s="29">
        <v>1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257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118</v>
      </c>
      <c r="E296" s="27" t="s">
        <v>330</v>
      </c>
    </row>
    <row r="297" ht="25.5">
      <c r="A297" s="1" t="s">
        <v>119</v>
      </c>
      <c r="E297" s="33" t="s">
        <v>331</v>
      </c>
    </row>
    <row r="298">
      <c r="A298" s="1" t="s">
        <v>121</v>
      </c>
      <c r="E298" s="27" t="s">
        <v>114</v>
      </c>
    </row>
    <row r="299">
      <c r="A299" s="1" t="s">
        <v>112</v>
      </c>
      <c r="B299" s="1">
        <v>74</v>
      </c>
      <c r="C299" s="26" t="s">
        <v>332</v>
      </c>
      <c r="D299" t="s">
        <v>114</v>
      </c>
      <c r="E299" s="27" t="s">
        <v>333</v>
      </c>
      <c r="F299" s="28" t="s">
        <v>132</v>
      </c>
      <c r="G299" s="29">
        <v>2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257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118</v>
      </c>
      <c r="E300" s="27" t="s">
        <v>333</v>
      </c>
    </row>
    <row r="301">
      <c r="A301" s="1" t="s">
        <v>119</v>
      </c>
    </row>
    <row r="302">
      <c r="A302" s="1" t="s">
        <v>121</v>
      </c>
      <c r="E302" s="27" t="s">
        <v>114</v>
      </c>
    </row>
    <row r="303">
      <c r="A303" s="1" t="s">
        <v>112</v>
      </c>
      <c r="B303" s="1">
        <v>53</v>
      </c>
      <c r="C303" s="26" t="s">
        <v>334</v>
      </c>
      <c r="D303" t="s">
        <v>114</v>
      </c>
      <c r="E303" s="27" t="s">
        <v>335</v>
      </c>
      <c r="F303" s="28" t="s">
        <v>136</v>
      </c>
      <c r="G303" s="29">
        <v>558.79999999999995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257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118</v>
      </c>
      <c r="E304" s="27" t="s">
        <v>335</v>
      </c>
    </row>
    <row r="305">
      <c r="A305" s="1" t="s">
        <v>119</v>
      </c>
    </row>
    <row r="306">
      <c r="A306" s="1" t="s">
        <v>121</v>
      </c>
      <c r="E306" s="27" t="s">
        <v>114</v>
      </c>
    </row>
    <row r="307">
      <c r="A307" s="1" t="s">
        <v>109</v>
      </c>
      <c r="C307" s="22" t="s">
        <v>225</v>
      </c>
      <c r="E307" s="23" t="s">
        <v>336</v>
      </c>
      <c r="L307" s="24">
        <f>SUMIFS(L308:L375,A308:A375,"P")</f>
        <v>0</v>
      </c>
      <c r="M307" s="24">
        <f>SUMIFS(M308:M375,A308:A375,"P")</f>
        <v>0</v>
      </c>
      <c r="N307" s="25"/>
    </row>
    <row r="308">
      <c r="A308" s="1" t="s">
        <v>112</v>
      </c>
      <c r="B308" s="1">
        <v>81</v>
      </c>
      <c r="C308" s="26" t="s">
        <v>337</v>
      </c>
      <c r="D308" t="s">
        <v>114</v>
      </c>
      <c r="E308" s="27" t="s">
        <v>338</v>
      </c>
      <c r="F308" s="28" t="s">
        <v>132</v>
      </c>
      <c r="G308" s="29">
        <v>3</v>
      </c>
      <c r="H308" s="28">
        <v>0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133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118</v>
      </c>
      <c r="E309" s="27" t="s">
        <v>338</v>
      </c>
    </row>
    <row r="310">
      <c r="A310" s="1" t="s">
        <v>119</v>
      </c>
    </row>
    <row r="311">
      <c r="A311" s="1" t="s">
        <v>121</v>
      </c>
      <c r="E311" s="27" t="s">
        <v>114</v>
      </c>
    </row>
    <row r="312">
      <c r="A312" s="1" t="s">
        <v>112</v>
      </c>
      <c r="B312" s="1">
        <v>87</v>
      </c>
      <c r="C312" s="26" t="s">
        <v>201</v>
      </c>
      <c r="D312" t="s">
        <v>225</v>
      </c>
      <c r="E312" s="27" t="s">
        <v>202</v>
      </c>
      <c r="F312" s="28" t="s">
        <v>136</v>
      </c>
      <c r="G312" s="29">
        <v>198</v>
      </c>
      <c r="H312" s="28">
        <v>4.0000000000000003E-05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133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118</v>
      </c>
      <c r="E313" s="27" t="s">
        <v>202</v>
      </c>
    </row>
    <row r="314">
      <c r="A314" s="1" t="s">
        <v>119</v>
      </c>
    </row>
    <row r="315">
      <c r="A315" s="1" t="s">
        <v>121</v>
      </c>
      <c r="E315" s="27" t="s">
        <v>114</v>
      </c>
    </row>
    <row r="316" ht="25.5">
      <c r="A316" s="1" t="s">
        <v>112</v>
      </c>
      <c r="B316" s="1">
        <v>91</v>
      </c>
      <c r="C316" s="26" t="s">
        <v>339</v>
      </c>
      <c r="D316" t="s">
        <v>114</v>
      </c>
      <c r="E316" s="27" t="s">
        <v>340</v>
      </c>
      <c r="F316" s="28" t="s">
        <v>132</v>
      </c>
      <c r="G316" s="29">
        <v>2</v>
      </c>
      <c r="H316" s="28">
        <v>0.00040000000000000002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133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 ht="25.5">
      <c r="A317" s="1" t="s">
        <v>118</v>
      </c>
      <c r="E317" s="27" t="s">
        <v>340</v>
      </c>
    </row>
    <row r="318">
      <c r="A318" s="1" t="s">
        <v>119</v>
      </c>
    </row>
    <row r="319">
      <c r="A319" s="1" t="s">
        <v>121</v>
      </c>
      <c r="E319" s="27" t="s">
        <v>114</v>
      </c>
    </row>
    <row r="320" ht="25.5">
      <c r="A320" s="1" t="s">
        <v>112</v>
      </c>
      <c r="B320" s="1">
        <v>85</v>
      </c>
      <c r="C320" s="26" t="s">
        <v>207</v>
      </c>
      <c r="D320" t="s">
        <v>341</v>
      </c>
      <c r="E320" s="27" t="s">
        <v>208</v>
      </c>
      <c r="F320" s="28" t="s">
        <v>136</v>
      </c>
      <c r="G320" s="29">
        <v>120</v>
      </c>
      <c r="H320" s="28">
        <v>0.00019000000000000001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133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 ht="25.5">
      <c r="A321" s="1" t="s">
        <v>118</v>
      </c>
      <c r="E321" s="27" t="s">
        <v>208</v>
      </c>
    </row>
    <row r="322">
      <c r="A322" s="1" t="s">
        <v>119</v>
      </c>
    </row>
    <row r="323">
      <c r="A323" s="1" t="s">
        <v>121</v>
      </c>
      <c r="E323" s="27" t="s">
        <v>114</v>
      </c>
    </row>
    <row r="324">
      <c r="A324" s="1" t="s">
        <v>112</v>
      </c>
      <c r="B324" s="1">
        <v>82</v>
      </c>
      <c r="C324" s="26" t="s">
        <v>342</v>
      </c>
      <c r="D324" t="s">
        <v>114</v>
      </c>
      <c r="E324" s="27" t="s">
        <v>343</v>
      </c>
      <c r="F324" s="28" t="s">
        <v>132</v>
      </c>
      <c r="G324" s="29">
        <v>3</v>
      </c>
      <c r="H324" s="28">
        <v>8.0000000000000007E-05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133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118</v>
      </c>
      <c r="E325" s="27" t="s">
        <v>343</v>
      </c>
    </row>
    <row r="326">
      <c r="A326" s="1" t="s">
        <v>119</v>
      </c>
    </row>
    <row r="327">
      <c r="A327" s="1" t="s">
        <v>121</v>
      </c>
      <c r="E327" s="27" t="s">
        <v>114</v>
      </c>
    </row>
    <row r="328">
      <c r="A328" s="1" t="s">
        <v>112</v>
      </c>
      <c r="B328" s="1">
        <v>94</v>
      </c>
      <c r="C328" s="26" t="s">
        <v>344</v>
      </c>
      <c r="D328" t="s">
        <v>114</v>
      </c>
      <c r="E328" s="27" t="s">
        <v>345</v>
      </c>
      <c r="F328" s="28" t="s">
        <v>132</v>
      </c>
      <c r="G328" s="29">
        <v>2</v>
      </c>
      <c r="H328" s="28">
        <v>0.0012999999999999999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133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118</v>
      </c>
      <c r="E329" s="27" t="s">
        <v>345</v>
      </c>
    </row>
    <row r="330">
      <c r="A330" s="1" t="s">
        <v>119</v>
      </c>
    </row>
    <row r="331">
      <c r="A331" s="1" t="s">
        <v>121</v>
      </c>
      <c r="E331" s="27" t="s">
        <v>114</v>
      </c>
    </row>
    <row r="332">
      <c r="A332" s="1" t="s">
        <v>112</v>
      </c>
      <c r="B332" s="1">
        <v>93</v>
      </c>
      <c r="C332" s="26" t="s">
        <v>346</v>
      </c>
      <c r="D332" t="s">
        <v>114</v>
      </c>
      <c r="E332" s="27" t="s">
        <v>347</v>
      </c>
      <c r="F332" s="28" t="s">
        <v>132</v>
      </c>
      <c r="G332" s="29">
        <v>3</v>
      </c>
      <c r="H332" s="28">
        <v>0.00044999999999999999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133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118</v>
      </c>
      <c r="E333" s="27" t="s">
        <v>347</v>
      </c>
    </row>
    <row r="334">
      <c r="A334" s="1" t="s">
        <v>119</v>
      </c>
    </row>
    <row r="335">
      <c r="A335" s="1" t="s">
        <v>121</v>
      </c>
      <c r="E335" s="27" t="s">
        <v>114</v>
      </c>
    </row>
    <row r="336">
      <c r="A336" s="1" t="s">
        <v>112</v>
      </c>
      <c r="B336" s="1">
        <v>83</v>
      </c>
      <c r="C336" s="26" t="s">
        <v>224</v>
      </c>
      <c r="D336" t="s">
        <v>232</v>
      </c>
      <c r="E336" s="27" t="s">
        <v>226</v>
      </c>
      <c r="F336" s="28" t="s">
        <v>227</v>
      </c>
      <c r="G336" s="29">
        <v>2</v>
      </c>
      <c r="H336" s="28">
        <v>0.0018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133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118</v>
      </c>
      <c r="E337" s="27" t="s">
        <v>226</v>
      </c>
    </row>
    <row r="338">
      <c r="A338" s="1" t="s">
        <v>119</v>
      </c>
    </row>
    <row r="339">
      <c r="A339" s="1" t="s">
        <v>121</v>
      </c>
      <c r="E339" s="27" t="s">
        <v>114</v>
      </c>
    </row>
    <row r="340">
      <c r="A340" s="1" t="s">
        <v>112</v>
      </c>
      <c r="B340" s="1">
        <v>84</v>
      </c>
      <c r="C340" s="26" t="s">
        <v>230</v>
      </c>
      <c r="D340" t="s">
        <v>191</v>
      </c>
      <c r="E340" s="27" t="s">
        <v>231</v>
      </c>
      <c r="F340" s="28" t="s">
        <v>136</v>
      </c>
      <c r="G340" s="29">
        <v>120</v>
      </c>
      <c r="H340" s="28">
        <v>0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133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118</v>
      </c>
      <c r="E341" s="27" t="s">
        <v>231</v>
      </c>
    </row>
    <row r="342">
      <c r="A342" s="1" t="s">
        <v>119</v>
      </c>
    </row>
    <row r="343">
      <c r="A343" s="1" t="s">
        <v>121</v>
      </c>
      <c r="E343" s="27" t="s">
        <v>114</v>
      </c>
    </row>
    <row r="344">
      <c r="A344" s="1" t="s">
        <v>112</v>
      </c>
      <c r="B344" s="1">
        <v>86</v>
      </c>
      <c r="C344" s="26" t="s">
        <v>152</v>
      </c>
      <c r="D344" t="s">
        <v>348</v>
      </c>
      <c r="E344" s="27" t="s">
        <v>153</v>
      </c>
      <c r="F344" s="28" t="s">
        <v>136</v>
      </c>
      <c r="G344" s="29">
        <v>198</v>
      </c>
      <c r="H344" s="28">
        <v>0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133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118</v>
      </c>
      <c r="E345" s="27" t="s">
        <v>153</v>
      </c>
    </row>
    <row r="346">
      <c r="A346" s="1" t="s">
        <v>119</v>
      </c>
    </row>
    <row r="347">
      <c r="A347" s="1" t="s">
        <v>121</v>
      </c>
      <c r="E347" s="27" t="s">
        <v>114</v>
      </c>
    </row>
    <row r="348">
      <c r="A348" s="1" t="s">
        <v>112</v>
      </c>
      <c r="B348" s="1">
        <v>88</v>
      </c>
      <c r="C348" s="26" t="s">
        <v>349</v>
      </c>
      <c r="D348" t="s">
        <v>114</v>
      </c>
      <c r="E348" s="27" t="s">
        <v>350</v>
      </c>
      <c r="F348" s="28" t="s">
        <v>132</v>
      </c>
      <c r="G348" s="29">
        <v>1</v>
      </c>
      <c r="H348" s="28">
        <v>0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133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118</v>
      </c>
      <c r="E349" s="27" t="s">
        <v>350</v>
      </c>
    </row>
    <row r="350">
      <c r="A350" s="1" t="s">
        <v>119</v>
      </c>
    </row>
    <row r="351">
      <c r="A351" s="1" t="s">
        <v>121</v>
      </c>
      <c r="E351" s="27" t="s">
        <v>114</v>
      </c>
    </row>
    <row r="352">
      <c r="A352" s="1" t="s">
        <v>112</v>
      </c>
      <c r="B352" s="1">
        <v>90</v>
      </c>
      <c r="C352" s="26" t="s">
        <v>351</v>
      </c>
      <c r="D352" t="s">
        <v>114</v>
      </c>
      <c r="E352" s="27" t="s">
        <v>352</v>
      </c>
      <c r="F352" s="28" t="s">
        <v>132</v>
      </c>
      <c r="G352" s="29">
        <v>2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133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118</v>
      </c>
      <c r="E353" s="27" t="s">
        <v>352</v>
      </c>
    </row>
    <row r="354">
      <c r="A354" s="1" t="s">
        <v>119</v>
      </c>
    </row>
    <row r="355">
      <c r="A355" s="1" t="s">
        <v>121</v>
      </c>
      <c r="E355" s="27" t="s">
        <v>114</v>
      </c>
    </row>
    <row r="356">
      <c r="A356" s="1" t="s">
        <v>112</v>
      </c>
      <c r="B356" s="1">
        <v>92</v>
      </c>
      <c r="C356" s="26" t="s">
        <v>353</v>
      </c>
      <c r="D356" t="s">
        <v>114</v>
      </c>
      <c r="E356" s="27" t="s">
        <v>354</v>
      </c>
      <c r="F356" s="28" t="s">
        <v>132</v>
      </c>
      <c r="G356" s="29">
        <v>3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133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118</v>
      </c>
      <c r="E357" s="27" t="s">
        <v>354</v>
      </c>
    </row>
    <row r="358">
      <c r="A358" s="1" t="s">
        <v>119</v>
      </c>
    </row>
    <row r="359">
      <c r="A359" s="1" t="s">
        <v>121</v>
      </c>
      <c r="E359" s="27" t="s">
        <v>114</v>
      </c>
    </row>
    <row r="360">
      <c r="A360" s="1" t="s">
        <v>112</v>
      </c>
      <c r="B360" s="1">
        <v>89</v>
      </c>
      <c r="C360" s="26" t="s">
        <v>355</v>
      </c>
      <c r="D360" t="s">
        <v>114</v>
      </c>
      <c r="E360" s="27" t="s">
        <v>356</v>
      </c>
      <c r="F360" s="28" t="s">
        <v>132</v>
      </c>
      <c r="G360" s="29">
        <v>1</v>
      </c>
      <c r="H360" s="28">
        <v>0.00093000000000000005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257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118</v>
      </c>
      <c r="E361" s="27" t="s">
        <v>356</v>
      </c>
    </row>
    <row r="362">
      <c r="A362" s="1" t="s">
        <v>119</v>
      </c>
    </row>
    <row r="363">
      <c r="A363" s="1" t="s">
        <v>121</v>
      </c>
      <c r="E363" s="27" t="s">
        <v>114</v>
      </c>
    </row>
    <row r="364">
      <c r="A364" s="1" t="s">
        <v>112</v>
      </c>
      <c r="B364" s="1">
        <v>95</v>
      </c>
      <c r="C364" s="26" t="s">
        <v>357</v>
      </c>
      <c r="D364" t="s">
        <v>114</v>
      </c>
      <c r="E364" s="27" t="s">
        <v>358</v>
      </c>
      <c r="F364" s="28" t="s">
        <v>132</v>
      </c>
      <c r="G364" s="29">
        <v>2</v>
      </c>
      <c r="H364" s="28">
        <v>0.00020000000000000001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257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118</v>
      </c>
      <c r="E365" s="27" t="s">
        <v>358</v>
      </c>
    </row>
    <row r="366">
      <c r="A366" s="1" t="s">
        <v>119</v>
      </c>
    </row>
    <row r="367">
      <c r="A367" s="1" t="s">
        <v>121</v>
      </c>
      <c r="E367" s="27" t="s">
        <v>114</v>
      </c>
    </row>
    <row r="368">
      <c r="A368" s="1" t="s">
        <v>112</v>
      </c>
      <c r="B368" s="1">
        <v>96</v>
      </c>
      <c r="C368" s="26" t="s">
        <v>359</v>
      </c>
      <c r="D368" t="s">
        <v>114</v>
      </c>
      <c r="E368" s="27" t="s">
        <v>360</v>
      </c>
      <c r="F368" s="28" t="s">
        <v>132</v>
      </c>
      <c r="G368" s="29">
        <v>2</v>
      </c>
      <c r="H368" s="28">
        <v>5.0000000000000002E-05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257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118</v>
      </c>
      <c r="E369" s="27" t="s">
        <v>360</v>
      </c>
    </row>
    <row r="370">
      <c r="A370" s="1" t="s">
        <v>119</v>
      </c>
    </row>
    <row r="371">
      <c r="A371" s="1" t="s">
        <v>121</v>
      </c>
      <c r="E371" s="27" t="s">
        <v>114</v>
      </c>
    </row>
    <row r="372">
      <c r="A372" s="1" t="s">
        <v>112</v>
      </c>
      <c r="B372" s="1">
        <v>97</v>
      </c>
      <c r="C372" s="26" t="s">
        <v>361</v>
      </c>
      <c r="D372" t="s">
        <v>114</v>
      </c>
      <c r="E372" s="27" t="s">
        <v>362</v>
      </c>
      <c r="F372" s="28" t="s">
        <v>132</v>
      </c>
      <c r="G372" s="29">
        <v>2</v>
      </c>
      <c r="H372" s="28">
        <v>5.0000000000000002E-05</v>
      </c>
      <c r="I372" s="30">
        <f>ROUND(G372*H372,P4)</f>
        <v>0</v>
      </c>
      <c r="L372" s="31">
        <v>0</v>
      </c>
      <c r="M372" s="24">
        <f>ROUND(G372*L372,P4)</f>
        <v>0</v>
      </c>
      <c r="N372" s="25" t="s">
        <v>257</v>
      </c>
      <c r="O372" s="32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118</v>
      </c>
      <c r="E373" s="27" t="s">
        <v>362</v>
      </c>
    </row>
    <row r="374">
      <c r="A374" s="1" t="s">
        <v>119</v>
      </c>
    </row>
    <row r="375">
      <c r="A375" s="1" t="s">
        <v>121</v>
      </c>
      <c r="E375" s="27" t="s">
        <v>114</v>
      </c>
    </row>
    <row r="376">
      <c r="A376" s="1" t="s">
        <v>109</v>
      </c>
      <c r="C376" s="22" t="s">
        <v>348</v>
      </c>
      <c r="E376" s="23" t="s">
        <v>363</v>
      </c>
      <c r="L376" s="24">
        <f>SUMIFS(L377:L436,A377:A436,"P")</f>
        <v>0</v>
      </c>
      <c r="M376" s="24">
        <f>SUMIFS(M377:M436,A377:A436,"P")</f>
        <v>0</v>
      </c>
      <c r="N376" s="25"/>
    </row>
    <row r="377">
      <c r="A377" s="1" t="s">
        <v>112</v>
      </c>
      <c r="B377" s="1">
        <v>99</v>
      </c>
      <c r="C377" s="26" t="s">
        <v>364</v>
      </c>
      <c r="D377" t="s">
        <v>114</v>
      </c>
      <c r="E377" s="27" t="s">
        <v>365</v>
      </c>
      <c r="F377" s="28" t="s">
        <v>136</v>
      </c>
      <c r="G377" s="29">
        <v>23</v>
      </c>
      <c r="H377" s="28">
        <v>0.00023000000000000001</v>
      </c>
      <c r="I377" s="30">
        <f>ROUND(G377*H377,P4)</f>
        <v>0</v>
      </c>
      <c r="L377" s="31">
        <v>0</v>
      </c>
      <c r="M377" s="24">
        <f>ROUND(G377*L377,P4)</f>
        <v>0</v>
      </c>
      <c r="N377" s="25" t="s">
        <v>133</v>
      </c>
      <c r="O377" s="32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118</v>
      </c>
      <c r="E378" s="27" t="s">
        <v>365</v>
      </c>
    </row>
    <row r="379">
      <c r="A379" s="1" t="s">
        <v>119</v>
      </c>
    </row>
    <row r="380">
      <c r="A380" s="1" t="s">
        <v>121</v>
      </c>
      <c r="E380" s="27" t="s">
        <v>114</v>
      </c>
    </row>
    <row r="381">
      <c r="A381" s="1" t="s">
        <v>112</v>
      </c>
      <c r="B381" s="1">
        <v>112</v>
      </c>
      <c r="C381" s="26" t="s">
        <v>201</v>
      </c>
      <c r="D381" t="s">
        <v>114</v>
      </c>
      <c r="E381" s="27" t="s">
        <v>202</v>
      </c>
      <c r="F381" s="28" t="s">
        <v>136</v>
      </c>
      <c r="G381" s="29">
        <v>450</v>
      </c>
      <c r="H381" s="28">
        <v>4.0000000000000003E-05</v>
      </c>
      <c r="I381" s="30">
        <f>ROUND(G381*H381,P4)</f>
        <v>0</v>
      </c>
      <c r="L381" s="31">
        <v>0</v>
      </c>
      <c r="M381" s="24">
        <f>ROUND(G381*L381,P4)</f>
        <v>0</v>
      </c>
      <c r="N381" s="25" t="s">
        <v>133</v>
      </c>
      <c r="O381" s="32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118</v>
      </c>
      <c r="E382" s="27" t="s">
        <v>202</v>
      </c>
    </row>
    <row r="383">
      <c r="A383" s="1" t="s">
        <v>119</v>
      </c>
    </row>
    <row r="384">
      <c r="A384" s="1" t="s">
        <v>121</v>
      </c>
      <c r="E384" s="27" t="s">
        <v>114</v>
      </c>
    </row>
    <row r="385" ht="25.5">
      <c r="A385" s="1" t="s">
        <v>112</v>
      </c>
      <c r="B385" s="1">
        <v>110</v>
      </c>
      <c r="C385" s="26" t="s">
        <v>207</v>
      </c>
      <c r="D385" t="s">
        <v>348</v>
      </c>
      <c r="E385" s="27" t="s">
        <v>208</v>
      </c>
      <c r="F385" s="28" t="s">
        <v>136</v>
      </c>
      <c r="G385" s="29">
        <v>231</v>
      </c>
      <c r="H385" s="28">
        <v>0.00019000000000000001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133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 ht="25.5">
      <c r="A386" s="1" t="s">
        <v>118</v>
      </c>
      <c r="E386" s="27" t="s">
        <v>208</v>
      </c>
    </row>
    <row r="387">
      <c r="A387" s="1" t="s">
        <v>119</v>
      </c>
    </row>
    <row r="388">
      <c r="A388" s="1" t="s">
        <v>121</v>
      </c>
      <c r="E388" s="27" t="s">
        <v>114</v>
      </c>
    </row>
    <row r="389">
      <c r="A389" s="1" t="s">
        <v>112</v>
      </c>
      <c r="B389" s="1">
        <v>101</v>
      </c>
      <c r="C389" s="26" t="s">
        <v>366</v>
      </c>
      <c r="D389" t="s">
        <v>114</v>
      </c>
      <c r="E389" s="27" t="s">
        <v>367</v>
      </c>
      <c r="F389" s="28" t="s">
        <v>132</v>
      </c>
      <c r="G389" s="29">
        <v>8</v>
      </c>
      <c r="H389" s="28">
        <v>0.00023000000000000001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133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118</v>
      </c>
      <c r="E390" s="27" t="s">
        <v>367</v>
      </c>
    </row>
    <row r="391">
      <c r="A391" s="1" t="s">
        <v>119</v>
      </c>
    </row>
    <row r="392">
      <c r="A392" s="1" t="s">
        <v>121</v>
      </c>
      <c r="E392" s="27" t="s">
        <v>114</v>
      </c>
    </row>
    <row r="393">
      <c r="A393" s="1" t="s">
        <v>112</v>
      </c>
      <c r="B393" s="1">
        <v>107</v>
      </c>
      <c r="C393" s="26" t="s">
        <v>224</v>
      </c>
      <c r="D393" t="s">
        <v>348</v>
      </c>
      <c r="E393" s="27" t="s">
        <v>226</v>
      </c>
      <c r="F393" s="28" t="s">
        <v>227</v>
      </c>
      <c r="G393" s="29">
        <v>2</v>
      </c>
      <c r="H393" s="28">
        <v>0.0018</v>
      </c>
      <c r="I393" s="30">
        <f>ROUND(G393*H393,P4)</f>
        <v>0</v>
      </c>
      <c r="L393" s="31">
        <v>0</v>
      </c>
      <c r="M393" s="24">
        <f>ROUND(G393*L393,P4)</f>
        <v>0</v>
      </c>
      <c r="N393" s="25" t="s">
        <v>133</v>
      </c>
      <c r="O393" s="32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118</v>
      </c>
      <c r="E394" s="27" t="s">
        <v>226</v>
      </c>
    </row>
    <row r="395">
      <c r="A395" s="1" t="s">
        <v>119</v>
      </c>
    </row>
    <row r="396">
      <c r="A396" s="1" t="s">
        <v>121</v>
      </c>
      <c r="E396" s="27" t="s">
        <v>114</v>
      </c>
    </row>
    <row r="397" ht="25.5">
      <c r="A397" s="1" t="s">
        <v>112</v>
      </c>
      <c r="B397" s="1">
        <v>100</v>
      </c>
      <c r="C397" s="26" t="s">
        <v>368</v>
      </c>
      <c r="D397" t="s">
        <v>114</v>
      </c>
      <c r="E397" s="27" t="s">
        <v>369</v>
      </c>
      <c r="F397" s="28" t="s">
        <v>132</v>
      </c>
      <c r="G397" s="29">
        <v>8</v>
      </c>
      <c r="H397" s="28">
        <v>0</v>
      </c>
      <c r="I397" s="30">
        <f>ROUND(G397*H397,P4)</f>
        <v>0</v>
      </c>
      <c r="L397" s="31">
        <v>0</v>
      </c>
      <c r="M397" s="24">
        <f>ROUND(G397*L397,P4)</f>
        <v>0</v>
      </c>
      <c r="N397" s="25" t="s">
        <v>133</v>
      </c>
      <c r="O397" s="32">
        <f>M397*AA397</f>
        <v>0</v>
      </c>
      <c r="P397" s="1">
        <v>3</v>
      </c>
      <c r="AA397" s="1">
        <f>IF(P397=1,$O$3,IF(P397=2,$O$4,$O$5))</f>
        <v>0</v>
      </c>
    </row>
    <row r="398" ht="38.25">
      <c r="A398" s="1" t="s">
        <v>118</v>
      </c>
      <c r="E398" s="27" t="s">
        <v>370</v>
      </c>
    </row>
    <row r="399">
      <c r="A399" s="1" t="s">
        <v>119</v>
      </c>
    </row>
    <row r="400">
      <c r="A400" s="1" t="s">
        <v>121</v>
      </c>
      <c r="E400" s="27" t="s">
        <v>114</v>
      </c>
    </row>
    <row r="401" ht="25.5">
      <c r="A401" s="1" t="s">
        <v>112</v>
      </c>
      <c r="B401" s="1">
        <v>98</v>
      </c>
      <c r="C401" s="26" t="s">
        <v>371</v>
      </c>
      <c r="D401" t="s">
        <v>114</v>
      </c>
      <c r="E401" s="27" t="s">
        <v>372</v>
      </c>
      <c r="F401" s="28" t="s">
        <v>136</v>
      </c>
      <c r="G401" s="29">
        <v>20</v>
      </c>
      <c r="H401" s="28">
        <v>0</v>
      </c>
      <c r="I401" s="30">
        <f>ROUND(G401*H401,P4)</f>
        <v>0</v>
      </c>
      <c r="L401" s="31">
        <v>0</v>
      </c>
      <c r="M401" s="24">
        <f>ROUND(G401*L401,P4)</f>
        <v>0</v>
      </c>
      <c r="N401" s="25" t="s">
        <v>133</v>
      </c>
      <c r="O401" s="32">
        <f>M401*AA401</f>
        <v>0</v>
      </c>
      <c r="P401" s="1">
        <v>3</v>
      </c>
      <c r="AA401" s="1">
        <f>IF(P401=1,$O$3,IF(P401=2,$O$4,$O$5))</f>
        <v>0</v>
      </c>
    </row>
    <row r="402" ht="25.5">
      <c r="A402" s="1" t="s">
        <v>118</v>
      </c>
      <c r="E402" s="27" t="s">
        <v>372</v>
      </c>
    </row>
    <row r="403">
      <c r="A403" s="1" t="s">
        <v>119</v>
      </c>
    </row>
    <row r="404">
      <c r="A404" s="1" t="s">
        <v>121</v>
      </c>
      <c r="E404" s="27" t="s">
        <v>114</v>
      </c>
    </row>
    <row r="405" ht="25.5">
      <c r="A405" s="1" t="s">
        <v>112</v>
      </c>
      <c r="B405" s="1">
        <v>108</v>
      </c>
      <c r="C405" s="26" t="s">
        <v>373</v>
      </c>
      <c r="D405" t="s">
        <v>114</v>
      </c>
      <c r="E405" s="27" t="s">
        <v>374</v>
      </c>
      <c r="F405" s="28" t="s">
        <v>132</v>
      </c>
      <c r="G405" s="29">
        <v>2</v>
      </c>
      <c r="H405" s="28">
        <v>0</v>
      </c>
      <c r="I405" s="30">
        <f>ROUND(G405*H405,P4)</f>
        <v>0</v>
      </c>
      <c r="L405" s="31">
        <v>0</v>
      </c>
      <c r="M405" s="24">
        <f>ROUND(G405*L405,P4)</f>
        <v>0</v>
      </c>
      <c r="N405" s="25" t="s">
        <v>133</v>
      </c>
      <c r="O405" s="32">
        <f>M405*AA405</f>
        <v>0</v>
      </c>
      <c r="P405" s="1">
        <v>3</v>
      </c>
      <c r="AA405" s="1">
        <f>IF(P405=1,$O$3,IF(P405=2,$O$4,$O$5))</f>
        <v>0</v>
      </c>
    </row>
    <row r="406" ht="25.5">
      <c r="A406" s="1" t="s">
        <v>118</v>
      </c>
      <c r="E406" s="27" t="s">
        <v>374</v>
      </c>
    </row>
    <row r="407">
      <c r="A407" s="1" t="s">
        <v>119</v>
      </c>
    </row>
    <row r="408">
      <c r="A408" s="1" t="s">
        <v>121</v>
      </c>
      <c r="E408" s="27" t="s">
        <v>114</v>
      </c>
    </row>
    <row r="409">
      <c r="A409" s="1" t="s">
        <v>112</v>
      </c>
      <c r="B409" s="1">
        <v>109</v>
      </c>
      <c r="C409" s="26" t="s">
        <v>230</v>
      </c>
      <c r="D409" t="s">
        <v>232</v>
      </c>
      <c r="E409" s="27" t="s">
        <v>231</v>
      </c>
      <c r="F409" s="28" t="s">
        <v>136</v>
      </c>
      <c r="G409" s="29">
        <v>220</v>
      </c>
      <c r="H409" s="28">
        <v>0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133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118</v>
      </c>
      <c r="E410" s="27" t="s">
        <v>231</v>
      </c>
    </row>
    <row r="411">
      <c r="A411" s="1" t="s">
        <v>119</v>
      </c>
    </row>
    <row r="412">
      <c r="A412" s="1" t="s">
        <v>121</v>
      </c>
      <c r="E412" s="27" t="s">
        <v>114</v>
      </c>
    </row>
    <row r="413">
      <c r="A413" s="1" t="s">
        <v>112</v>
      </c>
      <c r="B413" s="1">
        <v>111</v>
      </c>
      <c r="C413" s="26" t="s">
        <v>152</v>
      </c>
      <c r="D413" t="s">
        <v>225</v>
      </c>
      <c r="E413" s="27" t="s">
        <v>153</v>
      </c>
      <c r="F413" s="28" t="s">
        <v>136</v>
      </c>
      <c r="G413" s="29">
        <v>375</v>
      </c>
      <c r="H413" s="28">
        <v>0</v>
      </c>
      <c r="I413" s="30">
        <f>ROUND(G413*H413,P4)</f>
        <v>0</v>
      </c>
      <c r="L413" s="31">
        <v>0</v>
      </c>
      <c r="M413" s="24">
        <f>ROUND(G413*L413,P4)</f>
        <v>0</v>
      </c>
      <c r="N413" s="25" t="s">
        <v>133</v>
      </c>
      <c r="O413" s="32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118</v>
      </c>
      <c r="E414" s="27" t="s">
        <v>153</v>
      </c>
    </row>
    <row r="415">
      <c r="A415" s="1" t="s">
        <v>119</v>
      </c>
    </row>
    <row r="416">
      <c r="A416" s="1" t="s">
        <v>121</v>
      </c>
      <c r="E416" s="27" t="s">
        <v>114</v>
      </c>
    </row>
    <row r="417" ht="25.5">
      <c r="A417" s="1" t="s">
        <v>112</v>
      </c>
      <c r="B417" s="1">
        <v>103</v>
      </c>
      <c r="C417" s="26" t="s">
        <v>241</v>
      </c>
      <c r="D417" t="s">
        <v>114</v>
      </c>
      <c r="E417" s="27" t="s">
        <v>242</v>
      </c>
      <c r="F417" s="28" t="s">
        <v>132</v>
      </c>
      <c r="G417" s="29">
        <v>1</v>
      </c>
      <c r="H417" s="28">
        <v>0</v>
      </c>
      <c r="I417" s="30">
        <f>ROUND(G417*H417,P4)</f>
        <v>0</v>
      </c>
      <c r="L417" s="31">
        <v>0</v>
      </c>
      <c r="M417" s="24">
        <f>ROUND(G417*L417,P4)</f>
        <v>0</v>
      </c>
      <c r="N417" s="25" t="s">
        <v>133</v>
      </c>
      <c r="O417" s="32">
        <f>M417*AA417</f>
        <v>0</v>
      </c>
      <c r="P417" s="1">
        <v>3</v>
      </c>
      <c r="AA417" s="1">
        <f>IF(P417=1,$O$3,IF(P417=2,$O$4,$O$5))</f>
        <v>0</v>
      </c>
    </row>
    <row r="418" ht="25.5">
      <c r="A418" s="1" t="s">
        <v>118</v>
      </c>
      <c r="E418" s="27" t="s">
        <v>242</v>
      </c>
    </row>
    <row r="419">
      <c r="A419" s="1" t="s">
        <v>119</v>
      </c>
    </row>
    <row r="420">
      <c r="A420" s="1" t="s">
        <v>121</v>
      </c>
      <c r="E420" s="27" t="s">
        <v>114</v>
      </c>
    </row>
    <row r="421" ht="25.5">
      <c r="A421" s="1" t="s">
        <v>112</v>
      </c>
      <c r="B421" s="1">
        <v>105</v>
      </c>
      <c r="C421" s="26" t="s">
        <v>243</v>
      </c>
      <c r="D421" t="s">
        <v>114</v>
      </c>
      <c r="E421" s="27" t="s">
        <v>244</v>
      </c>
      <c r="F421" s="28" t="s">
        <v>132</v>
      </c>
      <c r="G421" s="29">
        <v>1</v>
      </c>
      <c r="H421" s="28">
        <v>0</v>
      </c>
      <c r="I421" s="30">
        <f>ROUND(G421*H421,P4)</f>
        <v>0</v>
      </c>
      <c r="L421" s="31">
        <v>0</v>
      </c>
      <c r="M421" s="24">
        <f>ROUND(G421*L421,P4)</f>
        <v>0</v>
      </c>
      <c r="N421" s="25" t="s">
        <v>133</v>
      </c>
      <c r="O421" s="32">
        <f>M421*AA421</f>
        <v>0</v>
      </c>
      <c r="P421" s="1">
        <v>3</v>
      </c>
      <c r="AA421" s="1">
        <f>IF(P421=1,$O$3,IF(P421=2,$O$4,$O$5))</f>
        <v>0</v>
      </c>
    </row>
    <row r="422" ht="25.5">
      <c r="A422" s="1" t="s">
        <v>118</v>
      </c>
      <c r="E422" s="27" t="s">
        <v>244</v>
      </c>
    </row>
    <row r="423">
      <c r="A423" s="1" t="s">
        <v>119</v>
      </c>
    </row>
    <row r="424">
      <c r="A424" s="1" t="s">
        <v>121</v>
      </c>
      <c r="E424" s="27" t="s">
        <v>114</v>
      </c>
    </row>
    <row r="425">
      <c r="A425" s="1" t="s">
        <v>112</v>
      </c>
      <c r="B425" s="1">
        <v>102</v>
      </c>
      <c r="C425" s="26" t="s">
        <v>375</v>
      </c>
      <c r="D425" t="s">
        <v>114</v>
      </c>
      <c r="E425" s="27" t="s">
        <v>276</v>
      </c>
      <c r="F425" s="28" t="s">
        <v>132</v>
      </c>
      <c r="G425" s="29">
        <v>1</v>
      </c>
      <c r="H425" s="28">
        <v>0</v>
      </c>
      <c r="I425" s="30">
        <f>ROUND(G425*H425,P4)</f>
        <v>0</v>
      </c>
      <c r="L425" s="31">
        <v>0</v>
      </c>
      <c r="M425" s="24">
        <f>ROUND(G425*L425,P4)</f>
        <v>0</v>
      </c>
      <c r="N425" s="25" t="s">
        <v>257</v>
      </c>
      <c r="O425" s="32">
        <f>M425*AA425</f>
        <v>0</v>
      </c>
      <c r="P425" s="1">
        <v>3</v>
      </c>
      <c r="AA425" s="1">
        <f>IF(P425=1,$O$3,IF(P425=2,$O$4,$O$5))</f>
        <v>0</v>
      </c>
    </row>
    <row r="426">
      <c r="A426" s="1" t="s">
        <v>118</v>
      </c>
      <c r="E426" s="27" t="s">
        <v>276</v>
      </c>
    </row>
    <row r="427">
      <c r="A427" s="1" t="s">
        <v>119</v>
      </c>
    </row>
    <row r="428">
      <c r="A428" s="1" t="s">
        <v>121</v>
      </c>
      <c r="E428" s="27" t="s">
        <v>114</v>
      </c>
    </row>
    <row r="429">
      <c r="A429" s="1" t="s">
        <v>112</v>
      </c>
      <c r="B429" s="1">
        <v>106</v>
      </c>
      <c r="C429" s="26" t="s">
        <v>376</v>
      </c>
      <c r="D429" t="s">
        <v>114</v>
      </c>
      <c r="E429" s="27" t="s">
        <v>268</v>
      </c>
      <c r="F429" s="28" t="s">
        <v>132</v>
      </c>
      <c r="G429" s="29">
        <v>12</v>
      </c>
      <c r="H429" s="28">
        <v>0</v>
      </c>
      <c r="I429" s="30">
        <f>ROUND(G429*H429,P4)</f>
        <v>0</v>
      </c>
      <c r="L429" s="31">
        <v>0</v>
      </c>
      <c r="M429" s="24">
        <f>ROUND(G429*L429,P4)</f>
        <v>0</v>
      </c>
      <c r="N429" s="25" t="s">
        <v>257</v>
      </c>
      <c r="O429" s="32">
        <f>M429*AA429</f>
        <v>0</v>
      </c>
      <c r="P429" s="1">
        <v>3</v>
      </c>
      <c r="AA429" s="1">
        <f>IF(P429=1,$O$3,IF(P429=2,$O$4,$O$5))</f>
        <v>0</v>
      </c>
    </row>
    <row r="430">
      <c r="A430" s="1" t="s">
        <v>118</v>
      </c>
      <c r="E430" s="27" t="s">
        <v>268</v>
      </c>
    </row>
    <row r="431">
      <c r="A431" s="1" t="s">
        <v>119</v>
      </c>
    </row>
    <row r="432">
      <c r="A432" s="1" t="s">
        <v>121</v>
      </c>
      <c r="E432" s="27" t="s">
        <v>114</v>
      </c>
    </row>
    <row r="433">
      <c r="A433" s="1" t="s">
        <v>112</v>
      </c>
      <c r="B433" s="1">
        <v>104</v>
      </c>
      <c r="C433" s="26" t="s">
        <v>377</v>
      </c>
      <c r="D433" t="s">
        <v>114</v>
      </c>
      <c r="E433" s="27" t="s">
        <v>278</v>
      </c>
      <c r="F433" s="28" t="s">
        <v>132</v>
      </c>
      <c r="G433" s="29">
        <v>1</v>
      </c>
      <c r="H433" s="28">
        <v>0</v>
      </c>
      <c r="I433" s="30">
        <f>ROUND(G433*H433,P4)</f>
        <v>0</v>
      </c>
      <c r="L433" s="31">
        <v>0</v>
      </c>
      <c r="M433" s="24">
        <f>ROUND(G433*L433,P4)</f>
        <v>0</v>
      </c>
      <c r="N433" s="25" t="s">
        <v>257</v>
      </c>
      <c r="O433" s="32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118</v>
      </c>
      <c r="E434" s="27" t="s">
        <v>278</v>
      </c>
    </row>
    <row r="435" ht="25.5">
      <c r="A435" s="1" t="s">
        <v>119</v>
      </c>
      <c r="E435" s="33" t="s">
        <v>378</v>
      </c>
    </row>
    <row r="436">
      <c r="A436" s="1" t="s">
        <v>121</v>
      </c>
      <c r="E436" s="27" t="s">
        <v>114</v>
      </c>
    </row>
    <row r="437">
      <c r="A437" s="1" t="s">
        <v>109</v>
      </c>
      <c r="C437" s="22" t="s">
        <v>379</v>
      </c>
      <c r="E437" s="23" t="s">
        <v>380</v>
      </c>
      <c r="L437" s="24">
        <f>SUMIFS(L438:L605,A438:A605,"P")</f>
        <v>0</v>
      </c>
      <c r="M437" s="24">
        <f>SUMIFS(M438:M605,A438:A605,"P")</f>
        <v>0</v>
      </c>
      <c r="N437" s="25"/>
    </row>
    <row r="438" ht="25.5">
      <c r="A438" s="1" t="s">
        <v>112</v>
      </c>
      <c r="B438" s="1">
        <v>142</v>
      </c>
      <c r="C438" s="26" t="s">
        <v>381</v>
      </c>
      <c r="D438" t="s">
        <v>114</v>
      </c>
      <c r="E438" s="27" t="s">
        <v>382</v>
      </c>
      <c r="F438" s="28" t="s">
        <v>132</v>
      </c>
      <c r="G438" s="29">
        <v>9</v>
      </c>
      <c r="H438" s="28">
        <v>0</v>
      </c>
      <c r="I438" s="30">
        <f>ROUND(G438*H438,P4)</f>
        <v>0</v>
      </c>
      <c r="L438" s="31">
        <v>0</v>
      </c>
      <c r="M438" s="24">
        <f>ROUND(G438*L438,P4)</f>
        <v>0</v>
      </c>
      <c r="N438" s="25" t="s">
        <v>133</v>
      </c>
      <c r="O438" s="32">
        <f>M438*AA438</f>
        <v>0</v>
      </c>
      <c r="P438" s="1">
        <v>3</v>
      </c>
      <c r="AA438" s="1">
        <f>IF(P438=1,$O$3,IF(P438=2,$O$4,$O$5))</f>
        <v>0</v>
      </c>
    </row>
    <row r="439" ht="25.5">
      <c r="A439" s="1" t="s">
        <v>118</v>
      </c>
      <c r="E439" s="27" t="s">
        <v>382</v>
      </c>
    </row>
    <row r="440">
      <c r="A440" s="1" t="s">
        <v>119</v>
      </c>
    </row>
    <row r="441">
      <c r="A441" s="1" t="s">
        <v>121</v>
      </c>
      <c r="E441" s="27" t="s">
        <v>114</v>
      </c>
    </row>
    <row r="442">
      <c r="A442" s="1" t="s">
        <v>112</v>
      </c>
      <c r="B442" s="1">
        <v>116</v>
      </c>
      <c r="C442" s="26" t="s">
        <v>383</v>
      </c>
      <c r="D442" t="s">
        <v>114</v>
      </c>
      <c r="E442" s="27" t="s">
        <v>384</v>
      </c>
      <c r="F442" s="28" t="s">
        <v>132</v>
      </c>
      <c r="G442" s="29">
        <v>1</v>
      </c>
      <c r="H442" s="28">
        <v>0</v>
      </c>
      <c r="I442" s="30">
        <f>ROUND(G442*H442,P4)</f>
        <v>0</v>
      </c>
      <c r="L442" s="31">
        <v>0</v>
      </c>
      <c r="M442" s="24">
        <f>ROUND(G442*L442,P4)</f>
        <v>0</v>
      </c>
      <c r="N442" s="25" t="s">
        <v>133</v>
      </c>
      <c r="O442" s="32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118</v>
      </c>
      <c r="E443" s="27" t="s">
        <v>384</v>
      </c>
    </row>
    <row r="444">
      <c r="A444" s="1" t="s">
        <v>119</v>
      </c>
    </row>
    <row r="445">
      <c r="A445" s="1" t="s">
        <v>121</v>
      </c>
      <c r="E445" s="27" t="s">
        <v>114</v>
      </c>
    </row>
    <row r="446">
      <c r="A446" s="1" t="s">
        <v>112</v>
      </c>
      <c r="B446" s="1">
        <v>115</v>
      </c>
      <c r="C446" s="26" t="s">
        <v>385</v>
      </c>
      <c r="D446" t="s">
        <v>114</v>
      </c>
      <c r="E446" s="27" t="s">
        <v>386</v>
      </c>
      <c r="F446" s="28" t="s">
        <v>132</v>
      </c>
      <c r="G446" s="29">
        <v>1</v>
      </c>
      <c r="H446" s="28">
        <v>0</v>
      </c>
      <c r="I446" s="30">
        <f>ROUND(G446*H446,P4)</f>
        <v>0</v>
      </c>
      <c r="L446" s="31">
        <v>0</v>
      </c>
      <c r="M446" s="24">
        <f>ROUND(G446*L446,P4)</f>
        <v>0</v>
      </c>
      <c r="N446" s="25" t="s">
        <v>133</v>
      </c>
      <c r="O446" s="32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118</v>
      </c>
      <c r="E447" s="27" t="s">
        <v>386</v>
      </c>
    </row>
    <row r="448">
      <c r="A448" s="1" t="s">
        <v>119</v>
      </c>
    </row>
    <row r="449">
      <c r="A449" s="1" t="s">
        <v>121</v>
      </c>
      <c r="E449" s="27" t="s">
        <v>114</v>
      </c>
    </row>
    <row r="450">
      <c r="A450" s="1" t="s">
        <v>112</v>
      </c>
      <c r="B450" s="1">
        <v>117</v>
      </c>
      <c r="C450" s="26" t="s">
        <v>387</v>
      </c>
      <c r="D450" t="s">
        <v>114</v>
      </c>
      <c r="E450" s="27" t="s">
        <v>388</v>
      </c>
      <c r="F450" s="28" t="s">
        <v>132</v>
      </c>
      <c r="G450" s="29">
        <v>1</v>
      </c>
      <c r="H450" s="28">
        <v>0</v>
      </c>
      <c r="I450" s="30">
        <f>ROUND(G450*H450,P4)</f>
        <v>0</v>
      </c>
      <c r="L450" s="31">
        <v>0</v>
      </c>
      <c r="M450" s="24">
        <f>ROUND(G450*L450,P4)</f>
        <v>0</v>
      </c>
      <c r="N450" s="25" t="s">
        <v>133</v>
      </c>
      <c r="O450" s="32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118</v>
      </c>
      <c r="E451" s="27" t="s">
        <v>388</v>
      </c>
    </row>
    <row r="452">
      <c r="A452" s="1" t="s">
        <v>119</v>
      </c>
    </row>
    <row r="453">
      <c r="A453" s="1" t="s">
        <v>121</v>
      </c>
      <c r="E453" s="27" t="s">
        <v>114</v>
      </c>
    </row>
    <row r="454" ht="25.5">
      <c r="A454" s="1" t="s">
        <v>112</v>
      </c>
      <c r="B454" s="1">
        <v>128</v>
      </c>
      <c r="C454" s="26" t="s">
        <v>389</v>
      </c>
      <c r="D454" t="s">
        <v>114</v>
      </c>
      <c r="E454" s="27" t="s">
        <v>390</v>
      </c>
      <c r="F454" s="28" t="s">
        <v>136</v>
      </c>
      <c r="G454" s="29">
        <v>283.19999999999999</v>
      </c>
      <c r="H454" s="28">
        <v>0.00011</v>
      </c>
      <c r="I454" s="30">
        <f>ROUND(G454*H454,P4)</f>
        <v>0</v>
      </c>
      <c r="L454" s="31">
        <v>0</v>
      </c>
      <c r="M454" s="24">
        <f>ROUND(G454*L454,P4)</f>
        <v>0</v>
      </c>
      <c r="N454" s="25" t="s">
        <v>133</v>
      </c>
      <c r="O454" s="32">
        <f>M454*AA454</f>
        <v>0</v>
      </c>
      <c r="P454" s="1">
        <v>3</v>
      </c>
      <c r="AA454" s="1">
        <f>IF(P454=1,$O$3,IF(P454=2,$O$4,$O$5))</f>
        <v>0</v>
      </c>
    </row>
    <row r="455" ht="38.25">
      <c r="A455" s="1" t="s">
        <v>118</v>
      </c>
      <c r="E455" s="27" t="s">
        <v>391</v>
      </c>
    </row>
    <row r="456">
      <c r="A456" s="1" t="s">
        <v>119</v>
      </c>
    </row>
    <row r="457">
      <c r="A457" s="1" t="s">
        <v>121</v>
      </c>
      <c r="E457" s="27" t="s">
        <v>114</v>
      </c>
    </row>
    <row r="458" ht="25.5">
      <c r="A458" s="1" t="s">
        <v>112</v>
      </c>
      <c r="B458" s="1">
        <v>127</v>
      </c>
      <c r="C458" s="26" t="s">
        <v>392</v>
      </c>
      <c r="D458" t="s">
        <v>114</v>
      </c>
      <c r="E458" s="27" t="s">
        <v>393</v>
      </c>
      <c r="F458" s="28" t="s">
        <v>136</v>
      </c>
      <c r="G458" s="29">
        <v>756</v>
      </c>
      <c r="H458" s="28">
        <v>6.0000000000000002E-05</v>
      </c>
      <c r="I458" s="30">
        <f>ROUND(G458*H458,P4)</f>
        <v>0</v>
      </c>
      <c r="L458" s="31">
        <v>0</v>
      </c>
      <c r="M458" s="24">
        <f>ROUND(G458*L458,P4)</f>
        <v>0</v>
      </c>
      <c r="N458" s="25" t="s">
        <v>133</v>
      </c>
      <c r="O458" s="32">
        <f>M458*AA458</f>
        <v>0</v>
      </c>
      <c r="P458" s="1">
        <v>3</v>
      </c>
      <c r="AA458" s="1">
        <f>IF(P458=1,$O$3,IF(P458=2,$O$4,$O$5))</f>
        <v>0</v>
      </c>
    </row>
    <row r="459" ht="25.5">
      <c r="A459" s="1" t="s">
        <v>118</v>
      </c>
      <c r="E459" s="27" t="s">
        <v>393</v>
      </c>
    </row>
    <row r="460">
      <c r="A460" s="1" t="s">
        <v>119</v>
      </c>
    </row>
    <row r="461">
      <c r="A461" s="1" t="s">
        <v>121</v>
      </c>
      <c r="E461" s="27" t="s">
        <v>114</v>
      </c>
    </row>
    <row r="462" ht="25.5">
      <c r="A462" s="1" t="s">
        <v>112</v>
      </c>
      <c r="B462" s="1">
        <v>122</v>
      </c>
      <c r="C462" s="26" t="s">
        <v>207</v>
      </c>
      <c r="D462" t="s">
        <v>232</v>
      </c>
      <c r="E462" s="27" t="s">
        <v>208</v>
      </c>
      <c r="F462" s="28" t="s">
        <v>136</v>
      </c>
      <c r="G462" s="29">
        <v>551.25</v>
      </c>
      <c r="H462" s="28">
        <v>0.00019000000000000001</v>
      </c>
      <c r="I462" s="30">
        <f>ROUND(G462*H462,P4)</f>
        <v>0</v>
      </c>
      <c r="L462" s="31">
        <v>0</v>
      </c>
      <c r="M462" s="24">
        <f>ROUND(G462*L462,P4)</f>
        <v>0</v>
      </c>
      <c r="N462" s="25" t="s">
        <v>133</v>
      </c>
      <c r="O462" s="32">
        <f>M462*AA462</f>
        <v>0</v>
      </c>
      <c r="P462" s="1">
        <v>3</v>
      </c>
      <c r="AA462" s="1">
        <f>IF(P462=1,$O$3,IF(P462=2,$O$4,$O$5))</f>
        <v>0</v>
      </c>
    </row>
    <row r="463" ht="25.5">
      <c r="A463" s="1" t="s">
        <v>118</v>
      </c>
      <c r="E463" s="27" t="s">
        <v>208</v>
      </c>
    </row>
    <row r="464">
      <c r="A464" s="1" t="s">
        <v>119</v>
      </c>
    </row>
    <row r="465">
      <c r="A465" s="1" t="s">
        <v>121</v>
      </c>
      <c r="E465" s="27" t="s">
        <v>114</v>
      </c>
    </row>
    <row r="466">
      <c r="A466" s="1" t="s">
        <v>112</v>
      </c>
      <c r="B466" s="1">
        <v>124</v>
      </c>
      <c r="C466" s="26" t="s">
        <v>366</v>
      </c>
      <c r="D466" t="s">
        <v>232</v>
      </c>
      <c r="E466" s="27" t="s">
        <v>367</v>
      </c>
      <c r="F466" s="28" t="s">
        <v>132</v>
      </c>
      <c r="G466" s="29">
        <v>10</v>
      </c>
      <c r="H466" s="28">
        <v>0.00023000000000000001</v>
      </c>
      <c r="I466" s="30">
        <f>ROUND(G466*H466,P4)</f>
        <v>0</v>
      </c>
      <c r="L466" s="31">
        <v>0</v>
      </c>
      <c r="M466" s="24">
        <f>ROUND(G466*L466,P4)</f>
        <v>0</v>
      </c>
      <c r="N466" s="25" t="s">
        <v>133</v>
      </c>
      <c r="O466" s="32">
        <f>M466*AA466</f>
        <v>0</v>
      </c>
      <c r="P466" s="1">
        <v>3</v>
      </c>
      <c r="AA466" s="1">
        <f>IF(P466=1,$O$3,IF(P466=2,$O$4,$O$5))</f>
        <v>0</v>
      </c>
    </row>
    <row r="467">
      <c r="A467" s="1" t="s">
        <v>118</v>
      </c>
      <c r="E467" s="27" t="s">
        <v>367</v>
      </c>
    </row>
    <row r="468">
      <c r="A468" s="1" t="s">
        <v>119</v>
      </c>
    </row>
    <row r="469">
      <c r="A469" s="1" t="s">
        <v>121</v>
      </c>
      <c r="E469" s="27" t="s">
        <v>114</v>
      </c>
    </row>
    <row r="470">
      <c r="A470" s="1" t="s">
        <v>112</v>
      </c>
      <c r="B470" s="1">
        <v>133</v>
      </c>
      <c r="C470" s="26" t="s">
        <v>394</v>
      </c>
      <c r="D470" t="s">
        <v>114</v>
      </c>
      <c r="E470" s="27" t="s">
        <v>395</v>
      </c>
      <c r="F470" s="28" t="s">
        <v>132</v>
      </c>
      <c r="G470" s="29">
        <v>5</v>
      </c>
      <c r="H470" s="28">
        <v>0.00011</v>
      </c>
      <c r="I470" s="30">
        <f>ROUND(G470*H470,P4)</f>
        <v>0</v>
      </c>
      <c r="L470" s="31">
        <v>0</v>
      </c>
      <c r="M470" s="24">
        <f>ROUND(G470*L470,P4)</f>
        <v>0</v>
      </c>
      <c r="N470" s="25" t="s">
        <v>133</v>
      </c>
      <c r="O470" s="32">
        <f>M470*AA470</f>
        <v>0</v>
      </c>
      <c r="P470" s="1">
        <v>3</v>
      </c>
      <c r="AA470" s="1">
        <f>IF(P470=1,$O$3,IF(P470=2,$O$4,$O$5))</f>
        <v>0</v>
      </c>
    </row>
    <row r="471">
      <c r="A471" s="1" t="s">
        <v>118</v>
      </c>
      <c r="E471" s="27" t="s">
        <v>395</v>
      </c>
    </row>
    <row r="472">
      <c r="A472" s="1" t="s">
        <v>119</v>
      </c>
    </row>
    <row r="473">
      <c r="A473" s="1" t="s">
        <v>121</v>
      </c>
      <c r="E473" s="27" t="s">
        <v>114</v>
      </c>
    </row>
    <row r="474">
      <c r="A474" s="1" t="s">
        <v>112</v>
      </c>
      <c r="B474" s="1">
        <v>143</v>
      </c>
      <c r="C474" s="26" t="s">
        <v>396</v>
      </c>
      <c r="D474" t="s">
        <v>114</v>
      </c>
      <c r="E474" s="27" t="s">
        <v>397</v>
      </c>
      <c r="F474" s="28" t="s">
        <v>132</v>
      </c>
      <c r="G474" s="29">
        <v>8</v>
      </c>
      <c r="H474" s="28">
        <v>0.00029999999999999997</v>
      </c>
      <c r="I474" s="30">
        <f>ROUND(G474*H474,P4)</f>
        <v>0</v>
      </c>
      <c r="L474" s="31">
        <v>0</v>
      </c>
      <c r="M474" s="24">
        <f>ROUND(G474*L474,P4)</f>
        <v>0</v>
      </c>
      <c r="N474" s="25" t="s">
        <v>133</v>
      </c>
      <c r="O474" s="32">
        <f>M474*AA474</f>
        <v>0</v>
      </c>
      <c r="P474" s="1">
        <v>3</v>
      </c>
      <c r="AA474" s="1">
        <f>IF(P474=1,$O$3,IF(P474=2,$O$4,$O$5))</f>
        <v>0</v>
      </c>
    </row>
    <row r="475">
      <c r="A475" s="1" t="s">
        <v>118</v>
      </c>
      <c r="E475" s="27" t="s">
        <v>397</v>
      </c>
    </row>
    <row r="476">
      <c r="A476" s="1" t="s">
        <v>119</v>
      </c>
    </row>
    <row r="477">
      <c r="A477" s="1" t="s">
        <v>121</v>
      </c>
      <c r="E477" s="27" t="s">
        <v>114</v>
      </c>
    </row>
    <row r="478">
      <c r="A478" s="1" t="s">
        <v>112</v>
      </c>
      <c r="B478" s="1">
        <v>141</v>
      </c>
      <c r="C478" s="26" t="s">
        <v>398</v>
      </c>
      <c r="D478" t="s">
        <v>114</v>
      </c>
      <c r="E478" s="27" t="s">
        <v>399</v>
      </c>
      <c r="F478" s="28" t="s">
        <v>132</v>
      </c>
      <c r="G478" s="29">
        <v>8</v>
      </c>
      <c r="H478" s="28">
        <v>0.00029999999999999997</v>
      </c>
      <c r="I478" s="30">
        <f>ROUND(G478*H478,P4)</f>
        <v>0</v>
      </c>
      <c r="L478" s="31">
        <v>0</v>
      </c>
      <c r="M478" s="24">
        <f>ROUND(G478*L478,P4)</f>
        <v>0</v>
      </c>
      <c r="N478" s="25" t="s">
        <v>133</v>
      </c>
      <c r="O478" s="32">
        <f>M478*AA478</f>
        <v>0</v>
      </c>
      <c r="P478" s="1">
        <v>3</v>
      </c>
      <c r="AA478" s="1">
        <f>IF(P478=1,$O$3,IF(P478=2,$O$4,$O$5))</f>
        <v>0</v>
      </c>
    </row>
    <row r="479">
      <c r="A479" s="1" t="s">
        <v>118</v>
      </c>
      <c r="E479" s="27" t="s">
        <v>399</v>
      </c>
    </row>
    <row r="480">
      <c r="A480" s="1" t="s">
        <v>119</v>
      </c>
    </row>
    <row r="481">
      <c r="A481" s="1" t="s">
        <v>121</v>
      </c>
      <c r="E481" s="27" t="s">
        <v>114</v>
      </c>
    </row>
    <row r="482">
      <c r="A482" s="1" t="s">
        <v>112</v>
      </c>
      <c r="B482" s="1">
        <v>137</v>
      </c>
      <c r="C482" s="26" t="s">
        <v>400</v>
      </c>
      <c r="D482" t="s">
        <v>114</v>
      </c>
      <c r="E482" s="27" t="s">
        <v>401</v>
      </c>
      <c r="F482" s="28" t="s">
        <v>132</v>
      </c>
      <c r="G482" s="29">
        <v>6</v>
      </c>
      <c r="H482" s="28">
        <v>0.00050000000000000001</v>
      </c>
      <c r="I482" s="30">
        <f>ROUND(G482*H482,P4)</f>
        <v>0</v>
      </c>
      <c r="L482" s="31">
        <v>0</v>
      </c>
      <c r="M482" s="24">
        <f>ROUND(G482*L482,P4)</f>
        <v>0</v>
      </c>
      <c r="N482" s="25" t="s">
        <v>133</v>
      </c>
      <c r="O482" s="32">
        <f>M482*AA482</f>
        <v>0</v>
      </c>
      <c r="P482" s="1">
        <v>3</v>
      </c>
      <c r="AA482" s="1">
        <f>IF(P482=1,$O$3,IF(P482=2,$O$4,$O$5))</f>
        <v>0</v>
      </c>
    </row>
    <row r="483">
      <c r="A483" s="1" t="s">
        <v>118</v>
      </c>
      <c r="E483" s="27" t="s">
        <v>401</v>
      </c>
    </row>
    <row r="484">
      <c r="A484" s="1" t="s">
        <v>119</v>
      </c>
    </row>
    <row r="485">
      <c r="A485" s="1" t="s">
        <v>121</v>
      </c>
      <c r="E485" s="27" t="s">
        <v>114</v>
      </c>
    </row>
    <row r="486">
      <c r="A486" s="1" t="s">
        <v>112</v>
      </c>
      <c r="B486" s="1">
        <v>134</v>
      </c>
      <c r="C486" s="26" t="s">
        <v>402</v>
      </c>
      <c r="D486" t="s">
        <v>114</v>
      </c>
      <c r="E486" s="27" t="s">
        <v>403</v>
      </c>
      <c r="F486" s="28" t="s">
        <v>132</v>
      </c>
      <c r="G486" s="29">
        <v>5</v>
      </c>
      <c r="H486" s="28">
        <v>0.0001</v>
      </c>
      <c r="I486" s="30">
        <f>ROUND(G486*H486,P4)</f>
        <v>0</v>
      </c>
      <c r="L486" s="31">
        <v>0</v>
      </c>
      <c r="M486" s="24">
        <f>ROUND(G486*L486,P4)</f>
        <v>0</v>
      </c>
      <c r="N486" s="25" t="s">
        <v>133</v>
      </c>
      <c r="O486" s="32">
        <f>M486*AA486</f>
        <v>0</v>
      </c>
      <c r="P486" s="1">
        <v>3</v>
      </c>
      <c r="AA486" s="1">
        <f>IF(P486=1,$O$3,IF(P486=2,$O$4,$O$5))</f>
        <v>0</v>
      </c>
    </row>
    <row r="487">
      <c r="A487" s="1" t="s">
        <v>118</v>
      </c>
      <c r="E487" s="27" t="s">
        <v>403</v>
      </c>
    </row>
    <row r="488">
      <c r="A488" s="1" t="s">
        <v>119</v>
      </c>
    </row>
    <row r="489">
      <c r="A489" s="1" t="s">
        <v>121</v>
      </c>
      <c r="E489" s="27" t="s">
        <v>114</v>
      </c>
    </row>
    <row r="490" ht="25.5">
      <c r="A490" s="1" t="s">
        <v>112</v>
      </c>
      <c r="B490" s="1">
        <v>121</v>
      </c>
      <c r="C490" s="26" t="s">
        <v>404</v>
      </c>
      <c r="D490" t="s">
        <v>114</v>
      </c>
      <c r="E490" s="27" t="s">
        <v>405</v>
      </c>
      <c r="F490" s="28" t="s">
        <v>136</v>
      </c>
      <c r="G490" s="29">
        <v>525</v>
      </c>
      <c r="H490" s="28">
        <v>0</v>
      </c>
      <c r="I490" s="30">
        <f>ROUND(G490*H490,P4)</f>
        <v>0</v>
      </c>
      <c r="L490" s="31">
        <v>0</v>
      </c>
      <c r="M490" s="24">
        <f>ROUND(G490*L490,P4)</f>
        <v>0</v>
      </c>
      <c r="N490" s="25" t="s">
        <v>133</v>
      </c>
      <c r="O490" s="32">
        <f>M490*AA490</f>
        <v>0</v>
      </c>
      <c r="P490" s="1">
        <v>3</v>
      </c>
      <c r="AA490" s="1">
        <f>IF(P490=1,$O$3,IF(P490=2,$O$4,$O$5))</f>
        <v>0</v>
      </c>
    </row>
    <row r="491" ht="25.5">
      <c r="A491" s="1" t="s">
        <v>118</v>
      </c>
      <c r="E491" s="27" t="s">
        <v>405</v>
      </c>
    </row>
    <row r="492">
      <c r="A492" s="1" t="s">
        <v>119</v>
      </c>
    </row>
    <row r="493">
      <c r="A493" s="1" t="s">
        <v>121</v>
      </c>
      <c r="E493" s="27" t="s">
        <v>114</v>
      </c>
    </row>
    <row r="494">
      <c r="A494" s="1" t="s">
        <v>112</v>
      </c>
      <c r="B494" s="1">
        <v>146</v>
      </c>
      <c r="C494" s="26" t="s">
        <v>224</v>
      </c>
      <c r="D494" t="s">
        <v>341</v>
      </c>
      <c r="E494" s="27" t="s">
        <v>226</v>
      </c>
      <c r="F494" s="28" t="s">
        <v>227</v>
      </c>
      <c r="G494" s="29">
        <v>4</v>
      </c>
      <c r="H494" s="28">
        <v>0.0018</v>
      </c>
      <c r="I494" s="30">
        <f>ROUND(G494*H494,P4)</f>
        <v>0</v>
      </c>
      <c r="L494" s="31">
        <v>0</v>
      </c>
      <c r="M494" s="24">
        <f>ROUND(G494*L494,P4)</f>
        <v>0</v>
      </c>
      <c r="N494" s="25" t="s">
        <v>133</v>
      </c>
      <c r="O494" s="32">
        <f>M494*AA494</f>
        <v>0</v>
      </c>
      <c r="P494" s="1">
        <v>3</v>
      </c>
      <c r="AA494" s="1">
        <f>IF(P494=1,$O$3,IF(P494=2,$O$4,$O$5))</f>
        <v>0</v>
      </c>
    </row>
    <row r="495">
      <c r="A495" s="1" t="s">
        <v>118</v>
      </c>
      <c r="E495" s="27" t="s">
        <v>226</v>
      </c>
    </row>
    <row r="496">
      <c r="A496" s="1" t="s">
        <v>119</v>
      </c>
    </row>
    <row r="497">
      <c r="A497" s="1" t="s">
        <v>121</v>
      </c>
      <c r="E497" s="27" t="s">
        <v>114</v>
      </c>
    </row>
    <row r="498">
      <c r="A498" s="1" t="s">
        <v>112</v>
      </c>
      <c r="B498" s="1">
        <v>132</v>
      </c>
      <c r="C498" s="26" t="s">
        <v>406</v>
      </c>
      <c r="D498" t="s">
        <v>114</v>
      </c>
      <c r="E498" s="27" t="s">
        <v>407</v>
      </c>
      <c r="F498" s="28" t="s">
        <v>132</v>
      </c>
      <c r="G498" s="29">
        <v>11</v>
      </c>
      <c r="H498" s="28">
        <v>0.00013999999999999999</v>
      </c>
      <c r="I498" s="30">
        <f>ROUND(G498*H498,P4)</f>
        <v>0</v>
      </c>
      <c r="L498" s="31">
        <v>0</v>
      </c>
      <c r="M498" s="24">
        <f>ROUND(G498*L498,P4)</f>
        <v>0</v>
      </c>
      <c r="N498" s="25" t="s">
        <v>133</v>
      </c>
      <c r="O498" s="32">
        <f>M498*AA498</f>
        <v>0</v>
      </c>
      <c r="P498" s="1">
        <v>3</v>
      </c>
      <c r="AA498" s="1">
        <f>IF(P498=1,$O$3,IF(P498=2,$O$4,$O$5))</f>
        <v>0</v>
      </c>
    </row>
    <row r="499">
      <c r="A499" s="1" t="s">
        <v>118</v>
      </c>
      <c r="E499" s="27" t="s">
        <v>407</v>
      </c>
    </row>
    <row r="500">
      <c r="A500" s="1" t="s">
        <v>119</v>
      </c>
    </row>
    <row r="501">
      <c r="A501" s="1" t="s">
        <v>121</v>
      </c>
      <c r="E501" s="27" t="s">
        <v>114</v>
      </c>
    </row>
    <row r="502">
      <c r="A502" s="1" t="s">
        <v>112</v>
      </c>
      <c r="B502" s="1">
        <v>130</v>
      </c>
      <c r="C502" s="26" t="s">
        <v>408</v>
      </c>
      <c r="D502" t="s">
        <v>114</v>
      </c>
      <c r="E502" s="27" t="s">
        <v>409</v>
      </c>
      <c r="F502" s="28" t="s">
        <v>132</v>
      </c>
      <c r="G502" s="29">
        <v>9</v>
      </c>
      <c r="H502" s="28">
        <v>0.00016000000000000001</v>
      </c>
      <c r="I502" s="30">
        <f>ROUND(G502*H502,P4)</f>
        <v>0</v>
      </c>
      <c r="L502" s="31">
        <v>0</v>
      </c>
      <c r="M502" s="24">
        <f>ROUND(G502*L502,P4)</f>
        <v>0</v>
      </c>
      <c r="N502" s="25" t="s">
        <v>133</v>
      </c>
      <c r="O502" s="32">
        <f>M502*AA502</f>
        <v>0</v>
      </c>
      <c r="P502" s="1">
        <v>3</v>
      </c>
      <c r="AA502" s="1">
        <f>IF(P502=1,$O$3,IF(P502=2,$O$4,$O$5))</f>
        <v>0</v>
      </c>
    </row>
    <row r="503">
      <c r="A503" s="1" t="s">
        <v>118</v>
      </c>
      <c r="E503" s="27" t="s">
        <v>409</v>
      </c>
    </row>
    <row r="504">
      <c r="A504" s="1" t="s">
        <v>119</v>
      </c>
    </row>
    <row r="505">
      <c r="A505" s="1" t="s">
        <v>121</v>
      </c>
      <c r="E505" s="27" t="s">
        <v>114</v>
      </c>
    </row>
    <row r="506">
      <c r="A506" s="1" t="s">
        <v>112</v>
      </c>
      <c r="B506" s="1">
        <v>131</v>
      </c>
      <c r="C506" s="26" t="s">
        <v>410</v>
      </c>
      <c r="D506" t="s">
        <v>114</v>
      </c>
      <c r="E506" s="27" t="s">
        <v>411</v>
      </c>
      <c r="F506" s="28" t="s">
        <v>132</v>
      </c>
      <c r="G506" s="29">
        <v>20</v>
      </c>
      <c r="H506" s="28">
        <v>0.0001</v>
      </c>
      <c r="I506" s="30">
        <f>ROUND(G506*H506,P4)</f>
        <v>0</v>
      </c>
      <c r="L506" s="31">
        <v>0</v>
      </c>
      <c r="M506" s="24">
        <f>ROUND(G506*L506,P4)</f>
        <v>0</v>
      </c>
      <c r="N506" s="25" t="s">
        <v>133</v>
      </c>
      <c r="O506" s="32">
        <f>M506*AA506</f>
        <v>0</v>
      </c>
      <c r="P506" s="1">
        <v>3</v>
      </c>
      <c r="AA506" s="1">
        <f>IF(P506=1,$O$3,IF(P506=2,$O$4,$O$5))</f>
        <v>0</v>
      </c>
    </row>
    <row r="507">
      <c r="A507" s="1" t="s">
        <v>118</v>
      </c>
      <c r="E507" s="27" t="s">
        <v>411</v>
      </c>
    </row>
    <row r="508">
      <c r="A508" s="1" t="s">
        <v>119</v>
      </c>
    </row>
    <row r="509">
      <c r="A509" s="1" t="s">
        <v>121</v>
      </c>
      <c r="E509" s="27" t="s">
        <v>114</v>
      </c>
    </row>
    <row r="510">
      <c r="A510" s="1" t="s">
        <v>112</v>
      </c>
      <c r="B510" s="1">
        <v>139</v>
      </c>
      <c r="C510" s="26" t="s">
        <v>412</v>
      </c>
      <c r="D510" t="s">
        <v>114</v>
      </c>
      <c r="E510" s="27" t="s">
        <v>413</v>
      </c>
      <c r="F510" s="28" t="s">
        <v>132</v>
      </c>
      <c r="G510" s="29">
        <v>3</v>
      </c>
      <c r="H510" s="28">
        <v>0.00029999999999999997</v>
      </c>
      <c r="I510" s="30">
        <f>ROUND(G510*H510,P4)</f>
        <v>0</v>
      </c>
      <c r="L510" s="31">
        <v>0</v>
      </c>
      <c r="M510" s="24">
        <f>ROUND(G510*L510,P4)</f>
        <v>0</v>
      </c>
      <c r="N510" s="25" t="s">
        <v>133</v>
      </c>
      <c r="O510" s="32">
        <f>M510*AA510</f>
        <v>0</v>
      </c>
      <c r="P510" s="1">
        <v>3</v>
      </c>
      <c r="AA510" s="1">
        <f>IF(P510=1,$O$3,IF(P510=2,$O$4,$O$5))</f>
        <v>0</v>
      </c>
    </row>
    <row r="511">
      <c r="A511" s="1" t="s">
        <v>118</v>
      </c>
      <c r="E511" s="27" t="s">
        <v>413</v>
      </c>
    </row>
    <row r="512">
      <c r="A512" s="1" t="s">
        <v>119</v>
      </c>
    </row>
    <row r="513">
      <c r="A513" s="1" t="s">
        <v>121</v>
      </c>
      <c r="E513" s="27" t="s">
        <v>114</v>
      </c>
    </row>
    <row r="514">
      <c r="A514" s="1" t="s">
        <v>112</v>
      </c>
      <c r="B514" s="1">
        <v>119</v>
      </c>
      <c r="C514" s="26" t="s">
        <v>414</v>
      </c>
      <c r="D514" t="s">
        <v>114</v>
      </c>
      <c r="E514" s="27" t="s">
        <v>415</v>
      </c>
      <c r="F514" s="28" t="s">
        <v>416</v>
      </c>
      <c r="G514" s="29">
        <v>104.65000000000001</v>
      </c>
      <c r="H514" s="28">
        <v>0.056000000000000001</v>
      </c>
      <c r="I514" s="30">
        <f>ROUND(G514*H514,P4)</f>
        <v>0</v>
      </c>
      <c r="L514" s="31">
        <v>0</v>
      </c>
      <c r="M514" s="24">
        <f>ROUND(G514*L514,P4)</f>
        <v>0</v>
      </c>
      <c r="N514" s="25" t="s">
        <v>133</v>
      </c>
      <c r="O514" s="32">
        <f>M514*AA514</f>
        <v>0</v>
      </c>
      <c r="P514" s="1">
        <v>3</v>
      </c>
      <c r="AA514" s="1">
        <f>IF(P514=1,$O$3,IF(P514=2,$O$4,$O$5))</f>
        <v>0</v>
      </c>
    </row>
    <row r="515">
      <c r="A515" s="1" t="s">
        <v>118</v>
      </c>
      <c r="E515" s="27" t="s">
        <v>415</v>
      </c>
    </row>
    <row r="516">
      <c r="A516" s="1" t="s">
        <v>119</v>
      </c>
      <c r="E516" s="33" t="s">
        <v>417</v>
      </c>
    </row>
    <row r="517">
      <c r="A517" s="1" t="s">
        <v>121</v>
      </c>
      <c r="E517" s="27" t="s">
        <v>114</v>
      </c>
    </row>
    <row r="518" ht="25.5">
      <c r="A518" s="1" t="s">
        <v>112</v>
      </c>
      <c r="B518" s="1">
        <v>123</v>
      </c>
      <c r="C518" s="26" t="s">
        <v>368</v>
      </c>
      <c r="D518" t="s">
        <v>232</v>
      </c>
      <c r="E518" s="27" t="s">
        <v>369</v>
      </c>
      <c r="F518" s="28" t="s">
        <v>132</v>
      </c>
      <c r="G518" s="29">
        <v>10</v>
      </c>
      <c r="H518" s="28">
        <v>0</v>
      </c>
      <c r="I518" s="30">
        <f>ROUND(G518*H518,P4)</f>
        <v>0</v>
      </c>
      <c r="L518" s="31">
        <v>0</v>
      </c>
      <c r="M518" s="24">
        <f>ROUND(G518*L518,P4)</f>
        <v>0</v>
      </c>
      <c r="N518" s="25" t="s">
        <v>133</v>
      </c>
      <c r="O518" s="32">
        <f>M518*AA518</f>
        <v>0</v>
      </c>
      <c r="P518" s="1">
        <v>3</v>
      </c>
      <c r="AA518" s="1">
        <f>IF(P518=1,$O$3,IF(P518=2,$O$4,$O$5))</f>
        <v>0</v>
      </c>
    </row>
    <row r="519" ht="38.25">
      <c r="A519" s="1" t="s">
        <v>118</v>
      </c>
      <c r="E519" s="27" t="s">
        <v>370</v>
      </c>
    </row>
    <row r="520">
      <c r="A520" s="1" t="s">
        <v>119</v>
      </c>
    </row>
    <row r="521">
      <c r="A521" s="1" t="s">
        <v>121</v>
      </c>
      <c r="E521" s="27" t="s">
        <v>114</v>
      </c>
    </row>
    <row r="522" ht="25.5">
      <c r="A522" s="1" t="s">
        <v>112</v>
      </c>
      <c r="B522" s="1">
        <v>125</v>
      </c>
      <c r="C522" s="26" t="s">
        <v>373</v>
      </c>
      <c r="D522" t="s">
        <v>191</v>
      </c>
      <c r="E522" s="27" t="s">
        <v>374</v>
      </c>
      <c r="F522" s="28" t="s">
        <v>132</v>
      </c>
      <c r="G522" s="29">
        <v>1</v>
      </c>
      <c r="H522" s="28">
        <v>0</v>
      </c>
      <c r="I522" s="30">
        <f>ROUND(G522*H522,P4)</f>
        <v>0</v>
      </c>
      <c r="L522" s="31">
        <v>0</v>
      </c>
      <c r="M522" s="24">
        <f>ROUND(G522*L522,P4)</f>
        <v>0</v>
      </c>
      <c r="N522" s="25" t="s">
        <v>133</v>
      </c>
      <c r="O522" s="32">
        <f>M522*AA522</f>
        <v>0</v>
      </c>
      <c r="P522" s="1">
        <v>3</v>
      </c>
      <c r="AA522" s="1">
        <f>IF(P522=1,$O$3,IF(P522=2,$O$4,$O$5))</f>
        <v>0</v>
      </c>
    </row>
    <row r="523" ht="25.5">
      <c r="A523" s="1" t="s">
        <v>118</v>
      </c>
      <c r="E523" s="27" t="s">
        <v>374</v>
      </c>
    </row>
    <row r="524">
      <c r="A524" s="1" t="s">
        <v>119</v>
      </c>
    </row>
    <row r="525">
      <c r="A525" s="1" t="s">
        <v>121</v>
      </c>
      <c r="E525" s="27" t="s">
        <v>114</v>
      </c>
    </row>
    <row r="526">
      <c r="A526" s="1" t="s">
        <v>112</v>
      </c>
      <c r="B526" s="1">
        <v>126</v>
      </c>
      <c r="C526" s="26" t="s">
        <v>152</v>
      </c>
      <c r="D526" t="s">
        <v>191</v>
      </c>
      <c r="E526" s="27" t="s">
        <v>153</v>
      </c>
      <c r="F526" s="28" t="s">
        <v>136</v>
      </c>
      <c r="G526" s="29">
        <v>866</v>
      </c>
      <c r="H526" s="28">
        <v>0</v>
      </c>
      <c r="I526" s="30">
        <f>ROUND(G526*H526,P4)</f>
        <v>0</v>
      </c>
      <c r="L526" s="31">
        <v>0</v>
      </c>
      <c r="M526" s="24">
        <f>ROUND(G526*L526,P4)</f>
        <v>0</v>
      </c>
      <c r="N526" s="25" t="s">
        <v>133</v>
      </c>
      <c r="O526" s="32">
        <f>M526*AA526</f>
        <v>0</v>
      </c>
      <c r="P526" s="1">
        <v>3</v>
      </c>
      <c r="AA526" s="1">
        <f>IF(P526=1,$O$3,IF(P526=2,$O$4,$O$5))</f>
        <v>0</v>
      </c>
    </row>
    <row r="527">
      <c r="A527" s="1" t="s">
        <v>118</v>
      </c>
      <c r="E527" s="27" t="s">
        <v>153</v>
      </c>
    </row>
    <row r="528">
      <c r="A528" s="1" t="s">
        <v>119</v>
      </c>
    </row>
    <row r="529">
      <c r="A529" s="1" t="s">
        <v>121</v>
      </c>
      <c r="E529" s="27" t="s">
        <v>114</v>
      </c>
    </row>
    <row r="530">
      <c r="A530" s="1" t="s">
        <v>112</v>
      </c>
      <c r="B530" s="1">
        <v>129</v>
      </c>
      <c r="C530" s="26" t="s">
        <v>418</v>
      </c>
      <c r="D530" t="s">
        <v>114</v>
      </c>
      <c r="E530" s="27" t="s">
        <v>419</v>
      </c>
      <c r="F530" s="28" t="s">
        <v>132</v>
      </c>
      <c r="G530" s="29">
        <v>20</v>
      </c>
      <c r="H530" s="28">
        <v>0</v>
      </c>
      <c r="I530" s="30">
        <f>ROUND(G530*H530,P4)</f>
        <v>0</v>
      </c>
      <c r="L530" s="31">
        <v>0</v>
      </c>
      <c r="M530" s="24">
        <f>ROUND(G530*L530,P4)</f>
        <v>0</v>
      </c>
      <c r="N530" s="25" t="s">
        <v>133</v>
      </c>
      <c r="O530" s="32">
        <f>M530*AA530</f>
        <v>0</v>
      </c>
      <c r="P530" s="1">
        <v>3</v>
      </c>
      <c r="AA530" s="1">
        <f>IF(P530=1,$O$3,IF(P530=2,$O$4,$O$5))</f>
        <v>0</v>
      </c>
    </row>
    <row r="531">
      <c r="A531" s="1" t="s">
        <v>118</v>
      </c>
      <c r="E531" s="27" t="s">
        <v>419</v>
      </c>
    </row>
    <row r="532">
      <c r="A532" s="1" t="s">
        <v>119</v>
      </c>
    </row>
    <row r="533">
      <c r="A533" s="1" t="s">
        <v>121</v>
      </c>
      <c r="E533" s="27" t="s">
        <v>114</v>
      </c>
    </row>
    <row r="534">
      <c r="A534" s="1" t="s">
        <v>112</v>
      </c>
      <c r="B534" s="1">
        <v>120</v>
      </c>
      <c r="C534" s="26" t="s">
        <v>420</v>
      </c>
      <c r="D534" t="s">
        <v>114</v>
      </c>
      <c r="E534" s="27" t="s">
        <v>421</v>
      </c>
      <c r="F534" s="28" t="s">
        <v>132</v>
      </c>
      <c r="G534" s="29">
        <v>1</v>
      </c>
      <c r="H534" s="28">
        <v>0</v>
      </c>
      <c r="I534" s="30">
        <f>ROUND(G534*H534,P4)</f>
        <v>0</v>
      </c>
      <c r="L534" s="31">
        <v>0</v>
      </c>
      <c r="M534" s="24">
        <f>ROUND(G534*L534,P4)</f>
        <v>0</v>
      </c>
      <c r="N534" s="25" t="s">
        <v>133</v>
      </c>
      <c r="O534" s="32">
        <f>M534*AA534</f>
        <v>0</v>
      </c>
      <c r="P534" s="1">
        <v>3</v>
      </c>
      <c r="AA534" s="1">
        <f>IF(P534=1,$O$3,IF(P534=2,$O$4,$O$5))</f>
        <v>0</v>
      </c>
    </row>
    <row r="535">
      <c r="A535" s="1" t="s">
        <v>118</v>
      </c>
      <c r="E535" s="27" t="s">
        <v>421</v>
      </c>
    </row>
    <row r="536">
      <c r="A536" s="1" t="s">
        <v>119</v>
      </c>
    </row>
    <row r="537">
      <c r="A537" s="1" t="s">
        <v>121</v>
      </c>
      <c r="E537" s="27" t="s">
        <v>114</v>
      </c>
    </row>
    <row r="538">
      <c r="A538" s="1" t="s">
        <v>112</v>
      </c>
      <c r="B538" s="1">
        <v>140</v>
      </c>
      <c r="C538" s="26" t="s">
        <v>422</v>
      </c>
      <c r="D538" t="s">
        <v>114</v>
      </c>
      <c r="E538" s="27" t="s">
        <v>423</v>
      </c>
      <c r="F538" s="28" t="s">
        <v>132</v>
      </c>
      <c r="G538" s="29">
        <v>9</v>
      </c>
      <c r="H538" s="28">
        <v>0</v>
      </c>
      <c r="I538" s="30">
        <f>ROUND(G538*H538,P4)</f>
        <v>0</v>
      </c>
      <c r="L538" s="31">
        <v>0</v>
      </c>
      <c r="M538" s="24">
        <f>ROUND(G538*L538,P4)</f>
        <v>0</v>
      </c>
      <c r="N538" s="25" t="s">
        <v>133</v>
      </c>
      <c r="O538" s="32">
        <f>M538*AA538</f>
        <v>0</v>
      </c>
      <c r="P538" s="1">
        <v>3</v>
      </c>
      <c r="AA538" s="1">
        <f>IF(P538=1,$O$3,IF(P538=2,$O$4,$O$5))</f>
        <v>0</v>
      </c>
    </row>
    <row r="539">
      <c r="A539" s="1" t="s">
        <v>118</v>
      </c>
      <c r="E539" s="27" t="s">
        <v>423</v>
      </c>
    </row>
    <row r="540">
      <c r="A540" s="1" t="s">
        <v>119</v>
      </c>
    </row>
    <row r="541">
      <c r="A541" s="1" t="s">
        <v>121</v>
      </c>
      <c r="E541" s="27" t="s">
        <v>114</v>
      </c>
    </row>
    <row r="542">
      <c r="A542" s="1" t="s">
        <v>112</v>
      </c>
      <c r="B542" s="1">
        <v>136</v>
      </c>
      <c r="C542" s="26" t="s">
        <v>424</v>
      </c>
      <c r="D542" t="s">
        <v>114</v>
      </c>
      <c r="E542" s="27" t="s">
        <v>425</v>
      </c>
      <c r="F542" s="28" t="s">
        <v>132</v>
      </c>
      <c r="G542" s="29">
        <v>7</v>
      </c>
      <c r="H542" s="28">
        <v>0</v>
      </c>
      <c r="I542" s="30">
        <f>ROUND(G542*H542,P4)</f>
        <v>0</v>
      </c>
      <c r="L542" s="31">
        <v>0</v>
      </c>
      <c r="M542" s="24">
        <f>ROUND(G542*L542,P4)</f>
        <v>0</v>
      </c>
      <c r="N542" s="25" t="s">
        <v>133</v>
      </c>
      <c r="O542" s="32">
        <f>M542*AA542</f>
        <v>0</v>
      </c>
      <c r="P542" s="1">
        <v>3</v>
      </c>
      <c r="AA542" s="1">
        <f>IF(P542=1,$O$3,IF(P542=2,$O$4,$O$5))</f>
        <v>0</v>
      </c>
    </row>
    <row r="543">
      <c r="A543" s="1" t="s">
        <v>118</v>
      </c>
      <c r="E543" s="27" t="s">
        <v>425</v>
      </c>
    </row>
    <row r="544">
      <c r="A544" s="1" t="s">
        <v>119</v>
      </c>
    </row>
    <row r="545">
      <c r="A545" s="1" t="s">
        <v>121</v>
      </c>
      <c r="E545" s="27" t="s">
        <v>114</v>
      </c>
    </row>
    <row r="546">
      <c r="A546" s="1" t="s">
        <v>112</v>
      </c>
      <c r="B546" s="1">
        <v>135</v>
      </c>
      <c r="C546" s="26" t="s">
        <v>426</v>
      </c>
      <c r="D546" t="s">
        <v>114</v>
      </c>
      <c r="E546" s="27" t="s">
        <v>427</v>
      </c>
      <c r="F546" s="28" t="s">
        <v>132</v>
      </c>
      <c r="G546" s="29">
        <v>5</v>
      </c>
      <c r="H546" s="28">
        <v>0</v>
      </c>
      <c r="I546" s="30">
        <f>ROUND(G546*H546,P4)</f>
        <v>0</v>
      </c>
      <c r="L546" s="31">
        <v>0</v>
      </c>
      <c r="M546" s="24">
        <f>ROUND(G546*L546,P4)</f>
        <v>0</v>
      </c>
      <c r="N546" s="25" t="s">
        <v>133</v>
      </c>
      <c r="O546" s="32">
        <f>M546*AA546</f>
        <v>0</v>
      </c>
      <c r="P546" s="1">
        <v>3</v>
      </c>
      <c r="AA546" s="1">
        <f>IF(P546=1,$O$3,IF(P546=2,$O$4,$O$5))</f>
        <v>0</v>
      </c>
    </row>
    <row r="547">
      <c r="A547" s="1" t="s">
        <v>118</v>
      </c>
      <c r="E547" s="27" t="s">
        <v>427</v>
      </c>
    </row>
    <row r="548">
      <c r="A548" s="1" t="s">
        <v>119</v>
      </c>
    </row>
    <row r="549">
      <c r="A549" s="1" t="s">
        <v>121</v>
      </c>
      <c r="E549" s="27" t="s">
        <v>114</v>
      </c>
    </row>
    <row r="550">
      <c r="A550" s="1" t="s">
        <v>112</v>
      </c>
      <c r="B550" s="1">
        <v>138</v>
      </c>
      <c r="C550" s="26" t="s">
        <v>428</v>
      </c>
      <c r="D550" t="s">
        <v>114</v>
      </c>
      <c r="E550" s="27" t="s">
        <v>429</v>
      </c>
      <c r="F550" s="28" t="s">
        <v>132</v>
      </c>
      <c r="G550" s="29">
        <v>3</v>
      </c>
      <c r="H550" s="28">
        <v>0</v>
      </c>
      <c r="I550" s="30">
        <f>ROUND(G550*H550,P4)</f>
        <v>0</v>
      </c>
      <c r="L550" s="31">
        <v>0</v>
      </c>
      <c r="M550" s="24">
        <f>ROUND(G550*L550,P4)</f>
        <v>0</v>
      </c>
      <c r="N550" s="25" t="s">
        <v>133</v>
      </c>
      <c r="O550" s="32">
        <f>M550*AA550</f>
        <v>0</v>
      </c>
      <c r="P550" s="1">
        <v>3</v>
      </c>
      <c r="AA550" s="1">
        <f>IF(P550=1,$O$3,IF(P550=2,$O$4,$O$5))</f>
        <v>0</v>
      </c>
    </row>
    <row r="551">
      <c r="A551" s="1" t="s">
        <v>118</v>
      </c>
      <c r="E551" s="27" t="s">
        <v>429</v>
      </c>
    </row>
    <row r="552">
      <c r="A552" s="1" t="s">
        <v>119</v>
      </c>
    </row>
    <row r="553">
      <c r="A553" s="1" t="s">
        <v>121</v>
      </c>
      <c r="E553" s="27" t="s">
        <v>114</v>
      </c>
    </row>
    <row r="554">
      <c r="A554" s="1" t="s">
        <v>112</v>
      </c>
      <c r="B554" s="1">
        <v>149</v>
      </c>
      <c r="C554" s="26" t="s">
        <v>430</v>
      </c>
      <c r="D554" t="s">
        <v>114</v>
      </c>
      <c r="E554" s="27" t="s">
        <v>431</v>
      </c>
      <c r="F554" s="28" t="s">
        <v>132</v>
      </c>
      <c r="G554" s="29">
        <v>1</v>
      </c>
      <c r="H554" s="28">
        <v>0</v>
      </c>
      <c r="I554" s="30">
        <f>ROUND(G554*H554,P4)</f>
        <v>0</v>
      </c>
      <c r="L554" s="31">
        <v>0</v>
      </c>
      <c r="M554" s="24">
        <f>ROUND(G554*L554,P4)</f>
        <v>0</v>
      </c>
      <c r="N554" s="25" t="s">
        <v>133</v>
      </c>
      <c r="O554" s="32">
        <f>M554*AA554</f>
        <v>0</v>
      </c>
      <c r="P554" s="1">
        <v>3</v>
      </c>
      <c r="AA554" s="1">
        <f>IF(P554=1,$O$3,IF(P554=2,$O$4,$O$5))</f>
        <v>0</v>
      </c>
    </row>
    <row r="555">
      <c r="A555" s="1" t="s">
        <v>118</v>
      </c>
      <c r="E555" s="27" t="s">
        <v>431</v>
      </c>
    </row>
    <row r="556">
      <c r="A556" s="1" t="s">
        <v>119</v>
      </c>
    </row>
    <row r="557">
      <c r="A557" s="1" t="s">
        <v>121</v>
      </c>
      <c r="E557" s="27" t="s">
        <v>114</v>
      </c>
    </row>
    <row r="558">
      <c r="A558" s="1" t="s">
        <v>112</v>
      </c>
      <c r="B558" s="1">
        <v>150</v>
      </c>
      <c r="C558" s="26" t="s">
        <v>432</v>
      </c>
      <c r="D558" t="s">
        <v>114</v>
      </c>
      <c r="E558" s="27" t="s">
        <v>433</v>
      </c>
      <c r="F558" s="28" t="s">
        <v>132</v>
      </c>
      <c r="G558" s="29">
        <v>8</v>
      </c>
      <c r="H558" s="28">
        <v>0</v>
      </c>
      <c r="I558" s="30">
        <f>ROUND(G558*H558,P4)</f>
        <v>0</v>
      </c>
      <c r="L558" s="31">
        <v>0</v>
      </c>
      <c r="M558" s="24">
        <f>ROUND(G558*L558,P4)</f>
        <v>0</v>
      </c>
      <c r="N558" s="25" t="s">
        <v>133</v>
      </c>
      <c r="O558" s="32">
        <f>M558*AA558</f>
        <v>0</v>
      </c>
      <c r="P558" s="1">
        <v>3</v>
      </c>
      <c r="AA558" s="1">
        <f>IF(P558=1,$O$3,IF(P558=2,$O$4,$O$5))</f>
        <v>0</v>
      </c>
    </row>
    <row r="559">
      <c r="A559" s="1" t="s">
        <v>118</v>
      </c>
      <c r="E559" s="27" t="s">
        <v>433</v>
      </c>
    </row>
    <row r="560">
      <c r="A560" s="1" t="s">
        <v>119</v>
      </c>
    </row>
    <row r="561">
      <c r="A561" s="1" t="s">
        <v>121</v>
      </c>
      <c r="E561" s="27" t="s">
        <v>114</v>
      </c>
    </row>
    <row r="562">
      <c r="A562" s="1" t="s">
        <v>112</v>
      </c>
      <c r="B562" s="1">
        <v>151</v>
      </c>
      <c r="C562" s="26" t="s">
        <v>434</v>
      </c>
      <c r="D562" t="s">
        <v>114</v>
      </c>
      <c r="E562" s="27" t="s">
        <v>435</v>
      </c>
      <c r="F562" s="28" t="s">
        <v>132</v>
      </c>
      <c r="G562" s="29">
        <v>8</v>
      </c>
      <c r="H562" s="28">
        <v>0</v>
      </c>
      <c r="I562" s="30">
        <f>ROUND(G562*H562,P4)</f>
        <v>0</v>
      </c>
      <c r="L562" s="31">
        <v>0</v>
      </c>
      <c r="M562" s="24">
        <f>ROUND(G562*L562,P4)</f>
        <v>0</v>
      </c>
      <c r="N562" s="25" t="s">
        <v>133</v>
      </c>
      <c r="O562" s="32">
        <f>M562*AA562</f>
        <v>0</v>
      </c>
      <c r="P562" s="1">
        <v>3</v>
      </c>
      <c r="AA562" s="1">
        <f>IF(P562=1,$O$3,IF(P562=2,$O$4,$O$5))</f>
        <v>0</v>
      </c>
    </row>
    <row r="563">
      <c r="A563" s="1" t="s">
        <v>118</v>
      </c>
      <c r="E563" s="27" t="s">
        <v>435</v>
      </c>
    </row>
    <row r="564">
      <c r="A564" s="1" t="s">
        <v>119</v>
      </c>
    </row>
    <row r="565">
      <c r="A565" s="1" t="s">
        <v>121</v>
      </c>
      <c r="E565" s="27" t="s">
        <v>114</v>
      </c>
    </row>
    <row r="566">
      <c r="A566" s="1" t="s">
        <v>112</v>
      </c>
      <c r="B566" s="1">
        <v>152</v>
      </c>
      <c r="C566" s="26" t="s">
        <v>436</v>
      </c>
      <c r="D566" t="s">
        <v>114</v>
      </c>
      <c r="E566" s="27" t="s">
        <v>437</v>
      </c>
      <c r="F566" s="28" t="s">
        <v>132</v>
      </c>
      <c r="G566" s="29">
        <v>1</v>
      </c>
      <c r="H566" s="28">
        <v>0</v>
      </c>
      <c r="I566" s="30">
        <f>ROUND(G566*H566,P4)</f>
        <v>0</v>
      </c>
      <c r="L566" s="31">
        <v>0</v>
      </c>
      <c r="M566" s="24">
        <f>ROUND(G566*L566,P4)</f>
        <v>0</v>
      </c>
      <c r="N566" s="25" t="s">
        <v>133</v>
      </c>
      <c r="O566" s="32">
        <f>M566*AA566</f>
        <v>0</v>
      </c>
      <c r="P566" s="1">
        <v>3</v>
      </c>
      <c r="AA566" s="1">
        <f>IF(P566=1,$O$3,IF(P566=2,$O$4,$O$5))</f>
        <v>0</v>
      </c>
    </row>
    <row r="567">
      <c r="A567" s="1" t="s">
        <v>118</v>
      </c>
      <c r="E567" s="27" t="s">
        <v>437</v>
      </c>
    </row>
    <row r="568">
      <c r="A568" s="1" t="s">
        <v>119</v>
      </c>
    </row>
    <row r="569">
      <c r="A569" s="1" t="s">
        <v>121</v>
      </c>
      <c r="E569" s="27" t="s">
        <v>114</v>
      </c>
    </row>
    <row r="570">
      <c r="A570" s="1" t="s">
        <v>112</v>
      </c>
      <c r="B570" s="1">
        <v>144</v>
      </c>
      <c r="C570" s="26" t="s">
        <v>438</v>
      </c>
      <c r="D570" t="s">
        <v>114</v>
      </c>
      <c r="E570" s="27" t="s">
        <v>439</v>
      </c>
      <c r="F570" s="28" t="s">
        <v>132</v>
      </c>
      <c r="G570" s="29">
        <v>1</v>
      </c>
      <c r="H570" s="28">
        <v>0</v>
      </c>
      <c r="I570" s="30">
        <f>ROUND(G570*H570,P4)</f>
        <v>0</v>
      </c>
      <c r="L570" s="31">
        <v>0</v>
      </c>
      <c r="M570" s="24">
        <f>ROUND(G570*L570,P4)</f>
        <v>0</v>
      </c>
      <c r="N570" s="25" t="s">
        <v>133</v>
      </c>
      <c r="O570" s="32">
        <f>M570*AA570</f>
        <v>0</v>
      </c>
      <c r="P570" s="1">
        <v>3</v>
      </c>
      <c r="AA570" s="1">
        <f>IF(P570=1,$O$3,IF(P570=2,$O$4,$O$5))</f>
        <v>0</v>
      </c>
    </row>
    <row r="571">
      <c r="A571" s="1" t="s">
        <v>118</v>
      </c>
      <c r="E571" s="27" t="s">
        <v>439</v>
      </c>
    </row>
    <row r="572">
      <c r="A572" s="1" t="s">
        <v>119</v>
      </c>
    </row>
    <row r="573">
      <c r="A573" s="1" t="s">
        <v>121</v>
      </c>
      <c r="E573" s="27" t="s">
        <v>114</v>
      </c>
    </row>
    <row r="574">
      <c r="A574" s="1" t="s">
        <v>112</v>
      </c>
      <c r="B574" s="1">
        <v>113</v>
      </c>
      <c r="C574" s="26" t="s">
        <v>440</v>
      </c>
      <c r="D574" t="s">
        <v>114</v>
      </c>
      <c r="E574" s="27" t="s">
        <v>263</v>
      </c>
      <c r="F574" s="28" t="s">
        <v>132</v>
      </c>
      <c r="G574" s="29">
        <v>1</v>
      </c>
      <c r="H574" s="28">
        <v>0</v>
      </c>
      <c r="I574" s="30">
        <f>ROUND(G574*H574,P4)</f>
        <v>0</v>
      </c>
      <c r="L574" s="31">
        <v>0</v>
      </c>
      <c r="M574" s="24">
        <f>ROUND(G574*L574,P4)</f>
        <v>0</v>
      </c>
      <c r="N574" s="25" t="s">
        <v>257</v>
      </c>
      <c r="O574" s="32">
        <f>M574*AA574</f>
        <v>0</v>
      </c>
      <c r="P574" s="1">
        <v>3</v>
      </c>
      <c r="AA574" s="1">
        <f>IF(P574=1,$O$3,IF(P574=2,$O$4,$O$5))</f>
        <v>0</v>
      </c>
    </row>
    <row r="575">
      <c r="A575" s="1" t="s">
        <v>118</v>
      </c>
      <c r="E575" s="27" t="s">
        <v>263</v>
      </c>
    </row>
    <row r="576">
      <c r="A576" s="1" t="s">
        <v>119</v>
      </c>
    </row>
    <row r="577">
      <c r="A577" s="1" t="s">
        <v>121</v>
      </c>
      <c r="E577" s="27" t="s">
        <v>114</v>
      </c>
    </row>
    <row r="578">
      <c r="A578" s="1" t="s">
        <v>112</v>
      </c>
      <c r="B578" s="1">
        <v>114</v>
      </c>
      <c r="C578" s="26" t="s">
        <v>441</v>
      </c>
      <c r="D578" t="s">
        <v>114</v>
      </c>
      <c r="E578" s="27" t="s">
        <v>442</v>
      </c>
      <c r="F578" s="28" t="s">
        <v>132</v>
      </c>
      <c r="G578" s="29">
        <v>1</v>
      </c>
      <c r="H578" s="28">
        <v>0.00087000000000000001</v>
      </c>
      <c r="I578" s="30">
        <f>ROUND(G578*H578,P4)</f>
        <v>0</v>
      </c>
      <c r="L578" s="31">
        <v>0</v>
      </c>
      <c r="M578" s="24">
        <f>ROUND(G578*L578,P4)</f>
        <v>0</v>
      </c>
      <c r="N578" s="25" t="s">
        <v>257</v>
      </c>
      <c r="O578" s="32">
        <f>M578*AA578</f>
        <v>0</v>
      </c>
      <c r="P578" s="1">
        <v>3</v>
      </c>
      <c r="AA578" s="1">
        <f>IF(P578=1,$O$3,IF(P578=2,$O$4,$O$5))</f>
        <v>0</v>
      </c>
    </row>
    <row r="579">
      <c r="A579" s="1" t="s">
        <v>118</v>
      </c>
      <c r="E579" s="27" t="s">
        <v>442</v>
      </c>
    </row>
    <row r="580">
      <c r="A580" s="1" t="s">
        <v>119</v>
      </c>
    </row>
    <row r="581">
      <c r="A581" s="1" t="s">
        <v>121</v>
      </c>
      <c r="E581" s="27" t="s">
        <v>114</v>
      </c>
    </row>
    <row r="582">
      <c r="A582" s="1" t="s">
        <v>112</v>
      </c>
      <c r="B582" s="1">
        <v>118</v>
      </c>
      <c r="C582" s="26" t="s">
        <v>443</v>
      </c>
      <c r="D582" t="s">
        <v>114</v>
      </c>
      <c r="E582" s="27" t="s">
        <v>444</v>
      </c>
      <c r="F582" s="28" t="s">
        <v>132</v>
      </c>
      <c r="G582" s="29">
        <v>1</v>
      </c>
      <c r="H582" s="28">
        <v>0</v>
      </c>
      <c r="I582" s="30">
        <f>ROUND(G582*H582,P4)</f>
        <v>0</v>
      </c>
      <c r="L582" s="31">
        <v>0</v>
      </c>
      <c r="M582" s="24">
        <f>ROUND(G582*L582,P4)</f>
        <v>0</v>
      </c>
      <c r="N582" s="25" t="s">
        <v>257</v>
      </c>
      <c r="O582" s="32">
        <f>M582*AA582</f>
        <v>0</v>
      </c>
      <c r="P582" s="1">
        <v>3</v>
      </c>
      <c r="AA582" s="1">
        <f>IF(P582=1,$O$3,IF(P582=2,$O$4,$O$5))</f>
        <v>0</v>
      </c>
    </row>
    <row r="583">
      <c r="A583" s="1" t="s">
        <v>118</v>
      </c>
      <c r="E583" s="27" t="s">
        <v>444</v>
      </c>
    </row>
    <row r="584">
      <c r="A584" s="1" t="s">
        <v>119</v>
      </c>
    </row>
    <row r="585">
      <c r="A585" s="1" t="s">
        <v>121</v>
      </c>
      <c r="E585" s="27" t="s">
        <v>114</v>
      </c>
    </row>
    <row r="586">
      <c r="A586" s="1" t="s">
        <v>112</v>
      </c>
      <c r="B586" s="1">
        <v>145</v>
      </c>
      <c r="C586" s="26" t="s">
        <v>445</v>
      </c>
      <c r="D586" t="s">
        <v>114</v>
      </c>
      <c r="E586" s="27" t="s">
        <v>446</v>
      </c>
      <c r="F586" s="28" t="s">
        <v>132</v>
      </c>
      <c r="G586" s="29">
        <v>1</v>
      </c>
      <c r="H586" s="28">
        <v>5.0000000000000002E-05</v>
      </c>
      <c r="I586" s="30">
        <f>ROUND(G586*H586,P4)</f>
        <v>0</v>
      </c>
      <c r="L586" s="31">
        <v>0</v>
      </c>
      <c r="M586" s="24">
        <f>ROUND(G586*L586,P4)</f>
        <v>0</v>
      </c>
      <c r="N586" s="25" t="s">
        <v>257</v>
      </c>
      <c r="O586" s="32">
        <f>M586*AA586</f>
        <v>0</v>
      </c>
      <c r="P586" s="1">
        <v>3</v>
      </c>
      <c r="AA586" s="1">
        <f>IF(P586=1,$O$3,IF(P586=2,$O$4,$O$5))</f>
        <v>0</v>
      </c>
    </row>
    <row r="587">
      <c r="A587" s="1" t="s">
        <v>118</v>
      </c>
      <c r="E587" s="27" t="s">
        <v>446</v>
      </c>
    </row>
    <row r="588">
      <c r="A588" s="1" t="s">
        <v>119</v>
      </c>
    </row>
    <row r="589">
      <c r="A589" s="1" t="s">
        <v>121</v>
      </c>
      <c r="E589" s="27" t="s">
        <v>114</v>
      </c>
    </row>
    <row r="590">
      <c r="A590" s="1" t="s">
        <v>112</v>
      </c>
      <c r="B590" s="1">
        <v>147</v>
      </c>
      <c r="C590" s="26" t="s">
        <v>447</v>
      </c>
      <c r="D590" t="s">
        <v>114</v>
      </c>
      <c r="E590" s="27" t="s">
        <v>448</v>
      </c>
      <c r="F590" s="28" t="s">
        <v>132</v>
      </c>
      <c r="G590" s="29">
        <v>2</v>
      </c>
      <c r="H590" s="28">
        <v>0</v>
      </c>
      <c r="I590" s="30">
        <f>ROUND(G590*H590,P4)</f>
        <v>0</v>
      </c>
      <c r="L590" s="31">
        <v>0</v>
      </c>
      <c r="M590" s="24">
        <f>ROUND(G590*L590,P4)</f>
        <v>0</v>
      </c>
      <c r="N590" s="25" t="s">
        <v>257</v>
      </c>
      <c r="O590" s="32">
        <f>M590*AA590</f>
        <v>0</v>
      </c>
      <c r="P590" s="1">
        <v>3</v>
      </c>
      <c r="AA590" s="1">
        <f>IF(P590=1,$O$3,IF(P590=2,$O$4,$O$5))</f>
        <v>0</v>
      </c>
    </row>
    <row r="591">
      <c r="A591" s="1" t="s">
        <v>118</v>
      </c>
      <c r="E591" s="27" t="s">
        <v>448</v>
      </c>
    </row>
    <row r="592">
      <c r="A592" s="1" t="s">
        <v>119</v>
      </c>
    </row>
    <row r="593">
      <c r="A593" s="1" t="s">
        <v>121</v>
      </c>
      <c r="E593" s="27" t="s">
        <v>114</v>
      </c>
    </row>
    <row r="594">
      <c r="A594" s="1" t="s">
        <v>112</v>
      </c>
      <c r="B594" s="1">
        <v>148</v>
      </c>
      <c r="C594" s="26" t="s">
        <v>449</v>
      </c>
      <c r="D594" t="s">
        <v>114</v>
      </c>
      <c r="E594" s="27" t="s">
        <v>450</v>
      </c>
      <c r="F594" s="28" t="s">
        <v>132</v>
      </c>
      <c r="G594" s="29">
        <v>2</v>
      </c>
      <c r="H594" s="28">
        <v>0.00046000000000000001</v>
      </c>
      <c r="I594" s="30">
        <f>ROUND(G594*H594,P4)</f>
        <v>0</v>
      </c>
      <c r="L594" s="31">
        <v>0</v>
      </c>
      <c r="M594" s="24">
        <f>ROUND(G594*L594,P4)</f>
        <v>0</v>
      </c>
      <c r="N594" s="25" t="s">
        <v>257</v>
      </c>
      <c r="O594" s="32">
        <f>M594*AA594</f>
        <v>0</v>
      </c>
      <c r="P594" s="1">
        <v>3</v>
      </c>
      <c r="AA594" s="1">
        <f>IF(P594=1,$O$3,IF(P594=2,$O$4,$O$5))</f>
        <v>0</v>
      </c>
    </row>
    <row r="595">
      <c r="A595" s="1" t="s">
        <v>118</v>
      </c>
      <c r="E595" s="27" t="s">
        <v>450</v>
      </c>
    </row>
    <row r="596">
      <c r="A596" s="1" t="s">
        <v>119</v>
      </c>
    </row>
    <row r="597">
      <c r="A597" s="1" t="s">
        <v>121</v>
      </c>
      <c r="E597" s="27" t="s">
        <v>114</v>
      </c>
    </row>
    <row r="598">
      <c r="A598" s="1" t="s">
        <v>112</v>
      </c>
      <c r="B598" s="1">
        <v>153</v>
      </c>
      <c r="C598" s="26" t="s">
        <v>451</v>
      </c>
      <c r="D598" t="s">
        <v>114</v>
      </c>
      <c r="E598" s="27" t="s">
        <v>452</v>
      </c>
      <c r="F598" s="28" t="s">
        <v>132</v>
      </c>
      <c r="G598" s="29">
        <v>1</v>
      </c>
      <c r="H598" s="28">
        <v>0</v>
      </c>
      <c r="I598" s="30">
        <f>ROUND(G598*H598,P4)</f>
        <v>0</v>
      </c>
      <c r="L598" s="31">
        <v>0</v>
      </c>
      <c r="M598" s="24">
        <f>ROUND(G598*L598,P4)</f>
        <v>0</v>
      </c>
      <c r="N598" s="25" t="s">
        <v>257</v>
      </c>
      <c r="O598" s="32">
        <f>M598*AA598</f>
        <v>0</v>
      </c>
      <c r="P598" s="1">
        <v>3</v>
      </c>
      <c r="AA598" s="1">
        <f>IF(P598=1,$O$3,IF(P598=2,$O$4,$O$5))</f>
        <v>0</v>
      </c>
    </row>
    <row r="599">
      <c r="A599" s="1" t="s">
        <v>118</v>
      </c>
      <c r="E599" s="27" t="s">
        <v>452</v>
      </c>
    </row>
    <row r="600">
      <c r="A600" s="1" t="s">
        <v>119</v>
      </c>
    </row>
    <row r="601">
      <c r="A601" s="1" t="s">
        <v>121</v>
      </c>
      <c r="E601" s="27" t="s">
        <v>114</v>
      </c>
    </row>
    <row r="602">
      <c r="A602" s="1" t="s">
        <v>112</v>
      </c>
      <c r="B602" s="1">
        <v>154</v>
      </c>
      <c r="C602" s="26" t="s">
        <v>453</v>
      </c>
      <c r="D602" t="s">
        <v>114</v>
      </c>
      <c r="E602" s="27" t="s">
        <v>454</v>
      </c>
      <c r="F602" s="28" t="s">
        <v>132</v>
      </c>
      <c r="G602" s="29">
        <v>1</v>
      </c>
      <c r="H602" s="28">
        <v>0</v>
      </c>
      <c r="I602" s="30">
        <f>ROUND(G602*H602,P4)</f>
        <v>0</v>
      </c>
      <c r="L602" s="31">
        <v>0</v>
      </c>
      <c r="M602" s="24">
        <f>ROUND(G602*L602,P4)</f>
        <v>0</v>
      </c>
      <c r="N602" s="25" t="s">
        <v>257</v>
      </c>
      <c r="O602" s="32">
        <f>M602*AA602</f>
        <v>0</v>
      </c>
      <c r="P602" s="1">
        <v>3</v>
      </c>
      <c r="AA602" s="1">
        <f>IF(P602=1,$O$3,IF(P602=2,$O$4,$O$5))</f>
        <v>0</v>
      </c>
    </row>
    <row r="603">
      <c r="A603" s="1" t="s">
        <v>118</v>
      </c>
      <c r="E603" s="27" t="s">
        <v>454</v>
      </c>
    </row>
    <row r="604">
      <c r="A604" s="1" t="s">
        <v>119</v>
      </c>
    </row>
    <row r="605">
      <c r="A605" s="1" t="s">
        <v>121</v>
      </c>
      <c r="E605" s="27" t="s">
        <v>114</v>
      </c>
    </row>
    <row r="606">
      <c r="A606" s="1" t="s">
        <v>109</v>
      </c>
      <c r="C606" s="22" t="s">
        <v>455</v>
      </c>
      <c r="E606" s="23" t="s">
        <v>456</v>
      </c>
      <c r="L606" s="24">
        <f>SUMIFS(L607:L658,A607:A658,"P")</f>
        <v>0</v>
      </c>
      <c r="M606" s="24">
        <f>SUMIFS(M607:M658,A607:A658,"P")</f>
        <v>0</v>
      </c>
      <c r="N606" s="25"/>
    </row>
    <row r="607" ht="25.5">
      <c r="A607" s="1" t="s">
        <v>112</v>
      </c>
      <c r="B607" s="1">
        <v>156</v>
      </c>
      <c r="C607" s="26" t="s">
        <v>457</v>
      </c>
      <c r="D607" t="s">
        <v>114</v>
      </c>
      <c r="E607" s="27" t="s">
        <v>458</v>
      </c>
      <c r="F607" s="28" t="s">
        <v>132</v>
      </c>
      <c r="G607" s="29">
        <v>4</v>
      </c>
      <c r="H607" s="28">
        <v>0</v>
      </c>
      <c r="I607" s="30">
        <f>ROUND(G607*H607,P4)</f>
        <v>0</v>
      </c>
      <c r="L607" s="31">
        <v>0</v>
      </c>
      <c r="M607" s="24">
        <f>ROUND(G607*L607,P4)</f>
        <v>0</v>
      </c>
      <c r="N607" s="25" t="s">
        <v>133</v>
      </c>
      <c r="O607" s="32">
        <f>M607*AA607</f>
        <v>0</v>
      </c>
      <c r="P607" s="1">
        <v>3</v>
      </c>
      <c r="AA607" s="1">
        <f>IF(P607=1,$O$3,IF(P607=2,$O$4,$O$5))</f>
        <v>0</v>
      </c>
    </row>
    <row r="608" ht="25.5">
      <c r="A608" s="1" t="s">
        <v>118</v>
      </c>
      <c r="E608" s="27" t="s">
        <v>458</v>
      </c>
    </row>
    <row r="609">
      <c r="A609" s="1" t="s">
        <v>119</v>
      </c>
    </row>
    <row r="610">
      <c r="A610" s="1" t="s">
        <v>121</v>
      </c>
      <c r="E610" s="27" t="s">
        <v>114</v>
      </c>
    </row>
    <row r="611" ht="25.5">
      <c r="A611" s="1" t="s">
        <v>112</v>
      </c>
      <c r="B611" s="1">
        <v>155</v>
      </c>
      <c r="C611" s="26" t="s">
        <v>459</v>
      </c>
      <c r="D611" t="s">
        <v>114</v>
      </c>
      <c r="E611" s="27" t="s">
        <v>460</v>
      </c>
      <c r="F611" s="28" t="s">
        <v>132</v>
      </c>
      <c r="G611" s="29">
        <v>4</v>
      </c>
      <c r="H611" s="28">
        <v>0</v>
      </c>
      <c r="I611" s="30">
        <f>ROUND(G611*H611,P4)</f>
        <v>0</v>
      </c>
      <c r="L611" s="31">
        <v>0</v>
      </c>
      <c r="M611" s="24">
        <f>ROUND(G611*L611,P4)</f>
        <v>0</v>
      </c>
      <c r="N611" s="25" t="s">
        <v>133</v>
      </c>
      <c r="O611" s="32">
        <f>M611*AA611</f>
        <v>0</v>
      </c>
      <c r="P611" s="1">
        <v>3</v>
      </c>
      <c r="AA611" s="1">
        <f>IF(P611=1,$O$3,IF(P611=2,$O$4,$O$5))</f>
        <v>0</v>
      </c>
    </row>
    <row r="612" ht="25.5">
      <c r="A612" s="1" t="s">
        <v>118</v>
      </c>
      <c r="E612" s="27" t="s">
        <v>460</v>
      </c>
    </row>
    <row r="613">
      <c r="A613" s="1" t="s">
        <v>119</v>
      </c>
    </row>
    <row r="614">
      <c r="A614" s="1" t="s">
        <v>121</v>
      </c>
      <c r="E614" s="27" t="s">
        <v>114</v>
      </c>
    </row>
    <row r="615">
      <c r="A615" s="1" t="s">
        <v>112</v>
      </c>
      <c r="B615" s="1">
        <v>167</v>
      </c>
      <c r="C615" s="26" t="s">
        <v>201</v>
      </c>
      <c r="D615" t="s">
        <v>232</v>
      </c>
      <c r="E615" s="27" t="s">
        <v>202</v>
      </c>
      <c r="F615" s="28" t="s">
        <v>136</v>
      </c>
      <c r="G615" s="29">
        <v>69.599999999999994</v>
      </c>
      <c r="H615" s="28">
        <v>4.0000000000000003E-05</v>
      </c>
      <c r="I615" s="30">
        <f>ROUND(G615*H615,P4)</f>
        <v>0</v>
      </c>
      <c r="L615" s="31">
        <v>0</v>
      </c>
      <c r="M615" s="24">
        <f>ROUND(G615*L615,P4)</f>
        <v>0</v>
      </c>
      <c r="N615" s="25" t="s">
        <v>133</v>
      </c>
      <c r="O615" s="32">
        <f>M615*AA615</f>
        <v>0</v>
      </c>
      <c r="P615" s="1">
        <v>3</v>
      </c>
      <c r="AA615" s="1">
        <f>IF(P615=1,$O$3,IF(P615=2,$O$4,$O$5))</f>
        <v>0</v>
      </c>
    </row>
    <row r="616">
      <c r="A616" s="1" t="s">
        <v>118</v>
      </c>
      <c r="E616" s="27" t="s">
        <v>202</v>
      </c>
    </row>
    <row r="617">
      <c r="A617" s="1" t="s">
        <v>119</v>
      </c>
    </row>
    <row r="618">
      <c r="A618" s="1" t="s">
        <v>121</v>
      </c>
      <c r="E618" s="27" t="s">
        <v>114</v>
      </c>
    </row>
    <row r="619" ht="25.5">
      <c r="A619" s="1" t="s">
        <v>112</v>
      </c>
      <c r="B619" s="1">
        <v>158</v>
      </c>
      <c r="C619" s="26" t="s">
        <v>207</v>
      </c>
      <c r="D619" t="s">
        <v>225</v>
      </c>
      <c r="E619" s="27" t="s">
        <v>208</v>
      </c>
      <c r="F619" s="28" t="s">
        <v>136</v>
      </c>
      <c r="G619" s="29">
        <v>50</v>
      </c>
      <c r="H619" s="28">
        <v>0.00019000000000000001</v>
      </c>
      <c r="I619" s="30">
        <f>ROUND(G619*H619,P4)</f>
        <v>0</v>
      </c>
      <c r="L619" s="31">
        <v>0</v>
      </c>
      <c r="M619" s="24">
        <f>ROUND(G619*L619,P4)</f>
        <v>0</v>
      </c>
      <c r="N619" s="25" t="s">
        <v>133</v>
      </c>
      <c r="O619" s="32">
        <f>M619*AA619</f>
        <v>0</v>
      </c>
      <c r="P619" s="1">
        <v>3</v>
      </c>
      <c r="AA619" s="1">
        <f>IF(P619=1,$O$3,IF(P619=2,$O$4,$O$5))</f>
        <v>0</v>
      </c>
    </row>
    <row r="620" ht="25.5">
      <c r="A620" s="1" t="s">
        <v>118</v>
      </c>
      <c r="E620" s="27" t="s">
        <v>208</v>
      </c>
    </row>
    <row r="621">
      <c r="A621" s="1" t="s">
        <v>119</v>
      </c>
    </row>
    <row r="622">
      <c r="A622" s="1" t="s">
        <v>121</v>
      </c>
      <c r="E622" s="27" t="s">
        <v>114</v>
      </c>
    </row>
    <row r="623">
      <c r="A623" s="1" t="s">
        <v>112</v>
      </c>
      <c r="B623" s="1">
        <v>162</v>
      </c>
      <c r="C623" s="26" t="s">
        <v>366</v>
      </c>
      <c r="D623" t="s">
        <v>191</v>
      </c>
      <c r="E623" s="27" t="s">
        <v>367</v>
      </c>
      <c r="F623" s="28" t="s">
        <v>132</v>
      </c>
      <c r="G623" s="29">
        <v>3</v>
      </c>
      <c r="H623" s="28">
        <v>0.00023000000000000001</v>
      </c>
      <c r="I623" s="30">
        <f>ROUND(G623*H623,P4)</f>
        <v>0</v>
      </c>
      <c r="L623" s="31">
        <v>0</v>
      </c>
      <c r="M623" s="24">
        <f>ROUND(G623*L623,P4)</f>
        <v>0</v>
      </c>
      <c r="N623" s="25" t="s">
        <v>133</v>
      </c>
      <c r="O623" s="32">
        <f>M623*AA623</f>
        <v>0</v>
      </c>
      <c r="P623" s="1">
        <v>3</v>
      </c>
      <c r="AA623" s="1">
        <f>IF(P623=1,$O$3,IF(P623=2,$O$4,$O$5))</f>
        <v>0</v>
      </c>
    </row>
    <row r="624">
      <c r="A624" s="1" t="s">
        <v>118</v>
      </c>
      <c r="E624" s="27" t="s">
        <v>367</v>
      </c>
    </row>
    <row r="625">
      <c r="A625" s="1" t="s">
        <v>119</v>
      </c>
    </row>
    <row r="626">
      <c r="A626" s="1" t="s">
        <v>121</v>
      </c>
      <c r="E626" s="27" t="s">
        <v>114</v>
      </c>
    </row>
    <row r="627" ht="25.5">
      <c r="A627" s="1" t="s">
        <v>112</v>
      </c>
      <c r="B627" s="1">
        <v>159</v>
      </c>
      <c r="C627" s="26" t="s">
        <v>404</v>
      </c>
      <c r="D627" t="s">
        <v>191</v>
      </c>
      <c r="E627" s="27" t="s">
        <v>405</v>
      </c>
      <c r="F627" s="28" t="s">
        <v>136</v>
      </c>
      <c r="G627" s="29">
        <v>50</v>
      </c>
      <c r="H627" s="28">
        <v>0</v>
      </c>
      <c r="I627" s="30">
        <f>ROUND(G627*H627,P4)</f>
        <v>0</v>
      </c>
      <c r="L627" s="31">
        <v>0</v>
      </c>
      <c r="M627" s="24">
        <f>ROUND(G627*L627,P4)</f>
        <v>0</v>
      </c>
      <c r="N627" s="25" t="s">
        <v>133</v>
      </c>
      <c r="O627" s="32">
        <f>M627*AA627</f>
        <v>0</v>
      </c>
      <c r="P627" s="1">
        <v>3</v>
      </c>
      <c r="AA627" s="1">
        <f>IF(P627=1,$O$3,IF(P627=2,$O$4,$O$5))</f>
        <v>0</v>
      </c>
    </row>
    <row r="628" ht="25.5">
      <c r="A628" s="1" t="s">
        <v>118</v>
      </c>
      <c r="E628" s="27" t="s">
        <v>405</v>
      </c>
    </row>
    <row r="629">
      <c r="A629" s="1" t="s">
        <v>119</v>
      </c>
    </row>
    <row r="630">
      <c r="A630" s="1" t="s">
        <v>121</v>
      </c>
      <c r="E630" s="27" t="s">
        <v>114</v>
      </c>
    </row>
    <row r="631">
      <c r="A631" s="1" t="s">
        <v>112</v>
      </c>
      <c r="B631" s="1">
        <v>165</v>
      </c>
      <c r="C631" s="26" t="s">
        <v>224</v>
      </c>
      <c r="D631" t="s">
        <v>191</v>
      </c>
      <c r="E631" s="27" t="s">
        <v>226</v>
      </c>
      <c r="F631" s="28" t="s">
        <v>227</v>
      </c>
      <c r="G631" s="29">
        <v>2</v>
      </c>
      <c r="H631" s="28">
        <v>0.0018</v>
      </c>
      <c r="I631" s="30">
        <f>ROUND(G631*H631,P4)</f>
        <v>0</v>
      </c>
      <c r="L631" s="31">
        <v>0</v>
      </c>
      <c r="M631" s="24">
        <f>ROUND(G631*L631,P4)</f>
        <v>0</v>
      </c>
      <c r="N631" s="25" t="s">
        <v>133</v>
      </c>
      <c r="O631" s="32">
        <f>M631*AA631</f>
        <v>0</v>
      </c>
      <c r="P631" s="1">
        <v>3</v>
      </c>
      <c r="AA631" s="1">
        <f>IF(P631=1,$O$3,IF(P631=2,$O$4,$O$5))</f>
        <v>0</v>
      </c>
    </row>
    <row r="632">
      <c r="A632" s="1" t="s">
        <v>118</v>
      </c>
      <c r="E632" s="27" t="s">
        <v>226</v>
      </c>
    </row>
    <row r="633">
      <c r="A633" s="1" t="s">
        <v>119</v>
      </c>
    </row>
    <row r="634">
      <c r="A634" s="1" t="s">
        <v>121</v>
      </c>
      <c r="E634" s="27" t="s">
        <v>114</v>
      </c>
    </row>
    <row r="635" ht="25.5">
      <c r="A635" s="1" t="s">
        <v>112</v>
      </c>
      <c r="B635" s="1">
        <v>163</v>
      </c>
      <c r="C635" s="26" t="s">
        <v>368</v>
      </c>
      <c r="D635" t="s">
        <v>191</v>
      </c>
      <c r="E635" s="27" t="s">
        <v>369</v>
      </c>
      <c r="F635" s="28" t="s">
        <v>132</v>
      </c>
      <c r="G635" s="29">
        <v>3</v>
      </c>
      <c r="H635" s="28">
        <v>0</v>
      </c>
      <c r="I635" s="30">
        <f>ROUND(G635*H635,P4)</f>
        <v>0</v>
      </c>
      <c r="L635" s="31">
        <v>0</v>
      </c>
      <c r="M635" s="24">
        <f>ROUND(G635*L635,P4)</f>
        <v>0</v>
      </c>
      <c r="N635" s="25" t="s">
        <v>133</v>
      </c>
      <c r="O635" s="32">
        <f>M635*AA635</f>
        <v>0</v>
      </c>
      <c r="P635" s="1">
        <v>3</v>
      </c>
      <c r="AA635" s="1">
        <f>IF(P635=1,$O$3,IF(P635=2,$O$4,$O$5))</f>
        <v>0</v>
      </c>
    </row>
    <row r="636" ht="38.25">
      <c r="A636" s="1" t="s">
        <v>118</v>
      </c>
      <c r="E636" s="27" t="s">
        <v>370</v>
      </c>
    </row>
    <row r="637">
      <c r="A637" s="1" t="s">
        <v>119</v>
      </c>
    </row>
    <row r="638">
      <c r="A638" s="1" t="s">
        <v>121</v>
      </c>
      <c r="E638" s="27" t="s">
        <v>114</v>
      </c>
    </row>
    <row r="639" ht="25.5">
      <c r="A639" s="1" t="s">
        <v>112</v>
      </c>
      <c r="B639" s="1">
        <v>160</v>
      </c>
      <c r="C639" s="26" t="s">
        <v>228</v>
      </c>
      <c r="D639" t="s">
        <v>191</v>
      </c>
      <c r="E639" s="27" t="s">
        <v>229</v>
      </c>
      <c r="F639" s="28" t="s">
        <v>136</v>
      </c>
      <c r="G639" s="29">
        <v>20</v>
      </c>
      <c r="H639" s="28">
        <v>0</v>
      </c>
      <c r="I639" s="30">
        <f>ROUND(G639*H639,P4)</f>
        <v>0</v>
      </c>
      <c r="L639" s="31">
        <v>0</v>
      </c>
      <c r="M639" s="24">
        <f>ROUND(G639*L639,P4)</f>
        <v>0</v>
      </c>
      <c r="N639" s="25" t="s">
        <v>133</v>
      </c>
      <c r="O639" s="32">
        <f>M639*AA639</f>
        <v>0</v>
      </c>
      <c r="P639" s="1">
        <v>3</v>
      </c>
      <c r="AA639" s="1">
        <f>IF(P639=1,$O$3,IF(P639=2,$O$4,$O$5))</f>
        <v>0</v>
      </c>
    </row>
    <row r="640" ht="25.5">
      <c r="A640" s="1" t="s">
        <v>118</v>
      </c>
      <c r="E640" s="27" t="s">
        <v>229</v>
      </c>
    </row>
    <row r="641">
      <c r="A641" s="1" t="s">
        <v>119</v>
      </c>
    </row>
    <row r="642">
      <c r="A642" s="1" t="s">
        <v>121</v>
      </c>
      <c r="E642" s="27" t="s">
        <v>114</v>
      </c>
    </row>
    <row r="643" ht="25.5">
      <c r="A643" s="1" t="s">
        <v>112</v>
      </c>
      <c r="B643" s="1">
        <v>164</v>
      </c>
      <c r="C643" s="26" t="s">
        <v>461</v>
      </c>
      <c r="D643" t="s">
        <v>114</v>
      </c>
      <c r="E643" s="27" t="s">
        <v>462</v>
      </c>
      <c r="F643" s="28" t="s">
        <v>132</v>
      </c>
      <c r="G643" s="29">
        <v>1</v>
      </c>
      <c r="H643" s="28">
        <v>0</v>
      </c>
      <c r="I643" s="30">
        <f>ROUND(G643*H643,P4)</f>
        <v>0</v>
      </c>
      <c r="L643" s="31">
        <v>0</v>
      </c>
      <c r="M643" s="24">
        <f>ROUND(G643*L643,P4)</f>
        <v>0</v>
      </c>
      <c r="N643" s="25" t="s">
        <v>133</v>
      </c>
      <c r="O643" s="32">
        <f>M643*AA643</f>
        <v>0</v>
      </c>
      <c r="P643" s="1">
        <v>3</v>
      </c>
      <c r="AA643" s="1">
        <f>IF(P643=1,$O$3,IF(P643=2,$O$4,$O$5))</f>
        <v>0</v>
      </c>
    </row>
    <row r="644" ht="25.5">
      <c r="A644" s="1" t="s">
        <v>118</v>
      </c>
      <c r="E644" s="27" t="s">
        <v>462</v>
      </c>
    </row>
    <row r="645">
      <c r="A645" s="1" t="s">
        <v>119</v>
      </c>
    </row>
    <row r="646">
      <c r="A646" s="1" t="s">
        <v>121</v>
      </c>
      <c r="E646" s="27" t="s">
        <v>114</v>
      </c>
    </row>
    <row r="647">
      <c r="A647" s="1" t="s">
        <v>112</v>
      </c>
      <c r="B647" s="1">
        <v>166</v>
      </c>
      <c r="C647" s="26" t="s">
        <v>152</v>
      </c>
      <c r="D647" t="s">
        <v>114</v>
      </c>
      <c r="E647" s="27" t="s">
        <v>153</v>
      </c>
      <c r="F647" s="28" t="s">
        <v>136</v>
      </c>
      <c r="G647" s="29">
        <v>58</v>
      </c>
      <c r="H647" s="28">
        <v>0</v>
      </c>
      <c r="I647" s="30">
        <f>ROUND(G647*H647,P4)</f>
        <v>0</v>
      </c>
      <c r="L647" s="31">
        <v>0</v>
      </c>
      <c r="M647" s="24">
        <f>ROUND(G647*L647,P4)</f>
        <v>0</v>
      </c>
      <c r="N647" s="25" t="s">
        <v>133</v>
      </c>
      <c r="O647" s="32">
        <f>M647*AA647</f>
        <v>0</v>
      </c>
      <c r="P647" s="1">
        <v>3</v>
      </c>
      <c r="AA647" s="1">
        <f>IF(P647=1,$O$3,IF(P647=2,$O$4,$O$5))</f>
        <v>0</v>
      </c>
    </row>
    <row r="648">
      <c r="A648" s="1" t="s">
        <v>118</v>
      </c>
      <c r="E648" s="27" t="s">
        <v>153</v>
      </c>
    </row>
    <row r="649">
      <c r="A649" s="1" t="s">
        <v>119</v>
      </c>
    </row>
    <row r="650">
      <c r="A650" s="1" t="s">
        <v>121</v>
      </c>
      <c r="E650" s="27" t="s">
        <v>114</v>
      </c>
    </row>
    <row r="651">
      <c r="A651" s="1" t="s">
        <v>112</v>
      </c>
      <c r="B651" s="1">
        <v>161</v>
      </c>
      <c r="C651" s="26" t="s">
        <v>463</v>
      </c>
      <c r="D651" t="s">
        <v>114</v>
      </c>
      <c r="E651" s="27" t="s">
        <v>464</v>
      </c>
      <c r="F651" s="28" t="s">
        <v>136</v>
      </c>
      <c r="G651" s="29">
        <v>23</v>
      </c>
      <c r="H651" s="28">
        <v>0.00012</v>
      </c>
      <c r="I651" s="30">
        <f>ROUND(G651*H651,P4)</f>
        <v>0</v>
      </c>
      <c r="L651" s="31">
        <v>0</v>
      </c>
      <c r="M651" s="24">
        <f>ROUND(G651*L651,P4)</f>
        <v>0</v>
      </c>
      <c r="N651" s="25" t="s">
        <v>257</v>
      </c>
      <c r="O651" s="32">
        <f>M651*AA651</f>
        <v>0</v>
      </c>
      <c r="P651" s="1">
        <v>3</v>
      </c>
      <c r="AA651" s="1">
        <f>IF(P651=1,$O$3,IF(P651=2,$O$4,$O$5))</f>
        <v>0</v>
      </c>
    </row>
    <row r="652">
      <c r="A652" s="1" t="s">
        <v>118</v>
      </c>
      <c r="E652" s="27" t="s">
        <v>464</v>
      </c>
    </row>
    <row r="653">
      <c r="A653" s="1" t="s">
        <v>119</v>
      </c>
    </row>
    <row r="654">
      <c r="A654" s="1" t="s">
        <v>121</v>
      </c>
      <c r="E654" s="27" t="s">
        <v>114</v>
      </c>
    </row>
    <row r="655">
      <c r="A655" s="1" t="s">
        <v>112</v>
      </c>
      <c r="B655" s="1">
        <v>157</v>
      </c>
      <c r="C655" s="26" t="s">
        <v>465</v>
      </c>
      <c r="D655" t="s">
        <v>114</v>
      </c>
      <c r="E655" s="27" t="s">
        <v>466</v>
      </c>
      <c r="F655" s="28" t="s">
        <v>132</v>
      </c>
      <c r="G655" s="29">
        <v>1</v>
      </c>
      <c r="H655" s="28">
        <v>0</v>
      </c>
      <c r="I655" s="30">
        <f>ROUND(G655*H655,P4)</f>
        <v>0</v>
      </c>
      <c r="L655" s="31">
        <v>0</v>
      </c>
      <c r="M655" s="24">
        <f>ROUND(G655*L655,P4)</f>
        <v>0</v>
      </c>
      <c r="N655" s="25" t="s">
        <v>257</v>
      </c>
      <c r="O655" s="32">
        <f>M655*AA655</f>
        <v>0</v>
      </c>
      <c r="P655" s="1">
        <v>3</v>
      </c>
      <c r="AA655" s="1">
        <f>IF(P655=1,$O$3,IF(P655=2,$O$4,$O$5))</f>
        <v>0</v>
      </c>
    </row>
    <row r="656">
      <c r="A656" s="1" t="s">
        <v>118</v>
      </c>
      <c r="E656" s="27" t="s">
        <v>466</v>
      </c>
    </row>
    <row r="657">
      <c r="A657" s="1" t="s">
        <v>119</v>
      </c>
    </row>
    <row r="658">
      <c r="A658" s="1" t="s">
        <v>121</v>
      </c>
      <c r="E658" s="27" t="s">
        <v>114</v>
      </c>
    </row>
    <row r="659">
      <c r="A659" s="1" t="s">
        <v>109</v>
      </c>
      <c r="C659" s="22" t="s">
        <v>467</v>
      </c>
      <c r="E659" s="23" t="s">
        <v>468</v>
      </c>
      <c r="L659" s="24">
        <f>SUMIFS(L660:L667,A660:A667,"P")</f>
        <v>0</v>
      </c>
      <c r="M659" s="24">
        <f>SUMIFS(M660:M667,A660:A667,"P")</f>
        <v>0</v>
      </c>
      <c r="N659" s="25"/>
    </row>
    <row r="660" ht="25.5">
      <c r="A660" s="1" t="s">
        <v>112</v>
      </c>
      <c r="B660" s="1">
        <v>1</v>
      </c>
      <c r="C660" s="26" t="s">
        <v>469</v>
      </c>
      <c r="D660" t="s">
        <v>114</v>
      </c>
      <c r="E660" s="27" t="s">
        <v>470</v>
      </c>
      <c r="F660" s="28" t="s">
        <v>136</v>
      </c>
      <c r="G660" s="29">
        <v>2093</v>
      </c>
      <c r="H660" s="28">
        <v>0</v>
      </c>
      <c r="I660" s="30">
        <f>ROUND(G660*H660,P4)</f>
        <v>0</v>
      </c>
      <c r="L660" s="31">
        <v>0</v>
      </c>
      <c r="M660" s="24">
        <f>ROUND(G660*L660,P4)</f>
        <v>0</v>
      </c>
      <c r="N660" s="25" t="s">
        <v>133</v>
      </c>
      <c r="O660" s="32">
        <f>M660*AA660</f>
        <v>0</v>
      </c>
      <c r="P660" s="1">
        <v>3</v>
      </c>
      <c r="AA660" s="1">
        <f>IF(P660=1,$O$3,IF(P660=2,$O$4,$O$5))</f>
        <v>0</v>
      </c>
    </row>
    <row r="661" ht="25.5">
      <c r="A661" s="1" t="s">
        <v>118</v>
      </c>
      <c r="E661" s="27" t="s">
        <v>470</v>
      </c>
    </row>
    <row r="662" ht="165.75">
      <c r="A662" s="1" t="s">
        <v>119</v>
      </c>
      <c r="E662" s="33" t="s">
        <v>471</v>
      </c>
    </row>
    <row r="663">
      <c r="A663" s="1" t="s">
        <v>121</v>
      </c>
      <c r="E663" s="27" t="s">
        <v>114</v>
      </c>
    </row>
    <row r="664" ht="25.5">
      <c r="A664" s="1" t="s">
        <v>112</v>
      </c>
      <c r="B664" s="1">
        <v>2</v>
      </c>
      <c r="C664" s="26" t="s">
        <v>472</v>
      </c>
      <c r="D664" t="s">
        <v>114</v>
      </c>
      <c r="E664" s="27" t="s">
        <v>473</v>
      </c>
      <c r="F664" s="28" t="s">
        <v>416</v>
      </c>
      <c r="G664" s="29">
        <v>400</v>
      </c>
      <c r="H664" s="28">
        <v>0.00012999999999999999</v>
      </c>
      <c r="I664" s="30">
        <f>ROUND(G664*H664,P4)</f>
        <v>0</v>
      </c>
      <c r="L664" s="31">
        <v>0</v>
      </c>
      <c r="M664" s="24">
        <f>ROUND(G664*L664,P4)</f>
        <v>0</v>
      </c>
      <c r="N664" s="25" t="s">
        <v>133</v>
      </c>
      <c r="O664" s="32">
        <f>M664*AA664</f>
        <v>0</v>
      </c>
      <c r="P664" s="1">
        <v>3</v>
      </c>
      <c r="AA664" s="1">
        <f>IF(P664=1,$O$3,IF(P664=2,$O$4,$O$5))</f>
        <v>0</v>
      </c>
    </row>
    <row r="665" ht="25.5">
      <c r="A665" s="1" t="s">
        <v>118</v>
      </c>
      <c r="E665" s="27" t="s">
        <v>473</v>
      </c>
    </row>
    <row r="666">
      <c r="A666" s="1" t="s">
        <v>119</v>
      </c>
    </row>
    <row r="667">
      <c r="A667" s="1" t="s">
        <v>121</v>
      </c>
      <c r="E667" s="27" t="s">
        <v>114</v>
      </c>
    </row>
    <row r="668">
      <c r="A668" s="1" t="s">
        <v>109</v>
      </c>
      <c r="C668" s="22" t="s">
        <v>474</v>
      </c>
      <c r="E668" s="23" t="s">
        <v>475</v>
      </c>
      <c r="L668" s="24">
        <f>SUMIFS(L669:L684,A669:A684,"P")</f>
        <v>0</v>
      </c>
      <c r="M668" s="24">
        <f>SUMIFS(M669:M684,A669:A684,"P")</f>
        <v>0</v>
      </c>
      <c r="N668" s="25"/>
    </row>
    <row r="669" ht="25.5">
      <c r="A669" s="1" t="s">
        <v>112</v>
      </c>
      <c r="B669" s="1">
        <v>3</v>
      </c>
      <c r="C669" s="26" t="s">
        <v>476</v>
      </c>
      <c r="D669" t="s">
        <v>114</v>
      </c>
      <c r="E669" s="27" t="s">
        <v>477</v>
      </c>
      <c r="F669" s="28" t="s">
        <v>478</v>
      </c>
      <c r="G669" s="29">
        <v>10.465</v>
      </c>
      <c r="H669" s="28">
        <v>0</v>
      </c>
      <c r="I669" s="30">
        <f>ROUND(G669*H669,P4)</f>
        <v>0</v>
      </c>
      <c r="L669" s="31">
        <v>0</v>
      </c>
      <c r="M669" s="24">
        <f>ROUND(G669*L669,P4)</f>
        <v>0</v>
      </c>
      <c r="N669" s="25" t="s">
        <v>133</v>
      </c>
      <c r="O669" s="32">
        <f>M669*AA669</f>
        <v>0</v>
      </c>
      <c r="P669" s="1">
        <v>3</v>
      </c>
      <c r="AA669" s="1">
        <f>IF(P669=1,$O$3,IF(P669=2,$O$4,$O$5))</f>
        <v>0</v>
      </c>
    </row>
    <row r="670" ht="25.5">
      <c r="A670" s="1" t="s">
        <v>118</v>
      </c>
      <c r="E670" s="27" t="s">
        <v>477</v>
      </c>
    </row>
    <row r="671">
      <c r="A671" s="1" t="s">
        <v>119</v>
      </c>
    </row>
    <row r="672">
      <c r="A672" s="1" t="s">
        <v>121</v>
      </c>
      <c r="E672" s="27" t="s">
        <v>114</v>
      </c>
    </row>
    <row r="673" ht="25.5">
      <c r="A673" s="1" t="s">
        <v>112</v>
      </c>
      <c r="B673" s="1">
        <v>4</v>
      </c>
      <c r="C673" s="26" t="s">
        <v>479</v>
      </c>
      <c r="D673" t="s">
        <v>114</v>
      </c>
      <c r="E673" s="27" t="s">
        <v>480</v>
      </c>
      <c r="F673" s="28" t="s">
        <v>478</v>
      </c>
      <c r="G673" s="29">
        <v>10.465</v>
      </c>
      <c r="H673" s="28">
        <v>0</v>
      </c>
      <c r="I673" s="30">
        <f>ROUND(G673*H673,P4)</f>
        <v>0</v>
      </c>
      <c r="L673" s="31">
        <v>0</v>
      </c>
      <c r="M673" s="24">
        <f>ROUND(G673*L673,P4)</f>
        <v>0</v>
      </c>
      <c r="N673" s="25" t="s">
        <v>133</v>
      </c>
      <c r="O673" s="32">
        <f>M673*AA673</f>
        <v>0</v>
      </c>
      <c r="P673" s="1">
        <v>3</v>
      </c>
      <c r="AA673" s="1">
        <f>IF(P673=1,$O$3,IF(P673=2,$O$4,$O$5))</f>
        <v>0</v>
      </c>
    </row>
    <row r="674" ht="25.5">
      <c r="A674" s="1" t="s">
        <v>118</v>
      </c>
      <c r="E674" s="27" t="s">
        <v>480</v>
      </c>
    </row>
    <row r="675">
      <c r="A675" s="1" t="s">
        <v>119</v>
      </c>
    </row>
    <row r="676">
      <c r="A676" s="1" t="s">
        <v>121</v>
      </c>
      <c r="E676" s="27" t="s">
        <v>114</v>
      </c>
    </row>
    <row r="677" ht="25.5">
      <c r="A677" s="1" t="s">
        <v>112</v>
      </c>
      <c r="B677" s="1">
        <v>5</v>
      </c>
      <c r="C677" s="26" t="s">
        <v>481</v>
      </c>
      <c r="D677" t="s">
        <v>114</v>
      </c>
      <c r="E677" s="27" t="s">
        <v>482</v>
      </c>
      <c r="F677" s="28" t="s">
        <v>478</v>
      </c>
      <c r="G677" s="29">
        <v>156.97499999999999</v>
      </c>
      <c r="H677" s="28">
        <v>0</v>
      </c>
      <c r="I677" s="30">
        <f>ROUND(G677*H677,P4)</f>
        <v>0</v>
      </c>
      <c r="L677" s="31">
        <v>0</v>
      </c>
      <c r="M677" s="24">
        <f>ROUND(G677*L677,P4)</f>
        <v>0</v>
      </c>
      <c r="N677" s="25" t="s">
        <v>133</v>
      </c>
      <c r="O677" s="32">
        <f>M677*AA677</f>
        <v>0</v>
      </c>
      <c r="P677" s="1">
        <v>3</v>
      </c>
      <c r="AA677" s="1">
        <f>IF(P677=1,$O$3,IF(P677=2,$O$4,$O$5))</f>
        <v>0</v>
      </c>
    </row>
    <row r="678" ht="25.5">
      <c r="A678" s="1" t="s">
        <v>118</v>
      </c>
      <c r="E678" s="27" t="s">
        <v>482</v>
      </c>
    </row>
    <row r="679">
      <c r="A679" s="1" t="s">
        <v>119</v>
      </c>
    </row>
    <row r="680">
      <c r="A680" s="1" t="s">
        <v>121</v>
      </c>
      <c r="E680" s="27" t="s">
        <v>114</v>
      </c>
    </row>
    <row r="681" ht="25.5">
      <c r="A681" s="1" t="s">
        <v>112</v>
      </c>
      <c r="B681" s="1">
        <v>6</v>
      </c>
      <c r="C681" s="26" t="s">
        <v>483</v>
      </c>
      <c r="D681" t="s">
        <v>484</v>
      </c>
      <c r="E681" s="27" t="s">
        <v>485</v>
      </c>
      <c r="F681" s="28" t="s">
        <v>478</v>
      </c>
      <c r="G681" s="29">
        <v>10.465</v>
      </c>
      <c r="H681" s="28">
        <v>0</v>
      </c>
      <c r="I681" s="30">
        <f>ROUND(G681*H681,P4)</f>
        <v>0</v>
      </c>
      <c r="L681" s="31">
        <v>0</v>
      </c>
      <c r="M681" s="24">
        <f>ROUND(G681*L681,P4)</f>
        <v>0</v>
      </c>
      <c r="N681" s="25" t="s">
        <v>133</v>
      </c>
      <c r="O681" s="32">
        <f>M681*AA681</f>
        <v>0</v>
      </c>
      <c r="P681" s="1">
        <v>3</v>
      </c>
      <c r="AA681" s="1">
        <f>IF(P681=1,$O$3,IF(P681=2,$O$4,$O$5))</f>
        <v>0</v>
      </c>
    </row>
    <row r="682" ht="38.25">
      <c r="A682" s="1" t="s">
        <v>118</v>
      </c>
      <c r="E682" s="27" t="s">
        <v>486</v>
      </c>
    </row>
    <row r="683">
      <c r="A683" s="1" t="s">
        <v>119</v>
      </c>
    </row>
    <row r="684">
      <c r="A684" s="1" t="s">
        <v>121</v>
      </c>
      <c r="E684" s="27" t="s">
        <v>114</v>
      </c>
    </row>
    <row r="685">
      <c r="A685" s="1" t="s">
        <v>109</v>
      </c>
      <c r="C685" s="22" t="s">
        <v>79</v>
      </c>
      <c r="E685" s="23" t="s">
        <v>80</v>
      </c>
      <c r="L685" s="24">
        <f>SUMIFS(L686:L705,A686:A705,"P")</f>
        <v>0</v>
      </c>
      <c r="M685" s="24">
        <f>SUMIFS(M686:M705,A686:A705,"P")</f>
        <v>0</v>
      </c>
      <c r="N685" s="25"/>
    </row>
    <row r="686" ht="25.5">
      <c r="A686" s="1" t="s">
        <v>112</v>
      </c>
      <c r="B686" s="1">
        <v>170</v>
      </c>
      <c r="C686" s="26" t="s">
        <v>461</v>
      </c>
      <c r="D686" t="s">
        <v>191</v>
      </c>
      <c r="E686" s="27" t="s">
        <v>462</v>
      </c>
      <c r="F686" s="28" t="s">
        <v>132</v>
      </c>
      <c r="G686" s="29">
        <v>1</v>
      </c>
      <c r="H686" s="28">
        <v>0</v>
      </c>
      <c r="I686" s="30">
        <f>ROUND(G686*H686,P4)</f>
        <v>0</v>
      </c>
      <c r="L686" s="31">
        <v>0</v>
      </c>
      <c r="M686" s="24">
        <f>ROUND(G686*L686,P4)</f>
        <v>0</v>
      </c>
      <c r="N686" s="25" t="s">
        <v>133</v>
      </c>
      <c r="O686" s="32">
        <f>M686*AA686</f>
        <v>0</v>
      </c>
      <c r="P686" s="1">
        <v>3</v>
      </c>
      <c r="AA686" s="1">
        <f>IF(P686=1,$O$3,IF(P686=2,$O$4,$O$5))</f>
        <v>0</v>
      </c>
    </row>
    <row r="687" ht="25.5">
      <c r="A687" s="1" t="s">
        <v>118</v>
      </c>
      <c r="E687" s="27" t="s">
        <v>462</v>
      </c>
    </row>
    <row r="688">
      <c r="A688" s="1" t="s">
        <v>119</v>
      </c>
    </row>
    <row r="689">
      <c r="A689" s="1" t="s">
        <v>121</v>
      </c>
      <c r="E689" s="27" t="s">
        <v>114</v>
      </c>
    </row>
    <row r="690" ht="25.5">
      <c r="A690" s="1" t="s">
        <v>112</v>
      </c>
      <c r="B690" s="1">
        <v>171</v>
      </c>
      <c r="C690" s="26" t="s">
        <v>487</v>
      </c>
      <c r="D690" t="s">
        <v>114</v>
      </c>
      <c r="E690" s="27" t="s">
        <v>488</v>
      </c>
      <c r="F690" s="28" t="s">
        <v>132</v>
      </c>
      <c r="G690" s="29">
        <v>1</v>
      </c>
      <c r="H690" s="28">
        <v>0</v>
      </c>
      <c r="I690" s="30">
        <f>ROUND(G690*H690,P4)</f>
        <v>0</v>
      </c>
      <c r="L690" s="31">
        <v>0</v>
      </c>
      <c r="M690" s="24">
        <f>ROUND(G690*L690,P4)</f>
        <v>0</v>
      </c>
      <c r="N690" s="25" t="s">
        <v>133</v>
      </c>
      <c r="O690" s="32">
        <f>M690*AA690</f>
        <v>0</v>
      </c>
      <c r="P690" s="1">
        <v>3</v>
      </c>
      <c r="AA690" s="1">
        <f>IF(P690=1,$O$3,IF(P690=2,$O$4,$O$5))</f>
        <v>0</v>
      </c>
    </row>
    <row r="691" ht="38.25">
      <c r="A691" s="1" t="s">
        <v>118</v>
      </c>
      <c r="E691" s="27" t="s">
        <v>489</v>
      </c>
    </row>
    <row r="692">
      <c r="A692" s="1" t="s">
        <v>119</v>
      </c>
    </row>
    <row r="693">
      <c r="A693" s="1" t="s">
        <v>121</v>
      </c>
      <c r="E693" s="27" t="s">
        <v>114</v>
      </c>
    </row>
    <row r="694" ht="25.5">
      <c r="A694" s="1" t="s">
        <v>112</v>
      </c>
      <c r="B694" s="1">
        <v>172</v>
      </c>
      <c r="C694" s="26" t="s">
        <v>490</v>
      </c>
      <c r="D694" t="s">
        <v>114</v>
      </c>
      <c r="E694" s="27" t="s">
        <v>491</v>
      </c>
      <c r="F694" s="28" t="s">
        <v>478</v>
      </c>
      <c r="G694" s="29">
        <v>6.7050000000000001</v>
      </c>
      <c r="H694" s="28">
        <v>0</v>
      </c>
      <c r="I694" s="30">
        <f>ROUND(G694*H694,P4)</f>
        <v>0</v>
      </c>
      <c r="L694" s="31">
        <v>0</v>
      </c>
      <c r="M694" s="24">
        <f>ROUND(G694*L694,P4)</f>
        <v>0</v>
      </c>
      <c r="N694" s="25" t="s">
        <v>133</v>
      </c>
      <c r="O694" s="32">
        <f>M694*AA694</f>
        <v>0</v>
      </c>
      <c r="P694" s="1">
        <v>3</v>
      </c>
      <c r="AA694" s="1">
        <f>IF(P694=1,$O$3,IF(P694=2,$O$4,$O$5))</f>
        <v>0</v>
      </c>
    </row>
    <row r="695" ht="25.5">
      <c r="A695" s="1" t="s">
        <v>118</v>
      </c>
      <c r="E695" s="27" t="s">
        <v>491</v>
      </c>
    </row>
    <row r="696">
      <c r="A696" s="1" t="s">
        <v>119</v>
      </c>
    </row>
    <row r="697">
      <c r="A697" s="1" t="s">
        <v>121</v>
      </c>
      <c r="E697" s="27" t="s">
        <v>114</v>
      </c>
    </row>
    <row r="698">
      <c r="A698" s="1" t="s">
        <v>112</v>
      </c>
      <c r="B698" s="1">
        <v>169</v>
      </c>
      <c r="C698" s="26" t="s">
        <v>492</v>
      </c>
      <c r="D698" t="s">
        <v>114</v>
      </c>
      <c r="E698" s="27" t="s">
        <v>493</v>
      </c>
      <c r="F698" s="28" t="s">
        <v>132</v>
      </c>
      <c r="G698" s="29">
        <v>1</v>
      </c>
      <c r="H698" s="28">
        <v>0</v>
      </c>
      <c r="I698" s="30">
        <f>ROUND(G698*H698,P4)</f>
        <v>0</v>
      </c>
      <c r="L698" s="31">
        <v>0</v>
      </c>
      <c r="M698" s="24">
        <f>ROUND(G698*L698,P4)</f>
        <v>0</v>
      </c>
      <c r="N698" s="25" t="s">
        <v>257</v>
      </c>
      <c r="O698" s="32">
        <f>M698*AA698</f>
        <v>0</v>
      </c>
      <c r="P698" s="1">
        <v>3</v>
      </c>
      <c r="AA698" s="1">
        <f>IF(P698=1,$O$3,IF(P698=2,$O$4,$O$5))</f>
        <v>0</v>
      </c>
    </row>
    <row r="699">
      <c r="A699" s="1" t="s">
        <v>118</v>
      </c>
      <c r="E699" s="27" t="s">
        <v>493</v>
      </c>
    </row>
    <row r="700">
      <c r="A700" s="1" t="s">
        <v>119</v>
      </c>
    </row>
    <row r="701">
      <c r="A701" s="1" t="s">
        <v>121</v>
      </c>
      <c r="E701" s="27" t="s">
        <v>114</v>
      </c>
    </row>
    <row r="702">
      <c r="A702" s="1" t="s">
        <v>112</v>
      </c>
      <c r="B702" s="1">
        <v>168</v>
      </c>
      <c r="C702" s="26" t="s">
        <v>494</v>
      </c>
      <c r="D702" t="s">
        <v>114</v>
      </c>
      <c r="E702" s="27" t="s">
        <v>495</v>
      </c>
      <c r="F702" s="28" t="s">
        <v>132</v>
      </c>
      <c r="G702" s="29">
        <v>1</v>
      </c>
      <c r="H702" s="28">
        <v>0</v>
      </c>
      <c r="I702" s="30">
        <f>ROUND(G702*H702,P4)</f>
        <v>0</v>
      </c>
      <c r="L702" s="31">
        <v>0</v>
      </c>
      <c r="M702" s="24">
        <f>ROUND(G702*L702,P4)</f>
        <v>0</v>
      </c>
      <c r="N702" s="25" t="s">
        <v>257</v>
      </c>
      <c r="O702" s="32">
        <f>M702*AA702</f>
        <v>0</v>
      </c>
      <c r="P702" s="1">
        <v>3</v>
      </c>
      <c r="AA702" s="1">
        <f>IF(P702=1,$O$3,IF(P702=2,$O$4,$O$5))</f>
        <v>0</v>
      </c>
    </row>
    <row r="703">
      <c r="A703" s="1" t="s">
        <v>118</v>
      </c>
      <c r="E703" s="27" t="s">
        <v>495</v>
      </c>
    </row>
    <row r="704">
      <c r="A704" s="1" t="s">
        <v>119</v>
      </c>
    </row>
    <row r="705">
      <c r="A705" s="1" t="s">
        <v>121</v>
      </c>
      <c r="E705" s="27" t="s">
        <v>114</v>
      </c>
    </row>
  </sheetData>
  <sheetProtection sheet="1" objects="1" scenarios="1" spinCount="100000" saltValue="PuZfSU9S99J1+FMBbfly7+WUNB1TSqcbX8aTryel3nsqqQIoxa1c8sHboLNu8JksMfPpNK6j/xMeG1Ds6x8XVg==" hashValue="WcCWQAF+WrL0cGsmNkJfpUZorRyf6lNPPSz8ul1MKYRSbldo8AlsmCFEENREsIBmskBiaQDNcMpCRPCnsXYw0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79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79</v>
      </c>
      <c r="D4" s="1"/>
      <c r="E4" s="17" t="s">
        <v>80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COUNTIFS(L8:L182,"=0",A8:A182,"P")+COUNTIFS(L8:L182,"",A8:A182,"P")+SUM(Q8:Q182)</f>
        <v>0</v>
      </c>
    </row>
    <row r="8">
      <c r="A8" s="1" t="s">
        <v>107</v>
      </c>
      <c r="C8" s="22" t="s">
        <v>5010</v>
      </c>
      <c r="E8" s="23" t="s">
        <v>84</v>
      </c>
      <c r="L8" s="24">
        <f>L9</f>
        <v>0</v>
      </c>
      <c r="M8" s="24">
        <f>M9</f>
        <v>0</v>
      </c>
      <c r="N8" s="25"/>
    </row>
    <row r="9">
      <c r="A9" s="1" t="s">
        <v>109</v>
      </c>
      <c r="C9" s="22" t="s">
        <v>2557</v>
      </c>
      <c r="E9" s="23" t="s">
        <v>2558</v>
      </c>
      <c r="L9" s="24">
        <f>SUMIFS(L10:L181,A10:A181,"P")</f>
        <v>0</v>
      </c>
      <c r="M9" s="24">
        <f>SUMIFS(M10:M181,A10:A181,"P")</f>
        <v>0</v>
      </c>
      <c r="N9" s="25"/>
    </row>
    <row r="10">
      <c r="A10" s="1" t="s">
        <v>112</v>
      </c>
      <c r="B10" s="1">
        <v>1</v>
      </c>
      <c r="C10" s="26" t="s">
        <v>5011</v>
      </c>
      <c r="D10" t="s">
        <v>114</v>
      </c>
      <c r="E10" s="27" t="s">
        <v>5012</v>
      </c>
      <c r="F10" s="28" t="s">
        <v>132</v>
      </c>
      <c r="G10" s="29">
        <v>4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117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118</v>
      </c>
      <c r="E11" s="27" t="s">
        <v>5012</v>
      </c>
    </row>
    <row r="12" ht="38.25">
      <c r="A12" s="1" t="s">
        <v>119</v>
      </c>
      <c r="E12" s="33" t="s">
        <v>5013</v>
      </c>
    </row>
    <row r="13">
      <c r="A13" s="1" t="s">
        <v>121</v>
      </c>
      <c r="E13" s="27" t="s">
        <v>114</v>
      </c>
    </row>
    <row r="14">
      <c r="A14" s="1" t="s">
        <v>112</v>
      </c>
      <c r="B14" s="1">
        <v>3</v>
      </c>
      <c r="C14" s="26" t="s">
        <v>5011</v>
      </c>
      <c r="D14" t="s">
        <v>191</v>
      </c>
      <c r="E14" s="27" t="s">
        <v>5014</v>
      </c>
      <c r="F14" s="28" t="s">
        <v>132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117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118</v>
      </c>
      <c r="E15" s="27" t="s">
        <v>5014</v>
      </c>
    </row>
    <row r="16">
      <c r="A16" s="1" t="s">
        <v>119</v>
      </c>
      <c r="E16" s="33" t="s">
        <v>5015</v>
      </c>
    </row>
    <row r="17">
      <c r="A17" s="1" t="s">
        <v>121</v>
      </c>
      <c r="E17" s="27" t="s">
        <v>114</v>
      </c>
    </row>
    <row r="18" ht="25.5">
      <c r="A18" s="1" t="s">
        <v>112</v>
      </c>
      <c r="B18" s="1">
        <v>2</v>
      </c>
      <c r="C18" s="26" t="s">
        <v>5016</v>
      </c>
      <c r="D18" t="s">
        <v>114</v>
      </c>
      <c r="E18" s="27" t="s">
        <v>5017</v>
      </c>
      <c r="F18" s="28" t="s">
        <v>132</v>
      </c>
      <c r="G18" s="29">
        <v>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117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118</v>
      </c>
      <c r="E19" s="27" t="s">
        <v>5017</v>
      </c>
    </row>
    <row r="20">
      <c r="A20" s="1" t="s">
        <v>119</v>
      </c>
    </row>
    <row r="21">
      <c r="A21" s="1" t="s">
        <v>121</v>
      </c>
      <c r="E21" s="27" t="s">
        <v>114</v>
      </c>
    </row>
    <row r="22" ht="25.5">
      <c r="A22" s="1" t="s">
        <v>112</v>
      </c>
      <c r="B22" s="1">
        <v>4</v>
      </c>
      <c r="C22" s="26" t="s">
        <v>5016</v>
      </c>
      <c r="D22" t="s">
        <v>191</v>
      </c>
      <c r="E22" s="27" t="s">
        <v>5018</v>
      </c>
      <c r="F22" s="28" t="s">
        <v>132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117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118</v>
      </c>
      <c r="E23" s="27" t="s">
        <v>5018</v>
      </c>
    </row>
    <row r="24">
      <c r="A24" s="1" t="s">
        <v>119</v>
      </c>
    </row>
    <row r="25">
      <c r="A25" s="1" t="s">
        <v>121</v>
      </c>
      <c r="E25" s="27" t="s">
        <v>114</v>
      </c>
    </row>
    <row r="26">
      <c r="A26" s="1" t="s">
        <v>112</v>
      </c>
      <c r="B26" s="1">
        <v>5</v>
      </c>
      <c r="C26" s="26" t="s">
        <v>5019</v>
      </c>
      <c r="D26" t="s">
        <v>114</v>
      </c>
      <c r="E26" s="27" t="s">
        <v>5020</v>
      </c>
      <c r="F26" s="28" t="s">
        <v>132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117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118</v>
      </c>
      <c r="E27" s="27" t="s">
        <v>5020</v>
      </c>
    </row>
    <row r="28">
      <c r="A28" s="1" t="s">
        <v>119</v>
      </c>
      <c r="E28" s="33" t="s">
        <v>5021</v>
      </c>
    </row>
    <row r="29">
      <c r="A29" s="1" t="s">
        <v>121</v>
      </c>
      <c r="E29" s="27" t="s">
        <v>114</v>
      </c>
    </row>
    <row r="30" ht="25.5">
      <c r="A30" s="1" t="s">
        <v>112</v>
      </c>
      <c r="B30" s="1">
        <v>6</v>
      </c>
      <c r="C30" s="26" t="s">
        <v>5022</v>
      </c>
      <c r="D30" t="s">
        <v>114</v>
      </c>
      <c r="E30" s="27" t="s">
        <v>5023</v>
      </c>
      <c r="F30" s="28" t="s">
        <v>132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117</v>
      </c>
      <c r="O30" s="32">
        <f>M30*AA30</f>
        <v>0</v>
      </c>
      <c r="P30" s="1">
        <v>3</v>
      </c>
      <c r="AA30" s="1">
        <f>IF(P30=1,$O$3,IF(P30=2,$O$4,$O$5))</f>
        <v>0</v>
      </c>
    </row>
    <row r="31" ht="38.25">
      <c r="A31" s="1" t="s">
        <v>118</v>
      </c>
      <c r="E31" s="27" t="s">
        <v>5024</v>
      </c>
    </row>
    <row r="32">
      <c r="A32" s="1" t="s">
        <v>119</v>
      </c>
    </row>
    <row r="33">
      <c r="A33" s="1" t="s">
        <v>121</v>
      </c>
      <c r="E33" s="27" t="s">
        <v>114</v>
      </c>
    </row>
    <row r="34">
      <c r="A34" s="1" t="s">
        <v>112</v>
      </c>
      <c r="B34" s="1">
        <v>7</v>
      </c>
      <c r="C34" s="26" t="s">
        <v>5025</v>
      </c>
      <c r="D34" t="s">
        <v>114</v>
      </c>
      <c r="E34" s="27" t="s">
        <v>5026</v>
      </c>
      <c r="F34" s="28" t="s">
        <v>132</v>
      </c>
      <c r="G34" s="29">
        <v>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117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118</v>
      </c>
      <c r="E35" s="27" t="s">
        <v>5026</v>
      </c>
    </row>
    <row r="36">
      <c r="A36" s="1" t="s">
        <v>119</v>
      </c>
      <c r="E36" s="33" t="s">
        <v>5027</v>
      </c>
    </row>
    <row r="37">
      <c r="A37" s="1" t="s">
        <v>121</v>
      </c>
      <c r="E37" s="27" t="s">
        <v>114</v>
      </c>
    </row>
    <row r="38" ht="25.5">
      <c r="A38" s="1" t="s">
        <v>112</v>
      </c>
      <c r="B38" s="1">
        <v>8</v>
      </c>
      <c r="C38" s="26" t="s">
        <v>5028</v>
      </c>
      <c r="D38" t="s">
        <v>114</v>
      </c>
      <c r="E38" s="27" t="s">
        <v>5029</v>
      </c>
      <c r="F38" s="28" t="s">
        <v>132</v>
      </c>
      <c r="G38" s="29">
        <v>4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117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.5">
      <c r="A39" s="1" t="s">
        <v>118</v>
      </c>
      <c r="E39" s="27" t="s">
        <v>5029</v>
      </c>
    </row>
    <row r="40">
      <c r="A40" s="1" t="s">
        <v>119</v>
      </c>
    </row>
    <row r="41">
      <c r="A41" s="1" t="s">
        <v>121</v>
      </c>
      <c r="E41" s="27" t="s">
        <v>114</v>
      </c>
    </row>
    <row r="42">
      <c r="A42" s="1" t="s">
        <v>112</v>
      </c>
      <c r="B42" s="1">
        <v>9</v>
      </c>
      <c r="C42" s="26" t="s">
        <v>5030</v>
      </c>
      <c r="D42" t="s">
        <v>114</v>
      </c>
      <c r="E42" s="27" t="s">
        <v>5031</v>
      </c>
      <c r="F42" s="28" t="s">
        <v>132</v>
      </c>
      <c r="G42" s="29">
        <v>3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117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118</v>
      </c>
      <c r="E43" s="27" t="s">
        <v>5031</v>
      </c>
    </row>
    <row r="44">
      <c r="A44" s="1" t="s">
        <v>119</v>
      </c>
      <c r="E44" s="33" t="s">
        <v>5032</v>
      </c>
    </row>
    <row r="45">
      <c r="A45" s="1" t="s">
        <v>121</v>
      </c>
      <c r="E45" s="27" t="s">
        <v>114</v>
      </c>
    </row>
    <row r="46">
      <c r="A46" s="1" t="s">
        <v>112</v>
      </c>
      <c r="B46" s="1">
        <v>10</v>
      </c>
      <c r="C46" s="26" t="s">
        <v>5033</v>
      </c>
      <c r="D46" t="s">
        <v>114</v>
      </c>
      <c r="E46" s="27" t="s">
        <v>5034</v>
      </c>
      <c r="F46" s="28" t="s">
        <v>132</v>
      </c>
      <c r="G46" s="29">
        <v>3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117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118</v>
      </c>
      <c r="E47" s="27" t="s">
        <v>5034</v>
      </c>
    </row>
    <row r="48">
      <c r="A48" s="1" t="s">
        <v>119</v>
      </c>
    </row>
    <row r="49">
      <c r="A49" s="1" t="s">
        <v>121</v>
      </c>
      <c r="E49" s="27" t="s">
        <v>114</v>
      </c>
    </row>
    <row r="50">
      <c r="A50" s="1" t="s">
        <v>112</v>
      </c>
      <c r="B50" s="1">
        <v>11</v>
      </c>
      <c r="C50" s="26" t="s">
        <v>5035</v>
      </c>
      <c r="D50" t="s">
        <v>114</v>
      </c>
      <c r="E50" s="27" t="s">
        <v>5036</v>
      </c>
      <c r="F50" s="28" t="s">
        <v>132</v>
      </c>
      <c r="G50" s="29">
        <v>3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117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118</v>
      </c>
      <c r="E51" s="27" t="s">
        <v>5036</v>
      </c>
    </row>
    <row r="52">
      <c r="A52" s="1" t="s">
        <v>119</v>
      </c>
      <c r="E52" s="33" t="s">
        <v>5037</v>
      </c>
    </row>
    <row r="53">
      <c r="A53" s="1" t="s">
        <v>121</v>
      </c>
      <c r="E53" s="27" t="s">
        <v>114</v>
      </c>
    </row>
    <row r="54">
      <c r="A54" s="1" t="s">
        <v>112</v>
      </c>
      <c r="B54" s="1">
        <v>12</v>
      </c>
      <c r="C54" s="26" t="s">
        <v>5038</v>
      </c>
      <c r="D54" t="s">
        <v>114</v>
      </c>
      <c r="E54" s="27" t="s">
        <v>5039</v>
      </c>
      <c r="F54" s="28" t="s">
        <v>132</v>
      </c>
      <c r="G54" s="29">
        <v>3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117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118</v>
      </c>
      <c r="E55" s="27" t="s">
        <v>5039</v>
      </c>
    </row>
    <row r="56">
      <c r="A56" s="1" t="s">
        <v>119</v>
      </c>
    </row>
    <row r="57">
      <c r="A57" s="1" t="s">
        <v>121</v>
      </c>
      <c r="E57" s="27" t="s">
        <v>114</v>
      </c>
    </row>
    <row r="58">
      <c r="A58" s="1" t="s">
        <v>112</v>
      </c>
      <c r="B58" s="1">
        <v>13</v>
      </c>
      <c r="C58" s="26" t="s">
        <v>5040</v>
      </c>
      <c r="D58" t="s">
        <v>114</v>
      </c>
      <c r="E58" s="27" t="s">
        <v>5041</v>
      </c>
      <c r="F58" s="28" t="s">
        <v>132</v>
      </c>
      <c r="G58" s="29">
        <v>4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117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118</v>
      </c>
      <c r="E59" s="27" t="s">
        <v>5041</v>
      </c>
    </row>
    <row r="60">
      <c r="A60" s="1" t="s">
        <v>119</v>
      </c>
      <c r="E60" s="33" t="s">
        <v>5042</v>
      </c>
    </row>
    <row r="61">
      <c r="A61" s="1" t="s">
        <v>121</v>
      </c>
      <c r="E61" s="27" t="s">
        <v>114</v>
      </c>
    </row>
    <row r="62" ht="25.5">
      <c r="A62" s="1" t="s">
        <v>112</v>
      </c>
      <c r="B62" s="1">
        <v>14</v>
      </c>
      <c r="C62" s="26" t="s">
        <v>5043</v>
      </c>
      <c r="D62" t="s">
        <v>114</v>
      </c>
      <c r="E62" s="27" t="s">
        <v>5044</v>
      </c>
      <c r="F62" s="28" t="s">
        <v>132</v>
      </c>
      <c r="G62" s="29">
        <v>4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117</v>
      </c>
      <c r="O62" s="32">
        <f>M62*AA62</f>
        <v>0</v>
      </c>
      <c r="P62" s="1">
        <v>3</v>
      </c>
      <c r="AA62" s="1">
        <f>IF(P62=1,$O$3,IF(P62=2,$O$4,$O$5))</f>
        <v>0</v>
      </c>
    </row>
    <row r="63" ht="25.5">
      <c r="A63" s="1" t="s">
        <v>118</v>
      </c>
      <c r="E63" s="27" t="s">
        <v>5044</v>
      </c>
    </row>
    <row r="64">
      <c r="A64" s="1" t="s">
        <v>119</v>
      </c>
    </row>
    <row r="65">
      <c r="A65" s="1" t="s">
        <v>121</v>
      </c>
      <c r="E65" s="27" t="s">
        <v>114</v>
      </c>
    </row>
    <row r="66">
      <c r="A66" s="1" t="s">
        <v>112</v>
      </c>
      <c r="B66" s="1">
        <v>15</v>
      </c>
      <c r="C66" s="26" t="s">
        <v>5045</v>
      </c>
      <c r="D66" t="s">
        <v>114</v>
      </c>
      <c r="E66" s="27" t="s">
        <v>5046</v>
      </c>
      <c r="F66" s="28" t="s">
        <v>132</v>
      </c>
      <c r="G66" s="29">
        <v>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117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118</v>
      </c>
      <c r="E67" s="27" t="s">
        <v>5046</v>
      </c>
    </row>
    <row r="68">
      <c r="A68" s="1" t="s">
        <v>119</v>
      </c>
      <c r="E68" s="33" t="s">
        <v>5047</v>
      </c>
    </row>
    <row r="69">
      <c r="A69" s="1" t="s">
        <v>121</v>
      </c>
      <c r="E69" s="27" t="s">
        <v>114</v>
      </c>
    </row>
    <row r="70" ht="25.5">
      <c r="A70" s="1" t="s">
        <v>112</v>
      </c>
      <c r="B70" s="1">
        <v>16</v>
      </c>
      <c r="C70" s="26" t="s">
        <v>5048</v>
      </c>
      <c r="D70" t="s">
        <v>114</v>
      </c>
      <c r="E70" s="27" t="s">
        <v>5049</v>
      </c>
      <c r="F70" s="28" t="s">
        <v>132</v>
      </c>
      <c r="G70" s="29">
        <v>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117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118</v>
      </c>
      <c r="E71" s="27" t="s">
        <v>5049</v>
      </c>
    </row>
    <row r="72">
      <c r="A72" s="1" t="s">
        <v>119</v>
      </c>
    </row>
    <row r="73">
      <c r="A73" s="1" t="s">
        <v>121</v>
      </c>
      <c r="E73" s="27" t="s">
        <v>114</v>
      </c>
    </row>
    <row r="74">
      <c r="A74" s="1" t="s">
        <v>112</v>
      </c>
      <c r="B74" s="1">
        <v>17</v>
      </c>
      <c r="C74" s="26" t="s">
        <v>5050</v>
      </c>
      <c r="D74" t="s">
        <v>114</v>
      </c>
      <c r="E74" s="27" t="s">
        <v>5051</v>
      </c>
      <c r="F74" s="28" t="s">
        <v>132</v>
      </c>
      <c r="G74" s="29">
        <v>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117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118</v>
      </c>
      <c r="E75" s="27" t="s">
        <v>5051</v>
      </c>
    </row>
    <row r="76">
      <c r="A76" s="1" t="s">
        <v>119</v>
      </c>
      <c r="E76" s="33" t="s">
        <v>5052</v>
      </c>
    </row>
    <row r="77">
      <c r="A77" s="1" t="s">
        <v>121</v>
      </c>
      <c r="E77" s="27" t="s">
        <v>114</v>
      </c>
    </row>
    <row r="78" ht="25.5">
      <c r="A78" s="1" t="s">
        <v>112</v>
      </c>
      <c r="B78" s="1">
        <v>18</v>
      </c>
      <c r="C78" s="26" t="s">
        <v>5053</v>
      </c>
      <c r="D78" t="s">
        <v>114</v>
      </c>
      <c r="E78" s="27" t="s">
        <v>5049</v>
      </c>
      <c r="F78" s="28" t="s">
        <v>132</v>
      </c>
      <c r="G78" s="29">
        <v>4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117</v>
      </c>
      <c r="O78" s="32">
        <f>M78*AA78</f>
        <v>0</v>
      </c>
      <c r="P78" s="1">
        <v>3</v>
      </c>
      <c r="AA78" s="1">
        <f>IF(P78=1,$O$3,IF(P78=2,$O$4,$O$5))</f>
        <v>0</v>
      </c>
    </row>
    <row r="79" ht="25.5">
      <c r="A79" s="1" t="s">
        <v>118</v>
      </c>
      <c r="E79" s="27" t="s">
        <v>5049</v>
      </c>
    </row>
    <row r="80">
      <c r="A80" s="1" t="s">
        <v>119</v>
      </c>
    </row>
    <row r="81">
      <c r="A81" s="1" t="s">
        <v>121</v>
      </c>
      <c r="E81" s="27" t="s">
        <v>114</v>
      </c>
    </row>
    <row r="82" ht="25.5">
      <c r="A82" s="1" t="s">
        <v>112</v>
      </c>
      <c r="B82" s="1">
        <v>20</v>
      </c>
      <c r="C82" s="26" t="s">
        <v>5054</v>
      </c>
      <c r="D82" t="s">
        <v>114</v>
      </c>
      <c r="E82" s="27" t="s">
        <v>5055</v>
      </c>
      <c r="F82" s="28" t="s">
        <v>132</v>
      </c>
      <c r="G82" s="29">
        <v>2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117</v>
      </c>
      <c r="O82" s="32">
        <f>M82*AA82</f>
        <v>0</v>
      </c>
      <c r="P82" s="1">
        <v>3</v>
      </c>
      <c r="AA82" s="1">
        <f>IF(P82=1,$O$3,IF(P82=2,$O$4,$O$5))</f>
        <v>0</v>
      </c>
    </row>
    <row r="83" ht="25.5">
      <c r="A83" s="1" t="s">
        <v>118</v>
      </c>
      <c r="E83" s="27" t="s">
        <v>5055</v>
      </c>
    </row>
    <row r="84">
      <c r="A84" s="1" t="s">
        <v>119</v>
      </c>
    </row>
    <row r="85">
      <c r="A85" s="1" t="s">
        <v>121</v>
      </c>
      <c r="E85" s="27" t="s">
        <v>114</v>
      </c>
    </row>
    <row r="86" ht="25.5">
      <c r="A86" s="1" t="s">
        <v>112</v>
      </c>
      <c r="B86" s="1">
        <v>19</v>
      </c>
      <c r="C86" s="26" t="s">
        <v>5056</v>
      </c>
      <c r="D86" t="s">
        <v>114</v>
      </c>
      <c r="E86" s="27" t="s">
        <v>5057</v>
      </c>
      <c r="F86" s="28" t="s">
        <v>132</v>
      </c>
      <c r="G86" s="29">
        <v>2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117</v>
      </c>
      <c r="O86" s="32">
        <f>M86*AA86</f>
        <v>0</v>
      </c>
      <c r="P86" s="1">
        <v>3</v>
      </c>
      <c r="AA86" s="1">
        <f>IF(P86=1,$O$3,IF(P86=2,$O$4,$O$5))</f>
        <v>0</v>
      </c>
    </row>
    <row r="87" ht="25.5">
      <c r="A87" s="1" t="s">
        <v>118</v>
      </c>
      <c r="E87" s="27" t="s">
        <v>5057</v>
      </c>
    </row>
    <row r="88">
      <c r="A88" s="1" t="s">
        <v>119</v>
      </c>
      <c r="E88" s="33" t="s">
        <v>5058</v>
      </c>
    </row>
    <row r="89">
      <c r="A89" s="1" t="s">
        <v>121</v>
      </c>
      <c r="E89" s="27" t="s">
        <v>114</v>
      </c>
    </row>
    <row r="90">
      <c r="A90" s="1" t="s">
        <v>112</v>
      </c>
      <c r="B90" s="1">
        <v>24</v>
      </c>
      <c r="C90" s="26" t="s">
        <v>5059</v>
      </c>
      <c r="D90" t="s">
        <v>114</v>
      </c>
      <c r="E90" s="27" t="s">
        <v>5060</v>
      </c>
      <c r="F90" s="28" t="s">
        <v>132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117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118</v>
      </c>
      <c r="E91" s="27" t="s">
        <v>5060</v>
      </c>
    </row>
    <row r="92">
      <c r="A92" s="1" t="s">
        <v>119</v>
      </c>
    </row>
    <row r="93">
      <c r="A93" s="1" t="s">
        <v>121</v>
      </c>
      <c r="E93" s="27" t="s">
        <v>114</v>
      </c>
    </row>
    <row r="94">
      <c r="A94" s="1" t="s">
        <v>112</v>
      </c>
      <c r="B94" s="1">
        <v>21</v>
      </c>
      <c r="C94" s="26" t="s">
        <v>5061</v>
      </c>
      <c r="D94" t="s">
        <v>114</v>
      </c>
      <c r="E94" s="27" t="s">
        <v>5062</v>
      </c>
      <c r="F94" s="28" t="s">
        <v>132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117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118</v>
      </c>
      <c r="E95" s="27" t="s">
        <v>5062</v>
      </c>
    </row>
    <row r="96">
      <c r="A96" s="1" t="s">
        <v>119</v>
      </c>
      <c r="E96" s="33" t="s">
        <v>5063</v>
      </c>
    </row>
    <row r="97">
      <c r="A97" s="1" t="s">
        <v>121</v>
      </c>
      <c r="E97" s="27" t="s">
        <v>114</v>
      </c>
    </row>
    <row r="98">
      <c r="A98" s="1" t="s">
        <v>112</v>
      </c>
      <c r="B98" s="1">
        <v>23</v>
      </c>
      <c r="C98" s="26" t="s">
        <v>5061</v>
      </c>
      <c r="D98" t="s">
        <v>191</v>
      </c>
      <c r="E98" s="27" t="s">
        <v>5064</v>
      </c>
      <c r="F98" s="28" t="s">
        <v>132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117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118</v>
      </c>
      <c r="E99" s="27" t="s">
        <v>5064</v>
      </c>
    </row>
    <row r="100">
      <c r="A100" s="1" t="s">
        <v>119</v>
      </c>
      <c r="E100" s="33" t="s">
        <v>5065</v>
      </c>
    </row>
    <row r="101">
      <c r="A101" s="1" t="s">
        <v>121</v>
      </c>
      <c r="E101" s="27" t="s">
        <v>114</v>
      </c>
    </row>
    <row r="102" ht="25.5">
      <c r="A102" s="1" t="s">
        <v>112</v>
      </c>
      <c r="B102" s="1">
        <v>22</v>
      </c>
      <c r="C102" s="26" t="s">
        <v>5066</v>
      </c>
      <c r="D102" t="s">
        <v>114</v>
      </c>
      <c r="E102" s="27" t="s">
        <v>5067</v>
      </c>
      <c r="F102" s="28" t="s">
        <v>132</v>
      </c>
      <c r="G102" s="29">
        <v>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117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25.5">
      <c r="A103" s="1" t="s">
        <v>118</v>
      </c>
      <c r="E103" s="27" t="s">
        <v>5067</v>
      </c>
    </row>
    <row r="104">
      <c r="A104" s="1" t="s">
        <v>119</v>
      </c>
    </row>
    <row r="105">
      <c r="A105" s="1" t="s">
        <v>121</v>
      </c>
      <c r="E105" s="27" t="s">
        <v>114</v>
      </c>
    </row>
    <row r="106">
      <c r="A106" s="1" t="s">
        <v>112</v>
      </c>
      <c r="B106" s="1">
        <v>25</v>
      </c>
      <c r="C106" s="26" t="s">
        <v>5068</v>
      </c>
      <c r="D106" t="s">
        <v>114</v>
      </c>
      <c r="E106" s="27" t="s">
        <v>5069</v>
      </c>
      <c r="F106" s="28" t="s">
        <v>132</v>
      </c>
      <c r="G106" s="29">
        <v>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117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118</v>
      </c>
      <c r="E107" s="27" t="s">
        <v>5069</v>
      </c>
    </row>
    <row r="108">
      <c r="A108" s="1" t="s">
        <v>119</v>
      </c>
      <c r="E108" s="33" t="s">
        <v>5070</v>
      </c>
    </row>
    <row r="109">
      <c r="A109" s="1" t="s">
        <v>121</v>
      </c>
      <c r="E109" s="27" t="s">
        <v>114</v>
      </c>
    </row>
    <row r="110">
      <c r="A110" s="1" t="s">
        <v>112</v>
      </c>
      <c r="B110" s="1">
        <v>27</v>
      </c>
      <c r="C110" s="26" t="s">
        <v>5068</v>
      </c>
      <c r="D110" t="s">
        <v>191</v>
      </c>
      <c r="E110" s="27" t="s">
        <v>5071</v>
      </c>
      <c r="F110" s="28" t="s">
        <v>132</v>
      </c>
      <c r="G110" s="29">
        <v>1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117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118</v>
      </c>
      <c r="E111" s="27" t="s">
        <v>5071</v>
      </c>
    </row>
    <row r="112">
      <c r="A112" s="1" t="s">
        <v>119</v>
      </c>
      <c r="E112" s="33" t="s">
        <v>5072</v>
      </c>
    </row>
    <row r="113">
      <c r="A113" s="1" t="s">
        <v>121</v>
      </c>
      <c r="E113" s="27" t="s">
        <v>114</v>
      </c>
    </row>
    <row r="114">
      <c r="A114" s="1" t="s">
        <v>112</v>
      </c>
      <c r="B114" s="1">
        <v>28</v>
      </c>
      <c r="C114" s="26" t="s">
        <v>5073</v>
      </c>
      <c r="D114" t="s">
        <v>114</v>
      </c>
      <c r="E114" s="27" t="s">
        <v>5074</v>
      </c>
      <c r="F114" s="28" t="s">
        <v>132</v>
      </c>
      <c r="G114" s="29">
        <v>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117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118</v>
      </c>
      <c r="E115" s="27" t="s">
        <v>5074</v>
      </c>
    </row>
    <row r="116">
      <c r="A116" s="1" t="s">
        <v>119</v>
      </c>
    </row>
    <row r="117">
      <c r="A117" s="1" t="s">
        <v>121</v>
      </c>
      <c r="E117" s="27" t="s">
        <v>114</v>
      </c>
    </row>
    <row r="118">
      <c r="A118" s="1" t="s">
        <v>112</v>
      </c>
      <c r="B118" s="1">
        <v>26</v>
      </c>
      <c r="C118" s="26" t="s">
        <v>5075</v>
      </c>
      <c r="D118" t="s">
        <v>114</v>
      </c>
      <c r="E118" s="27" t="s">
        <v>5076</v>
      </c>
      <c r="F118" s="28" t="s">
        <v>132</v>
      </c>
      <c r="G118" s="29">
        <v>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117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118</v>
      </c>
      <c r="E119" s="27" t="s">
        <v>5076</v>
      </c>
    </row>
    <row r="120">
      <c r="A120" s="1" t="s">
        <v>119</v>
      </c>
    </row>
    <row r="121">
      <c r="A121" s="1" t="s">
        <v>121</v>
      </c>
      <c r="E121" s="27" t="s">
        <v>114</v>
      </c>
    </row>
    <row r="122">
      <c r="A122" s="1" t="s">
        <v>112</v>
      </c>
      <c r="B122" s="1">
        <v>29</v>
      </c>
      <c r="C122" s="26" t="s">
        <v>5077</v>
      </c>
      <c r="D122" t="s">
        <v>114</v>
      </c>
      <c r="E122" s="27" t="s">
        <v>5078</v>
      </c>
      <c r="F122" s="28" t="s">
        <v>132</v>
      </c>
      <c r="G122" s="29">
        <v>2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117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118</v>
      </c>
      <c r="E123" s="27" t="s">
        <v>5078</v>
      </c>
    </row>
    <row r="124">
      <c r="A124" s="1" t="s">
        <v>119</v>
      </c>
      <c r="E124" s="33" t="s">
        <v>5079</v>
      </c>
    </row>
    <row r="125">
      <c r="A125" s="1" t="s">
        <v>121</v>
      </c>
      <c r="E125" s="27" t="s">
        <v>114</v>
      </c>
    </row>
    <row r="126">
      <c r="A126" s="1" t="s">
        <v>112</v>
      </c>
      <c r="B126" s="1">
        <v>30</v>
      </c>
      <c r="C126" s="26" t="s">
        <v>5080</v>
      </c>
      <c r="D126" t="s">
        <v>114</v>
      </c>
      <c r="E126" s="27" t="s">
        <v>5081</v>
      </c>
      <c r="F126" s="28" t="s">
        <v>132</v>
      </c>
      <c r="G126" s="29">
        <v>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117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118</v>
      </c>
      <c r="E127" s="27" t="s">
        <v>5081</v>
      </c>
    </row>
    <row r="128">
      <c r="A128" s="1" t="s">
        <v>119</v>
      </c>
    </row>
    <row r="129">
      <c r="A129" s="1" t="s">
        <v>121</v>
      </c>
      <c r="E129" s="27" t="s">
        <v>114</v>
      </c>
    </row>
    <row r="130">
      <c r="A130" s="1" t="s">
        <v>112</v>
      </c>
      <c r="B130" s="1">
        <v>31</v>
      </c>
      <c r="C130" s="26" t="s">
        <v>5082</v>
      </c>
      <c r="D130" t="s">
        <v>114</v>
      </c>
      <c r="E130" s="27" t="s">
        <v>5083</v>
      </c>
      <c r="F130" s="28" t="s">
        <v>132</v>
      </c>
      <c r="G130" s="29">
        <v>1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117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118</v>
      </c>
      <c r="E131" s="27" t="s">
        <v>5083</v>
      </c>
    </row>
    <row r="132">
      <c r="A132" s="1" t="s">
        <v>119</v>
      </c>
      <c r="E132" s="33" t="s">
        <v>5084</v>
      </c>
    </row>
    <row r="133">
      <c r="A133" s="1" t="s">
        <v>121</v>
      </c>
      <c r="E133" s="27" t="s">
        <v>114</v>
      </c>
    </row>
    <row r="134">
      <c r="A134" s="1" t="s">
        <v>112</v>
      </c>
      <c r="B134" s="1">
        <v>33</v>
      </c>
      <c r="C134" s="26" t="s">
        <v>5082</v>
      </c>
      <c r="D134" t="s">
        <v>191</v>
      </c>
      <c r="E134" s="27" t="s">
        <v>5085</v>
      </c>
      <c r="F134" s="28" t="s">
        <v>132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117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118</v>
      </c>
      <c r="E135" s="27" t="s">
        <v>5085</v>
      </c>
    </row>
    <row r="136">
      <c r="A136" s="1" t="s">
        <v>119</v>
      </c>
      <c r="E136" s="33" t="s">
        <v>5086</v>
      </c>
    </row>
    <row r="137">
      <c r="A137" s="1" t="s">
        <v>121</v>
      </c>
      <c r="E137" s="27" t="s">
        <v>114</v>
      </c>
    </row>
    <row r="138">
      <c r="A138" s="1" t="s">
        <v>112</v>
      </c>
      <c r="B138" s="1">
        <v>32</v>
      </c>
      <c r="C138" s="26" t="s">
        <v>5087</v>
      </c>
      <c r="D138" t="s">
        <v>114</v>
      </c>
      <c r="E138" s="27" t="s">
        <v>5088</v>
      </c>
      <c r="F138" s="28" t="s">
        <v>132</v>
      </c>
      <c r="G138" s="29">
        <v>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117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118</v>
      </c>
      <c r="E139" s="27" t="s">
        <v>5088</v>
      </c>
    </row>
    <row r="140">
      <c r="A140" s="1" t="s">
        <v>119</v>
      </c>
    </row>
    <row r="141">
      <c r="A141" s="1" t="s">
        <v>121</v>
      </c>
      <c r="E141" s="27" t="s">
        <v>114</v>
      </c>
    </row>
    <row r="142">
      <c r="A142" s="1" t="s">
        <v>112</v>
      </c>
      <c r="B142" s="1">
        <v>34</v>
      </c>
      <c r="C142" s="26" t="s">
        <v>5087</v>
      </c>
      <c r="D142" t="s">
        <v>191</v>
      </c>
      <c r="E142" s="27" t="s">
        <v>5089</v>
      </c>
      <c r="F142" s="28" t="s">
        <v>132</v>
      </c>
      <c r="G142" s="29">
        <v>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117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118</v>
      </c>
      <c r="E143" s="27" t="s">
        <v>5089</v>
      </c>
    </row>
    <row r="144">
      <c r="A144" s="1" t="s">
        <v>119</v>
      </c>
    </row>
    <row r="145">
      <c r="A145" s="1" t="s">
        <v>121</v>
      </c>
      <c r="E145" s="27" t="s">
        <v>114</v>
      </c>
    </row>
    <row r="146">
      <c r="A146" s="1" t="s">
        <v>112</v>
      </c>
      <c r="B146" s="1">
        <v>35</v>
      </c>
      <c r="C146" s="26" t="s">
        <v>5090</v>
      </c>
      <c r="D146" t="s">
        <v>114</v>
      </c>
      <c r="E146" s="27" t="s">
        <v>5091</v>
      </c>
      <c r="F146" s="28" t="s">
        <v>132</v>
      </c>
      <c r="G146" s="29">
        <v>2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117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118</v>
      </c>
      <c r="E147" s="27" t="s">
        <v>5091</v>
      </c>
    </row>
    <row r="148">
      <c r="A148" s="1" t="s">
        <v>119</v>
      </c>
      <c r="E148" s="33" t="s">
        <v>5092</v>
      </c>
    </row>
    <row r="149">
      <c r="A149" s="1" t="s">
        <v>121</v>
      </c>
      <c r="E149" s="27" t="s">
        <v>114</v>
      </c>
    </row>
    <row r="150">
      <c r="A150" s="1" t="s">
        <v>112</v>
      </c>
      <c r="B150" s="1">
        <v>36</v>
      </c>
      <c r="C150" s="26" t="s">
        <v>5093</v>
      </c>
      <c r="D150" t="s">
        <v>114</v>
      </c>
      <c r="E150" s="27" t="s">
        <v>5094</v>
      </c>
      <c r="F150" s="28" t="s">
        <v>132</v>
      </c>
      <c r="G150" s="29">
        <v>2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117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118</v>
      </c>
      <c r="E151" s="27" t="s">
        <v>5094</v>
      </c>
    </row>
    <row r="152">
      <c r="A152" s="1" t="s">
        <v>119</v>
      </c>
    </row>
    <row r="153">
      <c r="A153" s="1" t="s">
        <v>121</v>
      </c>
      <c r="E153" s="27" t="s">
        <v>114</v>
      </c>
    </row>
    <row r="154">
      <c r="A154" s="1" t="s">
        <v>112</v>
      </c>
      <c r="B154" s="1">
        <v>37</v>
      </c>
      <c r="C154" s="26" t="s">
        <v>5095</v>
      </c>
      <c r="D154" t="s">
        <v>114</v>
      </c>
      <c r="E154" s="27" t="s">
        <v>5096</v>
      </c>
      <c r="F154" s="28" t="s">
        <v>132</v>
      </c>
      <c r="G154" s="29">
        <v>3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117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118</v>
      </c>
      <c r="E155" s="27" t="s">
        <v>5096</v>
      </c>
    </row>
    <row r="156">
      <c r="A156" s="1" t="s">
        <v>119</v>
      </c>
      <c r="E156" s="33" t="s">
        <v>5097</v>
      </c>
    </row>
    <row r="157">
      <c r="A157" s="1" t="s">
        <v>121</v>
      </c>
      <c r="E157" s="27" t="s">
        <v>114</v>
      </c>
    </row>
    <row r="158">
      <c r="A158" s="1" t="s">
        <v>112</v>
      </c>
      <c r="B158" s="1">
        <v>38</v>
      </c>
      <c r="C158" s="26" t="s">
        <v>5098</v>
      </c>
      <c r="D158" t="s">
        <v>114</v>
      </c>
      <c r="E158" s="27" t="s">
        <v>5099</v>
      </c>
      <c r="F158" s="28" t="s">
        <v>132</v>
      </c>
      <c r="G158" s="29">
        <v>3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117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118</v>
      </c>
      <c r="E159" s="27" t="s">
        <v>5099</v>
      </c>
    </row>
    <row r="160">
      <c r="A160" s="1" t="s">
        <v>119</v>
      </c>
    </row>
    <row r="161">
      <c r="A161" s="1" t="s">
        <v>121</v>
      </c>
      <c r="E161" s="27" t="s">
        <v>114</v>
      </c>
    </row>
    <row r="162">
      <c r="A162" s="1" t="s">
        <v>112</v>
      </c>
      <c r="B162" s="1">
        <v>39</v>
      </c>
      <c r="C162" s="26" t="s">
        <v>5100</v>
      </c>
      <c r="D162" t="s">
        <v>114</v>
      </c>
      <c r="E162" s="27" t="s">
        <v>5101</v>
      </c>
      <c r="F162" s="28" t="s">
        <v>132</v>
      </c>
      <c r="G162" s="29">
        <v>3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117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118</v>
      </c>
      <c r="E163" s="27" t="s">
        <v>5101</v>
      </c>
    </row>
    <row r="164">
      <c r="A164" s="1" t="s">
        <v>119</v>
      </c>
      <c r="E164" s="33" t="s">
        <v>5102</v>
      </c>
    </row>
    <row r="165">
      <c r="A165" s="1" t="s">
        <v>121</v>
      </c>
      <c r="E165" s="27" t="s">
        <v>114</v>
      </c>
    </row>
    <row r="166">
      <c r="A166" s="1" t="s">
        <v>112</v>
      </c>
      <c r="B166" s="1">
        <v>40</v>
      </c>
      <c r="C166" s="26" t="s">
        <v>5103</v>
      </c>
      <c r="D166" t="s">
        <v>114</v>
      </c>
      <c r="E166" s="27" t="s">
        <v>5104</v>
      </c>
      <c r="F166" s="28" t="s">
        <v>132</v>
      </c>
      <c r="G166" s="29">
        <v>3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117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118</v>
      </c>
      <c r="E167" s="27" t="s">
        <v>5104</v>
      </c>
    </row>
    <row r="168">
      <c r="A168" s="1" t="s">
        <v>119</v>
      </c>
      <c r="E168" s="33" t="s">
        <v>5102</v>
      </c>
    </row>
    <row r="169">
      <c r="A169" s="1" t="s">
        <v>121</v>
      </c>
      <c r="E169" s="27" t="s">
        <v>114</v>
      </c>
    </row>
    <row r="170">
      <c r="A170" s="1" t="s">
        <v>112</v>
      </c>
      <c r="B170" s="1">
        <v>41</v>
      </c>
      <c r="C170" s="26" t="s">
        <v>5105</v>
      </c>
      <c r="D170" t="s">
        <v>114</v>
      </c>
      <c r="E170" s="27" t="s">
        <v>5106</v>
      </c>
      <c r="F170" s="28" t="s">
        <v>132</v>
      </c>
      <c r="G170" s="29">
        <v>12</v>
      </c>
      <c r="H170" s="28">
        <v>0.00018000000000000001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133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118</v>
      </c>
      <c r="E171" s="27" t="s">
        <v>5106</v>
      </c>
    </row>
    <row r="172" ht="51">
      <c r="A172" s="1" t="s">
        <v>119</v>
      </c>
      <c r="E172" s="33" t="s">
        <v>5107</v>
      </c>
    </row>
    <row r="173">
      <c r="A173" s="1" t="s">
        <v>121</v>
      </c>
      <c r="E173" s="27" t="s">
        <v>114</v>
      </c>
    </row>
    <row r="174">
      <c r="A174" s="1" t="s">
        <v>112</v>
      </c>
      <c r="B174" s="1">
        <v>42</v>
      </c>
      <c r="C174" s="26" t="s">
        <v>5108</v>
      </c>
      <c r="D174" t="s">
        <v>114</v>
      </c>
      <c r="E174" s="27" t="s">
        <v>5109</v>
      </c>
      <c r="F174" s="28" t="s">
        <v>132</v>
      </c>
      <c r="G174" s="29">
        <v>7</v>
      </c>
      <c r="H174" s="28">
        <v>0.012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257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118</v>
      </c>
      <c r="E175" s="27" t="s">
        <v>5109</v>
      </c>
    </row>
    <row r="176">
      <c r="A176" s="1" t="s">
        <v>119</v>
      </c>
      <c r="E176" s="33" t="s">
        <v>5110</v>
      </c>
    </row>
    <row r="177">
      <c r="A177" s="1" t="s">
        <v>121</v>
      </c>
      <c r="E177" s="27" t="s">
        <v>114</v>
      </c>
    </row>
    <row r="178">
      <c r="A178" s="1" t="s">
        <v>112</v>
      </c>
      <c r="B178" s="1">
        <v>43</v>
      </c>
      <c r="C178" s="26" t="s">
        <v>5111</v>
      </c>
      <c r="D178" t="s">
        <v>114</v>
      </c>
      <c r="E178" s="27" t="s">
        <v>5112</v>
      </c>
      <c r="F178" s="28" t="s">
        <v>132</v>
      </c>
      <c r="G178" s="29">
        <v>5</v>
      </c>
      <c r="H178" s="28">
        <v>0.0089999999999999993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257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118</v>
      </c>
      <c r="E179" s="27" t="s">
        <v>5112</v>
      </c>
    </row>
    <row r="180">
      <c r="A180" s="1" t="s">
        <v>119</v>
      </c>
      <c r="E180" s="33" t="s">
        <v>5113</v>
      </c>
    </row>
    <row r="181">
      <c r="A181" s="1" t="s">
        <v>121</v>
      </c>
      <c r="E181" s="27" t="s">
        <v>114</v>
      </c>
    </row>
  </sheetData>
  <sheetProtection sheet="1" objects="1" scenarios="1" spinCount="100000" saltValue="v+sjMlBJavgWmwgn1X5IVr2sZpbxQL+N9JEpsfYwVfpFPaXX1b/NJcICL8nfC9hBJDAZXhDJ+9E31Sb07xVAnw==" hashValue="OpBSmfKdHNfqVLtxW/L34BqBWTr8xlA9hvGsiuqKCKG6NiwtqAgCzIQ52zj2A00jSX3wYf1X5KD5UR1YYuMUU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79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79</v>
      </c>
      <c r="D4" s="1"/>
      <c r="E4" s="17" t="s">
        <v>80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COUNTIFS(L8:L34,"=0",A8:A34,"P")+COUNTIFS(L8:L34,"",A8:A34,"P")+SUM(Q8:Q34)</f>
        <v>0</v>
      </c>
    </row>
    <row r="8">
      <c r="A8" s="1" t="s">
        <v>107</v>
      </c>
      <c r="C8" s="22" t="s">
        <v>5114</v>
      </c>
      <c r="E8" s="23" t="s">
        <v>86</v>
      </c>
      <c r="L8" s="24">
        <f>L9</f>
        <v>0</v>
      </c>
      <c r="M8" s="24">
        <f>M9</f>
        <v>0</v>
      </c>
      <c r="N8" s="25"/>
    </row>
    <row r="9">
      <c r="A9" s="1" t="s">
        <v>109</v>
      </c>
      <c r="C9" s="22" t="s">
        <v>5115</v>
      </c>
      <c r="E9" s="23" t="s">
        <v>5116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112</v>
      </c>
      <c r="B10" s="1">
        <v>1</v>
      </c>
      <c r="C10" s="26" t="s">
        <v>5117</v>
      </c>
      <c r="D10"/>
      <c r="E10" s="27" t="s">
        <v>5118</v>
      </c>
      <c r="F10" s="28" t="s">
        <v>132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114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118</v>
      </c>
      <c r="E11" s="27" t="s">
        <v>5118</v>
      </c>
    </row>
    <row r="12">
      <c r="A12" s="1" t="s">
        <v>119</v>
      </c>
    </row>
    <row r="13">
      <c r="A13" s="1" t="s">
        <v>121</v>
      </c>
      <c r="E13" s="27"/>
    </row>
    <row r="14">
      <c r="A14" s="1" t="s">
        <v>112</v>
      </c>
      <c r="B14" s="1">
        <v>2</v>
      </c>
      <c r="C14" s="26" t="s">
        <v>5119</v>
      </c>
      <c r="D14"/>
      <c r="E14" s="27" t="s">
        <v>5120</v>
      </c>
      <c r="F14" s="28" t="s">
        <v>132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114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118</v>
      </c>
      <c r="E15" s="27" t="s">
        <v>5120</v>
      </c>
    </row>
    <row r="16">
      <c r="A16" s="1" t="s">
        <v>119</v>
      </c>
    </row>
    <row r="17">
      <c r="A17" s="1" t="s">
        <v>121</v>
      </c>
      <c r="E17" s="27"/>
    </row>
    <row r="18">
      <c r="A18" s="1" t="s">
        <v>112</v>
      </c>
      <c r="B18" s="1">
        <v>3</v>
      </c>
      <c r="C18" s="26" t="s">
        <v>5121</v>
      </c>
      <c r="D18"/>
      <c r="E18" s="27" t="s">
        <v>5122</v>
      </c>
      <c r="F18" s="28" t="s">
        <v>132</v>
      </c>
      <c r="G18" s="29">
        <v>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114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118</v>
      </c>
      <c r="E19" s="27" t="s">
        <v>5122</v>
      </c>
    </row>
    <row r="20">
      <c r="A20" s="1" t="s">
        <v>119</v>
      </c>
    </row>
    <row r="21">
      <c r="A21" s="1" t="s">
        <v>121</v>
      </c>
      <c r="E21" s="27"/>
    </row>
    <row r="22">
      <c r="A22" s="1" t="s">
        <v>112</v>
      </c>
      <c r="B22" s="1">
        <v>4</v>
      </c>
      <c r="C22" s="26" t="s">
        <v>5123</v>
      </c>
      <c r="D22"/>
      <c r="E22" s="27" t="s">
        <v>5124</v>
      </c>
      <c r="F22" s="28" t="s">
        <v>132</v>
      </c>
      <c r="G22" s="29">
        <v>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114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118</v>
      </c>
      <c r="E23" s="27" t="s">
        <v>5124</v>
      </c>
    </row>
    <row r="24">
      <c r="A24" s="1" t="s">
        <v>119</v>
      </c>
    </row>
    <row r="25">
      <c r="A25" s="1" t="s">
        <v>121</v>
      </c>
      <c r="E25" s="27"/>
    </row>
    <row r="26">
      <c r="A26" s="1" t="s">
        <v>112</v>
      </c>
      <c r="B26" s="1">
        <v>5</v>
      </c>
      <c r="C26" s="26" t="s">
        <v>4914</v>
      </c>
      <c r="D26"/>
      <c r="E26" s="27" t="s">
        <v>5125</v>
      </c>
      <c r="F26" s="28" t="s">
        <v>132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114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118</v>
      </c>
      <c r="E27" s="27" t="s">
        <v>5125</v>
      </c>
    </row>
    <row r="28">
      <c r="A28" s="1" t="s">
        <v>119</v>
      </c>
    </row>
    <row r="29">
      <c r="A29" s="1" t="s">
        <v>121</v>
      </c>
      <c r="E29" s="27"/>
    </row>
    <row r="30" ht="25.5">
      <c r="A30" s="1" t="s">
        <v>112</v>
      </c>
      <c r="B30" s="1">
        <v>6</v>
      </c>
      <c r="C30" s="26" t="s">
        <v>5126</v>
      </c>
      <c r="D30"/>
      <c r="E30" s="27" t="s">
        <v>5127</v>
      </c>
      <c r="F30" s="28" t="s">
        <v>132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114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118</v>
      </c>
      <c r="E31" s="27" t="s">
        <v>5127</v>
      </c>
    </row>
    <row r="32">
      <c r="A32" s="1" t="s">
        <v>119</v>
      </c>
    </row>
    <row r="33">
      <c r="A33" s="1" t="s">
        <v>121</v>
      </c>
      <c r="E33" s="27"/>
    </row>
  </sheetData>
  <sheetProtection sheet="1" objects="1" scenarios="1" spinCount="100000" saltValue="supiR7N9bd25a6SrOyp4aWJLPaW7MFNkk0mm1n2MvFcaZvxrgLa/tPh1H8LxGC7TgZK3leZHZteaDwJbA7LrGw==" hashValue="SBFrwwR97b7yT50i+MSCflE0r6Wa2M/ctz35u+5ItNzdjoMpnfVicsoUGyyvvQ2hRVBd0pkVRPBR0OOdOyNhL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COUNTIFS(L8:L143,"=0",A8:A143,"P")+COUNTIFS(L8:L143,"",A8:A143,"P")+SUM(Q8:Q143)</f>
        <v>0</v>
      </c>
    </row>
    <row r="8">
      <c r="A8" s="1" t="s">
        <v>107</v>
      </c>
      <c r="C8" s="22" t="s">
        <v>496</v>
      </c>
      <c r="E8" s="23" t="s">
        <v>19</v>
      </c>
      <c r="L8" s="24">
        <f>L9+L126</f>
        <v>0</v>
      </c>
      <c r="M8" s="24">
        <f>M9+M126</f>
        <v>0</v>
      </c>
      <c r="N8" s="25"/>
    </row>
    <row r="9">
      <c r="A9" s="1" t="s">
        <v>109</v>
      </c>
      <c r="C9" s="22" t="s">
        <v>341</v>
      </c>
      <c r="E9" s="23" t="s">
        <v>497</v>
      </c>
      <c r="L9" s="24">
        <f>SUMIFS(L10:L125,A10:A125,"P")</f>
        <v>0</v>
      </c>
      <c r="M9" s="24">
        <f>SUMIFS(M10:M125,A10:A125,"P")</f>
        <v>0</v>
      </c>
      <c r="N9" s="25"/>
    </row>
    <row r="10" ht="25.5">
      <c r="A10" s="1" t="s">
        <v>112</v>
      </c>
      <c r="B10" s="1">
        <v>5</v>
      </c>
      <c r="C10" s="26" t="s">
        <v>197</v>
      </c>
      <c r="D10" t="s">
        <v>114</v>
      </c>
      <c r="E10" s="27" t="s">
        <v>198</v>
      </c>
      <c r="F10" s="28" t="s">
        <v>132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118</v>
      </c>
      <c r="E11" s="27" t="s">
        <v>198</v>
      </c>
    </row>
    <row r="12">
      <c r="A12" s="1" t="s">
        <v>119</v>
      </c>
    </row>
    <row r="13">
      <c r="A13" s="1" t="s">
        <v>121</v>
      </c>
      <c r="E13" s="27" t="s">
        <v>114</v>
      </c>
    </row>
    <row r="14" ht="25.5">
      <c r="A14" s="1" t="s">
        <v>112</v>
      </c>
      <c r="B14" s="1">
        <v>9</v>
      </c>
      <c r="C14" s="26" t="s">
        <v>288</v>
      </c>
      <c r="D14" t="s">
        <v>114</v>
      </c>
      <c r="E14" s="27" t="s">
        <v>289</v>
      </c>
      <c r="F14" s="28" t="s">
        <v>136</v>
      </c>
      <c r="G14" s="29">
        <v>30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118</v>
      </c>
      <c r="E15" s="27" t="s">
        <v>290</v>
      </c>
    </row>
    <row r="16">
      <c r="A16" s="1" t="s">
        <v>119</v>
      </c>
    </row>
    <row r="17">
      <c r="A17" s="1" t="s">
        <v>121</v>
      </c>
      <c r="E17" s="27" t="s">
        <v>114</v>
      </c>
    </row>
    <row r="18" ht="25.5">
      <c r="A18" s="1" t="s">
        <v>112</v>
      </c>
      <c r="B18" s="1">
        <v>29</v>
      </c>
      <c r="C18" s="26" t="s">
        <v>498</v>
      </c>
      <c r="D18" t="s">
        <v>114</v>
      </c>
      <c r="E18" s="27" t="s">
        <v>499</v>
      </c>
      <c r="F18" s="28" t="s">
        <v>132</v>
      </c>
      <c r="G18" s="29">
        <v>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118</v>
      </c>
      <c r="E19" s="27" t="s">
        <v>499</v>
      </c>
    </row>
    <row r="20">
      <c r="A20" s="1" t="s">
        <v>119</v>
      </c>
    </row>
    <row r="21">
      <c r="A21" s="1" t="s">
        <v>121</v>
      </c>
      <c r="E21" s="27" t="s">
        <v>114</v>
      </c>
    </row>
    <row r="22">
      <c r="A22" s="1" t="s">
        <v>112</v>
      </c>
      <c r="B22" s="1">
        <v>7</v>
      </c>
      <c r="C22" s="26" t="s">
        <v>291</v>
      </c>
      <c r="D22" t="s">
        <v>114</v>
      </c>
      <c r="E22" s="27" t="s">
        <v>292</v>
      </c>
      <c r="F22" s="28" t="s">
        <v>132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118</v>
      </c>
      <c r="E23" s="27" t="s">
        <v>292</v>
      </c>
    </row>
    <row r="24">
      <c r="A24" s="1" t="s">
        <v>119</v>
      </c>
    </row>
    <row r="25">
      <c r="A25" s="1" t="s">
        <v>121</v>
      </c>
      <c r="E25" s="27" t="s">
        <v>114</v>
      </c>
    </row>
    <row r="26">
      <c r="A26" s="1" t="s">
        <v>112</v>
      </c>
      <c r="B26" s="1">
        <v>10</v>
      </c>
      <c r="C26" s="26" t="s">
        <v>293</v>
      </c>
      <c r="D26" t="s">
        <v>114</v>
      </c>
      <c r="E26" s="27" t="s">
        <v>294</v>
      </c>
      <c r="F26" s="28" t="s">
        <v>136</v>
      </c>
      <c r="G26" s="29">
        <v>31.5</v>
      </c>
      <c r="H26" s="28">
        <v>0.00017000000000000001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118</v>
      </c>
      <c r="E27" s="27" t="s">
        <v>294</v>
      </c>
    </row>
    <row r="28">
      <c r="A28" s="1" t="s">
        <v>119</v>
      </c>
    </row>
    <row r="29">
      <c r="A29" s="1" t="s">
        <v>121</v>
      </c>
      <c r="E29" s="27" t="s">
        <v>114</v>
      </c>
    </row>
    <row r="30" ht="25.5">
      <c r="A30" s="1" t="s">
        <v>112</v>
      </c>
      <c r="B30" s="1">
        <v>15</v>
      </c>
      <c r="C30" s="26" t="s">
        <v>500</v>
      </c>
      <c r="D30" t="s">
        <v>114</v>
      </c>
      <c r="E30" s="27" t="s">
        <v>501</v>
      </c>
      <c r="F30" s="28" t="s">
        <v>136</v>
      </c>
      <c r="G30" s="29">
        <v>31.5</v>
      </c>
      <c r="H30" s="28">
        <v>0.00080000000000000004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133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118</v>
      </c>
      <c r="E31" s="27" t="s">
        <v>501</v>
      </c>
    </row>
    <row r="32">
      <c r="A32" s="1" t="s">
        <v>119</v>
      </c>
    </row>
    <row r="33">
      <c r="A33" s="1" t="s">
        <v>121</v>
      </c>
      <c r="E33" s="27" t="s">
        <v>114</v>
      </c>
    </row>
    <row r="34">
      <c r="A34" s="1" t="s">
        <v>112</v>
      </c>
      <c r="B34" s="1">
        <v>19</v>
      </c>
      <c r="C34" s="26" t="s">
        <v>366</v>
      </c>
      <c r="D34" t="s">
        <v>114</v>
      </c>
      <c r="E34" s="27" t="s">
        <v>367</v>
      </c>
      <c r="F34" s="28" t="s">
        <v>132</v>
      </c>
      <c r="G34" s="29">
        <v>2</v>
      </c>
      <c r="H34" s="28">
        <v>0.00023000000000000001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133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118</v>
      </c>
      <c r="E35" s="27" t="s">
        <v>367</v>
      </c>
    </row>
    <row r="36">
      <c r="A36" s="1" t="s">
        <v>119</v>
      </c>
    </row>
    <row r="37">
      <c r="A37" s="1" t="s">
        <v>121</v>
      </c>
      <c r="E37" s="27" t="s">
        <v>114</v>
      </c>
    </row>
    <row r="38" ht="25.5">
      <c r="A38" s="1" t="s">
        <v>112</v>
      </c>
      <c r="B38" s="1">
        <v>11</v>
      </c>
      <c r="C38" s="26" t="s">
        <v>469</v>
      </c>
      <c r="D38" t="s">
        <v>114</v>
      </c>
      <c r="E38" s="27" t="s">
        <v>470</v>
      </c>
      <c r="F38" s="28" t="s">
        <v>136</v>
      </c>
      <c r="G38" s="29">
        <v>95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133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.5">
      <c r="A39" s="1" t="s">
        <v>118</v>
      </c>
      <c r="E39" s="27" t="s">
        <v>470</v>
      </c>
    </row>
    <row r="40">
      <c r="A40" s="1" t="s">
        <v>119</v>
      </c>
    </row>
    <row r="41">
      <c r="A41" s="1" t="s">
        <v>121</v>
      </c>
      <c r="E41" s="27" t="s">
        <v>114</v>
      </c>
    </row>
    <row r="42">
      <c r="A42" s="1" t="s">
        <v>112</v>
      </c>
      <c r="B42" s="1">
        <v>12</v>
      </c>
      <c r="C42" s="26" t="s">
        <v>224</v>
      </c>
      <c r="D42" t="s">
        <v>114</v>
      </c>
      <c r="E42" s="27" t="s">
        <v>226</v>
      </c>
      <c r="F42" s="28" t="s">
        <v>227</v>
      </c>
      <c r="G42" s="29">
        <v>5</v>
      </c>
      <c r="H42" s="28">
        <v>0.0018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133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118</v>
      </c>
      <c r="E43" s="27" t="s">
        <v>226</v>
      </c>
    </row>
    <row r="44">
      <c r="A44" s="1" t="s">
        <v>119</v>
      </c>
    </row>
    <row r="45">
      <c r="A45" s="1" t="s">
        <v>121</v>
      </c>
      <c r="E45" s="27" t="s">
        <v>114</v>
      </c>
    </row>
    <row r="46" ht="25.5">
      <c r="A46" s="1" t="s">
        <v>112</v>
      </c>
      <c r="B46" s="1">
        <v>18</v>
      </c>
      <c r="C46" s="26" t="s">
        <v>368</v>
      </c>
      <c r="D46" t="s">
        <v>114</v>
      </c>
      <c r="E46" s="27" t="s">
        <v>369</v>
      </c>
      <c r="F46" s="28" t="s">
        <v>132</v>
      </c>
      <c r="G46" s="29">
        <v>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133</v>
      </c>
      <c r="O46" s="32">
        <f>M46*AA46</f>
        <v>0</v>
      </c>
      <c r="P46" s="1">
        <v>3</v>
      </c>
      <c r="AA46" s="1">
        <f>IF(P46=1,$O$3,IF(P46=2,$O$4,$O$5))</f>
        <v>0</v>
      </c>
    </row>
    <row r="47" ht="38.25">
      <c r="A47" s="1" t="s">
        <v>118</v>
      </c>
      <c r="E47" s="27" t="s">
        <v>370</v>
      </c>
    </row>
    <row r="48">
      <c r="A48" s="1" t="s">
        <v>119</v>
      </c>
    </row>
    <row r="49">
      <c r="A49" s="1" t="s">
        <v>121</v>
      </c>
      <c r="E49" s="27" t="s">
        <v>114</v>
      </c>
    </row>
    <row r="50" ht="25.5">
      <c r="A50" s="1" t="s">
        <v>112</v>
      </c>
      <c r="B50" s="1">
        <v>13</v>
      </c>
      <c r="C50" s="26" t="s">
        <v>502</v>
      </c>
      <c r="D50" t="s">
        <v>114</v>
      </c>
      <c r="E50" s="27" t="s">
        <v>503</v>
      </c>
      <c r="F50" s="28" t="s">
        <v>136</v>
      </c>
      <c r="G50" s="29">
        <v>166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133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118</v>
      </c>
      <c r="E51" s="27" t="s">
        <v>503</v>
      </c>
    </row>
    <row r="52">
      <c r="A52" s="1" t="s">
        <v>119</v>
      </c>
    </row>
    <row r="53">
      <c r="A53" s="1" t="s">
        <v>121</v>
      </c>
      <c r="E53" s="27" t="s">
        <v>114</v>
      </c>
    </row>
    <row r="54" ht="25.5">
      <c r="A54" s="1" t="s">
        <v>112</v>
      </c>
      <c r="B54" s="1">
        <v>16</v>
      </c>
      <c r="C54" s="26" t="s">
        <v>228</v>
      </c>
      <c r="D54" t="s">
        <v>114</v>
      </c>
      <c r="E54" s="27" t="s">
        <v>229</v>
      </c>
      <c r="F54" s="28" t="s">
        <v>136</v>
      </c>
      <c r="G54" s="29">
        <v>20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133</v>
      </c>
      <c r="O54" s="32">
        <f>M54*AA54</f>
        <v>0</v>
      </c>
      <c r="P54" s="1">
        <v>3</v>
      </c>
      <c r="AA54" s="1">
        <f>IF(P54=1,$O$3,IF(P54=2,$O$4,$O$5))</f>
        <v>0</v>
      </c>
    </row>
    <row r="55" ht="25.5">
      <c r="A55" s="1" t="s">
        <v>118</v>
      </c>
      <c r="E55" s="27" t="s">
        <v>229</v>
      </c>
    </row>
    <row r="56">
      <c r="A56" s="1" t="s">
        <v>119</v>
      </c>
    </row>
    <row r="57">
      <c r="A57" s="1" t="s">
        <v>121</v>
      </c>
      <c r="E57" s="27" t="s">
        <v>114</v>
      </c>
    </row>
    <row r="58" ht="25.5">
      <c r="A58" s="1" t="s">
        <v>112</v>
      </c>
      <c r="B58" s="1">
        <v>26</v>
      </c>
      <c r="C58" s="26" t="s">
        <v>504</v>
      </c>
      <c r="D58" t="s">
        <v>114</v>
      </c>
      <c r="E58" s="27" t="s">
        <v>505</v>
      </c>
      <c r="F58" s="28" t="s">
        <v>132</v>
      </c>
      <c r="G58" s="29">
        <v>1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133</v>
      </c>
      <c r="O58" s="32">
        <f>M58*AA58</f>
        <v>0</v>
      </c>
      <c r="P58" s="1">
        <v>3</v>
      </c>
      <c r="AA58" s="1">
        <f>IF(P58=1,$O$3,IF(P58=2,$O$4,$O$5))</f>
        <v>0</v>
      </c>
    </row>
    <row r="59" ht="25.5">
      <c r="A59" s="1" t="s">
        <v>118</v>
      </c>
      <c r="E59" s="27" t="s">
        <v>505</v>
      </c>
    </row>
    <row r="60">
      <c r="A60" s="1" t="s">
        <v>119</v>
      </c>
    </row>
    <row r="61">
      <c r="A61" s="1" t="s">
        <v>121</v>
      </c>
      <c r="E61" s="27" t="s">
        <v>114</v>
      </c>
    </row>
    <row r="62" ht="25.5">
      <c r="A62" s="1" t="s">
        <v>112</v>
      </c>
      <c r="B62" s="1">
        <v>20</v>
      </c>
      <c r="C62" s="26" t="s">
        <v>373</v>
      </c>
      <c r="D62" t="s">
        <v>114</v>
      </c>
      <c r="E62" s="27" t="s">
        <v>374</v>
      </c>
      <c r="F62" s="28" t="s">
        <v>132</v>
      </c>
      <c r="G62" s="29">
        <v>2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133</v>
      </c>
      <c r="O62" s="32">
        <f>M62*AA62</f>
        <v>0</v>
      </c>
      <c r="P62" s="1">
        <v>3</v>
      </c>
      <c r="AA62" s="1">
        <f>IF(P62=1,$O$3,IF(P62=2,$O$4,$O$5))</f>
        <v>0</v>
      </c>
    </row>
    <row r="63" ht="25.5">
      <c r="A63" s="1" t="s">
        <v>118</v>
      </c>
      <c r="E63" s="27" t="s">
        <v>374</v>
      </c>
    </row>
    <row r="64">
      <c r="A64" s="1" t="s">
        <v>119</v>
      </c>
    </row>
    <row r="65">
      <c r="A65" s="1" t="s">
        <v>121</v>
      </c>
      <c r="E65" s="27" t="s">
        <v>114</v>
      </c>
    </row>
    <row r="66">
      <c r="A66" s="1" t="s">
        <v>112</v>
      </c>
      <c r="B66" s="1">
        <v>21</v>
      </c>
      <c r="C66" s="26" t="s">
        <v>506</v>
      </c>
      <c r="D66" t="s">
        <v>114</v>
      </c>
      <c r="E66" s="27" t="s">
        <v>507</v>
      </c>
      <c r="F66" s="28" t="s">
        <v>132</v>
      </c>
      <c r="G66" s="29">
        <v>1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133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118</v>
      </c>
      <c r="E67" s="27" t="s">
        <v>507</v>
      </c>
    </row>
    <row r="68" ht="38.25">
      <c r="A68" s="1" t="s">
        <v>119</v>
      </c>
      <c r="E68" s="33" t="s">
        <v>508</v>
      </c>
    </row>
    <row r="69">
      <c r="A69" s="1" t="s">
        <v>121</v>
      </c>
      <c r="E69" s="27" t="s">
        <v>114</v>
      </c>
    </row>
    <row r="70">
      <c r="A70" s="1" t="s">
        <v>112</v>
      </c>
      <c r="B70" s="1">
        <v>23</v>
      </c>
      <c r="C70" s="26" t="s">
        <v>509</v>
      </c>
      <c r="D70" t="s">
        <v>114</v>
      </c>
      <c r="E70" s="27" t="s">
        <v>510</v>
      </c>
      <c r="F70" s="28" t="s">
        <v>132</v>
      </c>
      <c r="G70" s="29">
        <v>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133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118</v>
      </c>
      <c r="E71" s="27" t="s">
        <v>510</v>
      </c>
    </row>
    <row r="72" ht="51">
      <c r="A72" s="1" t="s">
        <v>119</v>
      </c>
      <c r="E72" s="33" t="s">
        <v>511</v>
      </c>
    </row>
    <row r="73">
      <c r="A73" s="1" t="s">
        <v>121</v>
      </c>
      <c r="E73" s="27" t="s">
        <v>114</v>
      </c>
    </row>
    <row r="74">
      <c r="A74" s="1" t="s">
        <v>112</v>
      </c>
      <c r="B74" s="1">
        <v>27</v>
      </c>
      <c r="C74" s="26" t="s">
        <v>512</v>
      </c>
      <c r="D74" t="s">
        <v>114</v>
      </c>
      <c r="E74" s="27" t="s">
        <v>513</v>
      </c>
      <c r="F74" s="28" t="s">
        <v>132</v>
      </c>
      <c r="G74" s="29">
        <v>1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133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118</v>
      </c>
      <c r="E75" s="27" t="s">
        <v>513</v>
      </c>
    </row>
    <row r="76">
      <c r="A76" s="1" t="s">
        <v>119</v>
      </c>
    </row>
    <row r="77">
      <c r="A77" s="1" t="s">
        <v>121</v>
      </c>
      <c r="E77" s="27" t="s">
        <v>114</v>
      </c>
    </row>
    <row r="78">
      <c r="A78" s="1" t="s">
        <v>112</v>
      </c>
      <c r="B78" s="1">
        <v>28</v>
      </c>
      <c r="C78" s="26" t="s">
        <v>514</v>
      </c>
      <c r="D78" t="s">
        <v>114</v>
      </c>
      <c r="E78" s="27" t="s">
        <v>515</v>
      </c>
      <c r="F78" s="28" t="s">
        <v>132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133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118</v>
      </c>
      <c r="E79" s="27" t="s">
        <v>515</v>
      </c>
    </row>
    <row r="80">
      <c r="A80" s="1" t="s">
        <v>119</v>
      </c>
    </row>
    <row r="81">
      <c r="A81" s="1" t="s">
        <v>121</v>
      </c>
      <c r="E81" s="27" t="s">
        <v>114</v>
      </c>
    </row>
    <row r="82">
      <c r="A82" s="1" t="s">
        <v>112</v>
      </c>
      <c r="B82" s="1">
        <v>30</v>
      </c>
      <c r="C82" s="26" t="s">
        <v>516</v>
      </c>
      <c r="D82" t="s">
        <v>114</v>
      </c>
      <c r="E82" s="27" t="s">
        <v>517</v>
      </c>
      <c r="F82" s="28" t="s">
        <v>132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133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118</v>
      </c>
      <c r="E83" s="27" t="s">
        <v>517</v>
      </c>
    </row>
    <row r="84">
      <c r="A84" s="1" t="s">
        <v>119</v>
      </c>
    </row>
    <row r="85">
      <c r="A85" s="1" t="s">
        <v>121</v>
      </c>
      <c r="E85" s="27" t="s">
        <v>114</v>
      </c>
    </row>
    <row r="86">
      <c r="A86" s="1" t="s">
        <v>112</v>
      </c>
      <c r="B86" s="1">
        <v>31</v>
      </c>
      <c r="C86" s="26" t="s">
        <v>518</v>
      </c>
      <c r="D86" t="s">
        <v>114</v>
      </c>
      <c r="E86" s="27" t="s">
        <v>519</v>
      </c>
      <c r="F86" s="28" t="s">
        <v>132</v>
      </c>
      <c r="G86" s="29">
        <v>7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133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118</v>
      </c>
      <c r="E87" s="27" t="s">
        <v>519</v>
      </c>
    </row>
    <row r="88">
      <c r="A88" s="1" t="s">
        <v>119</v>
      </c>
    </row>
    <row r="89">
      <c r="A89" s="1" t="s">
        <v>121</v>
      </c>
      <c r="E89" s="27" t="s">
        <v>114</v>
      </c>
    </row>
    <row r="90">
      <c r="A90" s="1" t="s">
        <v>112</v>
      </c>
      <c r="B90" s="1">
        <v>32</v>
      </c>
      <c r="C90" s="26" t="s">
        <v>520</v>
      </c>
      <c r="D90" t="s">
        <v>114</v>
      </c>
      <c r="E90" s="27" t="s">
        <v>495</v>
      </c>
      <c r="F90" s="28" t="s">
        <v>132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257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118</v>
      </c>
      <c r="E91" s="27" t="s">
        <v>495</v>
      </c>
    </row>
    <row r="92">
      <c r="A92" s="1" t="s">
        <v>119</v>
      </c>
    </row>
    <row r="93">
      <c r="A93" s="1" t="s">
        <v>121</v>
      </c>
      <c r="E93" s="27" t="s">
        <v>114</v>
      </c>
    </row>
    <row r="94">
      <c r="A94" s="1" t="s">
        <v>112</v>
      </c>
      <c r="B94" s="1">
        <v>33</v>
      </c>
      <c r="C94" s="26" t="s">
        <v>521</v>
      </c>
      <c r="D94" t="s">
        <v>114</v>
      </c>
      <c r="E94" s="27" t="s">
        <v>522</v>
      </c>
      <c r="F94" s="28" t="s">
        <v>132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257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118</v>
      </c>
      <c r="E95" s="27" t="s">
        <v>522</v>
      </c>
    </row>
    <row r="96">
      <c r="A96" s="1" t="s">
        <v>119</v>
      </c>
    </row>
    <row r="97">
      <c r="A97" s="1" t="s">
        <v>121</v>
      </c>
      <c r="E97" s="27" t="s">
        <v>114</v>
      </c>
    </row>
    <row r="98">
      <c r="A98" s="1" t="s">
        <v>112</v>
      </c>
      <c r="B98" s="1">
        <v>6</v>
      </c>
      <c r="C98" s="26" t="s">
        <v>523</v>
      </c>
      <c r="D98" t="s">
        <v>114</v>
      </c>
      <c r="E98" s="27" t="s">
        <v>286</v>
      </c>
      <c r="F98" s="28" t="s">
        <v>132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257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118</v>
      </c>
      <c r="E99" s="27" t="s">
        <v>286</v>
      </c>
    </row>
    <row r="100">
      <c r="A100" s="1" t="s">
        <v>119</v>
      </c>
    </row>
    <row r="101">
      <c r="A101" s="1" t="s">
        <v>121</v>
      </c>
      <c r="E101" s="27" t="s">
        <v>114</v>
      </c>
    </row>
    <row r="102">
      <c r="A102" s="1" t="s">
        <v>112</v>
      </c>
      <c r="B102" s="1">
        <v>8</v>
      </c>
      <c r="C102" s="26" t="s">
        <v>524</v>
      </c>
      <c r="D102" t="s">
        <v>114</v>
      </c>
      <c r="E102" s="27" t="s">
        <v>324</v>
      </c>
      <c r="F102" s="28" t="s">
        <v>132</v>
      </c>
      <c r="G102" s="29">
        <v>2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257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118</v>
      </c>
      <c r="E103" s="27" t="s">
        <v>324</v>
      </c>
    </row>
    <row r="104">
      <c r="A104" s="1" t="s">
        <v>119</v>
      </c>
    </row>
    <row r="105">
      <c r="A105" s="1" t="s">
        <v>121</v>
      </c>
      <c r="E105" s="27" t="s">
        <v>114</v>
      </c>
    </row>
    <row r="106">
      <c r="A106" s="1" t="s">
        <v>112</v>
      </c>
      <c r="B106" s="1">
        <v>14</v>
      </c>
      <c r="C106" s="26" t="s">
        <v>525</v>
      </c>
      <c r="D106" t="s">
        <v>114</v>
      </c>
      <c r="E106" s="27" t="s">
        <v>526</v>
      </c>
      <c r="F106" s="28" t="s">
        <v>136</v>
      </c>
      <c r="G106" s="29">
        <v>142.80000000000001</v>
      </c>
      <c r="H106" s="28">
        <v>0.0001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257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118</v>
      </c>
      <c r="E107" s="27" t="s">
        <v>526</v>
      </c>
    </row>
    <row r="108">
      <c r="A108" s="1" t="s">
        <v>119</v>
      </c>
    </row>
    <row r="109">
      <c r="A109" s="1" t="s">
        <v>121</v>
      </c>
      <c r="E109" s="27" t="s">
        <v>114</v>
      </c>
    </row>
    <row r="110">
      <c r="A110" s="1" t="s">
        <v>112</v>
      </c>
      <c r="B110" s="1">
        <v>22</v>
      </c>
      <c r="C110" s="26" t="s">
        <v>527</v>
      </c>
      <c r="D110" t="s">
        <v>114</v>
      </c>
      <c r="E110" s="27" t="s">
        <v>528</v>
      </c>
      <c r="F110" s="28" t="s">
        <v>132</v>
      </c>
      <c r="G110" s="29">
        <v>1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257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118</v>
      </c>
      <c r="E111" s="27" t="s">
        <v>528</v>
      </c>
    </row>
    <row r="112" ht="25.5">
      <c r="A112" s="1" t="s">
        <v>119</v>
      </c>
      <c r="E112" s="33" t="s">
        <v>529</v>
      </c>
    </row>
    <row r="113">
      <c r="A113" s="1" t="s">
        <v>121</v>
      </c>
      <c r="E113" s="27" t="s">
        <v>114</v>
      </c>
    </row>
    <row r="114">
      <c r="A114" s="1" t="s">
        <v>112</v>
      </c>
      <c r="B114" s="1">
        <v>24</v>
      </c>
      <c r="C114" s="26" t="s">
        <v>530</v>
      </c>
      <c r="D114" t="s">
        <v>114</v>
      </c>
      <c r="E114" s="27" t="s">
        <v>531</v>
      </c>
      <c r="F114" s="28" t="s">
        <v>132</v>
      </c>
      <c r="G114" s="29">
        <v>4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257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118</v>
      </c>
      <c r="E115" s="27" t="s">
        <v>531</v>
      </c>
    </row>
    <row r="116" ht="38.25">
      <c r="A116" s="1" t="s">
        <v>119</v>
      </c>
      <c r="E116" s="33" t="s">
        <v>532</v>
      </c>
    </row>
    <row r="117">
      <c r="A117" s="1" t="s">
        <v>121</v>
      </c>
      <c r="E117" s="27" t="s">
        <v>114</v>
      </c>
    </row>
    <row r="118">
      <c r="A118" s="1" t="s">
        <v>112</v>
      </c>
      <c r="B118" s="1">
        <v>17</v>
      </c>
      <c r="C118" s="26" t="s">
        <v>533</v>
      </c>
      <c r="D118" t="s">
        <v>114</v>
      </c>
      <c r="E118" s="27" t="s">
        <v>464</v>
      </c>
      <c r="F118" s="28" t="s">
        <v>136</v>
      </c>
      <c r="G118" s="29">
        <v>21</v>
      </c>
      <c r="H118" s="28">
        <v>0.00012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257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118</v>
      </c>
      <c r="E119" s="27" t="s">
        <v>464</v>
      </c>
    </row>
    <row r="120">
      <c r="A120" s="1" t="s">
        <v>119</v>
      </c>
    </row>
    <row r="121">
      <c r="A121" s="1" t="s">
        <v>121</v>
      </c>
      <c r="E121" s="27" t="s">
        <v>114</v>
      </c>
    </row>
    <row r="122">
      <c r="A122" s="1" t="s">
        <v>112</v>
      </c>
      <c r="B122" s="1">
        <v>25</v>
      </c>
      <c r="C122" s="26" t="s">
        <v>534</v>
      </c>
      <c r="D122" t="s">
        <v>114</v>
      </c>
      <c r="E122" s="27" t="s">
        <v>535</v>
      </c>
      <c r="F122" s="28" t="s">
        <v>132</v>
      </c>
      <c r="G122" s="29">
        <v>4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257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118</v>
      </c>
      <c r="E123" s="27" t="s">
        <v>535</v>
      </c>
    </row>
    <row r="124" ht="38.25">
      <c r="A124" s="1" t="s">
        <v>119</v>
      </c>
      <c r="E124" s="33" t="s">
        <v>532</v>
      </c>
    </row>
    <row r="125">
      <c r="A125" s="1" t="s">
        <v>121</v>
      </c>
      <c r="E125" s="27" t="s">
        <v>114</v>
      </c>
    </row>
    <row r="126">
      <c r="A126" s="1" t="s">
        <v>109</v>
      </c>
      <c r="C126" s="22" t="s">
        <v>474</v>
      </c>
      <c r="E126" s="23" t="s">
        <v>475</v>
      </c>
      <c r="L126" s="24">
        <f>SUMIFS(L127:L142,A127:A142,"P")</f>
        <v>0</v>
      </c>
      <c r="M126" s="24">
        <f>SUMIFS(M127:M142,A127:A142,"P")</f>
        <v>0</v>
      </c>
      <c r="N126" s="25"/>
    </row>
    <row r="127" ht="25.5">
      <c r="A127" s="1" t="s">
        <v>112</v>
      </c>
      <c r="B127" s="1">
        <v>1</v>
      </c>
      <c r="C127" s="26" t="s">
        <v>476</v>
      </c>
      <c r="D127" t="s">
        <v>114</v>
      </c>
      <c r="E127" s="27" t="s">
        <v>477</v>
      </c>
      <c r="F127" s="28" t="s">
        <v>478</v>
      </c>
      <c r="G127" s="29">
        <v>0.49299999999999999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133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 ht="25.5">
      <c r="A128" s="1" t="s">
        <v>118</v>
      </c>
      <c r="E128" s="27" t="s">
        <v>477</v>
      </c>
    </row>
    <row r="129">
      <c r="A129" s="1" t="s">
        <v>119</v>
      </c>
    </row>
    <row r="130">
      <c r="A130" s="1" t="s">
        <v>121</v>
      </c>
      <c r="E130" s="27" t="s">
        <v>114</v>
      </c>
    </row>
    <row r="131" ht="25.5">
      <c r="A131" s="1" t="s">
        <v>112</v>
      </c>
      <c r="B131" s="1">
        <v>2</v>
      </c>
      <c r="C131" s="26" t="s">
        <v>479</v>
      </c>
      <c r="D131" t="s">
        <v>114</v>
      </c>
      <c r="E131" s="27" t="s">
        <v>480</v>
      </c>
      <c r="F131" s="28" t="s">
        <v>478</v>
      </c>
      <c r="G131" s="29">
        <v>0.49299999999999999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133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 ht="25.5">
      <c r="A132" s="1" t="s">
        <v>118</v>
      </c>
      <c r="E132" s="27" t="s">
        <v>480</v>
      </c>
    </row>
    <row r="133">
      <c r="A133" s="1" t="s">
        <v>119</v>
      </c>
    </row>
    <row r="134">
      <c r="A134" s="1" t="s">
        <v>121</v>
      </c>
      <c r="E134" s="27" t="s">
        <v>114</v>
      </c>
    </row>
    <row r="135" ht="25.5">
      <c r="A135" s="1" t="s">
        <v>112</v>
      </c>
      <c r="B135" s="1">
        <v>3</v>
      </c>
      <c r="C135" s="26" t="s">
        <v>481</v>
      </c>
      <c r="D135" t="s">
        <v>114</v>
      </c>
      <c r="E135" s="27" t="s">
        <v>482</v>
      </c>
      <c r="F135" s="28" t="s">
        <v>478</v>
      </c>
      <c r="G135" s="29">
        <v>7.3949999999999996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133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 ht="25.5">
      <c r="A136" s="1" t="s">
        <v>118</v>
      </c>
      <c r="E136" s="27" t="s">
        <v>482</v>
      </c>
    </row>
    <row r="137">
      <c r="A137" s="1" t="s">
        <v>119</v>
      </c>
    </row>
    <row r="138">
      <c r="A138" s="1" t="s">
        <v>121</v>
      </c>
      <c r="E138" s="27" t="s">
        <v>114</v>
      </c>
    </row>
    <row r="139" ht="25.5">
      <c r="A139" s="1" t="s">
        <v>112</v>
      </c>
      <c r="B139" s="1">
        <v>4</v>
      </c>
      <c r="C139" s="26" t="s">
        <v>483</v>
      </c>
      <c r="D139" t="s">
        <v>484</v>
      </c>
      <c r="E139" s="27" t="s">
        <v>485</v>
      </c>
      <c r="F139" s="28" t="s">
        <v>478</v>
      </c>
      <c r="G139" s="29">
        <v>0.49299999999999999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133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 ht="38.25">
      <c r="A140" s="1" t="s">
        <v>118</v>
      </c>
      <c r="E140" s="27" t="s">
        <v>486</v>
      </c>
    </row>
    <row r="141">
      <c r="A141" s="1" t="s">
        <v>119</v>
      </c>
    </row>
    <row r="142">
      <c r="A142" s="1" t="s">
        <v>121</v>
      </c>
      <c r="E142" s="27" t="s">
        <v>114</v>
      </c>
    </row>
  </sheetData>
  <sheetProtection sheet="1" objects="1" scenarios="1" spinCount="100000" saltValue="aB+3AckQNWMq3giqhk4UMfmSxbbMSz0r0/n3fmkiosflopv2FgYrjIObVqDpxrR5ueDp62MxT0I2DTEkuQrjFg==" hashValue="ll722ir5AkH7p+I1uUpp+AOpAAUFPVWr3R2l159hNApvqUhr3JYLet3C0roUc4aEkw7TuVy50kpjPFsHOzCrk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COUNTIFS(L8:L91,"=0",A8:A91,"P")+COUNTIFS(L8:L91,"",A8:A91,"P")+SUM(Q8:Q91)</f>
        <v>0</v>
      </c>
    </row>
    <row r="8">
      <c r="A8" s="1" t="s">
        <v>107</v>
      </c>
      <c r="C8" s="22" t="s">
        <v>536</v>
      </c>
      <c r="E8" s="23" t="s">
        <v>21</v>
      </c>
      <c r="L8" s="24">
        <f>L9+L74</f>
        <v>0</v>
      </c>
      <c r="M8" s="24">
        <f>M9+M74</f>
        <v>0</v>
      </c>
      <c r="N8" s="25"/>
    </row>
    <row r="9">
      <c r="A9" s="1" t="s">
        <v>109</v>
      </c>
      <c r="C9" s="22" t="s">
        <v>341</v>
      </c>
      <c r="E9" s="23" t="s">
        <v>537</v>
      </c>
      <c r="L9" s="24">
        <f>SUMIFS(L10:L73,A10:A73,"P")</f>
        <v>0</v>
      </c>
      <c r="M9" s="24">
        <f>SUMIFS(M10:M73,A10:A73,"P")</f>
        <v>0</v>
      </c>
      <c r="N9" s="25"/>
    </row>
    <row r="10">
      <c r="A10" s="1" t="s">
        <v>112</v>
      </c>
      <c r="B10" s="1">
        <v>10</v>
      </c>
      <c r="C10" s="26" t="s">
        <v>538</v>
      </c>
      <c r="D10" t="s">
        <v>114</v>
      </c>
      <c r="E10" s="27" t="s">
        <v>539</v>
      </c>
      <c r="F10" s="28" t="s">
        <v>132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540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118</v>
      </c>
      <c r="E11" s="27" t="s">
        <v>539</v>
      </c>
    </row>
    <row r="12" ht="38.25">
      <c r="A12" s="1" t="s">
        <v>119</v>
      </c>
      <c r="E12" s="33" t="s">
        <v>541</v>
      </c>
    </row>
    <row r="13">
      <c r="A13" s="1" t="s">
        <v>121</v>
      </c>
      <c r="E13" s="27" t="s">
        <v>114</v>
      </c>
    </row>
    <row r="14">
      <c r="A14" s="1" t="s">
        <v>112</v>
      </c>
      <c r="B14" s="1">
        <v>9</v>
      </c>
      <c r="C14" s="26" t="s">
        <v>542</v>
      </c>
      <c r="D14" t="s">
        <v>114</v>
      </c>
      <c r="E14" s="27" t="s">
        <v>543</v>
      </c>
      <c r="F14" s="28" t="s">
        <v>132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540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118</v>
      </c>
      <c r="E15" s="27" t="s">
        <v>543</v>
      </c>
    </row>
    <row r="16">
      <c r="A16" s="1" t="s">
        <v>119</v>
      </c>
    </row>
    <row r="17">
      <c r="A17" s="1" t="s">
        <v>121</v>
      </c>
      <c r="E17" s="27" t="s">
        <v>114</v>
      </c>
    </row>
    <row r="18">
      <c r="A18" s="1" t="s">
        <v>112</v>
      </c>
      <c r="B18" s="1">
        <v>17</v>
      </c>
      <c r="C18" s="26" t="s">
        <v>544</v>
      </c>
      <c r="D18" t="s">
        <v>114</v>
      </c>
      <c r="E18" s="27" t="s">
        <v>545</v>
      </c>
      <c r="F18" s="28" t="s">
        <v>132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540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118</v>
      </c>
      <c r="E19" s="27" t="s">
        <v>545</v>
      </c>
    </row>
    <row r="20">
      <c r="A20" s="1" t="s">
        <v>119</v>
      </c>
    </row>
    <row r="21">
      <c r="A21" s="1" t="s">
        <v>121</v>
      </c>
      <c r="E21" s="27" t="s">
        <v>114</v>
      </c>
    </row>
    <row r="22">
      <c r="A22" s="1" t="s">
        <v>112</v>
      </c>
      <c r="B22" s="1">
        <v>12</v>
      </c>
      <c r="C22" s="26" t="s">
        <v>546</v>
      </c>
      <c r="D22" t="s">
        <v>114</v>
      </c>
      <c r="E22" s="27" t="s">
        <v>547</v>
      </c>
      <c r="F22" s="28" t="s">
        <v>132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540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118</v>
      </c>
      <c r="E23" s="27" t="s">
        <v>547</v>
      </c>
    </row>
    <row r="24">
      <c r="A24" s="1" t="s">
        <v>119</v>
      </c>
    </row>
    <row r="25">
      <c r="A25" s="1" t="s">
        <v>121</v>
      </c>
      <c r="E25" s="27" t="s">
        <v>114</v>
      </c>
    </row>
    <row r="26">
      <c r="A26" s="1" t="s">
        <v>112</v>
      </c>
      <c r="B26" s="1">
        <v>13</v>
      </c>
      <c r="C26" s="26" t="s">
        <v>548</v>
      </c>
      <c r="D26" t="s">
        <v>114</v>
      </c>
      <c r="E26" s="27" t="s">
        <v>549</v>
      </c>
      <c r="F26" s="28" t="s">
        <v>132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540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118</v>
      </c>
      <c r="E27" s="27" t="s">
        <v>549</v>
      </c>
    </row>
    <row r="28">
      <c r="A28" s="1" t="s">
        <v>119</v>
      </c>
    </row>
    <row r="29">
      <c r="A29" s="1" t="s">
        <v>121</v>
      </c>
      <c r="E29" s="27" t="s">
        <v>114</v>
      </c>
    </row>
    <row r="30">
      <c r="A30" s="1" t="s">
        <v>112</v>
      </c>
      <c r="B30" s="1">
        <v>11</v>
      </c>
      <c r="C30" s="26" t="s">
        <v>550</v>
      </c>
      <c r="D30" t="s">
        <v>114</v>
      </c>
      <c r="E30" s="27" t="s">
        <v>551</v>
      </c>
      <c r="F30" s="28" t="s">
        <v>132</v>
      </c>
      <c r="G30" s="29">
        <v>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540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118</v>
      </c>
      <c r="E31" s="27" t="s">
        <v>551</v>
      </c>
    </row>
    <row r="32">
      <c r="A32" s="1" t="s">
        <v>119</v>
      </c>
    </row>
    <row r="33">
      <c r="A33" s="1" t="s">
        <v>121</v>
      </c>
      <c r="E33" s="27" t="s">
        <v>114</v>
      </c>
    </row>
    <row r="34" ht="38.25">
      <c r="A34" s="1" t="s">
        <v>112</v>
      </c>
      <c r="B34" s="1">
        <v>15</v>
      </c>
      <c r="C34" s="26" t="s">
        <v>552</v>
      </c>
      <c r="D34" t="s">
        <v>114</v>
      </c>
      <c r="E34" s="27" t="s">
        <v>553</v>
      </c>
      <c r="F34" s="28" t="s">
        <v>132</v>
      </c>
      <c r="G34" s="29">
        <v>3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540</v>
      </c>
      <c r="O34" s="32">
        <f>M34*AA34</f>
        <v>0</v>
      </c>
      <c r="P34" s="1">
        <v>3</v>
      </c>
      <c r="AA34" s="1">
        <f>IF(P34=1,$O$3,IF(P34=2,$O$4,$O$5))</f>
        <v>0</v>
      </c>
    </row>
    <row r="35" ht="38.25">
      <c r="A35" s="1" t="s">
        <v>118</v>
      </c>
      <c r="E35" s="27" t="s">
        <v>553</v>
      </c>
    </row>
    <row r="36" ht="76.5">
      <c r="A36" s="1" t="s">
        <v>119</v>
      </c>
      <c r="E36" s="33" t="s">
        <v>554</v>
      </c>
    </row>
    <row r="37">
      <c r="A37" s="1" t="s">
        <v>121</v>
      </c>
      <c r="E37" s="27" t="s">
        <v>114</v>
      </c>
    </row>
    <row r="38" ht="25.5">
      <c r="A38" s="1" t="s">
        <v>112</v>
      </c>
      <c r="B38" s="1">
        <v>16</v>
      </c>
      <c r="C38" s="26" t="s">
        <v>555</v>
      </c>
      <c r="D38" t="s">
        <v>114</v>
      </c>
      <c r="E38" s="27" t="s">
        <v>556</v>
      </c>
      <c r="F38" s="28" t="s">
        <v>132</v>
      </c>
      <c r="G38" s="29">
        <v>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540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.5">
      <c r="A39" s="1" t="s">
        <v>118</v>
      </c>
      <c r="E39" s="27" t="s">
        <v>556</v>
      </c>
    </row>
    <row r="40" ht="38.25">
      <c r="A40" s="1" t="s">
        <v>119</v>
      </c>
      <c r="E40" s="33" t="s">
        <v>557</v>
      </c>
    </row>
    <row r="41">
      <c r="A41" s="1" t="s">
        <v>121</v>
      </c>
      <c r="E41" s="27" t="s">
        <v>114</v>
      </c>
    </row>
    <row r="42">
      <c r="A42" s="1" t="s">
        <v>112</v>
      </c>
      <c r="B42" s="1">
        <v>14</v>
      </c>
      <c r="C42" s="26" t="s">
        <v>558</v>
      </c>
      <c r="D42" t="s">
        <v>114</v>
      </c>
      <c r="E42" s="27" t="s">
        <v>559</v>
      </c>
      <c r="F42" s="28" t="s">
        <v>132</v>
      </c>
      <c r="G42" s="29">
        <v>4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540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118</v>
      </c>
      <c r="E43" s="27" t="s">
        <v>559</v>
      </c>
    </row>
    <row r="44">
      <c r="A44" s="1" t="s">
        <v>119</v>
      </c>
    </row>
    <row r="45">
      <c r="A45" s="1" t="s">
        <v>121</v>
      </c>
      <c r="E45" s="27" t="s">
        <v>114</v>
      </c>
    </row>
    <row r="46">
      <c r="A46" s="1" t="s">
        <v>112</v>
      </c>
      <c r="B46" s="1">
        <v>18</v>
      </c>
      <c r="C46" s="26" t="s">
        <v>560</v>
      </c>
      <c r="D46" t="s">
        <v>114</v>
      </c>
      <c r="E46" s="27" t="s">
        <v>561</v>
      </c>
      <c r="F46" s="28" t="s">
        <v>132</v>
      </c>
      <c r="G46" s="29">
        <v>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540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118</v>
      </c>
      <c r="E47" s="27" t="s">
        <v>561</v>
      </c>
    </row>
    <row r="48">
      <c r="A48" s="1" t="s">
        <v>119</v>
      </c>
    </row>
    <row r="49">
      <c r="A49" s="1" t="s">
        <v>121</v>
      </c>
      <c r="E49" s="27" t="s">
        <v>114</v>
      </c>
    </row>
    <row r="50">
      <c r="A50" s="1" t="s">
        <v>112</v>
      </c>
      <c r="B50" s="1">
        <v>19</v>
      </c>
      <c r="C50" s="26" t="s">
        <v>562</v>
      </c>
      <c r="D50" t="s">
        <v>114</v>
      </c>
      <c r="E50" s="27" t="s">
        <v>563</v>
      </c>
      <c r="F50" s="28" t="s">
        <v>564</v>
      </c>
      <c r="G50" s="29">
        <v>1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540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118</v>
      </c>
      <c r="E51" s="27" t="s">
        <v>563</v>
      </c>
    </row>
    <row r="52">
      <c r="A52" s="1" t="s">
        <v>119</v>
      </c>
    </row>
    <row r="53">
      <c r="A53" s="1" t="s">
        <v>121</v>
      </c>
      <c r="E53" s="27" t="s">
        <v>114</v>
      </c>
    </row>
    <row r="54">
      <c r="A54" s="1" t="s">
        <v>112</v>
      </c>
      <c r="B54" s="1">
        <v>20</v>
      </c>
      <c r="C54" s="26" t="s">
        <v>565</v>
      </c>
      <c r="D54" t="s">
        <v>114</v>
      </c>
      <c r="E54" s="27" t="s">
        <v>566</v>
      </c>
      <c r="F54" s="28" t="s">
        <v>567</v>
      </c>
      <c r="G54" s="29">
        <v>1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540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118</v>
      </c>
      <c r="E55" s="27" t="s">
        <v>566</v>
      </c>
    </row>
    <row r="56">
      <c r="A56" s="1" t="s">
        <v>119</v>
      </c>
    </row>
    <row r="57">
      <c r="A57" s="1" t="s">
        <v>121</v>
      </c>
      <c r="E57" s="27" t="s">
        <v>114</v>
      </c>
    </row>
    <row r="58">
      <c r="A58" s="1" t="s">
        <v>112</v>
      </c>
      <c r="B58" s="1">
        <v>5</v>
      </c>
      <c r="C58" s="26" t="s">
        <v>568</v>
      </c>
      <c r="D58" t="s">
        <v>114</v>
      </c>
      <c r="E58" s="27" t="s">
        <v>569</v>
      </c>
      <c r="F58" s="28" t="s">
        <v>570</v>
      </c>
      <c r="G58" s="29">
        <v>0.17499999999999999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540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118</v>
      </c>
      <c r="E59" s="27" t="s">
        <v>569</v>
      </c>
    </row>
    <row r="60">
      <c r="A60" s="1" t="s">
        <v>119</v>
      </c>
      <c r="E60" s="33" t="s">
        <v>571</v>
      </c>
    </row>
    <row r="61">
      <c r="A61" s="1" t="s">
        <v>121</v>
      </c>
      <c r="E61" s="27" t="s">
        <v>114</v>
      </c>
    </row>
    <row r="62">
      <c r="A62" s="1" t="s">
        <v>112</v>
      </c>
      <c r="B62" s="1">
        <v>8</v>
      </c>
      <c r="C62" s="26" t="s">
        <v>572</v>
      </c>
      <c r="D62" t="s">
        <v>114</v>
      </c>
      <c r="E62" s="27" t="s">
        <v>526</v>
      </c>
      <c r="F62" s="28" t="s">
        <v>136</v>
      </c>
      <c r="G62" s="29">
        <v>69.299999999999997</v>
      </c>
      <c r="H62" s="28">
        <v>0.0001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257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118</v>
      </c>
      <c r="E63" s="27" t="s">
        <v>526</v>
      </c>
    </row>
    <row r="64">
      <c r="A64" s="1" t="s">
        <v>119</v>
      </c>
    </row>
    <row r="65">
      <c r="A65" s="1" t="s">
        <v>121</v>
      </c>
      <c r="E65" s="27" t="s">
        <v>114</v>
      </c>
    </row>
    <row r="66">
      <c r="A66" s="1" t="s">
        <v>112</v>
      </c>
      <c r="B66" s="1">
        <v>6</v>
      </c>
      <c r="C66" s="26" t="s">
        <v>573</v>
      </c>
      <c r="D66" t="s">
        <v>114</v>
      </c>
      <c r="E66" s="27" t="s">
        <v>226</v>
      </c>
      <c r="F66" s="28" t="s">
        <v>227</v>
      </c>
      <c r="G66" s="29">
        <v>2</v>
      </c>
      <c r="H66" s="28">
        <v>0.0018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257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118</v>
      </c>
      <c r="E67" s="27" t="s">
        <v>226</v>
      </c>
    </row>
    <row r="68">
      <c r="A68" s="1" t="s">
        <v>119</v>
      </c>
    </row>
    <row r="69">
      <c r="A69" s="1" t="s">
        <v>121</v>
      </c>
      <c r="E69" s="27" t="s">
        <v>114</v>
      </c>
    </row>
    <row r="70" ht="25.5">
      <c r="A70" s="1" t="s">
        <v>112</v>
      </c>
      <c r="B70" s="1">
        <v>7</v>
      </c>
      <c r="C70" s="26" t="s">
        <v>574</v>
      </c>
      <c r="D70" t="s">
        <v>114</v>
      </c>
      <c r="E70" s="27" t="s">
        <v>503</v>
      </c>
      <c r="F70" s="28" t="s">
        <v>136</v>
      </c>
      <c r="G70" s="29">
        <v>66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257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118</v>
      </c>
      <c r="E71" s="27" t="s">
        <v>503</v>
      </c>
    </row>
    <row r="72">
      <c r="A72" s="1" t="s">
        <v>119</v>
      </c>
    </row>
    <row r="73">
      <c r="A73" s="1" t="s">
        <v>121</v>
      </c>
      <c r="E73" s="27" t="s">
        <v>114</v>
      </c>
    </row>
    <row r="74">
      <c r="A74" s="1" t="s">
        <v>109</v>
      </c>
      <c r="C74" s="22" t="s">
        <v>474</v>
      </c>
      <c r="E74" s="23" t="s">
        <v>475</v>
      </c>
      <c r="L74" s="24">
        <f>SUMIFS(L75:L90,A75:A90,"P")</f>
        <v>0</v>
      </c>
      <c r="M74" s="24">
        <f>SUMIFS(M75:M90,A75:A90,"P")</f>
        <v>0</v>
      </c>
      <c r="N74" s="25"/>
    </row>
    <row r="75" ht="25.5">
      <c r="A75" s="1" t="s">
        <v>112</v>
      </c>
      <c r="B75" s="1">
        <v>1</v>
      </c>
      <c r="C75" s="26" t="s">
        <v>476</v>
      </c>
      <c r="D75" t="s">
        <v>114</v>
      </c>
      <c r="E75" s="27" t="s">
        <v>477</v>
      </c>
      <c r="F75" s="28" t="s">
        <v>478</v>
      </c>
      <c r="G75" s="29">
        <v>0.34999999999999998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114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118</v>
      </c>
      <c r="E76" s="27" t="s">
        <v>477</v>
      </c>
    </row>
    <row r="77">
      <c r="A77" s="1" t="s">
        <v>119</v>
      </c>
    </row>
    <row r="78">
      <c r="A78" s="1" t="s">
        <v>121</v>
      </c>
      <c r="E78" s="27" t="s">
        <v>114</v>
      </c>
    </row>
    <row r="79" ht="25.5">
      <c r="A79" s="1" t="s">
        <v>112</v>
      </c>
      <c r="B79" s="1">
        <v>2</v>
      </c>
      <c r="C79" s="26" t="s">
        <v>479</v>
      </c>
      <c r="D79" t="s">
        <v>114</v>
      </c>
      <c r="E79" s="27" t="s">
        <v>480</v>
      </c>
      <c r="F79" s="28" t="s">
        <v>478</v>
      </c>
      <c r="G79" s="29">
        <v>0.34999999999999998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114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118</v>
      </c>
      <c r="E80" s="27" t="s">
        <v>480</v>
      </c>
    </row>
    <row r="81">
      <c r="A81" s="1" t="s">
        <v>119</v>
      </c>
    </row>
    <row r="82">
      <c r="A82" s="1" t="s">
        <v>121</v>
      </c>
      <c r="E82" s="27" t="s">
        <v>114</v>
      </c>
    </row>
    <row r="83" ht="25.5">
      <c r="A83" s="1" t="s">
        <v>112</v>
      </c>
      <c r="B83" s="1">
        <v>3</v>
      </c>
      <c r="C83" s="26" t="s">
        <v>481</v>
      </c>
      <c r="D83" t="s">
        <v>114</v>
      </c>
      <c r="E83" s="27" t="s">
        <v>482</v>
      </c>
      <c r="F83" s="28" t="s">
        <v>478</v>
      </c>
      <c r="G83" s="29">
        <v>5.25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114</v>
      </c>
      <c r="O83" s="32">
        <f>M83*AA83</f>
        <v>0</v>
      </c>
      <c r="P83" s="1">
        <v>3</v>
      </c>
      <c r="AA83" s="1">
        <f>IF(P83=1,$O$3,IF(P83=2,$O$4,$O$5))</f>
        <v>0</v>
      </c>
    </row>
    <row r="84" ht="25.5">
      <c r="A84" s="1" t="s">
        <v>118</v>
      </c>
      <c r="E84" s="27" t="s">
        <v>482</v>
      </c>
    </row>
    <row r="85">
      <c r="A85" s="1" t="s">
        <v>119</v>
      </c>
    </row>
    <row r="86">
      <c r="A86" s="1" t="s">
        <v>121</v>
      </c>
      <c r="E86" s="27" t="s">
        <v>114</v>
      </c>
    </row>
    <row r="87" ht="25.5">
      <c r="A87" s="1" t="s">
        <v>112</v>
      </c>
      <c r="B87" s="1">
        <v>4</v>
      </c>
      <c r="C87" s="26" t="s">
        <v>483</v>
      </c>
      <c r="D87" t="s">
        <v>484</v>
      </c>
      <c r="E87" s="27" t="s">
        <v>485</v>
      </c>
      <c r="F87" s="28" t="s">
        <v>478</v>
      </c>
      <c r="G87" s="29">
        <v>0.34999999999999998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114</v>
      </c>
      <c r="O87" s="32">
        <f>M87*AA87</f>
        <v>0</v>
      </c>
      <c r="P87" s="1">
        <v>3</v>
      </c>
      <c r="AA87" s="1">
        <f>IF(P87=1,$O$3,IF(P87=2,$O$4,$O$5))</f>
        <v>0</v>
      </c>
    </row>
    <row r="88" ht="38.25">
      <c r="A88" s="1" t="s">
        <v>118</v>
      </c>
      <c r="E88" s="27" t="s">
        <v>486</v>
      </c>
    </row>
    <row r="89">
      <c r="A89" s="1" t="s">
        <v>119</v>
      </c>
    </row>
    <row r="90">
      <c r="A90" s="1" t="s">
        <v>121</v>
      </c>
      <c r="E90" s="27" t="s">
        <v>114</v>
      </c>
    </row>
  </sheetData>
  <sheetProtection sheet="1" objects="1" scenarios="1" spinCount="100000" saltValue="m8CzFg7Os9sWnStjjINRm8L/P1jV1uiC+rkh+gHX2mOdMK/gWw7tHiGwRAYSg2cBNiYmupwt9U/9I4s5NZXd6w==" hashValue="0eKwejZzrFC1bQhdbRcRwr63N7nuvJDfwKOt+m6Nw+jqtYQaK80LGS/Y5y8L1RG4crkhkvN8lLe54mq0ZdFRO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22</v>
      </c>
      <c r="D4" s="1"/>
      <c r="E4" s="17" t="s">
        <v>23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COUNTIFS(L8:L105,"=0",A8:A105,"P")+COUNTIFS(L8:L105,"",A8:A105,"P")+SUM(Q8:Q105)</f>
        <v>0</v>
      </c>
    </row>
    <row r="8">
      <c r="A8" s="1" t="s">
        <v>107</v>
      </c>
      <c r="C8" s="22" t="s">
        <v>575</v>
      </c>
      <c r="E8" s="23" t="s">
        <v>25</v>
      </c>
      <c r="L8" s="24">
        <f>L9+L34+L71+L100</f>
        <v>0</v>
      </c>
      <c r="M8" s="24">
        <f>M9+M34+M71+M100</f>
        <v>0</v>
      </c>
      <c r="N8" s="25"/>
    </row>
    <row r="9">
      <c r="A9" s="1" t="s">
        <v>109</v>
      </c>
      <c r="C9" s="22" t="s">
        <v>576</v>
      </c>
      <c r="E9" s="23" t="s">
        <v>577</v>
      </c>
      <c r="L9" s="24">
        <f>SUMIFS(L10:L33,A10:A33,"P")</f>
        <v>0</v>
      </c>
      <c r="M9" s="24">
        <f>SUMIFS(M10:M33,A10:A33,"P")</f>
        <v>0</v>
      </c>
      <c r="N9" s="25"/>
    </row>
    <row r="10" ht="25.5">
      <c r="A10" s="1" t="s">
        <v>112</v>
      </c>
      <c r="B10" s="1">
        <v>8</v>
      </c>
      <c r="C10" s="26" t="s">
        <v>578</v>
      </c>
      <c r="D10" t="s">
        <v>114</v>
      </c>
      <c r="E10" s="27" t="s">
        <v>579</v>
      </c>
      <c r="F10" s="28" t="s">
        <v>136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118</v>
      </c>
      <c r="E11" s="27" t="s">
        <v>579</v>
      </c>
    </row>
    <row r="12">
      <c r="A12" s="1" t="s">
        <v>119</v>
      </c>
    </row>
    <row r="13">
      <c r="A13" s="1" t="s">
        <v>121</v>
      </c>
      <c r="E13" s="27" t="s">
        <v>114</v>
      </c>
    </row>
    <row r="14">
      <c r="A14" s="1" t="s">
        <v>112</v>
      </c>
      <c r="B14" s="1">
        <v>10</v>
      </c>
      <c r="C14" s="26" t="s">
        <v>580</v>
      </c>
      <c r="D14" t="s">
        <v>114</v>
      </c>
      <c r="E14" s="27" t="s">
        <v>581</v>
      </c>
      <c r="F14" s="28" t="s">
        <v>132</v>
      </c>
      <c r="G14" s="29">
        <v>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118</v>
      </c>
      <c r="E15" s="27" t="s">
        <v>581</v>
      </c>
    </row>
    <row r="16" ht="38.25">
      <c r="A16" s="1" t="s">
        <v>119</v>
      </c>
      <c r="E16" s="33" t="s">
        <v>582</v>
      </c>
    </row>
    <row r="17">
      <c r="A17" s="1" t="s">
        <v>121</v>
      </c>
      <c r="E17" s="27" t="s">
        <v>114</v>
      </c>
    </row>
    <row r="18">
      <c r="A18" s="1" t="s">
        <v>112</v>
      </c>
      <c r="B18" s="1">
        <v>13</v>
      </c>
      <c r="C18" s="26" t="s">
        <v>583</v>
      </c>
      <c r="D18" t="s">
        <v>114</v>
      </c>
      <c r="E18" s="27" t="s">
        <v>584</v>
      </c>
      <c r="F18" s="28" t="s">
        <v>132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118</v>
      </c>
      <c r="E19" s="27" t="s">
        <v>584</v>
      </c>
    </row>
    <row r="20">
      <c r="A20" s="1" t="s">
        <v>119</v>
      </c>
    </row>
    <row r="21">
      <c r="A21" s="1" t="s">
        <v>121</v>
      </c>
      <c r="E21" s="27" t="s">
        <v>114</v>
      </c>
    </row>
    <row r="22">
      <c r="A22" s="1" t="s">
        <v>112</v>
      </c>
      <c r="B22" s="1">
        <v>11</v>
      </c>
      <c r="C22" s="26" t="s">
        <v>585</v>
      </c>
      <c r="D22" t="s">
        <v>114</v>
      </c>
      <c r="E22" s="27" t="s">
        <v>586</v>
      </c>
      <c r="F22" s="28" t="s">
        <v>132</v>
      </c>
      <c r="G22" s="29">
        <v>3</v>
      </c>
      <c r="H22" s="28">
        <v>0.00012999999999999999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118</v>
      </c>
      <c r="E23" s="27" t="s">
        <v>586</v>
      </c>
    </row>
    <row r="24">
      <c r="A24" s="1" t="s">
        <v>119</v>
      </c>
    </row>
    <row r="25">
      <c r="A25" s="1" t="s">
        <v>121</v>
      </c>
      <c r="E25" s="27" t="s">
        <v>114</v>
      </c>
    </row>
    <row r="26">
      <c r="A26" s="1" t="s">
        <v>112</v>
      </c>
      <c r="B26" s="1">
        <v>9</v>
      </c>
      <c r="C26" s="26" t="s">
        <v>587</v>
      </c>
      <c r="D26" t="s">
        <v>114</v>
      </c>
      <c r="E26" s="27" t="s">
        <v>588</v>
      </c>
      <c r="F26" s="28" t="s">
        <v>589</v>
      </c>
      <c r="G26" s="29">
        <v>0.62</v>
      </c>
      <c r="H26" s="28">
        <v>0.001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118</v>
      </c>
      <c r="E27" s="27" t="s">
        <v>588</v>
      </c>
    </row>
    <row r="28">
      <c r="A28" s="1" t="s">
        <v>119</v>
      </c>
    </row>
    <row r="29">
      <c r="A29" s="1" t="s">
        <v>121</v>
      </c>
      <c r="E29" s="27" t="s">
        <v>114</v>
      </c>
    </row>
    <row r="30">
      <c r="A30" s="1" t="s">
        <v>112</v>
      </c>
      <c r="B30" s="1">
        <v>12</v>
      </c>
      <c r="C30" s="26" t="s">
        <v>590</v>
      </c>
      <c r="D30" t="s">
        <v>114</v>
      </c>
      <c r="E30" s="27" t="s">
        <v>591</v>
      </c>
      <c r="F30" s="28" t="s">
        <v>132</v>
      </c>
      <c r="G30" s="29">
        <v>1</v>
      </c>
      <c r="H30" s="28">
        <v>0.00014999999999999999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257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118</v>
      </c>
      <c r="E31" s="27" t="s">
        <v>591</v>
      </c>
    </row>
    <row r="32">
      <c r="A32" s="1" t="s">
        <v>119</v>
      </c>
    </row>
    <row r="33">
      <c r="A33" s="1" t="s">
        <v>121</v>
      </c>
      <c r="E33" s="27" t="s">
        <v>114</v>
      </c>
    </row>
    <row r="34">
      <c r="A34" s="1" t="s">
        <v>109</v>
      </c>
      <c r="C34" s="22" t="s">
        <v>592</v>
      </c>
      <c r="E34" s="23" t="s">
        <v>593</v>
      </c>
      <c r="L34" s="24">
        <f>SUMIFS(L35:L70,A35:A70,"P")</f>
        <v>0</v>
      </c>
      <c r="M34" s="24">
        <f>SUMIFS(M35:M70,A35:A70,"P")</f>
        <v>0</v>
      </c>
      <c r="N34" s="25"/>
    </row>
    <row r="35">
      <c r="A35" s="1" t="s">
        <v>112</v>
      </c>
      <c r="B35" s="1">
        <v>21</v>
      </c>
      <c r="C35" s="26" t="s">
        <v>594</v>
      </c>
      <c r="D35" t="s">
        <v>114</v>
      </c>
      <c r="E35" s="27" t="s">
        <v>595</v>
      </c>
      <c r="F35" s="28" t="s">
        <v>136</v>
      </c>
      <c r="G35" s="29">
        <v>15.75</v>
      </c>
      <c r="H35" s="28">
        <v>0.00020000000000000001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133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118</v>
      </c>
      <c r="E36" s="27" t="s">
        <v>595</v>
      </c>
    </row>
    <row r="37">
      <c r="A37" s="1" t="s">
        <v>119</v>
      </c>
    </row>
    <row r="38">
      <c r="A38" s="1" t="s">
        <v>121</v>
      </c>
      <c r="E38" s="27" t="s">
        <v>114</v>
      </c>
    </row>
    <row r="39" ht="25.5">
      <c r="A39" s="1" t="s">
        <v>112</v>
      </c>
      <c r="B39" s="1">
        <v>14</v>
      </c>
      <c r="C39" s="26" t="s">
        <v>596</v>
      </c>
      <c r="D39" t="s">
        <v>114</v>
      </c>
      <c r="E39" s="27" t="s">
        <v>597</v>
      </c>
      <c r="F39" s="28" t="s">
        <v>136</v>
      </c>
      <c r="G39" s="29">
        <v>11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133</v>
      </c>
      <c r="O39" s="32">
        <f>M39*AA39</f>
        <v>0</v>
      </c>
      <c r="P39" s="1">
        <v>3</v>
      </c>
      <c r="AA39" s="1">
        <f>IF(P39=1,$O$3,IF(P39=2,$O$4,$O$5))</f>
        <v>0</v>
      </c>
    </row>
    <row r="40" ht="38.25">
      <c r="A40" s="1" t="s">
        <v>118</v>
      </c>
      <c r="E40" s="27" t="s">
        <v>598</v>
      </c>
    </row>
    <row r="41" ht="25.5">
      <c r="A41" s="1" t="s">
        <v>119</v>
      </c>
      <c r="E41" s="33" t="s">
        <v>599</v>
      </c>
    </row>
    <row r="42">
      <c r="A42" s="1" t="s">
        <v>121</v>
      </c>
      <c r="E42" s="27" t="s">
        <v>114</v>
      </c>
    </row>
    <row r="43" ht="25.5">
      <c r="A43" s="1" t="s">
        <v>112</v>
      </c>
      <c r="B43" s="1">
        <v>15</v>
      </c>
      <c r="C43" s="26" t="s">
        <v>600</v>
      </c>
      <c r="D43" t="s">
        <v>114</v>
      </c>
      <c r="E43" s="27" t="s">
        <v>601</v>
      </c>
      <c r="F43" s="28" t="s">
        <v>570</v>
      </c>
      <c r="G43" s="29">
        <v>3.0800000000000001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133</v>
      </c>
      <c r="O43" s="32">
        <f>M43*AA43</f>
        <v>0</v>
      </c>
      <c r="P43" s="1">
        <v>3</v>
      </c>
      <c r="AA43" s="1">
        <f>IF(P43=1,$O$3,IF(P43=2,$O$4,$O$5))</f>
        <v>0</v>
      </c>
    </row>
    <row r="44" ht="25.5">
      <c r="A44" s="1" t="s">
        <v>118</v>
      </c>
      <c r="E44" s="27" t="s">
        <v>602</v>
      </c>
    </row>
    <row r="45">
      <c r="A45" s="1" t="s">
        <v>119</v>
      </c>
      <c r="E45" s="33" t="s">
        <v>603</v>
      </c>
    </row>
    <row r="46">
      <c r="A46" s="1" t="s">
        <v>121</v>
      </c>
      <c r="E46" s="27" t="s">
        <v>114</v>
      </c>
    </row>
    <row r="47">
      <c r="A47" s="1" t="s">
        <v>112</v>
      </c>
      <c r="B47" s="1">
        <v>16</v>
      </c>
      <c r="C47" s="26" t="s">
        <v>604</v>
      </c>
      <c r="D47" t="s">
        <v>114</v>
      </c>
      <c r="E47" s="27" t="s">
        <v>605</v>
      </c>
      <c r="F47" s="28" t="s">
        <v>416</v>
      </c>
      <c r="G47" s="29">
        <v>3.8500000000000001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133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118</v>
      </c>
      <c r="E48" s="27" t="s">
        <v>605</v>
      </c>
    </row>
    <row r="49">
      <c r="A49" s="1" t="s">
        <v>119</v>
      </c>
      <c r="E49" s="33" t="s">
        <v>606</v>
      </c>
    </row>
    <row r="50">
      <c r="A50" s="1" t="s">
        <v>121</v>
      </c>
      <c r="E50" s="27" t="s">
        <v>114</v>
      </c>
    </row>
    <row r="51" ht="25.5">
      <c r="A51" s="1" t="s">
        <v>112</v>
      </c>
      <c r="B51" s="1">
        <v>17</v>
      </c>
      <c r="C51" s="26" t="s">
        <v>607</v>
      </c>
      <c r="D51" t="s">
        <v>114</v>
      </c>
      <c r="E51" s="27" t="s">
        <v>608</v>
      </c>
      <c r="F51" s="28" t="s">
        <v>136</v>
      </c>
      <c r="G51" s="29">
        <v>11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133</v>
      </c>
      <c r="O51" s="32">
        <f>M51*AA51</f>
        <v>0</v>
      </c>
      <c r="P51" s="1">
        <v>3</v>
      </c>
      <c r="AA51" s="1">
        <f>IF(P51=1,$O$3,IF(P51=2,$O$4,$O$5))</f>
        <v>0</v>
      </c>
    </row>
    <row r="52" ht="25.5">
      <c r="A52" s="1" t="s">
        <v>118</v>
      </c>
      <c r="E52" s="27" t="s">
        <v>608</v>
      </c>
    </row>
    <row r="53">
      <c r="A53" s="1" t="s">
        <v>119</v>
      </c>
    </row>
    <row r="54">
      <c r="A54" s="1" t="s">
        <v>121</v>
      </c>
      <c r="E54" s="27" t="s">
        <v>114</v>
      </c>
    </row>
    <row r="55" ht="25.5">
      <c r="A55" s="1" t="s">
        <v>112</v>
      </c>
      <c r="B55" s="1">
        <v>19</v>
      </c>
      <c r="C55" s="26" t="s">
        <v>609</v>
      </c>
      <c r="D55" t="s">
        <v>114</v>
      </c>
      <c r="E55" s="27" t="s">
        <v>610</v>
      </c>
      <c r="F55" s="28" t="s">
        <v>136</v>
      </c>
      <c r="G55" s="29">
        <v>11</v>
      </c>
      <c r="H55" s="28">
        <v>6.0000000000000002E-05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133</v>
      </c>
      <c r="O55" s="32">
        <f>M55*AA55</f>
        <v>0</v>
      </c>
      <c r="P55" s="1">
        <v>3</v>
      </c>
      <c r="AA55" s="1">
        <f>IF(P55=1,$O$3,IF(P55=2,$O$4,$O$5))</f>
        <v>0</v>
      </c>
    </row>
    <row r="56" ht="25.5">
      <c r="A56" s="1" t="s">
        <v>118</v>
      </c>
      <c r="E56" s="27" t="s">
        <v>610</v>
      </c>
    </row>
    <row r="57">
      <c r="A57" s="1" t="s">
        <v>119</v>
      </c>
    </row>
    <row r="58">
      <c r="A58" s="1" t="s">
        <v>121</v>
      </c>
      <c r="E58" s="27" t="s">
        <v>114</v>
      </c>
    </row>
    <row r="59" ht="25.5">
      <c r="A59" s="1" t="s">
        <v>112</v>
      </c>
      <c r="B59" s="1">
        <v>20</v>
      </c>
      <c r="C59" s="26" t="s">
        <v>611</v>
      </c>
      <c r="D59" t="s">
        <v>114</v>
      </c>
      <c r="E59" s="27" t="s">
        <v>612</v>
      </c>
      <c r="F59" s="28" t="s">
        <v>136</v>
      </c>
      <c r="G59" s="29">
        <v>15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133</v>
      </c>
      <c r="O59" s="32">
        <f>M59*AA59</f>
        <v>0</v>
      </c>
      <c r="P59" s="1">
        <v>3</v>
      </c>
      <c r="AA59" s="1">
        <f>IF(P59=1,$O$3,IF(P59=2,$O$4,$O$5))</f>
        <v>0</v>
      </c>
    </row>
    <row r="60" ht="25.5">
      <c r="A60" s="1" t="s">
        <v>118</v>
      </c>
      <c r="E60" s="27" t="s">
        <v>612</v>
      </c>
    </row>
    <row r="61" ht="25.5">
      <c r="A61" s="1" t="s">
        <v>119</v>
      </c>
      <c r="E61" s="33" t="s">
        <v>613</v>
      </c>
    </row>
    <row r="62">
      <c r="A62" s="1" t="s">
        <v>121</v>
      </c>
      <c r="E62" s="27" t="s">
        <v>114</v>
      </c>
    </row>
    <row r="63" ht="25.5">
      <c r="A63" s="1" t="s">
        <v>112</v>
      </c>
      <c r="B63" s="1">
        <v>22</v>
      </c>
      <c r="C63" s="26" t="s">
        <v>614</v>
      </c>
      <c r="D63" t="s">
        <v>114</v>
      </c>
      <c r="E63" s="27" t="s">
        <v>615</v>
      </c>
      <c r="F63" s="28" t="s">
        <v>132</v>
      </c>
      <c r="G63" s="29">
        <v>2</v>
      </c>
      <c r="H63" s="28">
        <v>0.028150000000000001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133</v>
      </c>
      <c r="O63" s="32">
        <f>M63*AA63</f>
        <v>0</v>
      </c>
      <c r="P63" s="1">
        <v>3</v>
      </c>
      <c r="AA63" s="1">
        <f>IF(P63=1,$O$3,IF(P63=2,$O$4,$O$5))</f>
        <v>0</v>
      </c>
    </row>
    <row r="64" ht="25.5">
      <c r="A64" s="1" t="s">
        <v>118</v>
      </c>
      <c r="E64" s="27" t="s">
        <v>615</v>
      </c>
    </row>
    <row r="65">
      <c r="A65" s="1" t="s">
        <v>119</v>
      </c>
    </row>
    <row r="66">
      <c r="A66" s="1" t="s">
        <v>121</v>
      </c>
      <c r="E66" s="27" t="s">
        <v>114</v>
      </c>
    </row>
    <row r="67">
      <c r="A67" s="1" t="s">
        <v>112</v>
      </c>
      <c r="B67" s="1">
        <v>18</v>
      </c>
      <c r="C67" s="26" t="s">
        <v>616</v>
      </c>
      <c r="D67" t="s">
        <v>114</v>
      </c>
      <c r="E67" s="27" t="s">
        <v>617</v>
      </c>
      <c r="F67" s="28" t="s">
        <v>136</v>
      </c>
      <c r="G67" s="29">
        <v>11</v>
      </c>
      <c r="H67" s="28">
        <v>0.0224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133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118</v>
      </c>
      <c r="E68" s="27" t="s">
        <v>617</v>
      </c>
    </row>
    <row r="69">
      <c r="A69" s="1" t="s">
        <v>119</v>
      </c>
    </row>
    <row r="70">
      <c r="A70" s="1" t="s">
        <v>121</v>
      </c>
      <c r="E70" s="27" t="s">
        <v>114</v>
      </c>
    </row>
    <row r="71">
      <c r="A71" s="1" t="s">
        <v>109</v>
      </c>
      <c r="C71" s="22" t="s">
        <v>618</v>
      </c>
      <c r="E71" s="23" t="s">
        <v>619</v>
      </c>
      <c r="L71" s="24">
        <f>SUMIFS(L72:L99,A72:A99,"P")</f>
        <v>0</v>
      </c>
      <c r="M71" s="24">
        <f>SUMIFS(M72:M99,A72:A99,"P")</f>
        <v>0</v>
      </c>
      <c r="N71" s="25"/>
    </row>
    <row r="72">
      <c r="A72" s="1" t="s">
        <v>112</v>
      </c>
      <c r="B72" s="1">
        <v>2</v>
      </c>
      <c r="C72" s="26" t="s">
        <v>620</v>
      </c>
      <c r="D72" t="s">
        <v>114</v>
      </c>
      <c r="E72" s="27" t="s">
        <v>621</v>
      </c>
      <c r="F72" s="28" t="s">
        <v>136</v>
      </c>
      <c r="G72" s="29">
        <v>17.25</v>
      </c>
      <c r="H72" s="28">
        <v>0.00017000000000000001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133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118</v>
      </c>
      <c r="E73" s="27" t="s">
        <v>621</v>
      </c>
    </row>
    <row r="74">
      <c r="A74" s="1" t="s">
        <v>119</v>
      </c>
    </row>
    <row r="75">
      <c r="A75" s="1" t="s">
        <v>121</v>
      </c>
      <c r="E75" s="27" t="s">
        <v>114</v>
      </c>
    </row>
    <row r="76" ht="25.5">
      <c r="A76" s="1" t="s">
        <v>112</v>
      </c>
      <c r="B76" s="1">
        <v>1</v>
      </c>
      <c r="C76" s="26" t="s">
        <v>622</v>
      </c>
      <c r="D76" t="s">
        <v>114</v>
      </c>
      <c r="E76" s="27" t="s">
        <v>623</v>
      </c>
      <c r="F76" s="28" t="s">
        <v>136</v>
      </c>
      <c r="G76" s="29">
        <v>15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133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118</v>
      </c>
      <c r="E77" s="27" t="s">
        <v>623</v>
      </c>
    </row>
    <row r="78" ht="38.25">
      <c r="A78" s="1" t="s">
        <v>119</v>
      </c>
      <c r="E78" s="33" t="s">
        <v>624</v>
      </c>
    </row>
    <row r="79">
      <c r="A79" s="1" t="s">
        <v>121</v>
      </c>
      <c r="E79" s="27" t="s">
        <v>114</v>
      </c>
    </row>
    <row r="80">
      <c r="A80" s="1" t="s">
        <v>112</v>
      </c>
      <c r="B80" s="1">
        <v>3</v>
      </c>
      <c r="C80" s="26" t="s">
        <v>625</v>
      </c>
      <c r="D80" t="s">
        <v>114</v>
      </c>
      <c r="E80" s="27" t="s">
        <v>626</v>
      </c>
      <c r="F80" s="28" t="s">
        <v>132</v>
      </c>
      <c r="G80" s="29">
        <v>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133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118</v>
      </c>
      <c r="E81" s="27" t="s">
        <v>626</v>
      </c>
    </row>
    <row r="82" ht="38.25">
      <c r="A82" s="1" t="s">
        <v>119</v>
      </c>
      <c r="E82" s="33" t="s">
        <v>627</v>
      </c>
    </row>
    <row r="83">
      <c r="A83" s="1" t="s">
        <v>121</v>
      </c>
      <c r="E83" s="27" t="s">
        <v>114</v>
      </c>
    </row>
    <row r="84">
      <c r="A84" s="1" t="s">
        <v>112</v>
      </c>
      <c r="B84" s="1">
        <v>5</v>
      </c>
      <c r="C84" s="26" t="s">
        <v>628</v>
      </c>
      <c r="D84" t="s">
        <v>114</v>
      </c>
      <c r="E84" s="27" t="s">
        <v>629</v>
      </c>
      <c r="F84" s="28" t="s">
        <v>132</v>
      </c>
      <c r="G84" s="29">
        <v>1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133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118</v>
      </c>
      <c r="E85" s="27" t="s">
        <v>629</v>
      </c>
    </row>
    <row r="86" ht="38.25">
      <c r="A86" s="1" t="s">
        <v>119</v>
      </c>
      <c r="E86" s="33" t="s">
        <v>630</v>
      </c>
    </row>
    <row r="87">
      <c r="A87" s="1" t="s">
        <v>121</v>
      </c>
      <c r="E87" s="27" t="s">
        <v>114</v>
      </c>
    </row>
    <row r="88" ht="25.5">
      <c r="A88" s="1" t="s">
        <v>112</v>
      </c>
      <c r="B88" s="1">
        <v>6</v>
      </c>
      <c r="C88" s="26" t="s">
        <v>631</v>
      </c>
      <c r="D88" t="s">
        <v>114</v>
      </c>
      <c r="E88" s="27" t="s">
        <v>632</v>
      </c>
      <c r="F88" s="28" t="s">
        <v>132</v>
      </c>
      <c r="G88" s="29">
        <v>1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257</v>
      </c>
      <c r="O88" s="32">
        <f>M88*AA88</f>
        <v>0</v>
      </c>
      <c r="P88" s="1">
        <v>3</v>
      </c>
      <c r="AA88" s="1">
        <f>IF(P88=1,$O$3,IF(P88=2,$O$4,$O$5))</f>
        <v>0</v>
      </c>
    </row>
    <row r="89" ht="25.5">
      <c r="A89" s="1" t="s">
        <v>118</v>
      </c>
      <c r="E89" s="27" t="s">
        <v>632</v>
      </c>
    </row>
    <row r="90">
      <c r="A90" s="1" t="s">
        <v>119</v>
      </c>
    </row>
    <row r="91">
      <c r="A91" s="1" t="s">
        <v>121</v>
      </c>
      <c r="E91" s="27" t="s">
        <v>114</v>
      </c>
    </row>
    <row r="92">
      <c r="A92" s="1" t="s">
        <v>112</v>
      </c>
      <c r="B92" s="1">
        <v>4</v>
      </c>
      <c r="C92" s="26" t="s">
        <v>633</v>
      </c>
      <c r="D92" t="s">
        <v>114</v>
      </c>
      <c r="E92" s="27" t="s">
        <v>634</v>
      </c>
      <c r="F92" s="28" t="s">
        <v>132</v>
      </c>
      <c r="G92" s="29">
        <v>1</v>
      </c>
      <c r="H92" s="28">
        <v>0.0037000000000000002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257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118</v>
      </c>
      <c r="E93" s="27" t="s">
        <v>634</v>
      </c>
    </row>
    <row r="94">
      <c r="A94" s="1" t="s">
        <v>119</v>
      </c>
    </row>
    <row r="95">
      <c r="A95" s="1" t="s">
        <v>121</v>
      </c>
      <c r="E95" s="27" t="s">
        <v>114</v>
      </c>
    </row>
    <row r="96">
      <c r="A96" s="1" t="s">
        <v>112</v>
      </c>
      <c r="B96" s="1">
        <v>7</v>
      </c>
      <c r="C96" s="26" t="s">
        <v>635</v>
      </c>
      <c r="D96" t="s">
        <v>114</v>
      </c>
      <c r="E96" s="27" t="s">
        <v>636</v>
      </c>
      <c r="F96" s="28" t="s">
        <v>132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257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118</v>
      </c>
      <c r="E97" s="27" t="s">
        <v>636</v>
      </c>
    </row>
    <row r="98">
      <c r="A98" s="1" t="s">
        <v>119</v>
      </c>
    </row>
    <row r="99">
      <c r="A99" s="1" t="s">
        <v>121</v>
      </c>
      <c r="E99" s="27" t="s">
        <v>114</v>
      </c>
    </row>
    <row r="100">
      <c r="A100" s="1" t="s">
        <v>109</v>
      </c>
      <c r="C100" s="22" t="s">
        <v>181</v>
      </c>
      <c r="E100" s="23" t="s">
        <v>182</v>
      </c>
      <c r="L100" s="24">
        <f>SUMIFS(L101:L104,A101:A104,"P")</f>
        <v>0</v>
      </c>
      <c r="M100" s="24">
        <f>SUMIFS(M101:M104,A101:A104,"P")</f>
        <v>0</v>
      </c>
      <c r="N100" s="25"/>
    </row>
    <row r="101">
      <c r="A101" s="1" t="s">
        <v>112</v>
      </c>
      <c r="B101" s="1">
        <v>23</v>
      </c>
      <c r="C101" s="26" t="s">
        <v>637</v>
      </c>
      <c r="D101" t="s">
        <v>114</v>
      </c>
      <c r="E101" s="27" t="s">
        <v>638</v>
      </c>
      <c r="F101" s="28" t="s">
        <v>185</v>
      </c>
      <c r="G101" s="29">
        <v>7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133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118</v>
      </c>
      <c r="E102" s="27" t="s">
        <v>638</v>
      </c>
    </row>
    <row r="103" ht="51">
      <c r="A103" s="1" t="s">
        <v>119</v>
      </c>
      <c r="E103" s="33" t="s">
        <v>639</v>
      </c>
    </row>
    <row r="104">
      <c r="A104" s="1" t="s">
        <v>121</v>
      </c>
      <c r="E104" s="27" t="s">
        <v>114</v>
      </c>
    </row>
  </sheetData>
  <sheetProtection sheet="1" objects="1" scenarios="1" spinCount="100000" saltValue="gj3/6piLODNd6GxVIZFkR+OQGjcsSMcpgpyJC+BRqG8Gmc7WBuSgAhFZuoprN1IfzwH1mqZUR032tnqtwWH2UQ==" hashValue="aPLDAjOSe/kJPZd6OvgDgxsaDHqrwu+Q+8s96xMqy2evqxovMwmndfgMm09JC+H8IQ58VibInmzq3UfUmJn/C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COUNTIFS(L8:L97,"=0",A8:A97,"P")+COUNTIFS(L8:L97,"",A8:A97,"P")+SUM(Q8:Q97)</f>
        <v>0</v>
      </c>
    </row>
    <row r="8">
      <c r="A8" s="1" t="s">
        <v>107</v>
      </c>
      <c r="C8" s="22" t="s">
        <v>640</v>
      </c>
      <c r="E8" s="23" t="s">
        <v>29</v>
      </c>
      <c r="L8" s="24">
        <f>L9+L34+L43+L48+L65+L74+L87+L92</f>
        <v>0</v>
      </c>
      <c r="M8" s="24">
        <f>M9+M34+M43+M48+M65+M74+M87+M92</f>
        <v>0</v>
      </c>
      <c r="N8" s="25"/>
    </row>
    <row r="9">
      <c r="A9" s="1" t="s">
        <v>109</v>
      </c>
      <c r="C9" s="22" t="s">
        <v>191</v>
      </c>
      <c r="E9" s="23" t="s">
        <v>641</v>
      </c>
      <c r="L9" s="24">
        <f>SUMIFS(L10:L33,A10:A33,"P")</f>
        <v>0</v>
      </c>
      <c r="M9" s="24">
        <f>SUMIFS(M10:M33,A10:A33,"P")</f>
        <v>0</v>
      </c>
      <c r="N9" s="25"/>
    </row>
    <row r="10" ht="25.5">
      <c r="A10" s="1" t="s">
        <v>112</v>
      </c>
      <c r="B10" s="1">
        <v>1</v>
      </c>
      <c r="C10" s="26" t="s">
        <v>642</v>
      </c>
      <c r="D10" t="s">
        <v>114</v>
      </c>
      <c r="E10" s="27" t="s">
        <v>643</v>
      </c>
      <c r="F10" s="28" t="s">
        <v>570</v>
      </c>
      <c r="G10" s="29">
        <v>3.996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118</v>
      </c>
      <c r="E11" s="27" t="s">
        <v>643</v>
      </c>
    </row>
    <row r="12">
      <c r="A12" s="1" t="s">
        <v>119</v>
      </c>
      <c r="E12" s="33" t="s">
        <v>644</v>
      </c>
    </row>
    <row r="13">
      <c r="A13" s="1" t="s">
        <v>121</v>
      </c>
      <c r="E13" s="27" t="s">
        <v>114</v>
      </c>
    </row>
    <row r="14" ht="25.5">
      <c r="A14" s="1" t="s">
        <v>112</v>
      </c>
      <c r="B14" s="1">
        <v>2</v>
      </c>
      <c r="C14" s="26" t="s">
        <v>645</v>
      </c>
      <c r="D14" t="s">
        <v>114</v>
      </c>
      <c r="E14" s="27" t="s">
        <v>646</v>
      </c>
      <c r="F14" s="28" t="s">
        <v>570</v>
      </c>
      <c r="G14" s="29">
        <v>20.399999999999999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118</v>
      </c>
      <c r="E15" s="27" t="s">
        <v>646</v>
      </c>
    </row>
    <row r="16" ht="38.25">
      <c r="A16" s="1" t="s">
        <v>119</v>
      </c>
      <c r="E16" s="33" t="s">
        <v>647</v>
      </c>
    </row>
    <row r="17">
      <c r="A17" s="1" t="s">
        <v>121</v>
      </c>
      <c r="E17" s="27" t="s">
        <v>114</v>
      </c>
    </row>
    <row r="18" ht="25.5">
      <c r="A18" s="1" t="s">
        <v>112</v>
      </c>
      <c r="B18" s="1">
        <v>3</v>
      </c>
      <c r="C18" s="26" t="s">
        <v>648</v>
      </c>
      <c r="D18" t="s">
        <v>114</v>
      </c>
      <c r="E18" s="27" t="s">
        <v>649</v>
      </c>
      <c r="F18" s="28" t="s">
        <v>570</v>
      </c>
      <c r="G18" s="29">
        <v>24.396000000000001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118</v>
      </c>
      <c r="E19" s="27" t="s">
        <v>650</v>
      </c>
    </row>
    <row r="20">
      <c r="A20" s="1" t="s">
        <v>119</v>
      </c>
      <c r="E20" s="33" t="s">
        <v>651</v>
      </c>
    </row>
    <row r="21">
      <c r="A21" s="1" t="s">
        <v>121</v>
      </c>
      <c r="E21" s="27" t="s">
        <v>114</v>
      </c>
    </row>
    <row r="22" ht="25.5">
      <c r="A22" s="1" t="s">
        <v>112</v>
      </c>
      <c r="B22" s="1">
        <v>4</v>
      </c>
      <c r="C22" s="26" t="s">
        <v>652</v>
      </c>
      <c r="D22" t="s">
        <v>653</v>
      </c>
      <c r="E22" s="27" t="s">
        <v>654</v>
      </c>
      <c r="F22" s="28" t="s">
        <v>478</v>
      </c>
      <c r="G22" s="29">
        <v>48.792000000000002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118</v>
      </c>
      <c r="E23" s="27" t="s">
        <v>655</v>
      </c>
    </row>
    <row r="24">
      <c r="A24" s="1" t="s">
        <v>119</v>
      </c>
      <c r="E24" s="33" t="s">
        <v>656</v>
      </c>
    </row>
    <row r="25">
      <c r="A25" s="1" t="s">
        <v>121</v>
      </c>
      <c r="E25" s="27" t="s">
        <v>114</v>
      </c>
    </row>
    <row r="26" ht="25.5">
      <c r="A26" s="1" t="s">
        <v>112</v>
      </c>
      <c r="B26" s="1">
        <v>5</v>
      </c>
      <c r="C26" s="26" t="s">
        <v>657</v>
      </c>
      <c r="D26" t="s">
        <v>114</v>
      </c>
      <c r="E26" s="27" t="s">
        <v>658</v>
      </c>
      <c r="F26" s="28" t="s">
        <v>570</v>
      </c>
      <c r="G26" s="29">
        <v>3.7080000000000002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133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118</v>
      </c>
      <c r="E27" s="27" t="s">
        <v>659</v>
      </c>
    </row>
    <row r="28" ht="51">
      <c r="A28" s="1" t="s">
        <v>119</v>
      </c>
      <c r="E28" s="33" t="s">
        <v>660</v>
      </c>
    </row>
    <row r="29">
      <c r="A29" s="1" t="s">
        <v>121</v>
      </c>
      <c r="E29" s="27" t="s">
        <v>114</v>
      </c>
    </row>
    <row r="30">
      <c r="A30" s="1" t="s">
        <v>112</v>
      </c>
      <c r="B30" s="1">
        <v>6</v>
      </c>
      <c r="C30" s="26" t="s">
        <v>661</v>
      </c>
      <c r="D30" t="s">
        <v>114</v>
      </c>
      <c r="E30" s="27" t="s">
        <v>662</v>
      </c>
      <c r="F30" s="28" t="s">
        <v>478</v>
      </c>
      <c r="G30" s="29">
        <v>7.4160000000000004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133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118</v>
      </c>
      <c r="E31" s="27" t="s">
        <v>662</v>
      </c>
    </row>
    <row r="32">
      <c r="A32" s="1" t="s">
        <v>119</v>
      </c>
      <c r="E32" s="33" t="s">
        <v>663</v>
      </c>
    </row>
    <row r="33">
      <c r="A33" s="1" t="s">
        <v>121</v>
      </c>
      <c r="E33" s="27" t="s">
        <v>114</v>
      </c>
    </row>
    <row r="34">
      <c r="A34" s="1" t="s">
        <v>109</v>
      </c>
      <c r="C34" s="22" t="s">
        <v>232</v>
      </c>
      <c r="E34" s="23" t="s">
        <v>664</v>
      </c>
      <c r="L34" s="24">
        <f>SUMIFS(L35:L42,A35:A42,"P")</f>
        <v>0</v>
      </c>
      <c r="M34" s="24">
        <f>SUMIFS(M35:M42,A35:A42,"P")</f>
        <v>0</v>
      </c>
      <c r="N34" s="25"/>
    </row>
    <row r="35" ht="25.5">
      <c r="A35" s="1" t="s">
        <v>112</v>
      </c>
      <c r="B35" s="1">
        <v>7</v>
      </c>
      <c r="C35" s="26" t="s">
        <v>665</v>
      </c>
      <c r="D35" t="s">
        <v>114</v>
      </c>
      <c r="E35" s="27" t="s">
        <v>666</v>
      </c>
      <c r="F35" s="28" t="s">
        <v>570</v>
      </c>
      <c r="G35" s="29">
        <v>1.998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133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118</v>
      </c>
      <c r="E36" s="27" t="s">
        <v>666</v>
      </c>
    </row>
    <row r="37">
      <c r="A37" s="1" t="s">
        <v>119</v>
      </c>
      <c r="E37" s="33" t="s">
        <v>667</v>
      </c>
    </row>
    <row r="38">
      <c r="A38" s="1" t="s">
        <v>121</v>
      </c>
      <c r="E38" s="27" t="s">
        <v>114</v>
      </c>
    </row>
    <row r="39" ht="25.5">
      <c r="A39" s="1" t="s">
        <v>112</v>
      </c>
      <c r="B39" s="1">
        <v>8</v>
      </c>
      <c r="C39" s="26" t="s">
        <v>668</v>
      </c>
      <c r="D39" t="s">
        <v>114</v>
      </c>
      <c r="E39" s="27" t="s">
        <v>669</v>
      </c>
      <c r="F39" s="28" t="s">
        <v>570</v>
      </c>
      <c r="G39" s="29">
        <v>2.3999999999999999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133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118</v>
      </c>
      <c r="E40" s="27" t="s">
        <v>669</v>
      </c>
    </row>
    <row r="41">
      <c r="A41" s="1" t="s">
        <v>119</v>
      </c>
      <c r="E41" s="33" t="s">
        <v>670</v>
      </c>
    </row>
    <row r="42">
      <c r="A42" s="1" t="s">
        <v>121</v>
      </c>
      <c r="E42" s="27" t="s">
        <v>114</v>
      </c>
    </row>
    <row r="43">
      <c r="A43" s="1" t="s">
        <v>109</v>
      </c>
      <c r="C43" s="22" t="s">
        <v>225</v>
      </c>
      <c r="E43" s="23" t="s">
        <v>671</v>
      </c>
      <c r="L43" s="24">
        <f>SUMIFS(L44:L47,A44:A47,"P")</f>
        <v>0</v>
      </c>
      <c r="M43" s="24">
        <f>SUMIFS(M44:M47,A44:A47,"P")</f>
        <v>0</v>
      </c>
      <c r="N43" s="25"/>
    </row>
    <row r="44" ht="25.5">
      <c r="A44" s="1" t="s">
        <v>112</v>
      </c>
      <c r="B44" s="1">
        <v>9</v>
      </c>
      <c r="C44" s="26" t="s">
        <v>672</v>
      </c>
      <c r="D44" t="s">
        <v>114</v>
      </c>
      <c r="E44" s="27" t="s">
        <v>673</v>
      </c>
      <c r="F44" s="28" t="s">
        <v>132</v>
      </c>
      <c r="G44" s="29">
        <v>1</v>
      </c>
      <c r="H44" s="28">
        <v>3.8001399999999999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257</v>
      </c>
      <c r="O44" s="32">
        <f>M44*AA44</f>
        <v>0</v>
      </c>
      <c r="P44" s="1">
        <v>3</v>
      </c>
      <c r="AA44" s="1">
        <f>IF(P44=1,$O$3,IF(P44=2,$O$4,$O$5))</f>
        <v>0</v>
      </c>
    </row>
    <row r="45" ht="25.5">
      <c r="A45" s="1" t="s">
        <v>118</v>
      </c>
      <c r="E45" s="27" t="s">
        <v>673</v>
      </c>
    </row>
    <row r="46" ht="51">
      <c r="A46" s="1" t="s">
        <v>119</v>
      </c>
      <c r="E46" s="33" t="s">
        <v>674</v>
      </c>
    </row>
    <row r="47">
      <c r="A47" s="1" t="s">
        <v>121</v>
      </c>
      <c r="E47" s="27" t="s">
        <v>114</v>
      </c>
    </row>
    <row r="48">
      <c r="A48" s="1" t="s">
        <v>109</v>
      </c>
      <c r="C48" s="22" t="s">
        <v>348</v>
      </c>
      <c r="E48" s="23" t="s">
        <v>675</v>
      </c>
      <c r="L48" s="24">
        <f>SUMIFS(L49:L64,A49:A64,"P")</f>
        <v>0</v>
      </c>
      <c r="M48" s="24">
        <f>SUMIFS(M49:M64,A49:A64,"P")</f>
        <v>0</v>
      </c>
      <c r="N48" s="25"/>
    </row>
    <row r="49" ht="25.5">
      <c r="A49" s="1" t="s">
        <v>112</v>
      </c>
      <c r="B49" s="1">
        <v>10</v>
      </c>
      <c r="C49" s="26" t="s">
        <v>676</v>
      </c>
      <c r="D49" t="s">
        <v>114</v>
      </c>
      <c r="E49" s="27" t="s">
        <v>677</v>
      </c>
      <c r="F49" s="28" t="s">
        <v>570</v>
      </c>
      <c r="G49" s="29">
        <v>1.998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133</v>
      </c>
      <c r="O49" s="32">
        <f>M49*AA49</f>
        <v>0</v>
      </c>
      <c r="P49" s="1">
        <v>3</v>
      </c>
      <c r="AA49" s="1">
        <f>IF(P49=1,$O$3,IF(P49=2,$O$4,$O$5))</f>
        <v>0</v>
      </c>
    </row>
    <row r="50" ht="38.25">
      <c r="A50" s="1" t="s">
        <v>118</v>
      </c>
      <c r="E50" s="27" t="s">
        <v>678</v>
      </c>
    </row>
    <row r="51" ht="51">
      <c r="A51" s="1" t="s">
        <v>119</v>
      </c>
      <c r="E51" s="33" t="s">
        <v>679</v>
      </c>
    </row>
    <row r="52">
      <c r="A52" s="1" t="s">
        <v>121</v>
      </c>
      <c r="E52" s="27" t="s">
        <v>114</v>
      </c>
    </row>
    <row r="53" ht="25.5">
      <c r="A53" s="1" t="s">
        <v>112</v>
      </c>
      <c r="B53" s="1">
        <v>11</v>
      </c>
      <c r="C53" s="26" t="s">
        <v>680</v>
      </c>
      <c r="D53" t="s">
        <v>114</v>
      </c>
      <c r="E53" s="27" t="s">
        <v>681</v>
      </c>
      <c r="F53" s="28" t="s">
        <v>416</v>
      </c>
      <c r="G53" s="29">
        <v>2.5600000000000001</v>
      </c>
      <c r="H53" s="28">
        <v>0.0078799999999999999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133</v>
      </c>
      <c r="O53" s="32">
        <f>M53*AA53</f>
        <v>0</v>
      </c>
      <c r="P53" s="1">
        <v>3</v>
      </c>
      <c r="AA53" s="1">
        <f>IF(P53=1,$O$3,IF(P53=2,$O$4,$O$5))</f>
        <v>0</v>
      </c>
    </row>
    <row r="54" ht="25.5">
      <c r="A54" s="1" t="s">
        <v>118</v>
      </c>
      <c r="E54" s="27" t="s">
        <v>681</v>
      </c>
    </row>
    <row r="55" ht="51">
      <c r="A55" s="1" t="s">
        <v>119</v>
      </c>
      <c r="E55" s="33" t="s">
        <v>682</v>
      </c>
    </row>
    <row r="56">
      <c r="A56" s="1" t="s">
        <v>121</v>
      </c>
      <c r="E56" s="27" t="s">
        <v>114</v>
      </c>
    </row>
    <row r="57" ht="25.5">
      <c r="A57" s="1" t="s">
        <v>112</v>
      </c>
      <c r="B57" s="1">
        <v>12</v>
      </c>
      <c r="C57" s="26" t="s">
        <v>683</v>
      </c>
      <c r="D57" t="s">
        <v>114</v>
      </c>
      <c r="E57" s="27" t="s">
        <v>684</v>
      </c>
      <c r="F57" s="28" t="s">
        <v>416</v>
      </c>
      <c r="G57" s="29">
        <v>2.5600000000000001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133</v>
      </c>
      <c r="O57" s="32">
        <f>M57*AA57</f>
        <v>0</v>
      </c>
      <c r="P57" s="1">
        <v>3</v>
      </c>
      <c r="AA57" s="1">
        <f>IF(P57=1,$O$3,IF(P57=2,$O$4,$O$5))</f>
        <v>0</v>
      </c>
    </row>
    <row r="58" ht="25.5">
      <c r="A58" s="1" t="s">
        <v>118</v>
      </c>
      <c r="E58" s="27" t="s">
        <v>684</v>
      </c>
    </row>
    <row r="59">
      <c r="A59" s="1" t="s">
        <v>119</v>
      </c>
    </row>
    <row r="60">
      <c r="A60" s="1" t="s">
        <v>121</v>
      </c>
      <c r="E60" s="27" t="s">
        <v>114</v>
      </c>
    </row>
    <row r="61" ht="25.5">
      <c r="A61" s="1" t="s">
        <v>112</v>
      </c>
      <c r="B61" s="1">
        <v>13</v>
      </c>
      <c r="C61" s="26" t="s">
        <v>685</v>
      </c>
      <c r="D61" t="s">
        <v>114</v>
      </c>
      <c r="E61" s="27" t="s">
        <v>686</v>
      </c>
      <c r="F61" s="28" t="s">
        <v>478</v>
      </c>
      <c r="G61" s="29">
        <v>0.079000000000000001</v>
      </c>
      <c r="H61" s="28">
        <v>1.06277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133</v>
      </c>
      <c r="O61" s="32">
        <f>M61*AA61</f>
        <v>0</v>
      </c>
      <c r="P61" s="1">
        <v>3</v>
      </c>
      <c r="AA61" s="1">
        <f>IF(P61=1,$O$3,IF(P61=2,$O$4,$O$5))</f>
        <v>0</v>
      </c>
    </row>
    <row r="62" ht="25.5">
      <c r="A62" s="1" t="s">
        <v>118</v>
      </c>
      <c r="E62" s="27" t="s">
        <v>686</v>
      </c>
    </row>
    <row r="63" ht="51">
      <c r="A63" s="1" t="s">
        <v>119</v>
      </c>
      <c r="E63" s="33" t="s">
        <v>687</v>
      </c>
    </row>
    <row r="64">
      <c r="A64" s="1" t="s">
        <v>121</v>
      </c>
      <c r="E64" s="27" t="s">
        <v>114</v>
      </c>
    </row>
    <row r="65">
      <c r="A65" s="1" t="s">
        <v>109</v>
      </c>
      <c r="C65" s="22" t="s">
        <v>379</v>
      </c>
      <c r="E65" s="23" t="s">
        <v>688</v>
      </c>
      <c r="L65" s="24">
        <f>SUMIFS(L66:L73,A66:A73,"P")</f>
        <v>0</v>
      </c>
      <c r="M65" s="24">
        <f>SUMIFS(M66:M73,A66:A73,"P")</f>
        <v>0</v>
      </c>
      <c r="N65" s="25"/>
    </row>
    <row r="66">
      <c r="A66" s="1" t="s">
        <v>112</v>
      </c>
      <c r="B66" s="1">
        <v>14</v>
      </c>
      <c r="C66" s="26" t="s">
        <v>689</v>
      </c>
      <c r="D66" t="s">
        <v>114</v>
      </c>
      <c r="E66" s="27" t="s">
        <v>690</v>
      </c>
      <c r="F66" s="28" t="s">
        <v>416</v>
      </c>
      <c r="G66" s="29">
        <v>9.9900000000000002</v>
      </c>
      <c r="H66" s="28">
        <v>0.00033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133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118</v>
      </c>
      <c r="E67" s="27" t="s">
        <v>690</v>
      </c>
    </row>
    <row r="68">
      <c r="A68" s="1" t="s">
        <v>119</v>
      </c>
      <c r="E68" s="33" t="s">
        <v>691</v>
      </c>
    </row>
    <row r="69">
      <c r="A69" s="1" t="s">
        <v>121</v>
      </c>
      <c r="E69" s="27" t="s">
        <v>114</v>
      </c>
    </row>
    <row r="70">
      <c r="A70" s="1" t="s">
        <v>112</v>
      </c>
      <c r="B70" s="1">
        <v>15</v>
      </c>
      <c r="C70" s="26" t="s">
        <v>692</v>
      </c>
      <c r="D70" t="s">
        <v>114</v>
      </c>
      <c r="E70" s="27" t="s">
        <v>693</v>
      </c>
      <c r="F70" s="28" t="s">
        <v>570</v>
      </c>
      <c r="G70" s="29">
        <v>2.3999999999999999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133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118</v>
      </c>
      <c r="E71" s="27" t="s">
        <v>693</v>
      </c>
    </row>
    <row r="72">
      <c r="A72" s="1" t="s">
        <v>119</v>
      </c>
      <c r="E72" s="33" t="s">
        <v>694</v>
      </c>
    </row>
    <row r="73">
      <c r="A73" s="1" t="s">
        <v>121</v>
      </c>
      <c r="E73" s="27" t="s">
        <v>114</v>
      </c>
    </row>
    <row r="74">
      <c r="A74" s="1" t="s">
        <v>109</v>
      </c>
      <c r="C74" s="22" t="s">
        <v>467</v>
      </c>
      <c r="E74" s="23" t="s">
        <v>468</v>
      </c>
      <c r="L74" s="24">
        <f>SUMIFS(L75:L86,A75:A86,"P")</f>
        <v>0</v>
      </c>
      <c r="M74" s="24">
        <f>SUMIFS(M75:M86,A75:A86,"P")</f>
        <v>0</v>
      </c>
      <c r="N74" s="25"/>
    </row>
    <row r="75">
      <c r="A75" s="1" t="s">
        <v>112</v>
      </c>
      <c r="B75" s="1">
        <v>17</v>
      </c>
      <c r="C75" s="26" t="s">
        <v>695</v>
      </c>
      <c r="D75" t="s">
        <v>114</v>
      </c>
      <c r="E75" s="27" t="s">
        <v>696</v>
      </c>
      <c r="F75" s="28" t="s">
        <v>132</v>
      </c>
      <c r="G75" s="29">
        <v>1</v>
      </c>
      <c r="H75" s="28">
        <v>0.065000000000000002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133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118</v>
      </c>
      <c r="E76" s="27" t="s">
        <v>696</v>
      </c>
    </row>
    <row r="77">
      <c r="A77" s="1" t="s">
        <v>119</v>
      </c>
    </row>
    <row r="78">
      <c r="A78" s="1" t="s">
        <v>121</v>
      </c>
      <c r="E78" s="27" t="s">
        <v>114</v>
      </c>
    </row>
    <row r="79" ht="25.5">
      <c r="A79" s="1" t="s">
        <v>112</v>
      </c>
      <c r="B79" s="1">
        <v>16</v>
      </c>
      <c r="C79" s="26" t="s">
        <v>697</v>
      </c>
      <c r="D79" t="s">
        <v>114</v>
      </c>
      <c r="E79" s="27" t="s">
        <v>698</v>
      </c>
      <c r="F79" s="28" t="s">
        <v>132</v>
      </c>
      <c r="G79" s="29">
        <v>1</v>
      </c>
      <c r="H79" s="28">
        <v>0.0093600000000000003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133</v>
      </c>
      <c r="O79" s="32">
        <f>M79*AA79</f>
        <v>0</v>
      </c>
      <c r="P79" s="1">
        <v>3</v>
      </c>
      <c r="AA79" s="1">
        <f>IF(P79=1,$O$3,IF(P79=2,$O$4,$O$5))</f>
        <v>0</v>
      </c>
    </row>
    <row r="80" ht="38.25">
      <c r="A80" s="1" t="s">
        <v>118</v>
      </c>
      <c r="E80" s="27" t="s">
        <v>699</v>
      </c>
    </row>
    <row r="81">
      <c r="A81" s="1" t="s">
        <v>119</v>
      </c>
    </row>
    <row r="82">
      <c r="A82" s="1" t="s">
        <v>121</v>
      </c>
      <c r="E82" s="27" t="s">
        <v>114</v>
      </c>
    </row>
    <row r="83">
      <c r="A83" s="1" t="s">
        <v>112</v>
      </c>
      <c r="B83" s="1">
        <v>18</v>
      </c>
      <c r="C83" s="26" t="s">
        <v>700</v>
      </c>
      <c r="D83" t="s">
        <v>114</v>
      </c>
      <c r="E83" s="27" t="s">
        <v>701</v>
      </c>
      <c r="F83" s="28" t="s">
        <v>132</v>
      </c>
      <c r="G83" s="29">
        <v>1</v>
      </c>
      <c r="H83" s="28">
        <v>0.01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117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118</v>
      </c>
      <c r="E84" s="27" t="s">
        <v>701</v>
      </c>
    </row>
    <row r="85" ht="51">
      <c r="A85" s="1" t="s">
        <v>119</v>
      </c>
      <c r="E85" s="33" t="s">
        <v>702</v>
      </c>
    </row>
    <row r="86">
      <c r="A86" s="1" t="s">
        <v>121</v>
      </c>
      <c r="E86" s="27" t="s">
        <v>114</v>
      </c>
    </row>
    <row r="87">
      <c r="A87" s="1" t="s">
        <v>109</v>
      </c>
      <c r="C87" s="22" t="s">
        <v>703</v>
      </c>
      <c r="E87" s="23" t="s">
        <v>704</v>
      </c>
      <c r="L87" s="24">
        <f>SUMIFS(L88:L91,A88:A91,"P")</f>
        <v>0</v>
      </c>
      <c r="M87" s="24">
        <f>SUMIFS(M88:M91,A88:A91,"P")</f>
        <v>0</v>
      </c>
      <c r="N87" s="25"/>
    </row>
    <row r="88" ht="25.5">
      <c r="A88" s="1" t="s">
        <v>112</v>
      </c>
      <c r="B88" s="1">
        <v>19</v>
      </c>
      <c r="C88" s="26" t="s">
        <v>705</v>
      </c>
      <c r="D88" t="s">
        <v>114</v>
      </c>
      <c r="E88" s="27" t="s">
        <v>706</v>
      </c>
      <c r="F88" s="28" t="s">
        <v>478</v>
      </c>
      <c r="G88" s="29">
        <v>3.992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133</v>
      </c>
      <c r="O88" s="32">
        <f>M88*AA88</f>
        <v>0</v>
      </c>
      <c r="P88" s="1">
        <v>3</v>
      </c>
      <c r="AA88" s="1">
        <f>IF(P88=1,$O$3,IF(P88=2,$O$4,$O$5))</f>
        <v>0</v>
      </c>
    </row>
    <row r="89" ht="38.25">
      <c r="A89" s="1" t="s">
        <v>118</v>
      </c>
      <c r="E89" s="27" t="s">
        <v>707</v>
      </c>
    </row>
    <row r="90">
      <c r="A90" s="1" t="s">
        <v>119</v>
      </c>
    </row>
    <row r="91">
      <c r="A91" s="1" t="s">
        <v>121</v>
      </c>
      <c r="E91" s="27" t="s">
        <v>114</v>
      </c>
    </row>
    <row r="92">
      <c r="A92" s="1" t="s">
        <v>109</v>
      </c>
      <c r="C92" s="22" t="s">
        <v>181</v>
      </c>
      <c r="E92" s="23" t="s">
        <v>182</v>
      </c>
      <c r="L92" s="24">
        <f>SUMIFS(L93:L96,A93:A96,"P")</f>
        <v>0</v>
      </c>
      <c r="M92" s="24">
        <f>SUMIFS(M93:M96,A93:A96,"P")</f>
        <v>0</v>
      </c>
      <c r="N92" s="25"/>
    </row>
    <row r="93">
      <c r="A93" s="1" t="s">
        <v>112</v>
      </c>
      <c r="B93" s="1">
        <v>20</v>
      </c>
      <c r="C93" s="26" t="s">
        <v>187</v>
      </c>
      <c r="D93" t="s">
        <v>114</v>
      </c>
      <c r="E93" s="27" t="s">
        <v>188</v>
      </c>
      <c r="F93" s="28" t="s">
        <v>185</v>
      </c>
      <c r="G93" s="29">
        <v>8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133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118</v>
      </c>
      <c r="E94" s="27" t="s">
        <v>188</v>
      </c>
    </row>
    <row r="95" ht="38.25">
      <c r="A95" s="1" t="s">
        <v>119</v>
      </c>
      <c r="E95" s="33" t="s">
        <v>708</v>
      </c>
    </row>
    <row r="96">
      <c r="A96" s="1" t="s">
        <v>121</v>
      </c>
      <c r="E96" s="27" t="s">
        <v>114</v>
      </c>
    </row>
  </sheetData>
  <sheetProtection sheet="1" objects="1" scenarios="1" spinCount="100000" saltValue="xNnbPsUguDUao8G3SkcbOJAsFIB60DbBaw/cL+MDM061c5uPK4/yotncuD2s1jhkXtvs0jd6csnGe4kc9+ANrA==" hashValue="sz1i+/QHBB3Yx3ld9IpJoIEnoaFs8sGxOpYBZZXZ0gqeT6kb53idPxaKB7XthjArY9nrfmd0poeROI4FGVOaP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COUNTIFS(L8:L97,"=0",A8:A97,"P")+COUNTIFS(L8:L97,"",A8:A97,"P")+SUM(Q8:Q97)</f>
        <v>0</v>
      </c>
    </row>
    <row r="8">
      <c r="A8" s="1" t="s">
        <v>107</v>
      </c>
      <c r="C8" s="22" t="s">
        <v>709</v>
      </c>
      <c r="E8" s="23" t="s">
        <v>31</v>
      </c>
      <c r="L8" s="24">
        <f>L9+L34+L43+L48+L65+L74+L87+L92</f>
        <v>0</v>
      </c>
      <c r="M8" s="24">
        <f>M9+M34+M43+M48+M65+M74+M87+M92</f>
        <v>0</v>
      </c>
      <c r="N8" s="25"/>
    </row>
    <row r="9">
      <c r="A9" s="1" t="s">
        <v>109</v>
      </c>
      <c r="C9" s="22" t="s">
        <v>191</v>
      </c>
      <c r="E9" s="23" t="s">
        <v>641</v>
      </c>
      <c r="L9" s="24">
        <f>SUMIFS(L10:L33,A10:A33,"P")</f>
        <v>0</v>
      </c>
      <c r="M9" s="24">
        <f>SUMIFS(M10:M33,A10:A33,"P")</f>
        <v>0</v>
      </c>
      <c r="N9" s="25"/>
    </row>
    <row r="10" ht="25.5">
      <c r="A10" s="1" t="s">
        <v>112</v>
      </c>
      <c r="B10" s="1">
        <v>1</v>
      </c>
      <c r="C10" s="26" t="s">
        <v>710</v>
      </c>
      <c r="D10" t="s">
        <v>114</v>
      </c>
      <c r="E10" s="27" t="s">
        <v>711</v>
      </c>
      <c r="F10" s="28" t="s">
        <v>570</v>
      </c>
      <c r="G10" s="29">
        <v>3.1360000000000001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118</v>
      </c>
      <c r="E11" s="27" t="s">
        <v>711</v>
      </c>
    </row>
    <row r="12">
      <c r="A12" s="1" t="s">
        <v>119</v>
      </c>
      <c r="E12" s="33" t="s">
        <v>712</v>
      </c>
    </row>
    <row r="13">
      <c r="A13" s="1" t="s">
        <v>121</v>
      </c>
      <c r="E13" s="27" t="s">
        <v>114</v>
      </c>
    </row>
    <row r="14" ht="25.5">
      <c r="A14" s="1" t="s">
        <v>112</v>
      </c>
      <c r="B14" s="1">
        <v>2</v>
      </c>
      <c r="C14" s="26" t="s">
        <v>645</v>
      </c>
      <c r="D14" t="s">
        <v>114</v>
      </c>
      <c r="E14" s="27" t="s">
        <v>646</v>
      </c>
      <c r="F14" s="28" t="s">
        <v>570</v>
      </c>
      <c r="G14" s="29">
        <v>11.699999999999999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118</v>
      </c>
      <c r="E15" s="27" t="s">
        <v>646</v>
      </c>
    </row>
    <row r="16" ht="51">
      <c r="A16" s="1" t="s">
        <v>119</v>
      </c>
      <c r="E16" s="33" t="s">
        <v>713</v>
      </c>
    </row>
    <row r="17">
      <c r="A17" s="1" t="s">
        <v>121</v>
      </c>
      <c r="E17" s="27" t="s">
        <v>114</v>
      </c>
    </row>
    <row r="18" ht="25.5">
      <c r="A18" s="1" t="s">
        <v>112</v>
      </c>
      <c r="B18" s="1">
        <v>3</v>
      </c>
      <c r="C18" s="26" t="s">
        <v>648</v>
      </c>
      <c r="D18" t="s">
        <v>114</v>
      </c>
      <c r="E18" s="27" t="s">
        <v>649</v>
      </c>
      <c r="F18" s="28" t="s">
        <v>570</v>
      </c>
      <c r="G18" s="29">
        <v>14.836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118</v>
      </c>
      <c r="E19" s="27" t="s">
        <v>650</v>
      </c>
    </row>
    <row r="20" ht="25.5">
      <c r="A20" s="1" t="s">
        <v>119</v>
      </c>
      <c r="E20" s="33" t="s">
        <v>714</v>
      </c>
    </row>
    <row r="21">
      <c r="A21" s="1" t="s">
        <v>121</v>
      </c>
      <c r="E21" s="27" t="s">
        <v>114</v>
      </c>
    </row>
    <row r="22" ht="25.5">
      <c r="A22" s="1" t="s">
        <v>112</v>
      </c>
      <c r="B22" s="1">
        <v>4</v>
      </c>
      <c r="C22" s="26" t="s">
        <v>652</v>
      </c>
      <c r="D22" t="s">
        <v>653</v>
      </c>
      <c r="E22" s="27" t="s">
        <v>654</v>
      </c>
      <c r="F22" s="28" t="s">
        <v>478</v>
      </c>
      <c r="G22" s="29">
        <v>29.672000000000001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118</v>
      </c>
      <c r="E23" s="27" t="s">
        <v>655</v>
      </c>
    </row>
    <row r="24">
      <c r="A24" s="1" t="s">
        <v>119</v>
      </c>
      <c r="E24" s="33" t="s">
        <v>715</v>
      </c>
    </row>
    <row r="25">
      <c r="A25" s="1" t="s">
        <v>121</v>
      </c>
      <c r="E25" s="27" t="s">
        <v>114</v>
      </c>
    </row>
    <row r="26" ht="25.5">
      <c r="A26" s="1" t="s">
        <v>112</v>
      </c>
      <c r="B26" s="1">
        <v>5</v>
      </c>
      <c r="C26" s="26" t="s">
        <v>657</v>
      </c>
      <c r="D26" t="s">
        <v>114</v>
      </c>
      <c r="E26" s="27" t="s">
        <v>658</v>
      </c>
      <c r="F26" s="28" t="s">
        <v>570</v>
      </c>
      <c r="G26" s="29">
        <v>2.9159999999999999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133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118</v>
      </c>
      <c r="E27" s="27" t="s">
        <v>659</v>
      </c>
    </row>
    <row r="28" ht="51">
      <c r="A28" s="1" t="s">
        <v>119</v>
      </c>
      <c r="E28" s="33" t="s">
        <v>716</v>
      </c>
    </row>
    <row r="29">
      <c r="A29" s="1" t="s">
        <v>121</v>
      </c>
      <c r="E29" s="27" t="s">
        <v>114</v>
      </c>
    </row>
    <row r="30">
      <c r="A30" s="1" t="s">
        <v>112</v>
      </c>
      <c r="B30" s="1">
        <v>6</v>
      </c>
      <c r="C30" s="26" t="s">
        <v>661</v>
      </c>
      <c r="D30" t="s">
        <v>114</v>
      </c>
      <c r="E30" s="27" t="s">
        <v>662</v>
      </c>
      <c r="F30" s="28" t="s">
        <v>478</v>
      </c>
      <c r="G30" s="29">
        <v>5.8319999999999999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133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118</v>
      </c>
      <c r="E31" s="27" t="s">
        <v>662</v>
      </c>
    </row>
    <row r="32">
      <c r="A32" s="1" t="s">
        <v>119</v>
      </c>
      <c r="E32" s="33" t="s">
        <v>717</v>
      </c>
    </row>
    <row r="33">
      <c r="A33" s="1" t="s">
        <v>121</v>
      </c>
      <c r="E33" s="27" t="s">
        <v>114</v>
      </c>
    </row>
    <row r="34">
      <c r="A34" s="1" t="s">
        <v>109</v>
      </c>
      <c r="C34" s="22" t="s">
        <v>232</v>
      </c>
      <c r="E34" s="23" t="s">
        <v>664</v>
      </c>
      <c r="L34" s="24">
        <f>SUMIFS(L35:L42,A35:A42,"P")</f>
        <v>0</v>
      </c>
      <c r="M34" s="24">
        <f>SUMIFS(M35:M42,A35:A42,"P")</f>
        <v>0</v>
      </c>
      <c r="N34" s="25"/>
    </row>
    <row r="35" ht="25.5">
      <c r="A35" s="1" t="s">
        <v>112</v>
      </c>
      <c r="B35" s="1">
        <v>7</v>
      </c>
      <c r="C35" s="26" t="s">
        <v>665</v>
      </c>
      <c r="D35" t="s">
        <v>114</v>
      </c>
      <c r="E35" s="27" t="s">
        <v>666</v>
      </c>
      <c r="F35" s="28" t="s">
        <v>570</v>
      </c>
      <c r="G35" s="29">
        <v>1.5680000000000001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133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118</v>
      </c>
      <c r="E36" s="27" t="s">
        <v>666</v>
      </c>
    </row>
    <row r="37">
      <c r="A37" s="1" t="s">
        <v>119</v>
      </c>
      <c r="E37" s="33" t="s">
        <v>718</v>
      </c>
    </row>
    <row r="38">
      <c r="A38" s="1" t="s">
        <v>121</v>
      </c>
      <c r="E38" s="27" t="s">
        <v>114</v>
      </c>
    </row>
    <row r="39" ht="25.5">
      <c r="A39" s="1" t="s">
        <v>112</v>
      </c>
      <c r="B39" s="1">
        <v>8</v>
      </c>
      <c r="C39" s="26" t="s">
        <v>668</v>
      </c>
      <c r="D39" t="s">
        <v>114</v>
      </c>
      <c r="E39" s="27" t="s">
        <v>669</v>
      </c>
      <c r="F39" s="28" t="s">
        <v>570</v>
      </c>
      <c r="G39" s="29">
        <v>1.8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133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118</v>
      </c>
      <c r="E40" s="27" t="s">
        <v>669</v>
      </c>
    </row>
    <row r="41">
      <c r="A41" s="1" t="s">
        <v>119</v>
      </c>
      <c r="E41" s="33" t="s">
        <v>719</v>
      </c>
    </row>
    <row r="42">
      <c r="A42" s="1" t="s">
        <v>121</v>
      </c>
      <c r="E42" s="27" t="s">
        <v>114</v>
      </c>
    </row>
    <row r="43">
      <c r="A43" s="1" t="s">
        <v>109</v>
      </c>
      <c r="C43" s="22" t="s">
        <v>225</v>
      </c>
      <c r="E43" s="23" t="s">
        <v>671</v>
      </c>
      <c r="L43" s="24">
        <f>SUMIFS(L44:L47,A44:A47,"P")</f>
        <v>0</v>
      </c>
      <c r="M43" s="24">
        <f>SUMIFS(M44:M47,A44:A47,"P")</f>
        <v>0</v>
      </c>
      <c r="N43" s="25"/>
    </row>
    <row r="44" ht="25.5">
      <c r="A44" s="1" t="s">
        <v>112</v>
      </c>
      <c r="B44" s="1">
        <v>9</v>
      </c>
      <c r="C44" s="26" t="s">
        <v>720</v>
      </c>
      <c r="D44" t="s">
        <v>114</v>
      </c>
      <c r="E44" s="27" t="s">
        <v>721</v>
      </c>
      <c r="F44" s="28" t="s">
        <v>132</v>
      </c>
      <c r="G44" s="29">
        <v>1</v>
      </c>
      <c r="H44" s="28">
        <v>3.1071399999999998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133</v>
      </c>
      <c r="O44" s="32">
        <f>M44*AA44</f>
        <v>0</v>
      </c>
      <c r="P44" s="1">
        <v>3</v>
      </c>
      <c r="AA44" s="1">
        <f>IF(P44=1,$O$3,IF(P44=2,$O$4,$O$5))</f>
        <v>0</v>
      </c>
    </row>
    <row r="45" ht="25.5">
      <c r="A45" s="1" t="s">
        <v>118</v>
      </c>
      <c r="E45" s="27" t="s">
        <v>721</v>
      </c>
    </row>
    <row r="46" ht="51">
      <c r="A46" s="1" t="s">
        <v>119</v>
      </c>
      <c r="E46" s="33" t="s">
        <v>722</v>
      </c>
    </row>
    <row r="47">
      <c r="A47" s="1" t="s">
        <v>121</v>
      </c>
      <c r="E47" s="27" t="s">
        <v>114</v>
      </c>
    </row>
    <row r="48">
      <c r="A48" s="1" t="s">
        <v>109</v>
      </c>
      <c r="C48" s="22" t="s">
        <v>348</v>
      </c>
      <c r="E48" s="23" t="s">
        <v>675</v>
      </c>
      <c r="L48" s="24">
        <f>SUMIFS(L49:L64,A49:A64,"P")</f>
        <v>0</v>
      </c>
      <c r="M48" s="24">
        <f>SUMIFS(M49:M64,A49:A64,"P")</f>
        <v>0</v>
      </c>
      <c r="N48" s="25"/>
    </row>
    <row r="49" ht="25.5">
      <c r="A49" s="1" t="s">
        <v>112</v>
      </c>
      <c r="B49" s="1">
        <v>10</v>
      </c>
      <c r="C49" s="26" t="s">
        <v>676</v>
      </c>
      <c r="D49" t="s">
        <v>114</v>
      </c>
      <c r="E49" s="27" t="s">
        <v>677</v>
      </c>
      <c r="F49" s="28" t="s">
        <v>570</v>
      </c>
      <c r="G49" s="29">
        <v>1.5680000000000001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133</v>
      </c>
      <c r="O49" s="32">
        <f>M49*AA49</f>
        <v>0</v>
      </c>
      <c r="P49" s="1">
        <v>3</v>
      </c>
      <c r="AA49" s="1">
        <f>IF(P49=1,$O$3,IF(P49=2,$O$4,$O$5))</f>
        <v>0</v>
      </c>
    </row>
    <row r="50" ht="38.25">
      <c r="A50" s="1" t="s">
        <v>118</v>
      </c>
      <c r="E50" s="27" t="s">
        <v>678</v>
      </c>
    </row>
    <row r="51" ht="38.25">
      <c r="A51" s="1" t="s">
        <v>119</v>
      </c>
      <c r="E51" s="33" t="s">
        <v>723</v>
      </c>
    </row>
    <row r="52">
      <c r="A52" s="1" t="s">
        <v>121</v>
      </c>
      <c r="E52" s="27" t="s">
        <v>114</v>
      </c>
    </row>
    <row r="53" ht="25.5">
      <c r="A53" s="1" t="s">
        <v>112</v>
      </c>
      <c r="B53" s="1">
        <v>11</v>
      </c>
      <c r="C53" s="26" t="s">
        <v>680</v>
      </c>
      <c r="D53" t="s">
        <v>114</v>
      </c>
      <c r="E53" s="27" t="s">
        <v>681</v>
      </c>
      <c r="F53" s="28" t="s">
        <v>416</v>
      </c>
      <c r="G53" s="29">
        <v>2.2400000000000002</v>
      </c>
      <c r="H53" s="28">
        <v>0.0078799999999999999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133</v>
      </c>
      <c r="O53" s="32">
        <f>M53*AA53</f>
        <v>0</v>
      </c>
      <c r="P53" s="1">
        <v>3</v>
      </c>
      <c r="AA53" s="1">
        <f>IF(P53=1,$O$3,IF(P53=2,$O$4,$O$5))</f>
        <v>0</v>
      </c>
    </row>
    <row r="54" ht="25.5">
      <c r="A54" s="1" t="s">
        <v>118</v>
      </c>
      <c r="E54" s="27" t="s">
        <v>681</v>
      </c>
    </row>
    <row r="55" ht="51">
      <c r="A55" s="1" t="s">
        <v>119</v>
      </c>
      <c r="E55" s="33" t="s">
        <v>724</v>
      </c>
    </row>
    <row r="56">
      <c r="A56" s="1" t="s">
        <v>121</v>
      </c>
      <c r="E56" s="27" t="s">
        <v>114</v>
      </c>
    </row>
    <row r="57" ht="25.5">
      <c r="A57" s="1" t="s">
        <v>112</v>
      </c>
      <c r="B57" s="1">
        <v>12</v>
      </c>
      <c r="C57" s="26" t="s">
        <v>683</v>
      </c>
      <c r="D57" t="s">
        <v>114</v>
      </c>
      <c r="E57" s="27" t="s">
        <v>684</v>
      </c>
      <c r="F57" s="28" t="s">
        <v>416</v>
      </c>
      <c r="G57" s="29">
        <v>2.2400000000000002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133</v>
      </c>
      <c r="O57" s="32">
        <f>M57*AA57</f>
        <v>0</v>
      </c>
      <c r="P57" s="1">
        <v>3</v>
      </c>
      <c r="AA57" s="1">
        <f>IF(P57=1,$O$3,IF(P57=2,$O$4,$O$5))</f>
        <v>0</v>
      </c>
    </row>
    <row r="58" ht="25.5">
      <c r="A58" s="1" t="s">
        <v>118</v>
      </c>
      <c r="E58" s="27" t="s">
        <v>684</v>
      </c>
    </row>
    <row r="59">
      <c r="A59" s="1" t="s">
        <v>119</v>
      </c>
    </row>
    <row r="60">
      <c r="A60" s="1" t="s">
        <v>121</v>
      </c>
      <c r="E60" s="27" t="s">
        <v>114</v>
      </c>
    </row>
    <row r="61" ht="25.5">
      <c r="A61" s="1" t="s">
        <v>112</v>
      </c>
      <c r="B61" s="1">
        <v>13</v>
      </c>
      <c r="C61" s="26" t="s">
        <v>685</v>
      </c>
      <c r="D61" t="s">
        <v>114</v>
      </c>
      <c r="E61" s="27" t="s">
        <v>686</v>
      </c>
      <c r="F61" s="28" t="s">
        <v>478</v>
      </c>
      <c r="G61" s="29">
        <v>0.062</v>
      </c>
      <c r="H61" s="28">
        <v>1.06277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133</v>
      </c>
      <c r="O61" s="32">
        <f>M61*AA61</f>
        <v>0</v>
      </c>
      <c r="P61" s="1">
        <v>3</v>
      </c>
      <c r="AA61" s="1">
        <f>IF(P61=1,$O$3,IF(P61=2,$O$4,$O$5))</f>
        <v>0</v>
      </c>
    </row>
    <row r="62" ht="25.5">
      <c r="A62" s="1" t="s">
        <v>118</v>
      </c>
      <c r="E62" s="27" t="s">
        <v>686</v>
      </c>
    </row>
    <row r="63" ht="51">
      <c r="A63" s="1" t="s">
        <v>119</v>
      </c>
      <c r="E63" s="33" t="s">
        <v>725</v>
      </c>
    </row>
    <row r="64">
      <c r="A64" s="1" t="s">
        <v>121</v>
      </c>
      <c r="E64" s="27" t="s">
        <v>114</v>
      </c>
    </row>
    <row r="65">
      <c r="A65" s="1" t="s">
        <v>109</v>
      </c>
      <c r="C65" s="22" t="s">
        <v>379</v>
      </c>
      <c r="E65" s="23" t="s">
        <v>688</v>
      </c>
      <c r="L65" s="24">
        <f>SUMIFS(L66:L73,A66:A73,"P")</f>
        <v>0</v>
      </c>
      <c r="M65" s="24">
        <f>SUMIFS(M66:M73,A66:A73,"P")</f>
        <v>0</v>
      </c>
      <c r="N65" s="25"/>
    </row>
    <row r="66">
      <c r="A66" s="1" t="s">
        <v>112</v>
      </c>
      <c r="B66" s="1">
        <v>14</v>
      </c>
      <c r="C66" s="26" t="s">
        <v>689</v>
      </c>
      <c r="D66" t="s">
        <v>114</v>
      </c>
      <c r="E66" s="27" t="s">
        <v>690</v>
      </c>
      <c r="F66" s="28" t="s">
        <v>416</v>
      </c>
      <c r="G66" s="29">
        <v>7.8399999999999999</v>
      </c>
      <c r="H66" s="28">
        <v>0.00033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133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118</v>
      </c>
      <c r="E67" s="27" t="s">
        <v>690</v>
      </c>
    </row>
    <row r="68">
      <c r="A68" s="1" t="s">
        <v>119</v>
      </c>
      <c r="E68" s="33" t="s">
        <v>726</v>
      </c>
    </row>
    <row r="69">
      <c r="A69" s="1" t="s">
        <v>121</v>
      </c>
      <c r="E69" s="27" t="s">
        <v>114</v>
      </c>
    </row>
    <row r="70">
      <c r="A70" s="1" t="s">
        <v>112</v>
      </c>
      <c r="B70" s="1">
        <v>15</v>
      </c>
      <c r="C70" s="26" t="s">
        <v>692</v>
      </c>
      <c r="D70" t="s">
        <v>114</v>
      </c>
      <c r="E70" s="27" t="s">
        <v>693</v>
      </c>
      <c r="F70" s="28" t="s">
        <v>570</v>
      </c>
      <c r="G70" s="29">
        <v>1.8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133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118</v>
      </c>
      <c r="E71" s="27" t="s">
        <v>693</v>
      </c>
    </row>
    <row r="72">
      <c r="A72" s="1" t="s">
        <v>119</v>
      </c>
      <c r="E72" s="33" t="s">
        <v>727</v>
      </c>
    </row>
    <row r="73">
      <c r="A73" s="1" t="s">
        <v>121</v>
      </c>
      <c r="E73" s="27" t="s">
        <v>114</v>
      </c>
    </row>
    <row r="74">
      <c r="A74" s="1" t="s">
        <v>109</v>
      </c>
      <c r="C74" s="22" t="s">
        <v>467</v>
      </c>
      <c r="E74" s="23" t="s">
        <v>468</v>
      </c>
      <c r="L74" s="24">
        <f>SUMIFS(L75:L86,A75:A86,"P")</f>
        <v>0</v>
      </c>
      <c r="M74" s="24">
        <f>SUMIFS(M75:M86,A75:A86,"P")</f>
        <v>0</v>
      </c>
      <c r="N74" s="25"/>
    </row>
    <row r="75">
      <c r="A75" s="1" t="s">
        <v>112</v>
      </c>
      <c r="B75" s="1">
        <v>17</v>
      </c>
      <c r="C75" s="26" t="s">
        <v>695</v>
      </c>
      <c r="D75" t="s">
        <v>114</v>
      </c>
      <c r="E75" s="27" t="s">
        <v>696</v>
      </c>
      <c r="F75" s="28" t="s">
        <v>132</v>
      </c>
      <c r="G75" s="29">
        <v>1</v>
      </c>
      <c r="H75" s="28">
        <v>0.065000000000000002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133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118</v>
      </c>
      <c r="E76" s="27" t="s">
        <v>696</v>
      </c>
    </row>
    <row r="77">
      <c r="A77" s="1" t="s">
        <v>119</v>
      </c>
    </row>
    <row r="78">
      <c r="A78" s="1" t="s">
        <v>121</v>
      </c>
      <c r="E78" s="27" t="s">
        <v>114</v>
      </c>
    </row>
    <row r="79" ht="25.5">
      <c r="A79" s="1" t="s">
        <v>112</v>
      </c>
      <c r="B79" s="1">
        <v>16</v>
      </c>
      <c r="C79" s="26" t="s">
        <v>697</v>
      </c>
      <c r="D79" t="s">
        <v>114</v>
      </c>
      <c r="E79" s="27" t="s">
        <v>698</v>
      </c>
      <c r="F79" s="28" t="s">
        <v>132</v>
      </c>
      <c r="G79" s="29">
        <v>1</v>
      </c>
      <c r="H79" s="28">
        <v>0.0093600000000000003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133</v>
      </c>
      <c r="O79" s="32">
        <f>M79*AA79</f>
        <v>0</v>
      </c>
      <c r="P79" s="1">
        <v>3</v>
      </c>
      <c r="AA79" s="1">
        <f>IF(P79=1,$O$3,IF(P79=2,$O$4,$O$5))</f>
        <v>0</v>
      </c>
    </row>
    <row r="80" ht="38.25">
      <c r="A80" s="1" t="s">
        <v>118</v>
      </c>
      <c r="E80" s="27" t="s">
        <v>699</v>
      </c>
    </row>
    <row r="81">
      <c r="A81" s="1" t="s">
        <v>119</v>
      </c>
    </row>
    <row r="82">
      <c r="A82" s="1" t="s">
        <v>121</v>
      </c>
      <c r="E82" s="27" t="s">
        <v>114</v>
      </c>
    </row>
    <row r="83">
      <c r="A83" s="1" t="s">
        <v>112</v>
      </c>
      <c r="B83" s="1">
        <v>18</v>
      </c>
      <c r="C83" s="26" t="s">
        <v>728</v>
      </c>
      <c r="D83" t="s">
        <v>114</v>
      </c>
      <c r="E83" s="27" t="s">
        <v>729</v>
      </c>
      <c r="F83" s="28" t="s">
        <v>132</v>
      </c>
      <c r="G83" s="29">
        <v>1</v>
      </c>
      <c r="H83" s="28">
        <v>0.01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257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118</v>
      </c>
      <c r="E84" s="27" t="s">
        <v>729</v>
      </c>
    </row>
    <row r="85" ht="51">
      <c r="A85" s="1" t="s">
        <v>119</v>
      </c>
      <c r="E85" s="33" t="s">
        <v>730</v>
      </c>
    </row>
    <row r="86">
      <c r="A86" s="1" t="s">
        <v>121</v>
      </c>
      <c r="E86" s="27" t="s">
        <v>114</v>
      </c>
    </row>
    <row r="87">
      <c r="A87" s="1" t="s">
        <v>109</v>
      </c>
      <c r="C87" s="22" t="s">
        <v>703</v>
      </c>
      <c r="E87" s="23" t="s">
        <v>704</v>
      </c>
      <c r="L87" s="24">
        <f>SUMIFS(L88:L91,A88:A91,"P")</f>
        <v>0</v>
      </c>
      <c r="M87" s="24">
        <f>SUMIFS(M88:M91,A88:A91,"P")</f>
        <v>0</v>
      </c>
      <c r="N87" s="25"/>
    </row>
    <row r="88" ht="25.5">
      <c r="A88" s="1" t="s">
        <v>112</v>
      </c>
      <c r="B88" s="1">
        <v>19</v>
      </c>
      <c r="C88" s="26" t="s">
        <v>705</v>
      </c>
      <c r="D88" t="s">
        <v>114</v>
      </c>
      <c r="E88" s="27" t="s">
        <v>706</v>
      </c>
      <c r="F88" s="28" t="s">
        <v>478</v>
      </c>
      <c r="G88" s="29">
        <v>3.278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133</v>
      </c>
      <c r="O88" s="32">
        <f>M88*AA88</f>
        <v>0</v>
      </c>
      <c r="P88" s="1">
        <v>3</v>
      </c>
      <c r="AA88" s="1">
        <f>IF(P88=1,$O$3,IF(P88=2,$O$4,$O$5))</f>
        <v>0</v>
      </c>
    </row>
    <row r="89" ht="38.25">
      <c r="A89" s="1" t="s">
        <v>118</v>
      </c>
      <c r="E89" s="27" t="s">
        <v>707</v>
      </c>
    </row>
    <row r="90">
      <c r="A90" s="1" t="s">
        <v>119</v>
      </c>
    </row>
    <row r="91">
      <c r="A91" s="1" t="s">
        <v>121</v>
      </c>
      <c r="E91" s="27" t="s">
        <v>114</v>
      </c>
    </row>
    <row r="92">
      <c r="A92" s="1" t="s">
        <v>109</v>
      </c>
      <c r="C92" s="22" t="s">
        <v>181</v>
      </c>
      <c r="E92" s="23" t="s">
        <v>182</v>
      </c>
      <c r="L92" s="24">
        <f>SUMIFS(L93:L96,A93:A96,"P")</f>
        <v>0</v>
      </c>
      <c r="M92" s="24">
        <f>SUMIFS(M93:M96,A93:A96,"P")</f>
        <v>0</v>
      </c>
      <c r="N92" s="25"/>
    </row>
    <row r="93">
      <c r="A93" s="1" t="s">
        <v>112</v>
      </c>
      <c r="B93" s="1">
        <v>20</v>
      </c>
      <c r="C93" s="26" t="s">
        <v>187</v>
      </c>
      <c r="D93" t="s">
        <v>114</v>
      </c>
      <c r="E93" s="27" t="s">
        <v>188</v>
      </c>
      <c r="F93" s="28" t="s">
        <v>185</v>
      </c>
      <c r="G93" s="29">
        <v>8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133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118</v>
      </c>
      <c r="E94" s="27" t="s">
        <v>188</v>
      </c>
    </row>
    <row r="95" ht="38.25">
      <c r="A95" s="1" t="s">
        <v>119</v>
      </c>
      <c r="E95" s="33" t="s">
        <v>708</v>
      </c>
    </row>
    <row r="96">
      <c r="A96" s="1" t="s">
        <v>121</v>
      </c>
      <c r="E96" s="27" t="s">
        <v>114</v>
      </c>
    </row>
  </sheetData>
  <sheetProtection sheet="1" objects="1" scenarios="1" spinCount="100000" saltValue="Us7V9sQ2A8ajhQR1HIJcf60PaPL0l2/QtjH2j8hvovS+fg/WE6c7B/Mp16HZ7bvRFkscItYGssrtHboQGE394A==" hashValue="ZsJpzordkzKbA8o23yRmyy3Ojjj44+SS7G90hoZ8K43RbSXulbll84LjB/f+hstaKE8aia61LtGDv0Ttdp4Z8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88</v>
      </c>
      <c r="B3" s="17" t="s">
        <v>89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90</v>
      </c>
      <c r="B4" s="17" t="s">
        <v>91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92</v>
      </c>
      <c r="B5" s="9" t="s">
        <v>93</v>
      </c>
      <c r="C5" s="9" t="s">
        <v>94</v>
      </c>
      <c r="D5" s="9" t="s">
        <v>95</v>
      </c>
      <c r="E5" s="9" t="s">
        <v>96</v>
      </c>
      <c r="F5" s="9" t="s">
        <v>97</v>
      </c>
      <c r="G5" s="9" t="s">
        <v>98</v>
      </c>
      <c r="H5" s="9" t="s">
        <v>99</v>
      </c>
      <c r="I5" s="9" t="s">
        <v>100</v>
      </c>
      <c r="J5" s="21"/>
      <c r="K5" s="21"/>
      <c r="L5" s="9" t="s">
        <v>101</v>
      </c>
      <c r="M5" s="21"/>
      <c r="N5" s="9" t="s">
        <v>102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103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104</v>
      </c>
      <c r="K7" s="9" t="s">
        <v>105</v>
      </c>
      <c r="L7" s="9" t="s">
        <v>104</v>
      </c>
      <c r="M7" s="9" t="s">
        <v>105</v>
      </c>
      <c r="N7" s="9"/>
      <c r="S7" s="1" t="s">
        <v>106</v>
      </c>
      <c r="T7">
        <f>COUNTIFS(L8:L186,"=0",A8:A186,"P")+COUNTIFS(L8:L186,"",A8:A186,"P")+SUM(Q8:Q186)</f>
        <v>0</v>
      </c>
    </row>
    <row r="8">
      <c r="A8" s="1" t="s">
        <v>107</v>
      </c>
      <c r="C8" s="22" t="s">
        <v>731</v>
      </c>
      <c r="E8" s="23" t="s">
        <v>33</v>
      </c>
      <c r="L8" s="24">
        <f>L9+L50+L59+L72+L97+L126+L155+L172+L177</f>
        <v>0</v>
      </c>
      <c r="M8" s="24">
        <f>M9+M50+M59+M72+M97+M126+M155+M172+M177</f>
        <v>0</v>
      </c>
      <c r="N8" s="25"/>
    </row>
    <row r="9">
      <c r="A9" s="1" t="s">
        <v>109</v>
      </c>
      <c r="C9" s="22" t="s">
        <v>191</v>
      </c>
      <c r="E9" s="23" t="s">
        <v>641</v>
      </c>
      <c r="L9" s="24">
        <f>SUMIFS(L10:L49,A10:A49,"P")</f>
        <v>0</v>
      </c>
      <c r="M9" s="24">
        <f>SUMIFS(M10:M49,A10:A49,"P")</f>
        <v>0</v>
      </c>
      <c r="N9" s="25"/>
    </row>
    <row r="10" ht="25.5">
      <c r="A10" s="1" t="s">
        <v>112</v>
      </c>
      <c r="B10" s="1">
        <v>1</v>
      </c>
      <c r="C10" s="26" t="s">
        <v>732</v>
      </c>
      <c r="D10" t="s">
        <v>114</v>
      </c>
      <c r="E10" s="27" t="s">
        <v>733</v>
      </c>
      <c r="F10" s="28" t="s">
        <v>570</v>
      </c>
      <c r="G10" s="29">
        <v>27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118</v>
      </c>
      <c r="E11" s="27" t="s">
        <v>733</v>
      </c>
    </row>
    <row r="12" ht="63.75">
      <c r="A12" s="1" t="s">
        <v>119</v>
      </c>
      <c r="E12" s="33" t="s">
        <v>734</v>
      </c>
    </row>
    <row r="13">
      <c r="A13" s="1" t="s">
        <v>121</v>
      </c>
      <c r="E13" s="27" t="s">
        <v>114</v>
      </c>
    </row>
    <row r="14" ht="25.5">
      <c r="A14" s="1" t="s">
        <v>112</v>
      </c>
      <c r="B14" s="1">
        <v>2</v>
      </c>
      <c r="C14" s="26" t="s">
        <v>735</v>
      </c>
      <c r="D14" t="s">
        <v>114</v>
      </c>
      <c r="E14" s="27" t="s">
        <v>736</v>
      </c>
      <c r="F14" s="28" t="s">
        <v>570</v>
      </c>
      <c r="G14" s="29">
        <v>173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118</v>
      </c>
      <c r="E15" s="27" t="s">
        <v>736</v>
      </c>
    </row>
    <row r="16" ht="89.25">
      <c r="A16" s="1" t="s">
        <v>119</v>
      </c>
      <c r="E16" s="33" t="s">
        <v>737</v>
      </c>
    </row>
    <row r="17">
      <c r="A17" s="1" t="s">
        <v>121</v>
      </c>
      <c r="E17" s="27" t="s">
        <v>114</v>
      </c>
    </row>
    <row r="18" ht="25.5">
      <c r="A18" s="1" t="s">
        <v>112</v>
      </c>
      <c r="B18" s="1">
        <v>3</v>
      </c>
      <c r="C18" s="26" t="s">
        <v>648</v>
      </c>
      <c r="D18" t="s">
        <v>114</v>
      </c>
      <c r="E18" s="27" t="s">
        <v>649</v>
      </c>
      <c r="F18" s="28" t="s">
        <v>570</v>
      </c>
      <c r="G18" s="29">
        <v>46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118</v>
      </c>
      <c r="E19" s="27" t="s">
        <v>650</v>
      </c>
    </row>
    <row r="20" ht="51">
      <c r="A20" s="1" t="s">
        <v>119</v>
      </c>
      <c r="E20" s="33" t="s">
        <v>738</v>
      </c>
    </row>
    <row r="21">
      <c r="A21" s="1" t="s">
        <v>121</v>
      </c>
      <c r="E21" s="27" t="s">
        <v>114</v>
      </c>
    </row>
    <row r="22" ht="25.5">
      <c r="A22" s="1" t="s">
        <v>112</v>
      </c>
      <c r="B22" s="1">
        <v>4</v>
      </c>
      <c r="C22" s="26" t="s">
        <v>652</v>
      </c>
      <c r="D22" t="s">
        <v>653</v>
      </c>
      <c r="E22" s="27" t="s">
        <v>654</v>
      </c>
      <c r="F22" s="28" t="s">
        <v>478</v>
      </c>
      <c r="G22" s="29">
        <v>92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118</v>
      </c>
      <c r="E23" s="27" t="s">
        <v>655</v>
      </c>
    </row>
    <row r="24">
      <c r="A24" s="1" t="s">
        <v>119</v>
      </c>
      <c r="E24" s="33" t="s">
        <v>739</v>
      </c>
    </row>
    <row r="25">
      <c r="A25" s="1" t="s">
        <v>121</v>
      </c>
      <c r="E25" s="27" t="s">
        <v>114</v>
      </c>
    </row>
    <row r="26" ht="25.5">
      <c r="A26" s="1" t="s">
        <v>112</v>
      </c>
      <c r="B26" s="1">
        <v>5</v>
      </c>
      <c r="C26" s="26" t="s">
        <v>740</v>
      </c>
      <c r="D26" t="s">
        <v>114</v>
      </c>
      <c r="E26" s="27" t="s">
        <v>741</v>
      </c>
      <c r="F26" s="28" t="s">
        <v>570</v>
      </c>
      <c r="G26" s="29">
        <v>50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133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118</v>
      </c>
      <c r="E27" s="27" t="s">
        <v>741</v>
      </c>
    </row>
    <row r="28" ht="63.75">
      <c r="A28" s="1" t="s">
        <v>119</v>
      </c>
      <c r="E28" s="33" t="s">
        <v>742</v>
      </c>
    </row>
    <row r="29">
      <c r="A29" s="1" t="s">
        <v>121</v>
      </c>
      <c r="E29" s="27" t="s">
        <v>114</v>
      </c>
    </row>
    <row r="30" ht="25.5">
      <c r="A30" s="1" t="s">
        <v>112</v>
      </c>
      <c r="B30" s="1">
        <v>6</v>
      </c>
      <c r="C30" s="26" t="s">
        <v>743</v>
      </c>
      <c r="D30" t="s">
        <v>114</v>
      </c>
      <c r="E30" s="27" t="s">
        <v>744</v>
      </c>
      <c r="F30" s="28" t="s">
        <v>570</v>
      </c>
      <c r="G30" s="29">
        <v>104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133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118</v>
      </c>
      <c r="E31" s="27" t="s">
        <v>744</v>
      </c>
    </row>
    <row r="32" ht="89.25">
      <c r="A32" s="1" t="s">
        <v>119</v>
      </c>
      <c r="E32" s="33" t="s">
        <v>745</v>
      </c>
    </row>
    <row r="33">
      <c r="A33" s="1" t="s">
        <v>121</v>
      </c>
      <c r="E33" s="27" t="s">
        <v>114</v>
      </c>
    </row>
    <row r="34" ht="25.5">
      <c r="A34" s="1" t="s">
        <v>112</v>
      </c>
      <c r="B34" s="1">
        <v>7</v>
      </c>
      <c r="C34" s="26" t="s">
        <v>746</v>
      </c>
      <c r="D34" t="s">
        <v>114</v>
      </c>
      <c r="E34" s="27" t="s">
        <v>747</v>
      </c>
      <c r="F34" s="28" t="s">
        <v>570</v>
      </c>
      <c r="G34" s="29">
        <v>10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133</v>
      </c>
      <c r="O34" s="32">
        <f>M34*AA34</f>
        <v>0</v>
      </c>
      <c r="P34" s="1">
        <v>3</v>
      </c>
      <c r="AA34" s="1">
        <f>IF(P34=1,$O$3,IF(P34=2,$O$4,$O$5))</f>
        <v>0</v>
      </c>
    </row>
    <row r="35" ht="38.25">
      <c r="A35" s="1" t="s">
        <v>118</v>
      </c>
      <c r="E35" s="27" t="s">
        <v>748</v>
      </c>
    </row>
    <row r="36" ht="51">
      <c r="A36" s="1" t="s">
        <v>119</v>
      </c>
      <c r="E36" s="33" t="s">
        <v>749</v>
      </c>
    </row>
    <row r="37">
      <c r="A37" s="1" t="s">
        <v>121</v>
      </c>
      <c r="E37" s="27" t="s">
        <v>114</v>
      </c>
    </row>
    <row r="38" ht="25.5">
      <c r="A38" s="1" t="s">
        <v>112</v>
      </c>
      <c r="B38" s="1">
        <v>9</v>
      </c>
      <c r="C38" s="26" t="s">
        <v>750</v>
      </c>
      <c r="D38" t="s">
        <v>114</v>
      </c>
      <c r="E38" s="27" t="s">
        <v>751</v>
      </c>
      <c r="F38" s="28" t="s">
        <v>570</v>
      </c>
      <c r="G38" s="29">
        <v>52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133</v>
      </c>
      <c r="O38" s="32">
        <f>M38*AA38</f>
        <v>0</v>
      </c>
      <c r="P38" s="1">
        <v>3</v>
      </c>
      <c r="AA38" s="1">
        <f>IF(P38=1,$O$3,IF(P38=2,$O$4,$O$5))</f>
        <v>0</v>
      </c>
    </row>
    <row r="39" ht="38.25">
      <c r="A39" s="1" t="s">
        <v>118</v>
      </c>
      <c r="E39" s="27" t="s">
        <v>752</v>
      </c>
    </row>
    <row r="40" ht="76.5">
      <c r="A40" s="1" t="s">
        <v>119</v>
      </c>
      <c r="E40" s="33" t="s">
        <v>753</v>
      </c>
    </row>
    <row r="41">
      <c r="A41" s="1" t="s">
        <v>121</v>
      </c>
      <c r="E41" s="27" t="s">
        <v>114</v>
      </c>
    </row>
    <row r="42">
      <c r="A42" s="1" t="s">
        <v>112</v>
      </c>
      <c r="B42" s="1">
        <v>8</v>
      </c>
      <c r="C42" s="26" t="s">
        <v>661</v>
      </c>
      <c r="D42" t="s">
        <v>114</v>
      </c>
      <c r="E42" s="27" t="s">
        <v>662</v>
      </c>
      <c r="F42" s="28" t="s">
        <v>478</v>
      </c>
      <c r="G42" s="29">
        <v>20</v>
      </c>
      <c r="H42" s="28">
        <v>1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133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118</v>
      </c>
      <c r="E43" s="27" t="s">
        <v>662</v>
      </c>
    </row>
    <row r="44">
      <c r="A44" s="1" t="s">
        <v>119</v>
      </c>
      <c r="E44" s="33" t="s">
        <v>754</v>
      </c>
    </row>
    <row r="45">
      <c r="A45" s="1" t="s">
        <v>121</v>
      </c>
      <c r="E45" s="27" t="s">
        <v>114</v>
      </c>
    </row>
    <row r="46">
      <c r="A46" s="1" t="s">
        <v>112</v>
      </c>
      <c r="B46" s="1">
        <v>10</v>
      </c>
      <c r="C46" s="26" t="s">
        <v>661</v>
      </c>
      <c r="D46" t="s">
        <v>191</v>
      </c>
      <c r="E46" s="27" t="s">
        <v>662</v>
      </c>
      <c r="F46" s="28" t="s">
        <v>478</v>
      </c>
      <c r="G46" s="29">
        <v>104</v>
      </c>
      <c r="H46" s="28">
        <v>1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133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118</v>
      </c>
      <c r="E47" s="27" t="s">
        <v>662</v>
      </c>
    </row>
    <row r="48">
      <c r="A48" s="1" t="s">
        <v>119</v>
      </c>
      <c r="E48" s="33" t="s">
        <v>755</v>
      </c>
    </row>
    <row r="49">
      <c r="A49" s="1" t="s">
        <v>121</v>
      </c>
      <c r="E49" s="27" t="s">
        <v>114</v>
      </c>
    </row>
    <row r="50">
      <c r="A50" s="1" t="s">
        <v>109</v>
      </c>
      <c r="C50" s="22" t="s">
        <v>348</v>
      </c>
      <c r="E50" s="23" t="s">
        <v>675</v>
      </c>
      <c r="L50" s="24">
        <f>SUMIFS(L51:L58,A51:A58,"P")</f>
        <v>0</v>
      </c>
      <c r="M50" s="24">
        <f>SUMIFS(M51:M58,A51:A58,"P")</f>
        <v>0</v>
      </c>
      <c r="N50" s="25"/>
    </row>
    <row r="51">
      <c r="A51" s="1" t="s">
        <v>112</v>
      </c>
      <c r="B51" s="1">
        <v>11</v>
      </c>
      <c r="C51" s="26" t="s">
        <v>756</v>
      </c>
      <c r="D51" t="s">
        <v>114</v>
      </c>
      <c r="E51" s="27" t="s">
        <v>757</v>
      </c>
      <c r="F51" s="28" t="s">
        <v>570</v>
      </c>
      <c r="G51" s="29">
        <v>17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133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118</v>
      </c>
      <c r="E52" s="27" t="s">
        <v>757</v>
      </c>
    </row>
    <row r="53" ht="76.5">
      <c r="A53" s="1" t="s">
        <v>119</v>
      </c>
      <c r="E53" s="33" t="s">
        <v>758</v>
      </c>
    </row>
    <row r="54">
      <c r="A54" s="1" t="s">
        <v>121</v>
      </c>
      <c r="E54" s="27" t="s">
        <v>114</v>
      </c>
    </row>
    <row r="55" ht="25.5">
      <c r="A55" s="1" t="s">
        <v>112</v>
      </c>
      <c r="B55" s="1">
        <v>12</v>
      </c>
      <c r="C55" s="26" t="s">
        <v>759</v>
      </c>
      <c r="D55" t="s">
        <v>114</v>
      </c>
      <c r="E55" s="27" t="s">
        <v>760</v>
      </c>
      <c r="F55" s="28" t="s">
        <v>570</v>
      </c>
      <c r="G55" s="29">
        <v>5</v>
      </c>
      <c r="H55" s="28">
        <v>1.8907700000000001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133</v>
      </c>
      <c r="O55" s="32">
        <f>M55*AA55</f>
        <v>0</v>
      </c>
      <c r="P55" s="1">
        <v>3</v>
      </c>
      <c r="AA55" s="1">
        <f>IF(P55=1,$O$3,IF(P55=2,$O$4,$O$5))</f>
        <v>0</v>
      </c>
    </row>
    <row r="56" ht="25.5">
      <c r="A56" s="1" t="s">
        <v>118</v>
      </c>
      <c r="E56" s="27" t="s">
        <v>760</v>
      </c>
    </row>
    <row r="57" ht="51">
      <c r="A57" s="1" t="s">
        <v>119</v>
      </c>
      <c r="E57" s="33" t="s">
        <v>761</v>
      </c>
    </row>
    <row r="58">
      <c r="A58" s="1" t="s">
        <v>121</v>
      </c>
      <c r="E58" s="27" t="s">
        <v>114</v>
      </c>
    </row>
    <row r="59">
      <c r="A59" s="1" t="s">
        <v>109</v>
      </c>
      <c r="C59" s="22" t="s">
        <v>379</v>
      </c>
      <c r="E59" s="23" t="s">
        <v>688</v>
      </c>
      <c r="L59" s="24">
        <f>SUMIFS(L60:L71,A60:A71,"P")</f>
        <v>0</v>
      </c>
      <c r="M59" s="24">
        <f>SUMIFS(M60:M71,A60:A71,"P")</f>
        <v>0</v>
      </c>
      <c r="N59" s="25"/>
    </row>
    <row r="60" ht="25.5">
      <c r="A60" s="1" t="s">
        <v>112</v>
      </c>
      <c r="B60" s="1">
        <v>13</v>
      </c>
      <c r="C60" s="26" t="s">
        <v>762</v>
      </c>
      <c r="D60" t="s">
        <v>114</v>
      </c>
      <c r="E60" s="27" t="s">
        <v>763</v>
      </c>
      <c r="F60" s="28" t="s">
        <v>570</v>
      </c>
      <c r="G60" s="29">
        <v>3.2000000000000002</v>
      </c>
      <c r="H60" s="28">
        <v>2.3010199999999998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133</v>
      </c>
      <c r="O60" s="32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118</v>
      </c>
      <c r="E61" s="27" t="s">
        <v>763</v>
      </c>
    </row>
    <row r="62" ht="51">
      <c r="A62" s="1" t="s">
        <v>119</v>
      </c>
      <c r="E62" s="33" t="s">
        <v>764</v>
      </c>
    </row>
    <row r="63">
      <c r="A63" s="1" t="s">
        <v>121</v>
      </c>
      <c r="E63" s="27" t="s">
        <v>114</v>
      </c>
    </row>
    <row r="64" ht="25.5">
      <c r="A64" s="1" t="s">
        <v>112</v>
      </c>
      <c r="B64" s="1">
        <v>14</v>
      </c>
      <c r="C64" s="26" t="s">
        <v>765</v>
      </c>
      <c r="D64" t="s">
        <v>114</v>
      </c>
      <c r="E64" s="27" t="s">
        <v>766</v>
      </c>
      <c r="F64" s="28" t="s">
        <v>570</v>
      </c>
      <c r="G64" s="29">
        <v>3.2000000000000002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133</v>
      </c>
      <c r="O64" s="32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118</v>
      </c>
      <c r="E65" s="27" t="s">
        <v>766</v>
      </c>
    </row>
    <row r="66" ht="51">
      <c r="A66" s="1" t="s">
        <v>119</v>
      </c>
      <c r="E66" s="33" t="s">
        <v>764</v>
      </c>
    </row>
    <row r="67">
      <c r="A67" s="1" t="s">
        <v>121</v>
      </c>
      <c r="E67" s="27" t="s">
        <v>114</v>
      </c>
    </row>
    <row r="68">
      <c r="A68" s="1" t="s">
        <v>112</v>
      </c>
      <c r="B68" s="1">
        <v>15</v>
      </c>
      <c r="C68" s="26" t="s">
        <v>767</v>
      </c>
      <c r="D68" t="s">
        <v>114</v>
      </c>
      <c r="E68" s="27" t="s">
        <v>768</v>
      </c>
      <c r="F68" s="28" t="s">
        <v>478</v>
      </c>
      <c r="G68" s="29">
        <v>0.154</v>
      </c>
      <c r="H68" s="28">
        <v>1.06277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133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118</v>
      </c>
      <c r="E69" s="27" t="s">
        <v>768</v>
      </c>
    </row>
    <row r="70" ht="51">
      <c r="A70" s="1" t="s">
        <v>119</v>
      </c>
      <c r="E70" s="33" t="s">
        <v>769</v>
      </c>
    </row>
    <row r="71">
      <c r="A71" s="1" t="s">
        <v>121</v>
      </c>
      <c r="E71" s="27" t="s">
        <v>114</v>
      </c>
    </row>
    <row r="72">
      <c r="A72" s="1" t="s">
        <v>109</v>
      </c>
      <c r="C72" s="22" t="s">
        <v>770</v>
      </c>
      <c r="E72" s="23" t="s">
        <v>771</v>
      </c>
      <c r="L72" s="24">
        <f>SUMIFS(L73:L96,A73:A96,"P")</f>
        <v>0</v>
      </c>
      <c r="M72" s="24">
        <f>SUMIFS(M73:M96,A73:A96,"P")</f>
        <v>0</v>
      </c>
      <c r="N72" s="25"/>
    </row>
    <row r="73">
      <c r="A73" s="1" t="s">
        <v>112</v>
      </c>
      <c r="B73" s="1">
        <v>29</v>
      </c>
      <c r="C73" s="26" t="s">
        <v>772</v>
      </c>
      <c r="D73" t="s">
        <v>114</v>
      </c>
      <c r="E73" s="27" t="s">
        <v>773</v>
      </c>
      <c r="F73" s="28" t="s">
        <v>478</v>
      </c>
      <c r="G73" s="29">
        <v>0.0050000000000000001</v>
      </c>
      <c r="H73" s="28">
        <v>1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133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118</v>
      </c>
      <c r="E74" s="27" t="s">
        <v>773</v>
      </c>
    </row>
    <row r="75">
      <c r="A75" s="1" t="s">
        <v>119</v>
      </c>
      <c r="E75" s="33" t="s">
        <v>774</v>
      </c>
    </row>
    <row r="76">
      <c r="A76" s="1" t="s">
        <v>121</v>
      </c>
      <c r="E76" s="27" t="s">
        <v>114</v>
      </c>
    </row>
    <row r="77" ht="25.5">
      <c r="A77" s="1" t="s">
        <v>112</v>
      </c>
      <c r="B77" s="1">
        <v>32</v>
      </c>
      <c r="C77" s="26" t="s">
        <v>775</v>
      </c>
      <c r="D77" t="s">
        <v>114</v>
      </c>
      <c r="E77" s="27" t="s">
        <v>776</v>
      </c>
      <c r="F77" s="28" t="s">
        <v>416</v>
      </c>
      <c r="G77" s="29">
        <v>37.295999999999999</v>
      </c>
      <c r="H77" s="28">
        <v>0.0047000000000000002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133</v>
      </c>
      <c r="O77" s="32">
        <f>M77*AA77</f>
        <v>0</v>
      </c>
      <c r="P77" s="1">
        <v>3</v>
      </c>
      <c r="AA77" s="1">
        <f>IF(P77=1,$O$3,IF(P77=2,$O$4,$O$5))</f>
        <v>0</v>
      </c>
    </row>
    <row r="78" ht="25.5">
      <c r="A78" s="1" t="s">
        <v>118</v>
      </c>
      <c r="E78" s="27" t="s">
        <v>776</v>
      </c>
    </row>
    <row r="79">
      <c r="A79" s="1" t="s">
        <v>119</v>
      </c>
      <c r="E79" s="33" t="s">
        <v>777</v>
      </c>
    </row>
    <row r="80">
      <c r="A80" s="1" t="s">
        <v>121</v>
      </c>
      <c r="E80" s="27" t="s">
        <v>114</v>
      </c>
    </row>
    <row r="81" ht="25.5">
      <c r="A81" s="1" t="s">
        <v>112</v>
      </c>
      <c r="B81" s="1">
        <v>28</v>
      </c>
      <c r="C81" s="26" t="s">
        <v>778</v>
      </c>
      <c r="D81" t="s">
        <v>114</v>
      </c>
      <c r="E81" s="27" t="s">
        <v>779</v>
      </c>
      <c r="F81" s="28" t="s">
        <v>416</v>
      </c>
      <c r="G81" s="29">
        <v>16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133</v>
      </c>
      <c r="O81" s="32">
        <f>M81*AA81</f>
        <v>0</v>
      </c>
      <c r="P81" s="1">
        <v>3</v>
      </c>
      <c r="AA81" s="1">
        <f>IF(P81=1,$O$3,IF(P81=2,$O$4,$O$5))</f>
        <v>0</v>
      </c>
    </row>
    <row r="82" ht="25.5">
      <c r="A82" s="1" t="s">
        <v>118</v>
      </c>
      <c r="E82" s="27" t="s">
        <v>779</v>
      </c>
    </row>
    <row r="83" ht="51">
      <c r="A83" s="1" t="s">
        <v>119</v>
      </c>
      <c r="E83" s="33" t="s">
        <v>780</v>
      </c>
    </row>
    <row r="84">
      <c r="A84" s="1" t="s">
        <v>121</v>
      </c>
      <c r="E84" s="27" t="s">
        <v>114</v>
      </c>
    </row>
    <row r="85">
      <c r="A85" s="1" t="s">
        <v>112</v>
      </c>
      <c r="B85" s="1">
        <v>30</v>
      </c>
      <c r="C85" s="26" t="s">
        <v>781</v>
      </c>
      <c r="D85" t="s">
        <v>114</v>
      </c>
      <c r="E85" s="27" t="s">
        <v>782</v>
      </c>
      <c r="F85" s="28" t="s">
        <v>416</v>
      </c>
      <c r="G85" s="29">
        <v>32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133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118</v>
      </c>
      <c r="E86" s="27" t="s">
        <v>782</v>
      </c>
    </row>
    <row r="87" ht="51">
      <c r="A87" s="1" t="s">
        <v>119</v>
      </c>
      <c r="E87" s="33" t="s">
        <v>783</v>
      </c>
    </row>
    <row r="88">
      <c r="A88" s="1" t="s">
        <v>121</v>
      </c>
      <c r="E88" s="27" t="s">
        <v>114</v>
      </c>
    </row>
    <row r="89">
      <c r="A89" s="1" t="s">
        <v>112</v>
      </c>
      <c r="B89" s="1">
        <v>31</v>
      </c>
      <c r="C89" s="26" t="s">
        <v>784</v>
      </c>
      <c r="D89" t="s">
        <v>114</v>
      </c>
      <c r="E89" s="27" t="s">
        <v>785</v>
      </c>
      <c r="F89" s="28" t="s">
        <v>416</v>
      </c>
      <c r="G89" s="29">
        <v>32</v>
      </c>
      <c r="H89" s="28">
        <v>0.00040000000000000002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133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118</v>
      </c>
      <c r="E90" s="27" t="s">
        <v>785</v>
      </c>
    </row>
    <row r="91" ht="51">
      <c r="A91" s="1" t="s">
        <v>119</v>
      </c>
      <c r="E91" s="33" t="s">
        <v>786</v>
      </c>
    </row>
    <row r="92">
      <c r="A92" s="1" t="s">
        <v>121</v>
      </c>
      <c r="E92" s="27" t="s">
        <v>114</v>
      </c>
    </row>
    <row r="93" ht="25.5">
      <c r="A93" s="1" t="s">
        <v>112</v>
      </c>
      <c r="B93" s="1">
        <v>33</v>
      </c>
      <c r="C93" s="26" t="s">
        <v>787</v>
      </c>
      <c r="D93" t="s">
        <v>114</v>
      </c>
      <c r="E93" s="27" t="s">
        <v>788</v>
      </c>
      <c r="F93" s="28" t="s">
        <v>478</v>
      </c>
      <c r="G93" s="29">
        <v>0.193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133</v>
      </c>
      <c r="O93" s="32">
        <f>M93*AA93</f>
        <v>0</v>
      </c>
      <c r="P93" s="1">
        <v>3</v>
      </c>
      <c r="AA93" s="1">
        <f>IF(P93=1,$O$3,IF(P93=2,$O$4,$O$5))</f>
        <v>0</v>
      </c>
    </row>
    <row r="94" ht="38.25">
      <c r="A94" s="1" t="s">
        <v>118</v>
      </c>
      <c r="E94" s="27" t="s">
        <v>789</v>
      </c>
    </row>
    <row r="95">
      <c r="A95" s="1" t="s">
        <v>119</v>
      </c>
    </row>
    <row r="96">
      <c r="A96" s="1" t="s">
        <v>121</v>
      </c>
      <c r="E96" s="27" t="s">
        <v>114</v>
      </c>
    </row>
    <row r="97">
      <c r="A97" s="1" t="s">
        <v>109</v>
      </c>
      <c r="C97" s="22" t="s">
        <v>790</v>
      </c>
      <c r="E97" s="23" t="s">
        <v>791</v>
      </c>
      <c r="L97" s="24">
        <f>SUMIFS(L98:L125,A98:A125,"P")</f>
        <v>0</v>
      </c>
      <c r="M97" s="24">
        <f>SUMIFS(M98:M125,A98:A125,"P")</f>
        <v>0</v>
      </c>
      <c r="N97" s="25"/>
    </row>
    <row r="98">
      <c r="A98" s="1" t="s">
        <v>112</v>
      </c>
      <c r="B98" s="1">
        <v>34</v>
      </c>
      <c r="C98" s="26" t="s">
        <v>792</v>
      </c>
      <c r="D98" t="s">
        <v>114</v>
      </c>
      <c r="E98" s="27" t="s">
        <v>793</v>
      </c>
      <c r="F98" s="28" t="s">
        <v>136</v>
      </c>
      <c r="G98" s="29">
        <v>54</v>
      </c>
      <c r="H98" s="28">
        <v>0.00142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133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118</v>
      </c>
      <c r="E99" s="27" t="s">
        <v>793</v>
      </c>
    </row>
    <row r="100" ht="76.5">
      <c r="A100" s="1" t="s">
        <v>119</v>
      </c>
      <c r="E100" s="33" t="s">
        <v>794</v>
      </c>
    </row>
    <row r="101">
      <c r="A101" s="1" t="s">
        <v>121</v>
      </c>
      <c r="E101" s="27" t="s">
        <v>114</v>
      </c>
    </row>
    <row r="102">
      <c r="A102" s="1" t="s">
        <v>112</v>
      </c>
      <c r="B102" s="1">
        <v>35</v>
      </c>
      <c r="C102" s="26" t="s">
        <v>795</v>
      </c>
      <c r="D102" t="s">
        <v>114</v>
      </c>
      <c r="E102" s="27" t="s">
        <v>796</v>
      </c>
      <c r="F102" s="28" t="s">
        <v>136</v>
      </c>
      <c r="G102" s="29">
        <v>20</v>
      </c>
      <c r="H102" s="28">
        <v>0.0030400000000000002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133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118</v>
      </c>
      <c r="E103" s="27" t="s">
        <v>796</v>
      </c>
    </row>
    <row r="104" ht="76.5">
      <c r="A104" s="1" t="s">
        <v>119</v>
      </c>
      <c r="E104" s="33" t="s">
        <v>797</v>
      </c>
    </row>
    <row r="105">
      <c r="A105" s="1" t="s">
        <v>121</v>
      </c>
      <c r="E105" s="27" t="s">
        <v>114</v>
      </c>
    </row>
    <row r="106">
      <c r="A106" s="1" t="s">
        <v>112</v>
      </c>
      <c r="B106" s="1">
        <v>36</v>
      </c>
      <c r="C106" s="26" t="s">
        <v>798</v>
      </c>
      <c r="D106" t="s">
        <v>114</v>
      </c>
      <c r="E106" s="27" t="s">
        <v>799</v>
      </c>
      <c r="F106" s="28" t="s">
        <v>136</v>
      </c>
      <c r="G106" s="29">
        <v>56</v>
      </c>
      <c r="H106" s="28">
        <v>0.0049199999999999999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133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118</v>
      </c>
      <c r="E107" s="27" t="s">
        <v>799</v>
      </c>
    </row>
    <row r="108" ht="76.5">
      <c r="A108" s="1" t="s">
        <v>119</v>
      </c>
      <c r="E108" s="33" t="s">
        <v>800</v>
      </c>
    </row>
    <row r="109">
      <c r="A109" s="1" t="s">
        <v>121</v>
      </c>
      <c r="E109" s="27" t="s">
        <v>114</v>
      </c>
    </row>
    <row r="110">
      <c r="A110" s="1" t="s">
        <v>112</v>
      </c>
      <c r="B110" s="1">
        <v>37</v>
      </c>
      <c r="C110" s="26" t="s">
        <v>801</v>
      </c>
      <c r="D110" t="s">
        <v>114</v>
      </c>
      <c r="E110" s="27" t="s">
        <v>802</v>
      </c>
      <c r="F110" s="28" t="s">
        <v>132</v>
      </c>
      <c r="G110" s="29">
        <v>10</v>
      </c>
      <c r="H110" s="28">
        <v>0.0015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133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118</v>
      </c>
      <c r="E111" s="27" t="s">
        <v>802</v>
      </c>
    </row>
    <row r="112" ht="51">
      <c r="A112" s="1" t="s">
        <v>119</v>
      </c>
      <c r="E112" s="33" t="s">
        <v>803</v>
      </c>
    </row>
    <row r="113">
      <c r="A113" s="1" t="s">
        <v>121</v>
      </c>
      <c r="E113" s="27" t="s">
        <v>114</v>
      </c>
    </row>
    <row r="114">
      <c r="A114" s="1" t="s">
        <v>112</v>
      </c>
      <c r="B114" s="1">
        <v>38</v>
      </c>
      <c r="C114" s="26" t="s">
        <v>804</v>
      </c>
      <c r="D114" t="s">
        <v>114</v>
      </c>
      <c r="E114" s="27" t="s">
        <v>805</v>
      </c>
      <c r="F114" s="28" t="s">
        <v>136</v>
      </c>
      <c r="G114" s="29">
        <v>54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133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118</v>
      </c>
      <c r="E115" s="27" t="s">
        <v>805</v>
      </c>
    </row>
    <row r="116" ht="25.5">
      <c r="A116" s="1" t="s">
        <v>119</v>
      </c>
      <c r="E116" s="33" t="s">
        <v>806</v>
      </c>
    </row>
    <row r="117">
      <c r="A117" s="1" t="s">
        <v>121</v>
      </c>
      <c r="E117" s="27" t="s">
        <v>114</v>
      </c>
    </row>
    <row r="118">
      <c r="A118" s="1" t="s">
        <v>112</v>
      </c>
      <c r="B118" s="1">
        <v>39</v>
      </c>
      <c r="C118" s="26" t="s">
        <v>807</v>
      </c>
      <c r="D118" t="s">
        <v>114</v>
      </c>
      <c r="E118" s="27" t="s">
        <v>808</v>
      </c>
      <c r="F118" s="28" t="s">
        <v>136</v>
      </c>
      <c r="G118" s="29">
        <v>76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133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118</v>
      </c>
      <c r="E119" s="27" t="s">
        <v>808</v>
      </c>
    </row>
    <row r="120" ht="25.5">
      <c r="A120" s="1" t="s">
        <v>119</v>
      </c>
      <c r="E120" s="33" t="s">
        <v>809</v>
      </c>
    </row>
    <row r="121">
      <c r="A121" s="1" t="s">
        <v>121</v>
      </c>
      <c r="E121" s="27" t="s">
        <v>114</v>
      </c>
    </row>
    <row r="122" ht="25.5">
      <c r="A122" s="1" t="s">
        <v>112</v>
      </c>
      <c r="B122" s="1">
        <v>40</v>
      </c>
      <c r="C122" s="26" t="s">
        <v>810</v>
      </c>
      <c r="D122" t="s">
        <v>114</v>
      </c>
      <c r="E122" s="27" t="s">
        <v>811</v>
      </c>
      <c r="F122" s="28" t="s">
        <v>478</v>
      </c>
      <c r="G122" s="29">
        <v>0.42799999999999999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133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 ht="25.5">
      <c r="A123" s="1" t="s">
        <v>118</v>
      </c>
      <c r="E123" s="27" t="s">
        <v>811</v>
      </c>
    </row>
    <row r="124">
      <c r="A124" s="1" t="s">
        <v>119</v>
      </c>
    </row>
    <row r="125">
      <c r="A125" s="1" t="s">
        <v>121</v>
      </c>
      <c r="E125" s="27" t="s">
        <v>114</v>
      </c>
    </row>
    <row r="126">
      <c r="A126" s="1" t="s">
        <v>109</v>
      </c>
      <c r="C126" s="22" t="s">
        <v>812</v>
      </c>
      <c r="E126" s="23" t="s">
        <v>813</v>
      </c>
      <c r="L126" s="24">
        <f>SUMIFS(L127:L154,A127:A154,"P")</f>
        <v>0</v>
      </c>
      <c r="M126" s="24">
        <f>SUMIFS(M127:M154,A127:A154,"P")</f>
        <v>0</v>
      </c>
      <c r="N126" s="25"/>
    </row>
    <row r="127">
      <c r="A127" s="1" t="s">
        <v>112</v>
      </c>
      <c r="B127" s="1">
        <v>16</v>
      </c>
      <c r="C127" s="26" t="s">
        <v>814</v>
      </c>
      <c r="D127" t="s">
        <v>114</v>
      </c>
      <c r="E127" s="27" t="s">
        <v>815</v>
      </c>
      <c r="F127" s="28" t="s">
        <v>132</v>
      </c>
      <c r="G127" s="29">
        <v>3</v>
      </c>
      <c r="H127" s="28">
        <v>0.00017000000000000001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133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118</v>
      </c>
      <c r="E128" s="27" t="s">
        <v>815</v>
      </c>
    </row>
    <row r="129" ht="51">
      <c r="A129" s="1" t="s">
        <v>119</v>
      </c>
      <c r="E129" s="33" t="s">
        <v>816</v>
      </c>
    </row>
    <row r="130">
      <c r="A130" s="1" t="s">
        <v>121</v>
      </c>
      <c r="E130" s="27" t="s">
        <v>114</v>
      </c>
    </row>
    <row r="131" ht="25.5">
      <c r="A131" s="1" t="s">
        <v>112</v>
      </c>
      <c r="B131" s="1">
        <v>18</v>
      </c>
      <c r="C131" s="26" t="s">
        <v>817</v>
      </c>
      <c r="D131" t="s">
        <v>114</v>
      </c>
      <c r="E131" s="27" t="s">
        <v>818</v>
      </c>
      <c r="F131" s="28" t="s">
        <v>132</v>
      </c>
      <c r="G131" s="29">
        <v>3</v>
      </c>
      <c r="H131" s="28">
        <v>0.082049999999999998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133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 ht="25.5">
      <c r="A132" s="1" t="s">
        <v>118</v>
      </c>
      <c r="E132" s="27" t="s">
        <v>818</v>
      </c>
    </row>
    <row r="133" ht="76.5">
      <c r="A133" s="1" t="s">
        <v>119</v>
      </c>
      <c r="E133" s="33" t="s">
        <v>819</v>
      </c>
    </row>
    <row r="134">
      <c r="A134" s="1" t="s">
        <v>121</v>
      </c>
      <c r="E134" s="27" t="s">
        <v>114</v>
      </c>
    </row>
    <row r="135" ht="25.5">
      <c r="A135" s="1" t="s">
        <v>112</v>
      </c>
      <c r="B135" s="1">
        <v>19</v>
      </c>
      <c r="C135" s="26" t="s">
        <v>820</v>
      </c>
      <c r="D135" t="s">
        <v>114</v>
      </c>
      <c r="E135" s="27" t="s">
        <v>821</v>
      </c>
      <c r="F135" s="28" t="s">
        <v>132</v>
      </c>
      <c r="G135" s="29">
        <v>3</v>
      </c>
      <c r="H135" s="28">
        <v>0.0081399999999999997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133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 ht="25.5">
      <c r="A136" s="1" t="s">
        <v>118</v>
      </c>
      <c r="E136" s="27" t="s">
        <v>821</v>
      </c>
    </row>
    <row r="137" ht="76.5">
      <c r="A137" s="1" t="s">
        <v>119</v>
      </c>
      <c r="E137" s="33" t="s">
        <v>819</v>
      </c>
    </row>
    <row r="138">
      <c r="A138" s="1" t="s">
        <v>121</v>
      </c>
      <c r="E138" s="27" t="s">
        <v>114</v>
      </c>
    </row>
    <row r="139" ht="25.5">
      <c r="A139" s="1" t="s">
        <v>112</v>
      </c>
      <c r="B139" s="1">
        <v>20</v>
      </c>
      <c r="C139" s="26" t="s">
        <v>822</v>
      </c>
      <c r="D139" t="s">
        <v>114</v>
      </c>
      <c r="E139" s="27" t="s">
        <v>823</v>
      </c>
      <c r="F139" s="28" t="s">
        <v>132</v>
      </c>
      <c r="G139" s="29">
        <v>3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133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 ht="25.5">
      <c r="A140" s="1" t="s">
        <v>118</v>
      </c>
      <c r="E140" s="27" t="s">
        <v>823</v>
      </c>
    </row>
    <row r="141" ht="76.5">
      <c r="A141" s="1" t="s">
        <v>119</v>
      </c>
      <c r="E141" s="33" t="s">
        <v>819</v>
      </c>
    </row>
    <row r="142">
      <c r="A142" s="1" t="s">
        <v>121</v>
      </c>
      <c r="E142" s="27" t="s">
        <v>114</v>
      </c>
    </row>
    <row r="143">
      <c r="A143" s="1" t="s">
        <v>112</v>
      </c>
      <c r="B143" s="1">
        <v>22</v>
      </c>
      <c r="C143" s="26" t="s">
        <v>824</v>
      </c>
      <c r="D143" t="s">
        <v>114</v>
      </c>
      <c r="E143" s="27" t="s">
        <v>825</v>
      </c>
      <c r="F143" s="28" t="s">
        <v>136</v>
      </c>
      <c r="G143" s="29">
        <v>130</v>
      </c>
      <c r="H143" s="28">
        <v>0.00012999999999999999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133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118</v>
      </c>
      <c r="E144" s="27" t="s">
        <v>825</v>
      </c>
    </row>
    <row r="145" ht="76.5">
      <c r="A145" s="1" t="s">
        <v>119</v>
      </c>
      <c r="E145" s="33" t="s">
        <v>826</v>
      </c>
    </row>
    <row r="146">
      <c r="A146" s="1" t="s">
        <v>121</v>
      </c>
      <c r="E146" s="27" t="s">
        <v>114</v>
      </c>
    </row>
    <row r="147">
      <c r="A147" s="1" t="s">
        <v>112</v>
      </c>
      <c r="B147" s="1">
        <v>17</v>
      </c>
      <c r="C147" s="26" t="s">
        <v>827</v>
      </c>
      <c r="D147" t="s">
        <v>114</v>
      </c>
      <c r="E147" s="27" t="s">
        <v>828</v>
      </c>
      <c r="F147" s="28" t="s">
        <v>132</v>
      </c>
      <c r="G147" s="29">
        <v>3</v>
      </c>
      <c r="H147" s="28">
        <v>0.002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257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118</v>
      </c>
      <c r="E148" s="27" t="s">
        <v>828</v>
      </c>
    </row>
    <row r="149" ht="51">
      <c r="A149" s="1" t="s">
        <v>119</v>
      </c>
      <c r="E149" s="33" t="s">
        <v>829</v>
      </c>
    </row>
    <row r="150">
      <c r="A150" s="1" t="s">
        <v>121</v>
      </c>
      <c r="E150" s="27" t="s">
        <v>114</v>
      </c>
    </row>
    <row r="151" ht="25.5">
      <c r="A151" s="1" t="s">
        <v>112</v>
      </c>
      <c r="B151" s="1">
        <v>21</v>
      </c>
      <c r="C151" s="26" t="s">
        <v>830</v>
      </c>
      <c r="D151" t="s">
        <v>114</v>
      </c>
      <c r="E151" s="27" t="s">
        <v>831</v>
      </c>
      <c r="F151" s="28" t="s">
        <v>132</v>
      </c>
      <c r="G151" s="29">
        <v>3</v>
      </c>
      <c r="H151" s="28">
        <v>0.037249999999999998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117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 ht="25.5">
      <c r="A152" s="1" t="s">
        <v>118</v>
      </c>
      <c r="E152" s="27" t="s">
        <v>831</v>
      </c>
    </row>
    <row r="153" ht="76.5">
      <c r="A153" s="1" t="s">
        <v>119</v>
      </c>
      <c r="E153" s="33" t="s">
        <v>819</v>
      </c>
    </row>
    <row r="154">
      <c r="A154" s="1" t="s">
        <v>121</v>
      </c>
      <c r="E154" s="27" t="s">
        <v>114</v>
      </c>
    </row>
    <row r="155">
      <c r="A155" s="1" t="s">
        <v>109</v>
      </c>
      <c r="C155" s="22" t="s">
        <v>467</v>
      </c>
      <c r="E155" s="23" t="s">
        <v>468</v>
      </c>
      <c r="L155" s="24">
        <f>SUMIFS(L156:L171,A156:A171,"P")</f>
        <v>0</v>
      </c>
      <c r="M155" s="24">
        <f>SUMIFS(M156:M171,A156:A171,"P")</f>
        <v>0</v>
      </c>
      <c r="N155" s="25"/>
    </row>
    <row r="156">
      <c r="A156" s="1" t="s">
        <v>112</v>
      </c>
      <c r="B156" s="1">
        <v>24</v>
      </c>
      <c r="C156" s="26" t="s">
        <v>832</v>
      </c>
      <c r="D156" t="s">
        <v>114</v>
      </c>
      <c r="E156" s="27" t="s">
        <v>833</v>
      </c>
      <c r="F156" s="28" t="s">
        <v>136</v>
      </c>
      <c r="G156" s="29">
        <v>40</v>
      </c>
      <c r="H156" s="28">
        <v>8.0000000000000007E-05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133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118</v>
      </c>
      <c r="E157" s="27" t="s">
        <v>833</v>
      </c>
    </row>
    <row r="158" ht="51">
      <c r="A158" s="1" t="s">
        <v>119</v>
      </c>
      <c r="E158" s="33" t="s">
        <v>834</v>
      </c>
    </row>
    <row r="159">
      <c r="A159" s="1" t="s">
        <v>121</v>
      </c>
      <c r="E159" s="27" t="s">
        <v>114</v>
      </c>
    </row>
    <row r="160">
      <c r="A160" s="1" t="s">
        <v>112</v>
      </c>
      <c r="B160" s="1">
        <v>25</v>
      </c>
      <c r="C160" s="26" t="s">
        <v>835</v>
      </c>
      <c r="D160" t="s">
        <v>114</v>
      </c>
      <c r="E160" s="27" t="s">
        <v>836</v>
      </c>
      <c r="F160" s="28" t="s">
        <v>570</v>
      </c>
      <c r="G160" s="29">
        <v>3.2000000000000002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133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118</v>
      </c>
      <c r="E161" s="27" t="s">
        <v>836</v>
      </c>
    </row>
    <row r="162" ht="51">
      <c r="A162" s="1" t="s">
        <v>119</v>
      </c>
      <c r="E162" s="33" t="s">
        <v>764</v>
      </c>
    </row>
    <row r="163">
      <c r="A163" s="1" t="s">
        <v>121</v>
      </c>
      <c r="E163" s="27" t="s">
        <v>114</v>
      </c>
    </row>
    <row r="164" ht="25.5">
      <c r="A164" s="1" t="s">
        <v>112</v>
      </c>
      <c r="B164" s="1">
        <v>26</v>
      </c>
      <c r="C164" s="26" t="s">
        <v>837</v>
      </c>
      <c r="D164" t="s">
        <v>114</v>
      </c>
      <c r="E164" s="27" t="s">
        <v>838</v>
      </c>
      <c r="F164" s="28" t="s">
        <v>570</v>
      </c>
      <c r="G164" s="29">
        <v>3.2000000000000002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133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 ht="25.5">
      <c r="A165" s="1" t="s">
        <v>118</v>
      </c>
      <c r="E165" s="27" t="s">
        <v>838</v>
      </c>
    </row>
    <row r="166" ht="51">
      <c r="A166" s="1" t="s">
        <v>119</v>
      </c>
      <c r="E166" s="33" t="s">
        <v>764</v>
      </c>
    </row>
    <row r="167">
      <c r="A167" s="1" t="s">
        <v>121</v>
      </c>
      <c r="E167" s="27" t="s">
        <v>114</v>
      </c>
    </row>
    <row r="168">
      <c r="A168" s="1" t="s">
        <v>112</v>
      </c>
      <c r="B168" s="1">
        <v>23</v>
      </c>
      <c r="C168" s="26" t="s">
        <v>839</v>
      </c>
      <c r="D168" t="s">
        <v>114</v>
      </c>
      <c r="E168" s="27" t="s">
        <v>840</v>
      </c>
      <c r="F168" s="28" t="s">
        <v>132</v>
      </c>
      <c r="G168" s="29">
        <v>4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117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118</v>
      </c>
      <c r="E169" s="27" t="s">
        <v>840</v>
      </c>
    </row>
    <row r="170" ht="76.5">
      <c r="A170" s="1" t="s">
        <v>119</v>
      </c>
      <c r="E170" s="33" t="s">
        <v>841</v>
      </c>
    </row>
    <row r="171">
      <c r="A171" s="1" t="s">
        <v>121</v>
      </c>
      <c r="E171" s="27" t="s">
        <v>114</v>
      </c>
    </row>
    <row r="172">
      <c r="A172" s="1" t="s">
        <v>109</v>
      </c>
      <c r="C172" s="22" t="s">
        <v>703</v>
      </c>
      <c r="E172" s="23" t="s">
        <v>704</v>
      </c>
      <c r="L172" s="24">
        <f>SUMIFS(L173:L176,A173:A176,"P")</f>
        <v>0</v>
      </c>
      <c r="M172" s="24">
        <f>SUMIFS(M173:M176,A173:A176,"P")</f>
        <v>0</v>
      </c>
      <c r="N172" s="25"/>
    </row>
    <row r="173" ht="25.5">
      <c r="A173" s="1" t="s">
        <v>112</v>
      </c>
      <c r="B173" s="1">
        <v>27</v>
      </c>
      <c r="C173" s="26" t="s">
        <v>705</v>
      </c>
      <c r="D173" t="s">
        <v>114</v>
      </c>
      <c r="E173" s="27" t="s">
        <v>706</v>
      </c>
      <c r="F173" s="28" t="s">
        <v>478</v>
      </c>
      <c r="G173" s="29">
        <v>141.38999999999999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133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38.25">
      <c r="A174" s="1" t="s">
        <v>118</v>
      </c>
      <c r="E174" s="27" t="s">
        <v>707</v>
      </c>
    </row>
    <row r="175">
      <c r="A175" s="1" t="s">
        <v>119</v>
      </c>
    </row>
    <row r="176">
      <c r="A176" s="1" t="s">
        <v>121</v>
      </c>
      <c r="E176" s="27" t="s">
        <v>114</v>
      </c>
    </row>
    <row r="177">
      <c r="A177" s="1" t="s">
        <v>109</v>
      </c>
      <c r="C177" s="22" t="s">
        <v>181</v>
      </c>
      <c r="E177" s="23" t="s">
        <v>182</v>
      </c>
      <c r="L177" s="24">
        <f>SUMIFS(L178:L185,A178:A185,"P")</f>
        <v>0</v>
      </c>
      <c r="M177" s="24">
        <f>SUMIFS(M178:M185,A178:A185,"P")</f>
        <v>0</v>
      </c>
      <c r="N177" s="25"/>
    </row>
    <row r="178">
      <c r="A178" s="1" t="s">
        <v>112</v>
      </c>
      <c r="B178" s="1">
        <v>41</v>
      </c>
      <c r="C178" s="26" t="s">
        <v>842</v>
      </c>
      <c r="D178" t="s">
        <v>114</v>
      </c>
      <c r="E178" s="27" t="s">
        <v>843</v>
      </c>
      <c r="F178" s="28" t="s">
        <v>185</v>
      </c>
      <c r="G178" s="29">
        <v>8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133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118</v>
      </c>
      <c r="E179" s="27" t="s">
        <v>843</v>
      </c>
    </row>
    <row r="180" ht="51">
      <c r="A180" s="1" t="s">
        <v>119</v>
      </c>
      <c r="E180" s="33" t="s">
        <v>844</v>
      </c>
    </row>
    <row r="181">
      <c r="A181" s="1" t="s">
        <v>121</v>
      </c>
      <c r="E181" s="27" t="s">
        <v>114</v>
      </c>
    </row>
    <row r="182">
      <c r="A182" s="1" t="s">
        <v>112</v>
      </c>
      <c r="B182" s="1">
        <v>42</v>
      </c>
      <c r="C182" s="26" t="s">
        <v>845</v>
      </c>
      <c r="D182" t="s">
        <v>114</v>
      </c>
      <c r="E182" s="27" t="s">
        <v>846</v>
      </c>
      <c r="F182" s="28" t="s">
        <v>132</v>
      </c>
      <c r="G182" s="29">
        <v>2</v>
      </c>
      <c r="H182" s="28">
        <v>0.0050000000000000001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257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118</v>
      </c>
      <c r="E183" s="27" t="s">
        <v>846</v>
      </c>
    </row>
    <row r="184" ht="51">
      <c r="A184" s="1" t="s">
        <v>119</v>
      </c>
      <c r="E184" s="33" t="s">
        <v>847</v>
      </c>
    </row>
    <row r="185">
      <c r="A185" s="1" t="s">
        <v>121</v>
      </c>
      <c r="E185" s="27" t="s">
        <v>114</v>
      </c>
    </row>
  </sheetData>
  <sheetProtection sheet="1" objects="1" scenarios="1" spinCount="100000" saltValue="UNXAgFPGECMT0jOKCa8OO3RkQ+CdsLBQ2WY1lZM3TrZ8ZuzvCvNXxhztbQhG5Grn2K0pOlPdynf8gsr4hlxdWQ==" hashValue="X0BoH4DyB+/SmV1X+BngwL8xK5Qz6JHi3fJokRp9lfsqmpnQVsgxOI61Rs4k73W+Tm5ISPy6tlFbTe1mYzPbM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2024-11-25T08:33:23Z</dcterms:created>
  <dcterms:modified xsi:type="dcterms:W3CDTF">2024-11-25T08:33:29Z</dcterms:modified>
</cp:coreProperties>
</file>