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845 - Prohlídky UTZ zabe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'845 - Prohlídky UTZ zabez...'!$C$112:$K$136</definedName>
    <definedName name="_xlnm.Print_Area" localSheetId="1">'845 - Prohlídky UTZ zabez...'!$C$4:$J$37,'845 - Prohlídky UTZ zabez...'!$C$50:$J$76,'845 - Prohlídky UTZ zabez...'!$C$82:$J$96,'845 - Prohlídky UTZ zabez...'!$C$102:$K$136</definedName>
    <definedName name="_xlnm.Print_Titles" localSheetId="1">'845 - Prohlídky UTZ zabez...'!$112:$112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J110"/>
  <c r="F109"/>
  <c r="F107"/>
  <c r="E105"/>
  <c r="J90"/>
  <c r="F89"/>
  <c r="F87"/>
  <c r="E85"/>
  <c r="J19"/>
  <c r="E19"/>
  <c r="J109"/>
  <c r="J18"/>
  <c r="J16"/>
  <c r="E16"/>
  <c r="F110"/>
  <c r="J15"/>
  <c r="J10"/>
  <c r="J107"/>
  <c i="1" r="L90"/>
  <c r="AM90"/>
  <c r="AM89"/>
  <c r="L89"/>
  <c r="AM87"/>
  <c r="L87"/>
  <c r="L85"/>
  <c r="L84"/>
  <c i="2" r="BK127"/>
  <c r="BK135"/>
  <c r="BK117"/>
  <c r="BK123"/>
  <c r="BK131"/>
  <c i="1" r="AS94"/>
  <c i="2" r="J115"/>
  <c r="BK133"/>
  <c r="J121"/>
  <c r="J117"/>
  <c r="BK115"/>
  <c r="J123"/>
  <c r="J119"/>
  <c r="J131"/>
  <c r="BK119"/>
  <c r="BK121"/>
  <c r="J133"/>
  <c r="J129"/>
  <c r="J135"/>
  <c r="J125"/>
  <c r="BK129"/>
  <c r="BK125"/>
  <c r="J127"/>
  <c l="1" r="BK114"/>
  <c r="J114"/>
  <c r="J95"/>
  <c r="P114"/>
  <c r="P113"/>
  <c i="1" r="AU95"/>
  <c i="2" r="R114"/>
  <c r="R113"/>
  <c r="T114"/>
  <c r="T113"/>
  <c r="BE135"/>
  <c r="J89"/>
  <c r="BE117"/>
  <c r="BE121"/>
  <c r="BE125"/>
  <c r="BE129"/>
  <c r="BE131"/>
  <c r="BE133"/>
  <c r="J87"/>
  <c r="BE123"/>
  <c r="F90"/>
  <c r="BE115"/>
  <c r="BE119"/>
  <c r="BE127"/>
  <c r="F33"/>
  <c i="1" r="BB95"/>
  <c r="BB94"/>
  <c r="AX94"/>
  <c r="AU94"/>
  <c i="2" r="J32"/>
  <c i="1" r="AW95"/>
  <c i="2" r="F35"/>
  <c i="1" r="BD95"/>
  <c r="BD94"/>
  <c r="W33"/>
  <c i="2" r="F32"/>
  <c i="1" r="BA95"/>
  <c r="BA94"/>
  <c r="W30"/>
  <c i="2" r="F34"/>
  <c i="1" r="BC95"/>
  <c r="BC94"/>
  <c r="AY94"/>
  <c i="2" l="1" r="BK113"/>
  <c r="J113"/>
  <c r="J94"/>
  <c i="1" r="AW94"/>
  <c r="AK30"/>
  <c r="W32"/>
  <c i="2" r="F31"/>
  <c i="1" r="AZ95"/>
  <c r="AZ94"/>
  <c r="AV94"/>
  <c r="AK29"/>
  <c r="W31"/>
  <c i="2" r="J31"/>
  <c i="1" r="AV95"/>
  <c r="AT95"/>
  <c i="2" l="1" r="J28"/>
  <c i="1" r="AG95"/>
  <c r="AG94"/>
  <c r="AK26"/>
  <c r="AK35"/>
  <c r="AT94"/>
  <c r="W29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<sst xmlns="http://schemas.openxmlformats.org/spreadsheetml/2006/main">
  <si>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</si>
  <si>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</si>
  <si>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</si>
  <si>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</si>
  <si>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</si>
  <si>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{1bb9330a-2fb2-4e16-be36-d7bb32c013d7}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</si>
  <si>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</si>
  <si>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</si>
  <si>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</si>
  <si>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</si>
  <si>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</si>
  <si>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</si>
  <si>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</si>
  <si>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</si>
  <si>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</si>
  <si>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</si>
  <si>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</si>
  <si>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Prohlídky UTZ zabezpečovacího zařízení v obvodu SSZT OŘ UNL 2025</t>
  </si>
  <si>
    <t>KSO:</t>
  </si>
  <si>
    <t>CC-CZ:</t>
  </si>
  <si>
    <t>Místo:</t>
  </si>
  <si>
    <t xml:space="preserve"> </t>
  </si>
  <si>
    <t>Datum:</t>
  </si>
  <si>
    <t>7. 11. 2024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</si>
  <si>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</si>
  <si>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</si>
  <si>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</si>
  <si>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</si>
  <si>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</si>
  <si>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</si>
  <si>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</si>
  <si>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</si>
  <si>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</si>
  <si>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</si>
  <si>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</si>
  <si>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Šitanc Michal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</si>
  <si>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</si>
  <si>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</si>
  <si>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</si>
  <si>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</si>
  <si>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</si>
  <si>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</si>
  <si>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</si>
  <si>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</si>
  <si>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</si>
  <si>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</si>
  <si>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</si>
  <si>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</si>
  <si>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</si>
  <si>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</si>
  <si>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</si>
  <si>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</si>
  <si>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</si>
  <si>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</si>
  <si>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</si>
  <si>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</si>
  <si>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</si>
  <si>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</si>
  <si>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</si>
  <si>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</si>
  <si>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</si>
  <si>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</si>
  <si>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</si>
  <si>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</si>
  <si>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</si>
  <si>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</si>
  <si>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</si>
  <si>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</si>
  <si>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</si>
  <si>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</si>
  <si>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</si>
  <si>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</si>
  <si>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</si>
  <si>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</si>
  <si>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</si>
  <si>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</si>
  <si>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</si>
  <si>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</si>
  <si>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</si>
  <si>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</si>
  <si>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</si>
  <si>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</si>
  <si>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</si>
  <si>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</si>
  <si>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</si>
  <si>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</si>
  <si>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</si>
  <si>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</si>
  <si>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</si>
  <si>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</si>
  <si>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</si>
  <si>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</si>
  <si>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</si>
  <si>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</si>
  <si>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</si>
  <si>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</si>
  <si>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</si>
  <si>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</si>
  <si>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</si>
  <si>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</si>
  <si>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</si>
  <si>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</si>
  <si>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</si>
  <si>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</si>
  <si>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</si>
  <si>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</si>
  <si>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</si>
  <si>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</si>
  <si>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</si>
  <si>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</si>
  <si>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7598095541</t>
  </si>
  <si>
    <t>Vyhotovení protokolu UTZ pro SZZ mechanické do 5 výhybkových jednotek</t>
  </si>
  <si>
    <t>kus</t>
  </si>
  <si>
    <t>Sborník UOŽI 01 2024</t>
  </si>
  <si>
    <t>512</t>
  </si>
  <si>
    <t>1160309107</t>
  </si>
  <si>
    <t>PP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</si>
  <si>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</si>
  <si>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7598095543</t>
  </si>
  <si>
    <t>Vyhotovení protokolu UTZ pro SZZ elektromechanické do 10 výhybkových jednotek</t>
  </si>
  <si>
    <t>-1539863584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</si>
  <si>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</si>
  <si>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</si>
  <si>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7598095546</t>
  </si>
  <si>
    <t>Vyhotovení protokolu UTZ pro SZZ reléové a elektronické do 10 výhybkových jednotek</t>
  </si>
  <si>
    <t>363488154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</si>
  <si>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</si>
  <si>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7598095547</t>
  </si>
  <si>
    <t>Vyhotovení protokolu UTZ pro SZZ reléové a elektronické za každých dalších 10 výhybkových jednotek</t>
  </si>
  <si>
    <t>363923177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</si>
  <si>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</si>
  <si>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5</t>
  </si>
  <si>
    <t>7598095550</t>
  </si>
  <si>
    <t>Vyhotovení protokolu UTZ pro PZZ bez závor jedna kolej</t>
  </si>
  <si>
    <t>2092086993</t>
  </si>
  <si>
    <t>Vyhotovení protokolu UTZ pro PZZ bez závor jedna kolej - vykonání prohlídky a zkoušky včetně vyhotovení protokolu podle vyhl. 100/1995 Sb.</t>
  </si>
  <si>
    <t>6</t>
  </si>
  <si>
    <t>7598095555</t>
  </si>
  <si>
    <t>Vyhotovení protokolu UTZ pro PZZ bez závor dvě a více kolejí</t>
  </si>
  <si>
    <t>-418106494</t>
  </si>
  <si>
    <t>Vyhotovení protokolu UTZ pro PZZ bez závor dvě a více kolejí - vykonání prohlídky a zkoušky včetně vyhotovení protokolu podle vyhl. 100/1995 Sb.</t>
  </si>
  <si>
    <t>7</t>
  </si>
  <si>
    <t>7598095560</t>
  </si>
  <si>
    <t>Vyhotovení protokolu UTZ pro PZZ se závorou jedna kolej</t>
  </si>
  <si>
    <t>1562980203</t>
  </si>
  <si>
    <t>Vyhotovení protokolu UTZ pro PZZ se závorou jedna kolej - vykonání prohlídky a zkoušky včetně vyhotovení protokolu podle vyhl. 100/1995 Sb.</t>
  </si>
  <si>
    <t>8</t>
  </si>
  <si>
    <t>7598095565</t>
  </si>
  <si>
    <t>Vyhotovení protokolu UTZ pro PZZ se závorou dvě a více kolejí</t>
  </si>
  <si>
    <t>-1576539790</t>
  </si>
  <si>
    <t>Vyhotovení protokolu UTZ pro PZZ se závorou dvě a více kolejí - vykonání prohlídky a zkoušky včetně vyhotovení protokolu podle vyhl. 100/1995 Sb.</t>
  </si>
  <si>
    <t>9</t>
  </si>
  <si>
    <t>7598095575</t>
  </si>
  <si>
    <t>Vyhotovení protokolu UTZ pro TZZ AH bez hradla pro jednu kolej</t>
  </si>
  <si>
    <t>1300951514</t>
  </si>
  <si>
    <t>Vyhotovení protokolu UTZ pro TZZ AH bez hradla pro jednu kolej - vykonání prohlídky a zkoušky včetně vyhotovení protokolu podle vyhl. 100/1995 Sb.</t>
  </si>
  <si>
    <t>10</t>
  </si>
  <si>
    <t>7598095585</t>
  </si>
  <si>
    <t>Vyhotovení protokolu UTZ pro TZZ AB3, AB a ABE pro jednu kolej</t>
  </si>
  <si>
    <t>-1105813674</t>
  </si>
  <si>
    <t>Vyhotovení protokolu UTZ pro TZZ AB3, AB a ABE pro jednu kolej - vykonání prohlídky a zkoušky včetně vyhotovení protokolu podle vyhl. 100/1995 Sb.</t>
  </si>
  <si>
    <t>11</t>
  </si>
  <si>
    <t>7598095590</t>
  </si>
  <si>
    <t>Vyhotovení protokolu UTZ pro TZZ AB3, AB a ABE za každý návěstní bod</t>
  </si>
  <si>
    <t>-1617853664</t>
  </si>
  <si>
    <t>Vyhotovení protokolu UTZ pro TZZ AB3, AB a ABE za každý návěstní bod - vykonání prohlídky a zkoušky včetně vyhotovení protokolu podle vyhl. 100/1995 Sb.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</si>
</sst>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845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Prohlídky UTZ zabezpečovacího zařízení v obvodu SSZT OŘ UNL 2025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7. 11. 2024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Šitanc Michal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4" t="s">
        <v>80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'845 - Prohlídky UTZ zabez...'!J28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81</v>
      </c>
      <c r="AR95" s="121"/>
      <c r="AS95" s="122">
        <v>0</v>
      </c>
      <c r="AT95" s="123">
        <f>ROUND(SUM(AV95:AW95),2)</f>
        <v>0</v>
      </c>
      <c r="AU95" s="124">
        <f>'845 - Prohlídky UTZ zabez...'!P113</f>
        <v>0</v>
      </c>
      <c r="AV95" s="123">
        <f>'845 - Prohlídky UTZ zabez...'!J31</f>
        <v>0</v>
      </c>
      <c r="AW95" s="123">
        <f>'845 - Prohlídky UTZ zabez...'!J32</f>
        <v>0</v>
      </c>
      <c r="AX95" s="123">
        <f>'845 - Prohlídky UTZ zabez...'!J33</f>
        <v>0</v>
      </c>
      <c r="AY95" s="123">
        <f>'845 - Prohlídky UTZ zabez...'!J34</f>
        <v>0</v>
      </c>
      <c r="AZ95" s="123">
        <f>'845 - Prohlídky UTZ zabez...'!F31</f>
        <v>0</v>
      </c>
      <c r="BA95" s="123">
        <f>'845 - Prohlídky UTZ zabez...'!F32</f>
        <v>0</v>
      </c>
      <c r="BB95" s="123">
        <f>'845 - Prohlídky UTZ zabez...'!F33</f>
        <v>0</v>
      </c>
      <c r="BC95" s="123">
        <f>'845 - Prohlídky UTZ zabez...'!F34</f>
        <v>0</v>
      </c>
      <c r="BD95" s="125">
        <f>'845 - Prohlídky UTZ zabez...'!F35</f>
        <v>0</v>
      </c>
      <c r="BE95" s="7"/>
      <c r="BT95" s="126" t="s">
        <v>82</v>
      </c>
      <c r="BU95" s="126" t="s">
        <v>83</v>
      </c>
      <c r="BV95" s="126" t="s">
        <v>78</v>
      </c>
      <c r="BW95" s="126" t="s">
        <v>5</v>
      </c>
      <c r="BX95" s="126" t="s">
        <v>79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0VywWTb1hJWGhnnP2yV3JcWSzyXpD1xR6RVHE2urvDC9QAkx1wOvbULdGO1flH4Vfifb+pgKwEUcrkIn3SjNiw==" hashValue="1qJiYD3QuyAE4YNGQsTM+NpKD5KNX5bhnqTUtOSl77y25wt9jD9U2/Sx5MCMHof7aDMPUIWhktCLn5dyx7Nsh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845 - Prohlídky UTZ zabe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84</v>
      </c>
    </row>
    <row r="4" s="1" customFormat="1" ht="24.96" customHeight="1">
      <c r="B4" s="16"/>
      <c r="D4" s="129" t="s">
        <v>85</v>
      </c>
      <c r="L4" s="16"/>
      <c r="M4" s="130" t="s">
        <v>10</v>
      </c>
      <c r="AT4" s="13" t="s">
        <v>4</v>
      </c>
    </row>
    <row r="5" s="1" customFormat="1" ht="6.96" customHeight="1">
      <c r="B5" s="16"/>
      <c r="L5" s="16"/>
    </row>
    <row r="6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7. 11. 2024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">
        <v>26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3" t="s">
        <v>27</v>
      </c>
      <c r="F13" s="34"/>
      <c r="G13" s="34"/>
      <c r="H13" s="34"/>
      <c r="I13" s="131" t="s">
        <v>28</v>
      </c>
      <c r="J13" s="133" t="s">
        <v>29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31" t="s">
        <v>30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28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31" t="s">
        <v>32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28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31" t="s">
        <v>34</v>
      </c>
      <c r="E21" s="34"/>
      <c r="F21" s="34"/>
      <c r="G21" s="34"/>
      <c r="H21" s="34"/>
      <c r="I21" s="131" t="s">
        <v>25</v>
      </c>
      <c r="J21" s="133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3" t="s">
        <v>35</v>
      </c>
      <c r="F22" s="34"/>
      <c r="G22" s="34"/>
      <c r="H22" s="34"/>
      <c r="I22" s="131" t="s">
        <v>28</v>
      </c>
      <c r="J22" s="133" t="s">
        <v>1</v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31" t="s">
        <v>36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40" t="s">
        <v>37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42" t="s">
        <v>39</v>
      </c>
      <c r="G30" s="34"/>
      <c r="H30" s="34"/>
      <c r="I30" s="142" t="s">
        <v>38</v>
      </c>
      <c r="J30" s="142" t="s">
        <v>40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3" t="s">
        <v>41</v>
      </c>
      <c r="E31" s="131" t="s">
        <v>42</v>
      </c>
      <c r="F31" s="144">
        <f>ROUND((SUM(BE113:BE136)),  2)</f>
        <v>0</v>
      </c>
      <c r="G31" s="34"/>
      <c r="H31" s="34"/>
      <c r="I31" s="145">
        <v>0.20999999999999999</v>
      </c>
      <c r="J31" s="144">
        <f>ROUND(((SUM(BE113:BE136))*I31),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31" t="s">
        <v>43</v>
      </c>
      <c r="F32" s="144">
        <f>ROUND((SUM(BF113:BF136)),  2)</f>
        <v>0</v>
      </c>
      <c r="G32" s="34"/>
      <c r="H32" s="34"/>
      <c r="I32" s="145">
        <v>0.12</v>
      </c>
      <c r="J32" s="144">
        <f>ROUND(((SUM(BF113:BF136))*I32),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44</v>
      </c>
      <c r="F33" s="144">
        <f>ROUND((SUM(BG113:BG136)),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45</v>
      </c>
      <c r="F34" s="144">
        <f>ROUND((SUM(BH113:BH136)),  2)</f>
        <v>0</v>
      </c>
      <c r="G34" s="34"/>
      <c r="H34" s="34"/>
      <c r="I34" s="145">
        <v>0.12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46</v>
      </c>
      <c r="F35" s="144">
        <f>ROUND((SUM(BI113:BI136)),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46"/>
      <c r="D37" s="147" t="s">
        <v>47</v>
      </c>
      <c r="E37" s="148"/>
      <c r="F37" s="148"/>
      <c r="G37" s="149" t="s">
        <v>48</v>
      </c>
      <c r="H37" s="150" t="s">
        <v>49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6"/>
      <c r="L39" s="16"/>
    </row>
    <row r="40" s="1" customFormat="1" ht="14.4" customHeight="1">
      <c r="B40" s="16"/>
      <c r="L40" s="16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3" t="s">
        <v>50</v>
      </c>
      <c r="E50" s="154"/>
      <c r="F50" s="154"/>
      <c r="G50" s="153" t="s">
        <v>51</v>
      </c>
      <c r="H50" s="154"/>
      <c r="I50" s="154"/>
      <c r="J50" s="154"/>
      <c r="K50" s="15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5" t="s">
        <v>52</v>
      </c>
      <c r="E61" s="156"/>
      <c r="F61" s="157" t="s">
        <v>53</v>
      </c>
      <c r="G61" s="155" t="s">
        <v>52</v>
      </c>
      <c r="H61" s="156"/>
      <c r="I61" s="156"/>
      <c r="J61" s="158" t="s">
        <v>53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3" t="s">
        <v>54</v>
      </c>
      <c r="E65" s="159"/>
      <c r="F65" s="159"/>
      <c r="G65" s="153" t="s">
        <v>55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5" t="s">
        <v>52</v>
      </c>
      <c r="E76" s="156"/>
      <c r="F76" s="157" t="s">
        <v>53</v>
      </c>
      <c r="G76" s="155" t="s">
        <v>52</v>
      </c>
      <c r="H76" s="156"/>
      <c r="I76" s="156"/>
      <c r="J76" s="158" t="s">
        <v>53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72" t="str">
        <f>E7</f>
        <v>Prohlídky UTZ zabezpečovacího zařízení v obvodu SSZT OŘ UNL 2025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6"/>
      <c r="E87" s="36"/>
      <c r="F87" s="23" t="str">
        <f>F10</f>
        <v xml:space="preserve"> </v>
      </c>
      <c r="G87" s="36"/>
      <c r="H87" s="36"/>
      <c r="I87" s="28" t="s">
        <v>22</v>
      </c>
      <c r="J87" s="75" t="str">
        <f>IF(J10="","",J10)</f>
        <v>7. 11. 2024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>Správa železnic, státní organizace</v>
      </c>
      <c r="G89" s="36"/>
      <c r="H89" s="36"/>
      <c r="I89" s="28" t="s">
        <v>32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30</v>
      </c>
      <c r="D90" s="36"/>
      <c r="E90" s="36"/>
      <c r="F90" s="23" t="str">
        <f>IF(E16="","",E16)</f>
        <v>Vyplň údaj</v>
      </c>
      <c r="G90" s="36"/>
      <c r="H90" s="36"/>
      <c r="I90" s="28" t="s">
        <v>34</v>
      </c>
      <c r="J90" s="32" t="str">
        <f>E22</f>
        <v>Šitanc Michal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64" t="s">
        <v>87</v>
      </c>
      <c r="D92" s="165"/>
      <c r="E92" s="165"/>
      <c r="F92" s="165"/>
      <c r="G92" s="165"/>
      <c r="H92" s="165"/>
      <c r="I92" s="165"/>
      <c r="J92" s="166" t="s">
        <v>88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67" t="s">
        <v>89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90</v>
      </c>
    </row>
    <row r="95" s="9" customFormat="1" ht="24.96" customHeight="1">
      <c r="A95" s="9"/>
      <c r="B95" s="168"/>
      <c r="C95" s="169"/>
      <c r="D95" s="170" t="s">
        <v>91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92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6.5" customHeight="1">
      <c r="A105" s="34"/>
      <c r="B105" s="35"/>
      <c r="C105" s="36"/>
      <c r="D105" s="36"/>
      <c r="E105" s="72" t="str">
        <f>E7</f>
        <v>Prohlídky UTZ zabezpečovacího zařízení v obvodu SSZT OŘ UNL 2025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 xml:space="preserve"> </v>
      </c>
      <c r="G107" s="36"/>
      <c r="H107" s="36"/>
      <c r="I107" s="28" t="s">
        <v>22</v>
      </c>
      <c r="J107" s="75" t="str">
        <f>IF(J10="","",J10)</f>
        <v>7. 11. 2024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>Správa železnic, státní organizace</v>
      </c>
      <c r="G109" s="36"/>
      <c r="H109" s="36"/>
      <c r="I109" s="28" t="s">
        <v>32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30</v>
      </c>
      <c r="D110" s="36"/>
      <c r="E110" s="36"/>
      <c r="F110" s="23" t="str">
        <f>IF(E16="","",E16)</f>
        <v>Vyplň údaj</v>
      </c>
      <c r="G110" s="36"/>
      <c r="H110" s="36"/>
      <c r="I110" s="28" t="s">
        <v>34</v>
      </c>
      <c r="J110" s="32" t="str">
        <f>E22</f>
        <v>Šitanc Michal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93</v>
      </c>
      <c r="D112" s="177" t="s">
        <v>62</v>
      </c>
      <c r="E112" s="177" t="s">
        <v>58</v>
      </c>
      <c r="F112" s="177" t="s">
        <v>59</v>
      </c>
      <c r="G112" s="177" t="s">
        <v>94</v>
      </c>
      <c r="H112" s="177" t="s">
        <v>95</v>
      </c>
      <c r="I112" s="177" t="s">
        <v>96</v>
      </c>
      <c r="J112" s="177" t="s">
        <v>88</v>
      </c>
      <c r="K112" s="178" t="s">
        <v>97</v>
      </c>
      <c r="L112" s="179"/>
      <c r="M112" s="96" t="s">
        <v>1</v>
      </c>
      <c r="N112" s="97" t="s">
        <v>41</v>
      </c>
      <c r="O112" s="97" t="s">
        <v>98</v>
      </c>
      <c r="P112" s="97" t="s">
        <v>99</v>
      </c>
      <c r="Q112" s="97" t="s">
        <v>100</v>
      </c>
      <c r="R112" s="97" t="s">
        <v>101</v>
      </c>
      <c r="S112" s="97" t="s">
        <v>102</v>
      </c>
      <c r="T112" s="98" t="s">
        <v>103</v>
      </c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104</v>
      </c>
      <c r="D113" s="36"/>
      <c r="E113" s="36"/>
      <c r="F113" s="36"/>
      <c r="G113" s="36"/>
      <c r="H113" s="36"/>
      <c r="I113" s="36"/>
      <c r="J113" s="180">
        <f>BK113</f>
        <v>0</v>
      </c>
      <c r="K113" s="36"/>
      <c r="L113" s="40"/>
      <c r="M113" s="99"/>
      <c r="N113" s="181"/>
      <c r="O113" s="100"/>
      <c r="P113" s="182">
        <f>P114</f>
        <v>0</v>
      </c>
      <c r="Q113" s="100"/>
      <c r="R113" s="182">
        <f>R114</f>
        <v>0</v>
      </c>
      <c r="S113" s="100"/>
      <c r="T113" s="183">
        <f>T114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76</v>
      </c>
      <c r="AU113" s="13" t="s">
        <v>90</v>
      </c>
      <c r="BK113" s="184">
        <f>BK114</f>
        <v>0</v>
      </c>
    </row>
    <row r="114" s="11" customFormat="1" ht="25.92" customHeight="1">
      <c r="A114" s="11"/>
      <c r="B114" s="185"/>
      <c r="C114" s="186"/>
      <c r="D114" s="187" t="s">
        <v>76</v>
      </c>
      <c r="E114" s="188" t="s">
        <v>105</v>
      </c>
      <c r="F114" s="188" t="s">
        <v>106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SUM(P115:P136)</f>
        <v>0</v>
      </c>
      <c r="Q114" s="193"/>
      <c r="R114" s="194">
        <f>SUM(R115:R136)</f>
        <v>0</v>
      </c>
      <c r="S114" s="193"/>
      <c r="T114" s="195">
        <f>SUM(T115:T136)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6" t="s">
        <v>107</v>
      </c>
      <c r="AT114" s="197" t="s">
        <v>76</v>
      </c>
      <c r="AU114" s="197" t="s">
        <v>77</v>
      </c>
      <c r="AY114" s="196" t="s">
        <v>108</v>
      </c>
      <c r="BK114" s="198">
        <f>SUM(BK115:BK136)</f>
        <v>0</v>
      </c>
    </row>
    <row r="115" s="2" customFormat="1" ht="16.5" customHeight="1">
      <c r="A115" s="34"/>
      <c r="B115" s="35"/>
      <c r="C115" s="199" t="s">
        <v>82</v>
      </c>
      <c r="D115" s="199" t="s">
        <v>109</v>
      </c>
      <c r="E115" s="200" t="s">
        <v>110</v>
      </c>
      <c r="F115" s="201" t="s">
        <v>111</v>
      </c>
      <c r="G115" s="202" t="s">
        <v>112</v>
      </c>
      <c r="H115" s="203">
        <v>1</v>
      </c>
      <c r="I115" s="204"/>
      <c r="J115" s="205">
        <f>ROUND(I115*H115,2)</f>
        <v>0</v>
      </c>
      <c r="K115" s="201" t="s">
        <v>113</v>
      </c>
      <c r="L115" s="40"/>
      <c r="M115" s="206" t="s">
        <v>1</v>
      </c>
      <c r="N115" s="207" t="s">
        <v>42</v>
      </c>
      <c r="O115" s="8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0" t="s">
        <v>114</v>
      </c>
      <c r="AT115" s="210" t="s">
        <v>109</v>
      </c>
      <c r="AU115" s="210" t="s">
        <v>82</v>
      </c>
      <c r="AY115" s="13" t="s">
        <v>108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82</v>
      </c>
      <c r="BK115" s="211">
        <f>ROUND(I115*H115,2)</f>
        <v>0</v>
      </c>
      <c r="BL115" s="13" t="s">
        <v>114</v>
      </c>
      <c r="BM115" s="210" t="s">
        <v>115</v>
      </c>
    </row>
    <row r="116" s="2" customFormat="1">
      <c r="A116" s="34"/>
      <c r="B116" s="35"/>
      <c r="C116" s="36"/>
      <c r="D116" s="212" t="s">
        <v>116</v>
      </c>
      <c r="E116" s="36"/>
      <c r="F116" s="213" t="s">
        <v>117</v>
      </c>
      <c r="G116" s="36"/>
      <c r="H116" s="36"/>
      <c r="I116" s="214"/>
      <c r="J116" s="36"/>
      <c r="K116" s="36"/>
      <c r="L116" s="40"/>
      <c r="M116" s="215"/>
      <c r="N116" s="216"/>
      <c r="O116" s="87"/>
      <c r="P116" s="87"/>
      <c r="Q116" s="87"/>
      <c r="R116" s="87"/>
      <c r="S116" s="87"/>
      <c r="T116" s="88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116</v>
      </c>
      <c r="AU116" s="13" t="s">
        <v>82</v>
      </c>
    </row>
    <row r="117" s="2" customFormat="1" ht="16.5" customHeight="1">
      <c r="A117" s="34"/>
      <c r="B117" s="35"/>
      <c r="C117" s="199" t="s">
        <v>84</v>
      </c>
      <c r="D117" s="199" t="s">
        <v>109</v>
      </c>
      <c r="E117" s="200" t="s">
        <v>118</v>
      </c>
      <c r="F117" s="201" t="s">
        <v>119</v>
      </c>
      <c r="G117" s="202" t="s">
        <v>112</v>
      </c>
      <c r="H117" s="203">
        <v>3</v>
      </c>
      <c r="I117" s="204"/>
      <c r="J117" s="205">
        <f>ROUND(I117*H117,2)</f>
        <v>0</v>
      </c>
      <c r="K117" s="201" t="s">
        <v>113</v>
      </c>
      <c r="L117" s="40"/>
      <c r="M117" s="206" t="s">
        <v>1</v>
      </c>
      <c r="N117" s="207" t="s">
        <v>42</v>
      </c>
      <c r="O117" s="87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0" t="s">
        <v>114</v>
      </c>
      <c r="AT117" s="210" t="s">
        <v>109</v>
      </c>
      <c r="AU117" s="210" t="s">
        <v>82</v>
      </c>
      <c r="AY117" s="13" t="s">
        <v>108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82</v>
      </c>
      <c r="BK117" s="211">
        <f>ROUND(I117*H117,2)</f>
        <v>0</v>
      </c>
      <c r="BL117" s="13" t="s">
        <v>114</v>
      </c>
      <c r="BM117" s="210" t="s">
        <v>120</v>
      </c>
    </row>
    <row r="118" s="2" customFormat="1">
      <c r="A118" s="34"/>
      <c r="B118" s="35"/>
      <c r="C118" s="36"/>
      <c r="D118" s="212" t="s">
        <v>116</v>
      </c>
      <c r="E118" s="36"/>
      <c r="F118" s="213" t="s">
        <v>121</v>
      </c>
      <c r="G118" s="36"/>
      <c r="H118" s="36"/>
      <c r="I118" s="214"/>
      <c r="J118" s="36"/>
      <c r="K118" s="36"/>
      <c r="L118" s="40"/>
      <c r="M118" s="215"/>
      <c r="N118" s="216"/>
      <c r="O118" s="87"/>
      <c r="P118" s="87"/>
      <c r="Q118" s="87"/>
      <c r="R118" s="87"/>
      <c r="S118" s="87"/>
      <c r="T118" s="8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116</v>
      </c>
      <c r="AU118" s="13" t="s">
        <v>82</v>
      </c>
    </row>
    <row r="119" s="2" customFormat="1" ht="16.5" customHeight="1">
      <c r="A119" s="34"/>
      <c r="B119" s="35"/>
      <c r="C119" s="199" t="s">
        <v>122</v>
      </c>
      <c r="D119" s="199" t="s">
        <v>109</v>
      </c>
      <c r="E119" s="200" t="s">
        <v>123</v>
      </c>
      <c r="F119" s="201" t="s">
        <v>124</v>
      </c>
      <c r="G119" s="202" t="s">
        <v>112</v>
      </c>
      <c r="H119" s="203">
        <v>27</v>
      </c>
      <c r="I119" s="204"/>
      <c r="J119" s="205">
        <f>ROUND(I119*H119,2)</f>
        <v>0</v>
      </c>
      <c r="K119" s="201" t="s">
        <v>113</v>
      </c>
      <c r="L119" s="40"/>
      <c r="M119" s="206" t="s">
        <v>1</v>
      </c>
      <c r="N119" s="207" t="s">
        <v>42</v>
      </c>
      <c r="O119" s="87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0" t="s">
        <v>114</v>
      </c>
      <c r="AT119" s="210" t="s">
        <v>109</v>
      </c>
      <c r="AU119" s="210" t="s">
        <v>82</v>
      </c>
      <c r="AY119" s="13" t="s">
        <v>108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3" t="s">
        <v>82</v>
      </c>
      <c r="BK119" s="211">
        <f>ROUND(I119*H119,2)</f>
        <v>0</v>
      </c>
      <c r="BL119" s="13" t="s">
        <v>114</v>
      </c>
      <c r="BM119" s="210" t="s">
        <v>125</v>
      </c>
    </row>
    <row r="120" s="2" customFormat="1">
      <c r="A120" s="34"/>
      <c r="B120" s="35"/>
      <c r="C120" s="36"/>
      <c r="D120" s="212" t="s">
        <v>116</v>
      </c>
      <c r="E120" s="36"/>
      <c r="F120" s="213" t="s">
        <v>126</v>
      </c>
      <c r="G120" s="36"/>
      <c r="H120" s="36"/>
      <c r="I120" s="214"/>
      <c r="J120" s="36"/>
      <c r="K120" s="36"/>
      <c r="L120" s="40"/>
      <c r="M120" s="215"/>
      <c r="N120" s="216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116</v>
      </c>
      <c r="AU120" s="13" t="s">
        <v>82</v>
      </c>
    </row>
    <row r="121" s="2" customFormat="1" ht="21.75" customHeight="1">
      <c r="A121" s="34"/>
      <c r="B121" s="35"/>
      <c r="C121" s="199" t="s">
        <v>107</v>
      </c>
      <c r="D121" s="199" t="s">
        <v>109</v>
      </c>
      <c r="E121" s="200" t="s">
        <v>127</v>
      </c>
      <c r="F121" s="201" t="s">
        <v>128</v>
      </c>
      <c r="G121" s="202" t="s">
        <v>112</v>
      </c>
      <c r="H121" s="203">
        <v>35</v>
      </c>
      <c r="I121" s="204"/>
      <c r="J121" s="205">
        <f>ROUND(I121*H121,2)</f>
        <v>0</v>
      </c>
      <c r="K121" s="201" t="s">
        <v>113</v>
      </c>
      <c r="L121" s="40"/>
      <c r="M121" s="206" t="s">
        <v>1</v>
      </c>
      <c r="N121" s="207" t="s">
        <v>42</v>
      </c>
      <c r="O121" s="87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0" t="s">
        <v>114</v>
      </c>
      <c r="AT121" s="210" t="s">
        <v>109</v>
      </c>
      <c r="AU121" s="210" t="s">
        <v>82</v>
      </c>
      <c r="AY121" s="13" t="s">
        <v>108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3" t="s">
        <v>82</v>
      </c>
      <c r="BK121" s="211">
        <f>ROUND(I121*H121,2)</f>
        <v>0</v>
      </c>
      <c r="BL121" s="13" t="s">
        <v>114</v>
      </c>
      <c r="BM121" s="210" t="s">
        <v>129</v>
      </c>
    </row>
    <row r="122" s="2" customFormat="1">
      <c r="A122" s="34"/>
      <c r="B122" s="35"/>
      <c r="C122" s="36"/>
      <c r="D122" s="212" t="s">
        <v>116</v>
      </c>
      <c r="E122" s="36"/>
      <c r="F122" s="213" t="s">
        <v>130</v>
      </c>
      <c r="G122" s="36"/>
      <c r="H122" s="36"/>
      <c r="I122" s="214"/>
      <c r="J122" s="36"/>
      <c r="K122" s="36"/>
      <c r="L122" s="40"/>
      <c r="M122" s="215"/>
      <c r="N122" s="216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116</v>
      </c>
      <c r="AU122" s="13" t="s">
        <v>82</v>
      </c>
    </row>
    <row r="123" s="2" customFormat="1" ht="16.5" customHeight="1">
      <c r="A123" s="34"/>
      <c r="B123" s="35"/>
      <c r="C123" s="199" t="s">
        <v>131</v>
      </c>
      <c r="D123" s="199" t="s">
        <v>109</v>
      </c>
      <c r="E123" s="200" t="s">
        <v>132</v>
      </c>
      <c r="F123" s="201" t="s">
        <v>133</v>
      </c>
      <c r="G123" s="202" t="s">
        <v>112</v>
      </c>
      <c r="H123" s="203">
        <v>32</v>
      </c>
      <c r="I123" s="204"/>
      <c r="J123" s="205">
        <f>ROUND(I123*H123,2)</f>
        <v>0</v>
      </c>
      <c r="K123" s="201" t="s">
        <v>113</v>
      </c>
      <c r="L123" s="40"/>
      <c r="M123" s="206" t="s">
        <v>1</v>
      </c>
      <c r="N123" s="207" t="s">
        <v>42</v>
      </c>
      <c r="O123" s="87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0" t="s">
        <v>114</v>
      </c>
      <c r="AT123" s="210" t="s">
        <v>109</v>
      </c>
      <c r="AU123" s="210" t="s">
        <v>82</v>
      </c>
      <c r="AY123" s="13" t="s">
        <v>108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3" t="s">
        <v>82</v>
      </c>
      <c r="BK123" s="211">
        <f>ROUND(I123*H123,2)</f>
        <v>0</v>
      </c>
      <c r="BL123" s="13" t="s">
        <v>114</v>
      </c>
      <c r="BM123" s="210" t="s">
        <v>134</v>
      </c>
    </row>
    <row r="124" s="2" customFormat="1">
      <c r="A124" s="34"/>
      <c r="B124" s="35"/>
      <c r="C124" s="36"/>
      <c r="D124" s="212" t="s">
        <v>116</v>
      </c>
      <c r="E124" s="36"/>
      <c r="F124" s="213" t="s">
        <v>135</v>
      </c>
      <c r="G124" s="36"/>
      <c r="H124" s="36"/>
      <c r="I124" s="214"/>
      <c r="J124" s="36"/>
      <c r="K124" s="36"/>
      <c r="L124" s="40"/>
      <c r="M124" s="215"/>
      <c r="N124" s="216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116</v>
      </c>
      <c r="AU124" s="13" t="s">
        <v>82</v>
      </c>
    </row>
    <row r="125" s="2" customFormat="1" ht="16.5" customHeight="1">
      <c r="A125" s="34"/>
      <c r="B125" s="35"/>
      <c r="C125" s="199" t="s">
        <v>136</v>
      </c>
      <c r="D125" s="199" t="s">
        <v>109</v>
      </c>
      <c r="E125" s="200" t="s">
        <v>137</v>
      </c>
      <c r="F125" s="201" t="s">
        <v>138</v>
      </c>
      <c r="G125" s="202" t="s">
        <v>112</v>
      </c>
      <c r="H125" s="203">
        <v>6</v>
      </c>
      <c r="I125" s="204"/>
      <c r="J125" s="205">
        <f>ROUND(I125*H125,2)</f>
        <v>0</v>
      </c>
      <c r="K125" s="201" t="s">
        <v>113</v>
      </c>
      <c r="L125" s="40"/>
      <c r="M125" s="206" t="s">
        <v>1</v>
      </c>
      <c r="N125" s="207" t="s">
        <v>42</v>
      </c>
      <c r="O125" s="87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0" t="s">
        <v>114</v>
      </c>
      <c r="AT125" s="210" t="s">
        <v>109</v>
      </c>
      <c r="AU125" s="210" t="s">
        <v>82</v>
      </c>
      <c r="AY125" s="13" t="s">
        <v>108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3" t="s">
        <v>82</v>
      </c>
      <c r="BK125" s="211">
        <f>ROUND(I125*H125,2)</f>
        <v>0</v>
      </c>
      <c r="BL125" s="13" t="s">
        <v>114</v>
      </c>
      <c r="BM125" s="210" t="s">
        <v>139</v>
      </c>
    </row>
    <row r="126" s="2" customFormat="1">
      <c r="A126" s="34"/>
      <c r="B126" s="35"/>
      <c r="C126" s="36"/>
      <c r="D126" s="212" t="s">
        <v>116</v>
      </c>
      <c r="E126" s="36"/>
      <c r="F126" s="213" t="s">
        <v>140</v>
      </c>
      <c r="G126" s="36"/>
      <c r="H126" s="36"/>
      <c r="I126" s="214"/>
      <c r="J126" s="36"/>
      <c r="K126" s="36"/>
      <c r="L126" s="40"/>
      <c r="M126" s="215"/>
      <c r="N126" s="216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116</v>
      </c>
      <c r="AU126" s="13" t="s">
        <v>82</v>
      </c>
    </row>
    <row r="127" s="2" customFormat="1" ht="16.5" customHeight="1">
      <c r="A127" s="34"/>
      <c r="B127" s="35"/>
      <c r="C127" s="199" t="s">
        <v>141</v>
      </c>
      <c r="D127" s="199" t="s">
        <v>109</v>
      </c>
      <c r="E127" s="200" t="s">
        <v>142</v>
      </c>
      <c r="F127" s="201" t="s">
        <v>143</v>
      </c>
      <c r="G127" s="202" t="s">
        <v>112</v>
      </c>
      <c r="H127" s="203">
        <v>22</v>
      </c>
      <c r="I127" s="204"/>
      <c r="J127" s="205">
        <f>ROUND(I127*H127,2)</f>
        <v>0</v>
      </c>
      <c r="K127" s="201" t="s">
        <v>113</v>
      </c>
      <c r="L127" s="40"/>
      <c r="M127" s="206" t="s">
        <v>1</v>
      </c>
      <c r="N127" s="207" t="s">
        <v>42</v>
      </c>
      <c r="O127" s="87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0" t="s">
        <v>114</v>
      </c>
      <c r="AT127" s="210" t="s">
        <v>109</v>
      </c>
      <c r="AU127" s="210" t="s">
        <v>82</v>
      </c>
      <c r="AY127" s="13" t="s">
        <v>108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3" t="s">
        <v>82</v>
      </c>
      <c r="BK127" s="211">
        <f>ROUND(I127*H127,2)</f>
        <v>0</v>
      </c>
      <c r="BL127" s="13" t="s">
        <v>114</v>
      </c>
      <c r="BM127" s="210" t="s">
        <v>144</v>
      </c>
    </row>
    <row r="128" s="2" customFormat="1">
      <c r="A128" s="34"/>
      <c r="B128" s="35"/>
      <c r="C128" s="36"/>
      <c r="D128" s="212" t="s">
        <v>116</v>
      </c>
      <c r="E128" s="36"/>
      <c r="F128" s="213" t="s">
        <v>145</v>
      </c>
      <c r="G128" s="36"/>
      <c r="H128" s="36"/>
      <c r="I128" s="214"/>
      <c r="J128" s="36"/>
      <c r="K128" s="36"/>
      <c r="L128" s="40"/>
      <c r="M128" s="215"/>
      <c r="N128" s="216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116</v>
      </c>
      <c r="AU128" s="13" t="s">
        <v>82</v>
      </c>
    </row>
    <row r="129" s="2" customFormat="1" ht="16.5" customHeight="1">
      <c r="A129" s="34"/>
      <c r="B129" s="35"/>
      <c r="C129" s="199" t="s">
        <v>146</v>
      </c>
      <c r="D129" s="199" t="s">
        <v>109</v>
      </c>
      <c r="E129" s="200" t="s">
        <v>147</v>
      </c>
      <c r="F129" s="201" t="s">
        <v>148</v>
      </c>
      <c r="G129" s="202" t="s">
        <v>112</v>
      </c>
      <c r="H129" s="203">
        <v>39</v>
      </c>
      <c r="I129" s="204"/>
      <c r="J129" s="205">
        <f>ROUND(I129*H129,2)</f>
        <v>0</v>
      </c>
      <c r="K129" s="201" t="s">
        <v>113</v>
      </c>
      <c r="L129" s="40"/>
      <c r="M129" s="206" t="s">
        <v>1</v>
      </c>
      <c r="N129" s="207" t="s">
        <v>42</v>
      </c>
      <c r="O129" s="87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0" t="s">
        <v>114</v>
      </c>
      <c r="AT129" s="210" t="s">
        <v>109</v>
      </c>
      <c r="AU129" s="210" t="s">
        <v>82</v>
      </c>
      <c r="AY129" s="13" t="s">
        <v>108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3" t="s">
        <v>82</v>
      </c>
      <c r="BK129" s="211">
        <f>ROUND(I129*H129,2)</f>
        <v>0</v>
      </c>
      <c r="BL129" s="13" t="s">
        <v>114</v>
      </c>
      <c r="BM129" s="210" t="s">
        <v>149</v>
      </c>
    </row>
    <row r="130" s="2" customFormat="1">
      <c r="A130" s="34"/>
      <c r="B130" s="35"/>
      <c r="C130" s="36"/>
      <c r="D130" s="212" t="s">
        <v>116</v>
      </c>
      <c r="E130" s="36"/>
      <c r="F130" s="213" t="s">
        <v>150</v>
      </c>
      <c r="G130" s="36"/>
      <c r="H130" s="36"/>
      <c r="I130" s="214"/>
      <c r="J130" s="36"/>
      <c r="K130" s="36"/>
      <c r="L130" s="40"/>
      <c r="M130" s="215"/>
      <c r="N130" s="216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116</v>
      </c>
      <c r="AU130" s="13" t="s">
        <v>82</v>
      </c>
    </row>
    <row r="131" s="2" customFormat="1" ht="16.5" customHeight="1">
      <c r="A131" s="34"/>
      <c r="B131" s="35"/>
      <c r="C131" s="199" t="s">
        <v>151</v>
      </c>
      <c r="D131" s="199" t="s">
        <v>109</v>
      </c>
      <c r="E131" s="200" t="s">
        <v>152</v>
      </c>
      <c r="F131" s="201" t="s">
        <v>153</v>
      </c>
      <c r="G131" s="202" t="s">
        <v>112</v>
      </c>
      <c r="H131" s="203">
        <v>16</v>
      </c>
      <c r="I131" s="204"/>
      <c r="J131" s="205">
        <f>ROUND(I131*H131,2)</f>
        <v>0</v>
      </c>
      <c r="K131" s="201" t="s">
        <v>113</v>
      </c>
      <c r="L131" s="40"/>
      <c r="M131" s="206" t="s">
        <v>1</v>
      </c>
      <c r="N131" s="207" t="s">
        <v>42</v>
      </c>
      <c r="O131" s="87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0" t="s">
        <v>114</v>
      </c>
      <c r="AT131" s="210" t="s">
        <v>109</v>
      </c>
      <c r="AU131" s="210" t="s">
        <v>82</v>
      </c>
      <c r="AY131" s="13" t="s">
        <v>108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3" t="s">
        <v>82</v>
      </c>
      <c r="BK131" s="211">
        <f>ROUND(I131*H131,2)</f>
        <v>0</v>
      </c>
      <c r="BL131" s="13" t="s">
        <v>114</v>
      </c>
      <c r="BM131" s="210" t="s">
        <v>154</v>
      </c>
    </row>
    <row r="132" s="2" customFormat="1">
      <c r="A132" s="34"/>
      <c r="B132" s="35"/>
      <c r="C132" s="36"/>
      <c r="D132" s="212" t="s">
        <v>116</v>
      </c>
      <c r="E132" s="36"/>
      <c r="F132" s="213" t="s">
        <v>155</v>
      </c>
      <c r="G132" s="36"/>
      <c r="H132" s="36"/>
      <c r="I132" s="214"/>
      <c r="J132" s="36"/>
      <c r="K132" s="36"/>
      <c r="L132" s="40"/>
      <c r="M132" s="215"/>
      <c r="N132" s="216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116</v>
      </c>
      <c r="AU132" s="13" t="s">
        <v>82</v>
      </c>
    </row>
    <row r="133" s="2" customFormat="1" ht="16.5" customHeight="1">
      <c r="A133" s="34"/>
      <c r="B133" s="35"/>
      <c r="C133" s="199" t="s">
        <v>156</v>
      </c>
      <c r="D133" s="199" t="s">
        <v>109</v>
      </c>
      <c r="E133" s="200" t="s">
        <v>157</v>
      </c>
      <c r="F133" s="201" t="s">
        <v>158</v>
      </c>
      <c r="G133" s="202" t="s">
        <v>112</v>
      </c>
      <c r="H133" s="203">
        <v>23</v>
      </c>
      <c r="I133" s="204"/>
      <c r="J133" s="205">
        <f>ROUND(I133*H133,2)</f>
        <v>0</v>
      </c>
      <c r="K133" s="201" t="s">
        <v>113</v>
      </c>
      <c r="L133" s="40"/>
      <c r="M133" s="206" t="s">
        <v>1</v>
      </c>
      <c r="N133" s="207" t="s">
        <v>42</v>
      </c>
      <c r="O133" s="87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0" t="s">
        <v>114</v>
      </c>
      <c r="AT133" s="210" t="s">
        <v>109</v>
      </c>
      <c r="AU133" s="210" t="s">
        <v>82</v>
      </c>
      <c r="AY133" s="13" t="s">
        <v>108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3" t="s">
        <v>82</v>
      </c>
      <c r="BK133" s="211">
        <f>ROUND(I133*H133,2)</f>
        <v>0</v>
      </c>
      <c r="BL133" s="13" t="s">
        <v>114</v>
      </c>
      <c r="BM133" s="210" t="s">
        <v>159</v>
      </c>
    </row>
    <row r="134" s="2" customFormat="1">
      <c r="A134" s="34"/>
      <c r="B134" s="35"/>
      <c r="C134" s="36"/>
      <c r="D134" s="212" t="s">
        <v>116</v>
      </c>
      <c r="E134" s="36"/>
      <c r="F134" s="213" t="s">
        <v>160</v>
      </c>
      <c r="G134" s="36"/>
      <c r="H134" s="36"/>
      <c r="I134" s="214"/>
      <c r="J134" s="36"/>
      <c r="K134" s="36"/>
      <c r="L134" s="40"/>
      <c r="M134" s="215"/>
      <c r="N134" s="216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116</v>
      </c>
      <c r="AU134" s="13" t="s">
        <v>82</v>
      </c>
    </row>
    <row r="135" s="2" customFormat="1" ht="16.5" customHeight="1">
      <c r="A135" s="34"/>
      <c r="B135" s="35"/>
      <c r="C135" s="199" t="s">
        <v>161</v>
      </c>
      <c r="D135" s="199" t="s">
        <v>109</v>
      </c>
      <c r="E135" s="200" t="s">
        <v>162</v>
      </c>
      <c r="F135" s="201" t="s">
        <v>163</v>
      </c>
      <c r="G135" s="202" t="s">
        <v>112</v>
      </c>
      <c r="H135" s="203">
        <v>72</v>
      </c>
      <c r="I135" s="204"/>
      <c r="J135" s="205">
        <f>ROUND(I135*H135,2)</f>
        <v>0</v>
      </c>
      <c r="K135" s="201" t="s">
        <v>113</v>
      </c>
      <c r="L135" s="40"/>
      <c r="M135" s="206" t="s">
        <v>1</v>
      </c>
      <c r="N135" s="207" t="s">
        <v>42</v>
      </c>
      <c r="O135" s="87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0" t="s">
        <v>114</v>
      </c>
      <c r="AT135" s="210" t="s">
        <v>109</v>
      </c>
      <c r="AU135" s="210" t="s">
        <v>82</v>
      </c>
      <c r="AY135" s="13" t="s">
        <v>108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3" t="s">
        <v>82</v>
      </c>
      <c r="BK135" s="211">
        <f>ROUND(I135*H135,2)</f>
        <v>0</v>
      </c>
      <c r="BL135" s="13" t="s">
        <v>114</v>
      </c>
      <c r="BM135" s="210" t="s">
        <v>164</v>
      </c>
    </row>
    <row r="136" s="2" customFormat="1">
      <c r="A136" s="34"/>
      <c r="B136" s="35"/>
      <c r="C136" s="36"/>
      <c r="D136" s="212" t="s">
        <v>116</v>
      </c>
      <c r="E136" s="36"/>
      <c r="F136" s="213" t="s">
        <v>165</v>
      </c>
      <c r="G136" s="36"/>
      <c r="H136" s="36"/>
      <c r="I136" s="214"/>
      <c r="J136" s="36"/>
      <c r="K136" s="36"/>
      <c r="L136" s="40"/>
      <c r="M136" s="217"/>
      <c r="N136" s="218"/>
      <c r="O136" s="219"/>
      <c r="P136" s="219"/>
      <c r="Q136" s="219"/>
      <c r="R136" s="219"/>
      <c r="S136" s="219"/>
      <c r="T136" s="22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116</v>
      </c>
      <c r="AU136" s="13" t="s">
        <v>82</v>
      </c>
    </row>
    <row r="137" s="2" customFormat="1" ht="6.96" customHeight="1">
      <c r="A137" s="34"/>
      <c r="B137" s="62"/>
      <c r="C137" s="63"/>
      <c r="D137" s="63"/>
      <c r="E137" s="63"/>
      <c r="F137" s="63"/>
      <c r="G137" s="63"/>
      <c r="H137" s="63"/>
      <c r="I137" s="63"/>
      <c r="J137" s="63"/>
      <c r="K137" s="63"/>
      <c r="L137" s="40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sheetProtection sheet="1" autoFilter="0" formatColumns="0" formatRows="0" objects="1" scenarios="1" spinCount="100000" saltValue="Y+ngjtxARSdfJnBF8Ay0IdpLE8jd9RbhGVGP3n/NzxZVBIbLldrDkj0zObDWaa7jvZAgxq611fUgw6UwW8RMVg==" hashValue="sgd3fCJPCZOpqsh8FGGrcyC7rs3cRtQV1fB47ImKdRK19lgw1ocA0EC2WfjJGpW6j41p2/bdgckkPrM5GMYkZw==" algorithmName="SHA-512" password="CC35"/>
  <autoFilter ref="C112:K136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Šitanc Michal</dc:creator>
  <cp:lastModifiedBy>Šitanc Michal</cp:lastModifiedBy>
  <dcterms:created xsi:type="dcterms:W3CDTF">2024-11-07T10:31:33Z</dcterms:created>
  <dcterms:modified xsi:type="dcterms:W3CDTF">2024-11-07T10:31:34Z</dcterms:modified>
</cp:coreProperties>
</file>