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Stavby\Rekonstrukce výpravní budovy v žst. Bečov nad Teplou\Podklady pro zadání\03_Realizace\dotazy\dod č.4\"/>
    </mc:Choice>
  </mc:AlternateContent>
  <bookViews>
    <workbookView xWindow="0" yWindow="0" windowWidth="0" windowHeight="0"/>
  </bookViews>
  <sheets>
    <sheet name="Rekapitulace" sheetId="39" r:id="rId1"/>
    <sheet name="PS 55-01-11" sheetId="2" r:id="rId2"/>
    <sheet name="PS 55-02-01" sheetId="3" r:id="rId3"/>
    <sheet name="PS 55-02-11" sheetId="4" r:id="rId4"/>
    <sheet name="PS 55-02-21" sheetId="5" r:id="rId5"/>
    <sheet name="PS 55-02-41A" sheetId="6" r:id="rId6"/>
    <sheet name="PS 55-02-41B" sheetId="7" r:id="rId7"/>
    <sheet name="PS 55-02-61" sheetId="8" r:id="rId8"/>
    <sheet name="PS 55-02-81" sheetId="9" r:id="rId9"/>
    <sheet name="PS 55-02-91" sheetId="10" r:id="rId10"/>
    <sheet name="PS 55-02-92" sheetId="11" r:id="rId11"/>
    <sheet name="PS 55-02-93" sheetId="12" r:id="rId12"/>
    <sheet name="PS 55-02-94" sheetId="13" r:id="rId13"/>
    <sheet name="SO 55-31-08" sheetId="14" r:id="rId14"/>
    <sheet name="SO 55-32-09" sheetId="15" r:id="rId15"/>
    <sheet name="SO 55-52-06" sheetId="16" r:id="rId16"/>
    <sheet name="SO 55-95-07" sheetId="17" r:id="rId17"/>
    <sheet name="B8_2" sheetId="18" r:id="rId18"/>
    <sheet name="SO 55-71-01.01A" sheetId="19" r:id="rId19"/>
    <sheet name="SO 55-71-01.01B" sheetId="20" r:id="rId20"/>
    <sheet name="SO 55-71-01.41" sheetId="21" r:id="rId21"/>
    <sheet name="SO 55-71-01.42" sheetId="22" r:id="rId22"/>
    <sheet name="SO 55-71-01.44" sheetId="23" r:id="rId23"/>
    <sheet name="SO 55-71-01.45" sheetId="24" r:id="rId24"/>
    <sheet name="SO 55-71-01.46" sheetId="25" r:id="rId25"/>
    <sheet name="SO 55-71-01.47" sheetId="26" r:id="rId26"/>
    <sheet name="SO 55-73-03.01" sheetId="27" r:id="rId27"/>
    <sheet name="SO 55-73-03.41" sheetId="28" r:id="rId28"/>
    <sheet name="SO 55-73-03.42" sheetId="29" r:id="rId29"/>
    <sheet name="SO 55-73-03.45" sheetId="30" r:id="rId30"/>
    <sheet name="SO 55-73-03.47" sheetId="31" r:id="rId31"/>
    <sheet name="SO 55-77-01" sheetId="32" r:id="rId32"/>
    <sheet name="SO 55-78-02" sheetId="33" r:id="rId33"/>
    <sheet name="SO 55-79-04" sheetId="34" r:id="rId34"/>
    <sheet name="SO 55-79-05" sheetId="35" r:id="rId35"/>
    <sheet name="OŘ" sheetId="36" r:id="rId36"/>
    <sheet name="SO 90-90" sheetId="37" r:id="rId37"/>
    <sheet name="SO 98-98" sheetId="38" r:id="rId38"/>
  </sheets>
  <calcPr/>
</workbook>
</file>

<file path=xl/calcChain.xml><?xml version="1.0" encoding="utf-8"?>
<calcChain xmlns="http://schemas.openxmlformats.org/spreadsheetml/2006/main">
  <c i="38" l="1"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39" r="C7"/>
  <c r="C6"/>
  <c r="F53"/>
  <c r="D53"/>
  <c r="C53"/>
  <c r="E54"/>
  <c r="F54"/>
  <c r="D54"/>
  <c r="C54"/>
  <c r="E53"/>
  <c r="F51"/>
  <c r="D51"/>
  <c r="C51"/>
  <c r="E52"/>
  <c r="F52"/>
  <c r="D52"/>
  <c r="C52"/>
  <c r="E51"/>
  <c r="F49"/>
  <c r="D49"/>
  <c r="C49"/>
  <c r="E50"/>
  <c r="F50"/>
  <c r="D50"/>
  <c r="C50"/>
  <c r="E49"/>
  <c r="F30"/>
  <c r="D30"/>
  <c r="C30"/>
  <c r="E48"/>
  <c r="F48"/>
  <c r="D48"/>
  <c r="C48"/>
  <c r="E47"/>
  <c r="F47"/>
  <c r="D47"/>
  <c r="C47"/>
  <c r="E46"/>
  <c r="F46"/>
  <c r="D46"/>
  <c r="C46"/>
  <c r="E45"/>
  <c r="F45"/>
  <c r="D45"/>
  <c r="C45"/>
  <c r="E44"/>
  <c r="F44"/>
  <c r="D44"/>
  <c r="C44"/>
  <c r="E43"/>
  <c r="F43"/>
  <c r="D43"/>
  <c r="C43"/>
  <c r="E42"/>
  <c r="F42"/>
  <c r="D42"/>
  <c r="C42"/>
  <c r="E41"/>
  <c r="F41"/>
  <c r="D41"/>
  <c r="C41"/>
  <c r="E40"/>
  <c r="F40"/>
  <c r="D40"/>
  <c r="C40"/>
  <c r="E39"/>
  <c r="F39"/>
  <c r="D39"/>
  <c r="C39"/>
  <c r="E38"/>
  <c r="F38"/>
  <c r="D38"/>
  <c r="C38"/>
  <c r="E37"/>
  <c r="F37"/>
  <c r="D37"/>
  <c r="C37"/>
  <c r="E36"/>
  <c r="F36"/>
  <c r="D36"/>
  <c r="C36"/>
  <c r="E35"/>
  <c r="F35"/>
  <c r="D35"/>
  <c r="C35"/>
  <c r="E34"/>
  <c r="F34"/>
  <c r="D34"/>
  <c r="C34"/>
  <c r="E33"/>
  <c r="F33"/>
  <c r="D33"/>
  <c r="C33"/>
  <c r="E32"/>
  <c r="F32"/>
  <c r="D32"/>
  <c r="C32"/>
  <c r="E31"/>
  <c r="F31"/>
  <c r="D31"/>
  <c r="C31"/>
  <c r="E30"/>
  <c r="F27"/>
  <c r="D27"/>
  <c r="C27"/>
  <c r="E29"/>
  <c r="F29"/>
  <c r="D29"/>
  <c r="C29"/>
  <c r="E28"/>
  <c r="F28"/>
  <c r="D28"/>
  <c r="C28"/>
  <c r="E27"/>
  <c r="F24"/>
  <c r="D24"/>
  <c r="C24"/>
  <c r="E26"/>
  <c r="F26"/>
  <c r="D26"/>
  <c r="C26"/>
  <c r="E25"/>
  <c r="F25"/>
  <c r="D25"/>
  <c r="C25"/>
  <c r="E24"/>
  <c r="F12"/>
  <c r="D12"/>
  <c r="C12"/>
  <c r="E23"/>
  <c r="F23"/>
  <c r="D23"/>
  <c r="C23"/>
  <c r="E22"/>
  <c r="F22"/>
  <c r="D22"/>
  <c r="C22"/>
  <c r="E21"/>
  <c r="F21"/>
  <c r="D21"/>
  <c r="C21"/>
  <c r="E20"/>
  <c r="F20"/>
  <c r="D20"/>
  <c r="C20"/>
  <c r="E19"/>
  <c r="F19"/>
  <c r="D19"/>
  <c r="C19"/>
  <c r="E18"/>
  <c r="F18"/>
  <c r="D18"/>
  <c r="C18"/>
  <c r="E17"/>
  <c r="F17"/>
  <c r="D17"/>
  <c r="C17"/>
  <c r="E16"/>
  <c r="F16"/>
  <c r="D16"/>
  <c r="C16"/>
  <c r="E15"/>
  <c r="F15"/>
  <c r="D15"/>
  <c r="C15"/>
  <c r="E14"/>
  <c r="F14"/>
  <c r="D14"/>
  <c r="C14"/>
  <c r="E13"/>
  <c r="F13"/>
  <c r="D13"/>
  <c r="C13"/>
  <c r="E12"/>
  <c r="F10"/>
  <c r="D10"/>
  <c r="C10"/>
  <c r="E11"/>
  <c r="F11"/>
  <c r="D11"/>
  <c r="C11"/>
  <c r="E10"/>
  <c i="38"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7" r="T7"/>
  <c r="M8"/>
  <c r="L8"/>
  <c r="M14"/>
  <c r="L14"/>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59"/>
  <c r="L59"/>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18"/>
  <c r="L18"/>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35" r="T7"/>
  <c r="M8"/>
  <c r="L8"/>
  <c r="M114"/>
  <c r="L114"/>
  <c r="AA115"/>
  <c r="O115"/>
  <c r="M115"/>
  <c r="I115"/>
  <c r="M97"/>
  <c r="L97"/>
  <c r="AA110"/>
  <c r="O110"/>
  <c r="M110"/>
  <c r="I110"/>
  <c r="AA106"/>
  <c r="O106"/>
  <c r="M106"/>
  <c r="I106"/>
  <c r="AA102"/>
  <c r="O102"/>
  <c r="M102"/>
  <c r="I102"/>
  <c r="AA98"/>
  <c r="O98"/>
  <c r="M98"/>
  <c r="I98"/>
  <c r="M68"/>
  <c r="L68"/>
  <c r="AA93"/>
  <c r="O93"/>
  <c r="M93"/>
  <c r="I93"/>
  <c r="AA89"/>
  <c r="O89"/>
  <c r="M89"/>
  <c r="I89"/>
  <c r="AA85"/>
  <c r="O85"/>
  <c r="M85"/>
  <c r="I85"/>
  <c r="AA81"/>
  <c r="O81"/>
  <c r="M81"/>
  <c r="I81"/>
  <c r="AA77"/>
  <c r="O77"/>
  <c r="M77"/>
  <c r="I77"/>
  <c r="AA73"/>
  <c r="O73"/>
  <c r="M73"/>
  <c r="I73"/>
  <c r="AA69"/>
  <c r="O69"/>
  <c r="M69"/>
  <c r="I69"/>
  <c r="M31"/>
  <c r="L31"/>
  <c r="AA64"/>
  <c r="O64"/>
  <c r="M64"/>
  <c r="I64"/>
  <c r="AA60"/>
  <c r="O60"/>
  <c r="M60"/>
  <c r="I60"/>
  <c r="AA56"/>
  <c r="O56"/>
  <c r="M56"/>
  <c r="I56"/>
  <c r="AA52"/>
  <c r="O52"/>
  <c r="M52"/>
  <c r="I52"/>
  <c r="AA48"/>
  <c r="O48"/>
  <c r="M48"/>
  <c r="I48"/>
  <c r="AA44"/>
  <c r="O44"/>
  <c r="M44"/>
  <c r="I44"/>
  <c r="AA40"/>
  <c r="O40"/>
  <c r="M40"/>
  <c r="I40"/>
  <c r="AA36"/>
  <c r="O36"/>
  <c r="M36"/>
  <c r="I36"/>
  <c r="AA32"/>
  <c r="O32"/>
  <c r="M32"/>
  <c r="I32"/>
  <c r="M26"/>
  <c r="L26"/>
  <c r="AA27"/>
  <c r="O27"/>
  <c r="M27"/>
  <c r="I27"/>
  <c r="M9"/>
  <c r="L9"/>
  <c r="AA22"/>
  <c r="O22"/>
  <c r="M22"/>
  <c r="I22"/>
  <c r="AA18"/>
  <c r="O18"/>
  <c r="M18"/>
  <c r="I18"/>
  <c r="AA14"/>
  <c r="O14"/>
  <c r="M14"/>
  <c r="I14"/>
  <c r="AA10"/>
  <c r="O10"/>
  <c r="M10"/>
  <c r="I10"/>
  <c i="34" r="T7"/>
  <c r="M8"/>
  <c r="L8"/>
  <c r="M9"/>
  <c r="L9"/>
  <c r="AA34"/>
  <c r="O34"/>
  <c r="M34"/>
  <c r="I34"/>
  <c r="AA30"/>
  <c r="O30"/>
  <c r="M30"/>
  <c r="I30"/>
  <c r="AA26"/>
  <c r="O26"/>
  <c r="M26"/>
  <c r="I26"/>
  <c r="AA22"/>
  <c r="O22"/>
  <c r="M22"/>
  <c r="I22"/>
  <c r="AA18"/>
  <c r="O18"/>
  <c r="M18"/>
  <c r="I18"/>
  <c r="AA14"/>
  <c r="O14"/>
  <c r="M14"/>
  <c r="I14"/>
  <c r="AA10"/>
  <c r="O10"/>
  <c r="M10"/>
  <c r="I10"/>
  <c i="33" r="T7"/>
  <c r="M8"/>
  <c r="L8"/>
  <c r="M106"/>
  <c r="L106"/>
  <c r="AA131"/>
  <c r="O131"/>
  <c r="M131"/>
  <c r="I131"/>
  <c r="AA127"/>
  <c r="O127"/>
  <c r="M127"/>
  <c r="I127"/>
  <c r="AA123"/>
  <c r="O123"/>
  <c r="M123"/>
  <c r="I123"/>
  <c r="AA119"/>
  <c r="O119"/>
  <c r="M119"/>
  <c r="I119"/>
  <c r="AA115"/>
  <c r="O115"/>
  <c r="M115"/>
  <c r="I115"/>
  <c r="AA111"/>
  <c r="O111"/>
  <c r="M111"/>
  <c r="I111"/>
  <c r="AA107"/>
  <c r="O107"/>
  <c r="M107"/>
  <c r="I107"/>
  <c r="M65"/>
  <c r="L65"/>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M60"/>
  <c r="L60"/>
  <c r="AA61"/>
  <c r="O61"/>
  <c r="M61"/>
  <c r="I61"/>
  <c r="M55"/>
  <c r="L55"/>
  <c r="AA56"/>
  <c r="O56"/>
  <c r="M56"/>
  <c r="I56"/>
  <c r="M46"/>
  <c r="L46"/>
  <c r="AA51"/>
  <c r="O51"/>
  <c r="M51"/>
  <c r="I51"/>
  <c r="AA47"/>
  <c r="O47"/>
  <c r="M47"/>
  <c r="I47"/>
  <c r="M41"/>
  <c r="L41"/>
  <c r="AA42"/>
  <c r="O42"/>
  <c r="M42"/>
  <c r="I42"/>
  <c r="M28"/>
  <c r="L28"/>
  <c r="AA37"/>
  <c r="O37"/>
  <c r="M37"/>
  <c r="I37"/>
  <c r="AA33"/>
  <c r="O33"/>
  <c r="M33"/>
  <c r="I33"/>
  <c r="AA29"/>
  <c r="O29"/>
  <c r="M29"/>
  <c r="I29"/>
  <c r="M19"/>
  <c r="L19"/>
  <c r="AA24"/>
  <c r="O24"/>
  <c r="M24"/>
  <c r="I24"/>
  <c r="AA20"/>
  <c r="O20"/>
  <c r="M20"/>
  <c r="I20"/>
  <c r="M14"/>
  <c r="L14"/>
  <c r="AA15"/>
  <c r="O15"/>
  <c r="M15"/>
  <c r="I15"/>
  <c r="M9"/>
  <c r="L9"/>
  <c r="AA10"/>
  <c r="O10"/>
  <c r="M10"/>
  <c r="I10"/>
  <c i="32" r="T7"/>
  <c r="M8"/>
  <c r="L8"/>
  <c r="M9"/>
  <c r="L9"/>
  <c r="AA38"/>
  <c r="O38"/>
  <c r="M38"/>
  <c r="I38"/>
  <c r="AA34"/>
  <c r="O34"/>
  <c r="M34"/>
  <c r="I34"/>
  <c r="AA30"/>
  <c r="O30"/>
  <c r="M30"/>
  <c r="I30"/>
  <c r="AA26"/>
  <c r="O26"/>
  <c r="M26"/>
  <c r="I26"/>
  <c r="AA22"/>
  <c r="O22"/>
  <c r="M22"/>
  <c r="I22"/>
  <c r="AA18"/>
  <c r="O18"/>
  <c r="M18"/>
  <c r="I18"/>
  <c r="AA14"/>
  <c r="O14"/>
  <c r="M14"/>
  <c r="I14"/>
  <c r="AA10"/>
  <c r="O10"/>
  <c r="M10"/>
  <c r="I10"/>
  <c i="31" r="T7"/>
  <c r="M8"/>
  <c r="L8"/>
  <c r="M405"/>
  <c r="L405"/>
  <c r="AA410"/>
  <c r="O410"/>
  <c r="M410"/>
  <c r="I410"/>
  <c r="AA406"/>
  <c r="O406"/>
  <c r="M406"/>
  <c r="I406"/>
  <c r="M368"/>
  <c r="L368"/>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M359"/>
  <c r="L359"/>
  <c r="AA364"/>
  <c r="O364"/>
  <c r="M364"/>
  <c r="I364"/>
  <c r="AA360"/>
  <c r="O360"/>
  <c r="M360"/>
  <c r="I360"/>
  <c r="M14"/>
  <c r="L14"/>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0" r="T7"/>
  <c r="M8"/>
  <c r="L8"/>
  <c r="M9"/>
  <c r="L9"/>
  <c r="AA22"/>
  <c r="O22"/>
  <c r="M22"/>
  <c r="I22"/>
  <c r="AA18"/>
  <c r="O18"/>
  <c r="M18"/>
  <c r="I18"/>
  <c r="AA14"/>
  <c r="O14"/>
  <c r="M14"/>
  <c r="I14"/>
  <c r="AA10"/>
  <c r="O10"/>
  <c r="M10"/>
  <c r="I10"/>
  <c i="29" r="T7"/>
  <c r="M8"/>
  <c r="L8"/>
  <c r="M9"/>
  <c r="L9"/>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77"/>
  <c r="L177"/>
  <c r="AA178"/>
  <c r="O178"/>
  <c r="M178"/>
  <c r="I178"/>
  <c r="M168"/>
  <c r="L168"/>
  <c r="AA173"/>
  <c r="O173"/>
  <c r="M173"/>
  <c r="I173"/>
  <c r="AA169"/>
  <c r="O169"/>
  <c r="M169"/>
  <c r="I169"/>
  <c r="M151"/>
  <c r="L151"/>
  <c r="AA164"/>
  <c r="O164"/>
  <c r="M164"/>
  <c r="I164"/>
  <c r="AA160"/>
  <c r="O160"/>
  <c r="M160"/>
  <c r="I160"/>
  <c r="AA156"/>
  <c r="O156"/>
  <c r="M156"/>
  <c r="I156"/>
  <c r="AA152"/>
  <c r="O152"/>
  <c r="M152"/>
  <c r="I152"/>
  <c r="M142"/>
  <c r="L142"/>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35"/>
  <c r="L35"/>
  <c r="AA68"/>
  <c r="O68"/>
  <c r="M68"/>
  <c r="I68"/>
  <c r="AA64"/>
  <c r="O64"/>
  <c r="M64"/>
  <c r="I64"/>
  <c r="AA60"/>
  <c r="O60"/>
  <c r="M60"/>
  <c r="I60"/>
  <c r="AA56"/>
  <c r="O56"/>
  <c r="M56"/>
  <c r="I56"/>
  <c r="AA52"/>
  <c r="O52"/>
  <c r="M52"/>
  <c r="I52"/>
  <c r="AA48"/>
  <c r="O48"/>
  <c r="M48"/>
  <c r="I48"/>
  <c r="AA44"/>
  <c r="O44"/>
  <c r="M44"/>
  <c r="I44"/>
  <c r="AA40"/>
  <c r="O40"/>
  <c r="M40"/>
  <c r="I40"/>
  <c r="AA36"/>
  <c r="O36"/>
  <c r="M36"/>
  <c r="I36"/>
  <c r="M30"/>
  <c r="L30"/>
  <c r="AA31"/>
  <c r="O31"/>
  <c r="M31"/>
  <c r="I31"/>
  <c r="M9"/>
  <c r="L9"/>
  <c r="AA26"/>
  <c r="O26"/>
  <c r="M26"/>
  <c r="I26"/>
  <c r="AA22"/>
  <c r="O22"/>
  <c r="M22"/>
  <c r="I22"/>
  <c r="AA18"/>
  <c r="O18"/>
  <c r="M18"/>
  <c r="I18"/>
  <c r="AA14"/>
  <c r="O14"/>
  <c r="M14"/>
  <c r="I14"/>
  <c r="AA10"/>
  <c r="O10"/>
  <c r="M10"/>
  <c r="I10"/>
  <c i="27" r="T7"/>
  <c r="M8"/>
  <c r="L8"/>
  <c r="M904"/>
  <c r="L904"/>
  <c r="AA905"/>
  <c r="O905"/>
  <c r="M905"/>
  <c r="I905"/>
  <c r="M895"/>
  <c r="L895"/>
  <c r="AA900"/>
  <c r="O900"/>
  <c r="M900"/>
  <c r="I900"/>
  <c r="AA896"/>
  <c r="O896"/>
  <c r="M896"/>
  <c r="I896"/>
  <c r="M842"/>
  <c r="L842"/>
  <c r="AA891"/>
  <c r="O891"/>
  <c r="M891"/>
  <c r="I891"/>
  <c r="AA887"/>
  <c r="O887"/>
  <c r="M887"/>
  <c r="I887"/>
  <c r="AA883"/>
  <c r="O883"/>
  <c r="M883"/>
  <c r="I883"/>
  <c r="AA879"/>
  <c r="O879"/>
  <c r="M879"/>
  <c r="I879"/>
  <c r="AA875"/>
  <c r="O875"/>
  <c r="M875"/>
  <c r="I875"/>
  <c r="AA871"/>
  <c r="O871"/>
  <c r="M871"/>
  <c r="I871"/>
  <c r="AA867"/>
  <c r="O867"/>
  <c r="M867"/>
  <c r="I867"/>
  <c r="AA863"/>
  <c r="O863"/>
  <c r="M863"/>
  <c r="I863"/>
  <c r="AA859"/>
  <c r="O859"/>
  <c r="M859"/>
  <c r="I859"/>
  <c r="AA855"/>
  <c r="O855"/>
  <c r="M855"/>
  <c r="I855"/>
  <c r="AA851"/>
  <c r="O851"/>
  <c r="M851"/>
  <c r="I851"/>
  <c r="AA847"/>
  <c r="O847"/>
  <c r="M847"/>
  <c r="I847"/>
  <c r="AA843"/>
  <c r="O843"/>
  <c r="M843"/>
  <c r="I843"/>
  <c r="M833"/>
  <c r="L833"/>
  <c r="AA838"/>
  <c r="O838"/>
  <c r="M838"/>
  <c r="I838"/>
  <c r="AA834"/>
  <c r="O834"/>
  <c r="M834"/>
  <c r="I834"/>
  <c r="M828"/>
  <c r="L828"/>
  <c r="AA829"/>
  <c r="O829"/>
  <c r="M829"/>
  <c r="I829"/>
  <c r="M815"/>
  <c r="L815"/>
  <c r="AA824"/>
  <c r="O824"/>
  <c r="M824"/>
  <c r="I824"/>
  <c r="AA820"/>
  <c r="O820"/>
  <c r="M820"/>
  <c r="I820"/>
  <c r="AA816"/>
  <c r="O816"/>
  <c r="M816"/>
  <c r="I816"/>
  <c r="M794"/>
  <c r="L794"/>
  <c r="AA811"/>
  <c r="O811"/>
  <c r="M811"/>
  <c r="I811"/>
  <c r="AA807"/>
  <c r="O807"/>
  <c r="M807"/>
  <c r="I807"/>
  <c r="AA803"/>
  <c r="O803"/>
  <c r="M803"/>
  <c r="I803"/>
  <c r="AA799"/>
  <c r="O799"/>
  <c r="M799"/>
  <c r="I799"/>
  <c r="AA795"/>
  <c r="O795"/>
  <c r="M795"/>
  <c r="I795"/>
  <c r="M777"/>
  <c r="L777"/>
  <c r="AA790"/>
  <c r="O790"/>
  <c r="M790"/>
  <c r="I790"/>
  <c r="AA786"/>
  <c r="O786"/>
  <c r="M786"/>
  <c r="I786"/>
  <c r="AA782"/>
  <c r="O782"/>
  <c r="M782"/>
  <c r="I782"/>
  <c r="AA778"/>
  <c r="O778"/>
  <c r="M778"/>
  <c r="I778"/>
  <c r="M764"/>
  <c r="L764"/>
  <c r="AA773"/>
  <c r="O773"/>
  <c r="M773"/>
  <c r="I773"/>
  <c r="AA769"/>
  <c r="O769"/>
  <c r="M769"/>
  <c r="I769"/>
  <c r="AA765"/>
  <c r="O765"/>
  <c r="M765"/>
  <c r="I765"/>
  <c r="M719"/>
  <c r="L719"/>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AA720"/>
  <c r="O720"/>
  <c r="M720"/>
  <c r="I720"/>
  <c r="M618"/>
  <c r="L618"/>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AA631"/>
  <c r="O631"/>
  <c r="M631"/>
  <c r="I631"/>
  <c r="AA627"/>
  <c r="O627"/>
  <c r="M627"/>
  <c r="I627"/>
  <c r="AA623"/>
  <c r="O623"/>
  <c r="M623"/>
  <c r="I623"/>
  <c r="AA619"/>
  <c r="O619"/>
  <c r="M619"/>
  <c r="I619"/>
  <c r="M605"/>
  <c r="L605"/>
  <c r="AA614"/>
  <c r="O614"/>
  <c r="M614"/>
  <c r="I614"/>
  <c r="AA610"/>
  <c r="O610"/>
  <c r="M610"/>
  <c r="I610"/>
  <c r="AA606"/>
  <c r="O606"/>
  <c r="M606"/>
  <c r="I606"/>
  <c r="M552"/>
  <c r="L552"/>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M479"/>
  <c r="L479"/>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M402"/>
  <c r="L402"/>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M305"/>
  <c r="L305"/>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M300"/>
  <c r="L300"/>
  <c r="AA301"/>
  <c r="O301"/>
  <c r="M301"/>
  <c r="I301"/>
  <c r="M279"/>
  <c r="L279"/>
  <c r="AA296"/>
  <c r="O296"/>
  <c r="M296"/>
  <c r="I296"/>
  <c r="AA292"/>
  <c r="O292"/>
  <c r="M292"/>
  <c r="I292"/>
  <c r="AA288"/>
  <c r="O288"/>
  <c r="M288"/>
  <c r="I288"/>
  <c r="AA284"/>
  <c r="O284"/>
  <c r="M284"/>
  <c r="I284"/>
  <c r="AA280"/>
  <c r="O280"/>
  <c r="M280"/>
  <c r="I280"/>
  <c r="M242"/>
  <c r="L242"/>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M193"/>
  <c r="L193"/>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M172"/>
  <c r="L172"/>
  <c r="AA189"/>
  <c r="O189"/>
  <c r="M189"/>
  <c r="I189"/>
  <c r="AA185"/>
  <c r="O185"/>
  <c r="M185"/>
  <c r="I185"/>
  <c r="AA181"/>
  <c r="O181"/>
  <c r="M181"/>
  <c r="I181"/>
  <c r="AA177"/>
  <c r="O177"/>
  <c r="M177"/>
  <c r="I177"/>
  <c r="AA173"/>
  <c r="O173"/>
  <c r="M173"/>
  <c r="I173"/>
  <c r="M99"/>
  <c r="L99"/>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M54"/>
  <c r="L54"/>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634"/>
  <c r="L634"/>
  <c r="AA639"/>
  <c r="O639"/>
  <c r="M639"/>
  <c r="I639"/>
  <c r="AA635"/>
  <c r="O635"/>
  <c r="M635"/>
  <c r="I635"/>
  <c r="M629"/>
  <c r="L629"/>
  <c r="AA630"/>
  <c r="O630"/>
  <c r="M630"/>
  <c r="I630"/>
  <c r="M624"/>
  <c r="L624"/>
  <c r="AA625"/>
  <c r="O625"/>
  <c r="M625"/>
  <c r="I625"/>
  <c r="M607"/>
  <c r="L607"/>
  <c r="AA620"/>
  <c r="O620"/>
  <c r="M620"/>
  <c r="I620"/>
  <c r="AA616"/>
  <c r="O616"/>
  <c r="M616"/>
  <c r="I616"/>
  <c r="AA612"/>
  <c r="O612"/>
  <c r="M612"/>
  <c r="I612"/>
  <c r="AA608"/>
  <c r="O608"/>
  <c r="M608"/>
  <c r="I608"/>
  <c r="M570"/>
  <c r="L570"/>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M545"/>
  <c r="L545"/>
  <c r="AA566"/>
  <c r="O566"/>
  <c r="M566"/>
  <c r="I566"/>
  <c r="AA562"/>
  <c r="O562"/>
  <c r="M562"/>
  <c r="I562"/>
  <c r="AA558"/>
  <c r="O558"/>
  <c r="M558"/>
  <c r="I558"/>
  <c r="AA554"/>
  <c r="O554"/>
  <c r="M554"/>
  <c r="I554"/>
  <c r="AA550"/>
  <c r="O550"/>
  <c r="M550"/>
  <c r="I550"/>
  <c r="AA546"/>
  <c r="O546"/>
  <c r="M546"/>
  <c r="I546"/>
  <c r="M484"/>
  <c r="L484"/>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M395"/>
  <c r="L395"/>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M346"/>
  <c r="L346"/>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M237"/>
  <c r="L237"/>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M116"/>
  <c r="L116"/>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M35"/>
  <c r="L35"/>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M18"/>
  <c r="L18"/>
  <c r="AA31"/>
  <c r="O31"/>
  <c r="M31"/>
  <c r="I31"/>
  <c r="AA27"/>
  <c r="O27"/>
  <c r="M27"/>
  <c r="I27"/>
  <c r="AA23"/>
  <c r="O23"/>
  <c r="M23"/>
  <c r="I23"/>
  <c r="AA19"/>
  <c r="O19"/>
  <c r="M19"/>
  <c r="I19"/>
  <c r="M9"/>
  <c r="L9"/>
  <c r="AA14"/>
  <c r="O14"/>
  <c r="M14"/>
  <c r="I14"/>
  <c r="AA10"/>
  <c r="O10"/>
  <c r="M10"/>
  <c r="I10"/>
  <c i="25" r="T7"/>
  <c r="M8"/>
  <c r="L8"/>
  <c r="M9"/>
  <c r="L9"/>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466"/>
  <c r="L466"/>
  <c r="AA479"/>
  <c r="O479"/>
  <c r="M479"/>
  <c r="I479"/>
  <c r="AA475"/>
  <c r="O475"/>
  <c r="M475"/>
  <c r="I475"/>
  <c r="AA471"/>
  <c r="O471"/>
  <c r="M471"/>
  <c r="I471"/>
  <c r="AA467"/>
  <c r="O467"/>
  <c r="M467"/>
  <c r="I467"/>
  <c r="M457"/>
  <c r="L457"/>
  <c r="AA462"/>
  <c r="O462"/>
  <c r="M462"/>
  <c r="I462"/>
  <c r="AA458"/>
  <c r="O458"/>
  <c r="M458"/>
  <c r="I458"/>
  <c r="M440"/>
  <c r="L440"/>
  <c r="AA453"/>
  <c r="O453"/>
  <c r="M453"/>
  <c r="I453"/>
  <c r="AA449"/>
  <c r="O449"/>
  <c r="M449"/>
  <c r="I449"/>
  <c r="AA445"/>
  <c r="O445"/>
  <c r="M445"/>
  <c r="I445"/>
  <c r="AA441"/>
  <c r="O441"/>
  <c r="M441"/>
  <c r="I441"/>
  <c r="M287"/>
  <c r="L287"/>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M190"/>
  <c r="L190"/>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M101"/>
  <c r="L101"/>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M52"/>
  <c r="L52"/>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23"/>
  <c r="L23"/>
  <c r="AA48"/>
  <c r="O48"/>
  <c r="M48"/>
  <c r="I48"/>
  <c r="AA44"/>
  <c r="O44"/>
  <c r="M44"/>
  <c r="I44"/>
  <c r="AA40"/>
  <c r="O40"/>
  <c r="M40"/>
  <c r="I40"/>
  <c r="AA36"/>
  <c r="O36"/>
  <c r="M36"/>
  <c r="I36"/>
  <c r="AA32"/>
  <c r="O32"/>
  <c r="M32"/>
  <c r="I32"/>
  <c r="AA28"/>
  <c r="O28"/>
  <c r="M28"/>
  <c r="I28"/>
  <c r="AA24"/>
  <c r="O24"/>
  <c r="M24"/>
  <c r="I24"/>
  <c r="M18"/>
  <c r="L18"/>
  <c r="AA19"/>
  <c r="O19"/>
  <c r="M19"/>
  <c r="I19"/>
  <c r="M9"/>
  <c r="L9"/>
  <c r="AA14"/>
  <c r="O14"/>
  <c r="M14"/>
  <c r="I14"/>
  <c r="AA10"/>
  <c r="O10"/>
  <c r="M10"/>
  <c r="I10"/>
  <c i="23" r="T7"/>
  <c r="M8"/>
  <c r="L8"/>
  <c r="M111"/>
  <c r="L111"/>
  <c r="AA112"/>
  <c r="O112"/>
  <c r="M112"/>
  <c r="I112"/>
  <c r="M102"/>
  <c r="L102"/>
  <c r="AA107"/>
  <c r="O107"/>
  <c r="M107"/>
  <c r="I107"/>
  <c r="AA103"/>
  <c r="O103"/>
  <c r="M103"/>
  <c r="I103"/>
  <c r="M93"/>
  <c r="L93"/>
  <c r="AA98"/>
  <c r="O98"/>
  <c r="M98"/>
  <c r="I98"/>
  <c r="AA94"/>
  <c r="O94"/>
  <c r="M94"/>
  <c r="I94"/>
  <c r="M84"/>
  <c r="L84"/>
  <c r="AA89"/>
  <c r="O89"/>
  <c r="M89"/>
  <c r="I89"/>
  <c r="AA85"/>
  <c r="O85"/>
  <c r="M85"/>
  <c r="I85"/>
  <c r="M79"/>
  <c r="L79"/>
  <c r="AA80"/>
  <c r="O80"/>
  <c r="M80"/>
  <c r="I80"/>
  <c r="M14"/>
  <c r="L14"/>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171"/>
  <c r="L171"/>
  <c r="AA176"/>
  <c r="O176"/>
  <c r="M176"/>
  <c r="I176"/>
  <c r="AA172"/>
  <c r="O172"/>
  <c r="M172"/>
  <c r="I172"/>
  <c r="M18"/>
  <c r="L18"/>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21" r="T7"/>
  <c r="M8"/>
  <c r="L8"/>
  <c r="M419"/>
  <c r="L419"/>
  <c r="AA420"/>
  <c r="O420"/>
  <c r="M420"/>
  <c r="I420"/>
  <c r="M410"/>
  <c r="L410"/>
  <c r="AA415"/>
  <c r="O415"/>
  <c r="M415"/>
  <c r="I415"/>
  <c r="AA411"/>
  <c r="O411"/>
  <c r="M411"/>
  <c r="I411"/>
  <c r="M405"/>
  <c r="L405"/>
  <c r="AA406"/>
  <c r="O406"/>
  <c r="M406"/>
  <c r="I406"/>
  <c r="M396"/>
  <c r="L396"/>
  <c r="AA401"/>
  <c r="O401"/>
  <c r="M401"/>
  <c r="I401"/>
  <c r="AA397"/>
  <c r="O397"/>
  <c r="M397"/>
  <c r="I397"/>
  <c r="M383"/>
  <c r="L383"/>
  <c r="AA392"/>
  <c r="O392"/>
  <c r="M392"/>
  <c r="I392"/>
  <c r="AA388"/>
  <c r="O388"/>
  <c r="M388"/>
  <c r="I388"/>
  <c r="AA384"/>
  <c r="O384"/>
  <c r="M384"/>
  <c r="I384"/>
  <c r="M378"/>
  <c r="L378"/>
  <c r="AA379"/>
  <c r="O379"/>
  <c r="M379"/>
  <c r="I379"/>
  <c r="M373"/>
  <c r="L373"/>
  <c r="AA374"/>
  <c r="O374"/>
  <c r="M374"/>
  <c r="I374"/>
  <c r="M368"/>
  <c r="L368"/>
  <c r="AA369"/>
  <c r="O369"/>
  <c r="M369"/>
  <c r="I369"/>
  <c r="M343"/>
  <c r="L343"/>
  <c r="AA364"/>
  <c r="O364"/>
  <c r="M364"/>
  <c r="I364"/>
  <c r="AA360"/>
  <c r="O360"/>
  <c r="M360"/>
  <c r="I360"/>
  <c r="AA356"/>
  <c r="O356"/>
  <c r="M356"/>
  <c r="I356"/>
  <c r="AA352"/>
  <c r="O352"/>
  <c r="M352"/>
  <c r="I352"/>
  <c r="AA348"/>
  <c r="O348"/>
  <c r="M348"/>
  <c r="I348"/>
  <c r="AA344"/>
  <c r="O344"/>
  <c r="M344"/>
  <c r="I344"/>
  <c r="M242"/>
  <c r="L242"/>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M97"/>
  <c r="L97"/>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40"/>
  <c r="L40"/>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M35"/>
  <c r="L35"/>
  <c r="AA36"/>
  <c r="O36"/>
  <c r="M36"/>
  <c r="I36"/>
  <c r="M30"/>
  <c r="L30"/>
  <c r="AA31"/>
  <c r="O31"/>
  <c r="M31"/>
  <c r="I31"/>
  <c r="M9"/>
  <c r="L9"/>
  <c r="AA26"/>
  <c r="O26"/>
  <c r="M26"/>
  <c r="I26"/>
  <c r="AA22"/>
  <c r="O22"/>
  <c r="M22"/>
  <c r="I22"/>
  <c r="AA18"/>
  <c r="O18"/>
  <c r="M18"/>
  <c r="I18"/>
  <c r="AA14"/>
  <c r="O14"/>
  <c r="M14"/>
  <c r="I14"/>
  <c r="AA10"/>
  <c r="O10"/>
  <c r="M10"/>
  <c r="I10"/>
  <c i="20" r="T7"/>
  <c r="M8"/>
  <c r="L8"/>
  <c r="M886"/>
  <c r="L886"/>
  <c r="AA887"/>
  <c r="O887"/>
  <c r="M887"/>
  <c r="I887"/>
  <c r="M845"/>
  <c r="L845"/>
  <c r="AA882"/>
  <c r="O882"/>
  <c r="M882"/>
  <c r="I882"/>
  <c r="AA878"/>
  <c r="O878"/>
  <c r="M878"/>
  <c r="I878"/>
  <c r="AA874"/>
  <c r="O874"/>
  <c r="M874"/>
  <c r="I874"/>
  <c r="AA870"/>
  <c r="O870"/>
  <c r="M870"/>
  <c r="I870"/>
  <c r="AA866"/>
  <c r="O866"/>
  <c r="M866"/>
  <c r="I866"/>
  <c r="AA862"/>
  <c r="O862"/>
  <c r="M862"/>
  <c r="I862"/>
  <c r="AA858"/>
  <c r="O858"/>
  <c r="M858"/>
  <c r="I858"/>
  <c r="AA854"/>
  <c r="O854"/>
  <c r="M854"/>
  <c r="I854"/>
  <c r="AA850"/>
  <c r="O850"/>
  <c r="M850"/>
  <c r="I850"/>
  <c r="AA846"/>
  <c r="O846"/>
  <c r="M846"/>
  <c r="I846"/>
  <c r="M596"/>
  <c r="L596"/>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M591"/>
  <c r="L591"/>
  <c r="AA592"/>
  <c r="O592"/>
  <c r="M592"/>
  <c r="I592"/>
  <c r="M570"/>
  <c r="L570"/>
  <c r="AA587"/>
  <c r="O587"/>
  <c r="M587"/>
  <c r="I587"/>
  <c r="AA583"/>
  <c r="O583"/>
  <c r="M583"/>
  <c r="I583"/>
  <c r="AA579"/>
  <c r="O579"/>
  <c r="M579"/>
  <c r="I579"/>
  <c r="AA575"/>
  <c r="O575"/>
  <c r="M575"/>
  <c r="I575"/>
  <c r="AA571"/>
  <c r="O571"/>
  <c r="M571"/>
  <c r="I571"/>
  <c r="M561"/>
  <c r="L561"/>
  <c r="AA566"/>
  <c r="O566"/>
  <c r="M566"/>
  <c r="I566"/>
  <c r="AA562"/>
  <c r="O562"/>
  <c r="M562"/>
  <c r="I562"/>
  <c r="M556"/>
  <c r="L556"/>
  <c r="AA557"/>
  <c r="O557"/>
  <c r="M557"/>
  <c r="I557"/>
  <c r="M547"/>
  <c r="L547"/>
  <c r="AA552"/>
  <c r="O552"/>
  <c r="M552"/>
  <c r="I552"/>
  <c r="AA548"/>
  <c r="O548"/>
  <c r="M548"/>
  <c r="I548"/>
  <c r="M542"/>
  <c r="L542"/>
  <c r="AA543"/>
  <c r="O543"/>
  <c r="M543"/>
  <c r="I543"/>
  <c r="M517"/>
  <c r="L517"/>
  <c r="AA538"/>
  <c r="O538"/>
  <c r="M538"/>
  <c r="I538"/>
  <c r="AA534"/>
  <c r="O534"/>
  <c r="M534"/>
  <c r="I534"/>
  <c r="AA530"/>
  <c r="O530"/>
  <c r="M530"/>
  <c r="I530"/>
  <c r="AA526"/>
  <c r="O526"/>
  <c r="M526"/>
  <c r="I526"/>
  <c r="AA522"/>
  <c r="O522"/>
  <c r="M522"/>
  <c r="I522"/>
  <c r="AA518"/>
  <c r="O518"/>
  <c r="M518"/>
  <c r="I518"/>
  <c r="M484"/>
  <c r="L484"/>
  <c r="AA513"/>
  <c r="O513"/>
  <c r="M513"/>
  <c r="I513"/>
  <c r="AA509"/>
  <c r="O509"/>
  <c r="M509"/>
  <c r="I509"/>
  <c r="AA505"/>
  <c r="O505"/>
  <c r="M505"/>
  <c r="I505"/>
  <c r="AA501"/>
  <c r="O501"/>
  <c r="M501"/>
  <c r="I501"/>
  <c r="AA497"/>
  <c r="O497"/>
  <c r="M497"/>
  <c r="I497"/>
  <c r="AA493"/>
  <c r="O493"/>
  <c r="M493"/>
  <c r="I493"/>
  <c r="AA489"/>
  <c r="O489"/>
  <c r="M489"/>
  <c r="I489"/>
  <c r="AA485"/>
  <c r="O485"/>
  <c r="M485"/>
  <c r="I485"/>
  <c r="M467"/>
  <c r="L467"/>
  <c r="AA480"/>
  <c r="O480"/>
  <c r="M480"/>
  <c r="I480"/>
  <c r="AA476"/>
  <c r="O476"/>
  <c r="M476"/>
  <c r="I476"/>
  <c r="AA472"/>
  <c r="O472"/>
  <c r="M472"/>
  <c r="I472"/>
  <c r="AA468"/>
  <c r="O468"/>
  <c r="M468"/>
  <c r="I468"/>
  <c r="M422"/>
  <c r="L422"/>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M397"/>
  <c r="L397"/>
  <c r="AA418"/>
  <c r="O418"/>
  <c r="M418"/>
  <c r="I418"/>
  <c r="AA414"/>
  <c r="O414"/>
  <c r="M414"/>
  <c r="I414"/>
  <c r="AA410"/>
  <c r="O410"/>
  <c r="M410"/>
  <c r="I410"/>
  <c r="AA406"/>
  <c r="O406"/>
  <c r="M406"/>
  <c r="I406"/>
  <c r="AA402"/>
  <c r="O402"/>
  <c r="M402"/>
  <c r="I402"/>
  <c r="AA398"/>
  <c r="O398"/>
  <c r="M398"/>
  <c r="I398"/>
  <c r="M292"/>
  <c r="L292"/>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M275"/>
  <c r="L275"/>
  <c r="AA288"/>
  <c r="O288"/>
  <c r="M288"/>
  <c r="I288"/>
  <c r="AA284"/>
  <c r="O284"/>
  <c r="M284"/>
  <c r="I284"/>
  <c r="AA280"/>
  <c r="O280"/>
  <c r="M280"/>
  <c r="I280"/>
  <c r="AA276"/>
  <c r="O276"/>
  <c r="M276"/>
  <c r="I276"/>
  <c r="M254"/>
  <c r="L254"/>
  <c r="AA271"/>
  <c r="O271"/>
  <c r="M271"/>
  <c r="I271"/>
  <c r="AA267"/>
  <c r="O267"/>
  <c r="M267"/>
  <c r="I267"/>
  <c r="AA263"/>
  <c r="O263"/>
  <c r="M263"/>
  <c r="I263"/>
  <c r="AA259"/>
  <c r="O259"/>
  <c r="M259"/>
  <c r="I259"/>
  <c r="AA255"/>
  <c r="O255"/>
  <c r="M255"/>
  <c r="I255"/>
  <c r="M245"/>
  <c r="L245"/>
  <c r="AA250"/>
  <c r="O250"/>
  <c r="M250"/>
  <c r="I250"/>
  <c r="AA246"/>
  <c r="O246"/>
  <c r="M246"/>
  <c r="I246"/>
  <c r="M236"/>
  <c r="L236"/>
  <c r="AA241"/>
  <c r="O241"/>
  <c r="M241"/>
  <c r="I241"/>
  <c r="AA237"/>
  <c r="O237"/>
  <c r="M237"/>
  <c r="I237"/>
  <c r="M175"/>
  <c r="L175"/>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M170"/>
  <c r="L170"/>
  <c r="AA171"/>
  <c r="O171"/>
  <c r="M171"/>
  <c r="I171"/>
  <c r="M161"/>
  <c r="L161"/>
  <c r="AA166"/>
  <c r="O166"/>
  <c r="M166"/>
  <c r="I166"/>
  <c r="AA162"/>
  <c r="O162"/>
  <c r="M162"/>
  <c r="I162"/>
  <c r="M156"/>
  <c r="L156"/>
  <c r="AA157"/>
  <c r="O157"/>
  <c r="M157"/>
  <c r="I157"/>
  <c r="M151"/>
  <c r="L151"/>
  <c r="AA152"/>
  <c r="O152"/>
  <c r="M152"/>
  <c r="I152"/>
  <c r="M146"/>
  <c r="L146"/>
  <c r="AA147"/>
  <c r="O147"/>
  <c r="M147"/>
  <c r="I147"/>
  <c r="M113"/>
  <c r="L113"/>
  <c r="AA142"/>
  <c r="O142"/>
  <c r="M142"/>
  <c r="I142"/>
  <c r="AA138"/>
  <c r="O138"/>
  <c r="M138"/>
  <c r="I138"/>
  <c r="AA134"/>
  <c r="O134"/>
  <c r="M134"/>
  <c r="I134"/>
  <c r="AA130"/>
  <c r="O130"/>
  <c r="M130"/>
  <c r="I130"/>
  <c r="AA126"/>
  <c r="O126"/>
  <c r="M126"/>
  <c r="I126"/>
  <c r="AA122"/>
  <c r="O122"/>
  <c r="M122"/>
  <c r="I122"/>
  <c r="AA118"/>
  <c r="O118"/>
  <c r="M118"/>
  <c r="I118"/>
  <c r="AA114"/>
  <c r="O114"/>
  <c r="M114"/>
  <c r="I114"/>
  <c r="M76"/>
  <c r="L76"/>
  <c r="AA109"/>
  <c r="O109"/>
  <c r="M109"/>
  <c r="I109"/>
  <c r="AA105"/>
  <c r="O105"/>
  <c r="M105"/>
  <c r="I105"/>
  <c r="AA101"/>
  <c r="O101"/>
  <c r="M101"/>
  <c r="I101"/>
  <c r="AA97"/>
  <c r="O97"/>
  <c r="M97"/>
  <c r="I97"/>
  <c r="AA93"/>
  <c r="O93"/>
  <c r="M93"/>
  <c r="I93"/>
  <c r="AA89"/>
  <c r="O89"/>
  <c r="M89"/>
  <c r="I89"/>
  <c r="AA85"/>
  <c r="O85"/>
  <c r="M85"/>
  <c r="I85"/>
  <c r="AA81"/>
  <c r="O81"/>
  <c r="M81"/>
  <c r="I81"/>
  <c r="AA77"/>
  <c r="O77"/>
  <c r="M77"/>
  <c r="I77"/>
  <c r="M71"/>
  <c r="L71"/>
  <c r="AA72"/>
  <c r="O72"/>
  <c r="M72"/>
  <c r="I72"/>
  <c r="M66"/>
  <c r="L66"/>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9" r="T7"/>
  <c r="M8"/>
  <c r="L8"/>
  <c r="M1849"/>
  <c r="L1849"/>
  <c r="AA1870"/>
  <c r="O1870"/>
  <c r="M1870"/>
  <c r="I1870"/>
  <c r="AA1866"/>
  <c r="O1866"/>
  <c r="M1866"/>
  <c r="I1866"/>
  <c r="AA1862"/>
  <c r="O1862"/>
  <c r="M1862"/>
  <c r="I1862"/>
  <c r="AA1858"/>
  <c r="O1858"/>
  <c r="M1858"/>
  <c r="I1858"/>
  <c r="AA1854"/>
  <c r="O1854"/>
  <c r="M1854"/>
  <c r="I1854"/>
  <c r="AA1850"/>
  <c r="O1850"/>
  <c r="M1850"/>
  <c r="I1850"/>
  <c r="M1844"/>
  <c r="L1844"/>
  <c r="AA1845"/>
  <c r="O1845"/>
  <c r="M1845"/>
  <c r="I1845"/>
  <c r="M1835"/>
  <c r="L1835"/>
  <c r="AA1840"/>
  <c r="O1840"/>
  <c r="M1840"/>
  <c r="I1840"/>
  <c r="AA1836"/>
  <c r="O1836"/>
  <c r="M1836"/>
  <c r="I1836"/>
  <c r="M1794"/>
  <c r="L1794"/>
  <c r="AA1831"/>
  <c r="O1831"/>
  <c r="M1831"/>
  <c r="I1831"/>
  <c r="AA1827"/>
  <c r="O1827"/>
  <c r="M1827"/>
  <c r="I1827"/>
  <c r="AA1823"/>
  <c r="O1823"/>
  <c r="M1823"/>
  <c r="I1823"/>
  <c r="AA1819"/>
  <c r="O1819"/>
  <c r="M1819"/>
  <c r="I1819"/>
  <c r="AA1815"/>
  <c r="O1815"/>
  <c r="M1815"/>
  <c r="I1815"/>
  <c r="AA1811"/>
  <c r="O1811"/>
  <c r="M1811"/>
  <c r="I1811"/>
  <c r="AA1807"/>
  <c r="O1807"/>
  <c r="M1807"/>
  <c r="I1807"/>
  <c r="AA1803"/>
  <c r="O1803"/>
  <c r="M1803"/>
  <c r="I1803"/>
  <c r="AA1799"/>
  <c r="O1799"/>
  <c r="M1799"/>
  <c r="I1799"/>
  <c r="AA1795"/>
  <c r="O1795"/>
  <c r="M1795"/>
  <c r="I1795"/>
  <c r="M1785"/>
  <c r="L1785"/>
  <c r="AA1790"/>
  <c r="O1790"/>
  <c r="M1790"/>
  <c r="I1790"/>
  <c r="AA1786"/>
  <c r="O1786"/>
  <c r="M1786"/>
  <c r="I1786"/>
  <c r="M1780"/>
  <c r="L1780"/>
  <c r="AA1781"/>
  <c r="O1781"/>
  <c r="M1781"/>
  <c r="I1781"/>
  <c r="M1759"/>
  <c r="L1759"/>
  <c r="AA1776"/>
  <c r="O1776"/>
  <c r="M1776"/>
  <c r="I1776"/>
  <c r="AA1772"/>
  <c r="O1772"/>
  <c r="M1772"/>
  <c r="I1772"/>
  <c r="AA1768"/>
  <c r="O1768"/>
  <c r="M1768"/>
  <c r="I1768"/>
  <c r="AA1764"/>
  <c r="O1764"/>
  <c r="M1764"/>
  <c r="I1764"/>
  <c r="AA1760"/>
  <c r="O1760"/>
  <c r="M1760"/>
  <c r="I1760"/>
  <c r="M1698"/>
  <c r="L1698"/>
  <c r="AA1755"/>
  <c r="O1755"/>
  <c r="M1755"/>
  <c r="I1755"/>
  <c r="AA1751"/>
  <c r="O1751"/>
  <c r="M1751"/>
  <c r="I1751"/>
  <c r="AA1747"/>
  <c r="O1747"/>
  <c r="M1747"/>
  <c r="I1747"/>
  <c r="AA1743"/>
  <c r="O1743"/>
  <c r="M1743"/>
  <c r="I1743"/>
  <c r="AA1739"/>
  <c r="O1739"/>
  <c r="M1739"/>
  <c r="I1739"/>
  <c r="AA1735"/>
  <c r="O1735"/>
  <c r="M1735"/>
  <c r="I1735"/>
  <c r="AA1731"/>
  <c r="O1731"/>
  <c r="M1731"/>
  <c r="I1731"/>
  <c r="AA1727"/>
  <c r="O1727"/>
  <c r="M1727"/>
  <c r="I1727"/>
  <c r="AA1723"/>
  <c r="O1723"/>
  <c r="M1723"/>
  <c r="I1723"/>
  <c r="AA1719"/>
  <c r="O1719"/>
  <c r="M1719"/>
  <c r="I1719"/>
  <c r="AA1715"/>
  <c r="O1715"/>
  <c r="M1715"/>
  <c r="I1715"/>
  <c r="AA1711"/>
  <c r="O1711"/>
  <c r="M1711"/>
  <c r="I1711"/>
  <c r="AA1707"/>
  <c r="O1707"/>
  <c r="M1707"/>
  <c r="I1707"/>
  <c r="AA1703"/>
  <c r="O1703"/>
  <c r="M1703"/>
  <c r="I1703"/>
  <c r="AA1699"/>
  <c r="O1699"/>
  <c r="M1699"/>
  <c r="I1699"/>
  <c r="M1641"/>
  <c r="L1641"/>
  <c r="AA1694"/>
  <c r="O1694"/>
  <c r="M1694"/>
  <c r="I1694"/>
  <c r="AA1690"/>
  <c r="O1690"/>
  <c r="M1690"/>
  <c r="I1690"/>
  <c r="AA1686"/>
  <c r="O1686"/>
  <c r="M1686"/>
  <c r="I1686"/>
  <c r="AA1682"/>
  <c r="O1682"/>
  <c r="M1682"/>
  <c r="I1682"/>
  <c r="AA1678"/>
  <c r="O1678"/>
  <c r="M1678"/>
  <c r="I1678"/>
  <c r="AA1674"/>
  <c r="O1674"/>
  <c r="M1674"/>
  <c r="I1674"/>
  <c r="AA1670"/>
  <c r="O1670"/>
  <c r="M1670"/>
  <c r="I1670"/>
  <c r="AA1666"/>
  <c r="O1666"/>
  <c r="M1666"/>
  <c r="I1666"/>
  <c r="AA1662"/>
  <c r="O1662"/>
  <c r="M1662"/>
  <c r="I1662"/>
  <c r="AA1658"/>
  <c r="O1658"/>
  <c r="M1658"/>
  <c r="I1658"/>
  <c r="AA1654"/>
  <c r="O1654"/>
  <c r="M1654"/>
  <c r="I1654"/>
  <c r="AA1650"/>
  <c r="O1650"/>
  <c r="M1650"/>
  <c r="I1650"/>
  <c r="AA1646"/>
  <c r="O1646"/>
  <c r="M1646"/>
  <c r="I1646"/>
  <c r="AA1642"/>
  <c r="O1642"/>
  <c r="M1642"/>
  <c r="I1642"/>
  <c r="M1612"/>
  <c r="L1612"/>
  <c r="AA1637"/>
  <c r="O1637"/>
  <c r="M1637"/>
  <c r="I1637"/>
  <c r="AA1633"/>
  <c r="O1633"/>
  <c r="M1633"/>
  <c r="I1633"/>
  <c r="AA1629"/>
  <c r="O1629"/>
  <c r="M1629"/>
  <c r="I1629"/>
  <c r="AA1625"/>
  <c r="O1625"/>
  <c r="M1625"/>
  <c r="I1625"/>
  <c r="AA1621"/>
  <c r="O1621"/>
  <c r="M1621"/>
  <c r="I1621"/>
  <c r="AA1617"/>
  <c r="O1617"/>
  <c r="M1617"/>
  <c r="I1617"/>
  <c r="AA1613"/>
  <c r="O1613"/>
  <c r="M1613"/>
  <c r="I1613"/>
  <c r="M1587"/>
  <c r="L1587"/>
  <c r="AA1608"/>
  <c r="O1608"/>
  <c r="M1608"/>
  <c r="I1608"/>
  <c r="AA1604"/>
  <c r="O1604"/>
  <c r="M1604"/>
  <c r="I1604"/>
  <c r="AA1600"/>
  <c r="O1600"/>
  <c r="M1600"/>
  <c r="I1600"/>
  <c r="AA1596"/>
  <c r="O1596"/>
  <c r="M1596"/>
  <c r="I1596"/>
  <c r="AA1592"/>
  <c r="O1592"/>
  <c r="M1592"/>
  <c r="I1592"/>
  <c r="AA1588"/>
  <c r="O1588"/>
  <c r="M1588"/>
  <c r="I1588"/>
  <c r="M1538"/>
  <c r="L1538"/>
  <c r="AA1583"/>
  <c r="O1583"/>
  <c r="M1583"/>
  <c r="I1583"/>
  <c r="AA1579"/>
  <c r="O1579"/>
  <c r="M1579"/>
  <c r="I1579"/>
  <c r="AA1575"/>
  <c r="O1575"/>
  <c r="M1575"/>
  <c r="I1575"/>
  <c r="AA1571"/>
  <c r="O1571"/>
  <c r="M1571"/>
  <c r="I1571"/>
  <c r="AA1567"/>
  <c r="O1567"/>
  <c r="M1567"/>
  <c r="I1567"/>
  <c r="AA1563"/>
  <c r="O1563"/>
  <c r="M1563"/>
  <c r="I1563"/>
  <c r="AA1559"/>
  <c r="O1559"/>
  <c r="M1559"/>
  <c r="I1559"/>
  <c r="AA1555"/>
  <c r="O1555"/>
  <c r="M1555"/>
  <c r="I1555"/>
  <c r="AA1551"/>
  <c r="O1551"/>
  <c r="M1551"/>
  <c r="I1551"/>
  <c r="AA1547"/>
  <c r="O1547"/>
  <c r="M1547"/>
  <c r="I1547"/>
  <c r="AA1543"/>
  <c r="O1543"/>
  <c r="M1543"/>
  <c r="I1543"/>
  <c r="AA1539"/>
  <c r="O1539"/>
  <c r="M1539"/>
  <c r="I1539"/>
  <c r="M1489"/>
  <c r="L1489"/>
  <c r="AA1534"/>
  <c r="O1534"/>
  <c r="M1534"/>
  <c r="I1534"/>
  <c r="AA1530"/>
  <c r="O1530"/>
  <c r="M1530"/>
  <c r="I1530"/>
  <c r="AA1526"/>
  <c r="O1526"/>
  <c r="M1526"/>
  <c r="I1526"/>
  <c r="AA1522"/>
  <c r="O1522"/>
  <c r="M1522"/>
  <c r="I1522"/>
  <c r="AA1518"/>
  <c r="O1518"/>
  <c r="M1518"/>
  <c r="I1518"/>
  <c r="AA1514"/>
  <c r="O1514"/>
  <c r="M1514"/>
  <c r="I1514"/>
  <c r="AA1510"/>
  <c r="O1510"/>
  <c r="M1510"/>
  <c r="I1510"/>
  <c r="AA1506"/>
  <c r="O1506"/>
  <c r="M1506"/>
  <c r="I1506"/>
  <c r="AA1502"/>
  <c r="O1502"/>
  <c r="M1502"/>
  <c r="I1502"/>
  <c r="AA1498"/>
  <c r="O1498"/>
  <c r="M1498"/>
  <c r="I1498"/>
  <c r="AA1494"/>
  <c r="O1494"/>
  <c r="M1494"/>
  <c r="I1494"/>
  <c r="AA1490"/>
  <c r="O1490"/>
  <c r="M1490"/>
  <c r="I1490"/>
  <c r="M1472"/>
  <c r="L1472"/>
  <c r="AA1485"/>
  <c r="O1485"/>
  <c r="M1485"/>
  <c r="I1485"/>
  <c r="AA1481"/>
  <c r="O1481"/>
  <c r="M1481"/>
  <c r="I1481"/>
  <c r="AA1477"/>
  <c r="O1477"/>
  <c r="M1477"/>
  <c r="I1477"/>
  <c r="AA1473"/>
  <c r="O1473"/>
  <c r="M1473"/>
  <c r="I1473"/>
  <c r="M1383"/>
  <c r="L1383"/>
  <c r="AA1468"/>
  <c r="O1468"/>
  <c r="M1468"/>
  <c r="I1468"/>
  <c r="AA1464"/>
  <c r="O1464"/>
  <c r="M1464"/>
  <c r="I1464"/>
  <c r="AA1460"/>
  <c r="O1460"/>
  <c r="M1460"/>
  <c r="I1460"/>
  <c r="AA1456"/>
  <c r="O1456"/>
  <c r="M1456"/>
  <c r="I1456"/>
  <c r="AA1452"/>
  <c r="O1452"/>
  <c r="M1452"/>
  <c r="I1452"/>
  <c r="AA1448"/>
  <c r="O1448"/>
  <c r="M1448"/>
  <c r="I1448"/>
  <c r="AA1444"/>
  <c r="O1444"/>
  <c r="M1444"/>
  <c r="I1444"/>
  <c r="AA1440"/>
  <c r="O1440"/>
  <c r="M1440"/>
  <c r="I1440"/>
  <c r="AA1436"/>
  <c r="O1436"/>
  <c r="M1436"/>
  <c r="I1436"/>
  <c r="AA1432"/>
  <c r="O1432"/>
  <c r="M1432"/>
  <c r="I1432"/>
  <c r="AA1428"/>
  <c r="O1428"/>
  <c r="M1428"/>
  <c r="I1428"/>
  <c r="AA1424"/>
  <c r="O1424"/>
  <c r="M1424"/>
  <c r="I1424"/>
  <c r="AA1420"/>
  <c r="O1420"/>
  <c r="M1420"/>
  <c r="I1420"/>
  <c r="AA1416"/>
  <c r="O1416"/>
  <c r="M1416"/>
  <c r="I1416"/>
  <c r="AA1412"/>
  <c r="O1412"/>
  <c r="M1412"/>
  <c r="I1412"/>
  <c r="AA1408"/>
  <c r="O1408"/>
  <c r="M1408"/>
  <c r="I1408"/>
  <c r="AA1404"/>
  <c r="O1404"/>
  <c r="M1404"/>
  <c r="I1404"/>
  <c r="AA1400"/>
  <c r="O1400"/>
  <c r="M1400"/>
  <c r="I1400"/>
  <c r="AA1396"/>
  <c r="O1396"/>
  <c r="M1396"/>
  <c r="I1396"/>
  <c r="AA1392"/>
  <c r="O1392"/>
  <c r="M1392"/>
  <c r="I1392"/>
  <c r="AA1388"/>
  <c r="O1388"/>
  <c r="M1388"/>
  <c r="I1388"/>
  <c r="AA1384"/>
  <c r="O1384"/>
  <c r="M1384"/>
  <c r="I1384"/>
  <c r="M1262"/>
  <c r="L1262"/>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AA1327"/>
  <c r="O1327"/>
  <c r="M1327"/>
  <c r="I1327"/>
  <c r="AA1323"/>
  <c r="O1323"/>
  <c r="M1323"/>
  <c r="I1323"/>
  <c r="AA1319"/>
  <c r="O1319"/>
  <c r="M1319"/>
  <c r="I1319"/>
  <c r="AA1315"/>
  <c r="O1315"/>
  <c r="M1315"/>
  <c r="I1315"/>
  <c r="AA1311"/>
  <c r="O1311"/>
  <c r="M1311"/>
  <c r="I1311"/>
  <c r="AA1307"/>
  <c r="O1307"/>
  <c r="M1307"/>
  <c r="I1307"/>
  <c r="AA1303"/>
  <c r="O1303"/>
  <c r="M1303"/>
  <c r="I1303"/>
  <c r="AA1299"/>
  <c r="O1299"/>
  <c r="M1299"/>
  <c r="I1299"/>
  <c r="AA1295"/>
  <c r="O1295"/>
  <c r="M1295"/>
  <c r="I1295"/>
  <c r="AA1291"/>
  <c r="O1291"/>
  <c r="M1291"/>
  <c r="I1291"/>
  <c r="AA1287"/>
  <c r="O1287"/>
  <c r="M1287"/>
  <c r="I1287"/>
  <c r="AA1283"/>
  <c r="O1283"/>
  <c r="M1283"/>
  <c r="I1283"/>
  <c r="AA1279"/>
  <c r="O1279"/>
  <c r="M1279"/>
  <c r="I1279"/>
  <c r="AA1275"/>
  <c r="O1275"/>
  <c r="M1275"/>
  <c r="I1275"/>
  <c r="AA1271"/>
  <c r="O1271"/>
  <c r="M1271"/>
  <c r="I1271"/>
  <c r="AA1267"/>
  <c r="O1267"/>
  <c r="M1267"/>
  <c r="I1267"/>
  <c r="AA1263"/>
  <c r="O1263"/>
  <c r="M1263"/>
  <c r="I1263"/>
  <c r="M897"/>
  <c r="L897"/>
  <c r="AA1258"/>
  <c r="O1258"/>
  <c r="M1258"/>
  <c r="I1258"/>
  <c r="AA1254"/>
  <c r="O1254"/>
  <c r="M1254"/>
  <c r="I1254"/>
  <c r="AA1250"/>
  <c r="O1250"/>
  <c r="M1250"/>
  <c r="I1250"/>
  <c r="AA1246"/>
  <c r="O1246"/>
  <c r="M1246"/>
  <c r="I1246"/>
  <c r="AA1242"/>
  <c r="O1242"/>
  <c r="M1242"/>
  <c r="I1242"/>
  <c r="AA1238"/>
  <c r="O1238"/>
  <c r="M1238"/>
  <c r="I1238"/>
  <c r="AA1234"/>
  <c r="O1234"/>
  <c r="M1234"/>
  <c r="I1234"/>
  <c r="AA1230"/>
  <c r="O1230"/>
  <c r="M1230"/>
  <c r="I1230"/>
  <c r="AA1226"/>
  <c r="O1226"/>
  <c r="M1226"/>
  <c r="I1226"/>
  <c r="AA1222"/>
  <c r="O1222"/>
  <c r="M1222"/>
  <c r="I1222"/>
  <c r="AA1218"/>
  <c r="O1218"/>
  <c r="M1218"/>
  <c r="I1218"/>
  <c r="AA1214"/>
  <c r="O1214"/>
  <c r="M1214"/>
  <c r="I1214"/>
  <c r="AA1210"/>
  <c r="O1210"/>
  <c r="M1210"/>
  <c r="I1210"/>
  <c r="AA1206"/>
  <c r="O1206"/>
  <c r="M1206"/>
  <c r="I1206"/>
  <c r="AA1202"/>
  <c r="O1202"/>
  <c r="M1202"/>
  <c r="I1202"/>
  <c r="AA1198"/>
  <c r="O1198"/>
  <c r="M1198"/>
  <c r="I1198"/>
  <c r="AA1194"/>
  <c r="O1194"/>
  <c r="M1194"/>
  <c r="I1194"/>
  <c r="AA1190"/>
  <c r="O1190"/>
  <c r="M1190"/>
  <c r="I1190"/>
  <c r="AA1186"/>
  <c r="O1186"/>
  <c r="M1186"/>
  <c r="I1186"/>
  <c r="AA1182"/>
  <c r="O1182"/>
  <c r="M1182"/>
  <c r="I1182"/>
  <c r="AA1178"/>
  <c r="O1178"/>
  <c r="M1178"/>
  <c r="I1178"/>
  <c r="AA1174"/>
  <c r="O1174"/>
  <c r="M1174"/>
  <c r="I1174"/>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AA1126"/>
  <c r="O1126"/>
  <c r="M1126"/>
  <c r="I1126"/>
  <c r="AA1122"/>
  <c r="O1122"/>
  <c r="M1122"/>
  <c r="I1122"/>
  <c r="AA1118"/>
  <c r="O1118"/>
  <c r="M1118"/>
  <c r="I1118"/>
  <c r="AA1114"/>
  <c r="O1114"/>
  <c r="M1114"/>
  <c r="I1114"/>
  <c r="AA1110"/>
  <c r="O1110"/>
  <c r="M1110"/>
  <c r="I1110"/>
  <c r="AA1106"/>
  <c r="O1106"/>
  <c r="M1106"/>
  <c r="I1106"/>
  <c r="AA1102"/>
  <c r="O1102"/>
  <c r="M1102"/>
  <c r="I1102"/>
  <c r="AA1098"/>
  <c r="O1098"/>
  <c r="M1098"/>
  <c r="I1098"/>
  <c r="AA1094"/>
  <c r="O1094"/>
  <c r="M1094"/>
  <c r="I1094"/>
  <c r="AA1090"/>
  <c r="O1090"/>
  <c r="M1090"/>
  <c r="I1090"/>
  <c r="AA1086"/>
  <c r="O1086"/>
  <c r="M1086"/>
  <c r="I1086"/>
  <c r="AA1082"/>
  <c r="O1082"/>
  <c r="M1082"/>
  <c r="I1082"/>
  <c r="AA1078"/>
  <c r="O1078"/>
  <c r="M1078"/>
  <c r="I1078"/>
  <c r="AA1074"/>
  <c r="O1074"/>
  <c r="M1074"/>
  <c r="I1074"/>
  <c r="AA1070"/>
  <c r="O1070"/>
  <c r="M1070"/>
  <c r="I1070"/>
  <c r="AA1066"/>
  <c r="O1066"/>
  <c r="M1066"/>
  <c r="I1066"/>
  <c r="AA1062"/>
  <c r="O1062"/>
  <c r="M1062"/>
  <c r="I1062"/>
  <c r="AA1058"/>
  <c r="O1058"/>
  <c r="M1058"/>
  <c r="I1058"/>
  <c r="AA1054"/>
  <c r="O1054"/>
  <c r="M1054"/>
  <c r="I1054"/>
  <c r="AA1050"/>
  <c r="O1050"/>
  <c r="M1050"/>
  <c r="I1050"/>
  <c r="AA1046"/>
  <c r="O1046"/>
  <c r="M1046"/>
  <c r="I1046"/>
  <c r="AA1042"/>
  <c r="O1042"/>
  <c r="M1042"/>
  <c r="I1042"/>
  <c r="AA1038"/>
  <c r="O1038"/>
  <c r="M1038"/>
  <c r="I1038"/>
  <c r="AA1034"/>
  <c r="O1034"/>
  <c r="M1034"/>
  <c r="I1034"/>
  <c r="AA1030"/>
  <c r="O1030"/>
  <c r="M1030"/>
  <c r="I1030"/>
  <c r="AA1026"/>
  <c r="O1026"/>
  <c r="M1026"/>
  <c r="I1026"/>
  <c r="AA1022"/>
  <c r="O1022"/>
  <c r="M1022"/>
  <c r="I1022"/>
  <c r="AA1018"/>
  <c r="O1018"/>
  <c r="M1018"/>
  <c r="I1018"/>
  <c r="AA1014"/>
  <c r="O1014"/>
  <c r="M1014"/>
  <c r="I1014"/>
  <c r="AA1010"/>
  <c r="O1010"/>
  <c r="M1010"/>
  <c r="I1010"/>
  <c r="AA1006"/>
  <c r="O1006"/>
  <c r="M1006"/>
  <c r="I1006"/>
  <c r="AA1002"/>
  <c r="O1002"/>
  <c r="M1002"/>
  <c r="I1002"/>
  <c r="AA998"/>
  <c r="O998"/>
  <c r="M998"/>
  <c r="I998"/>
  <c r="AA994"/>
  <c r="O994"/>
  <c r="M994"/>
  <c r="I994"/>
  <c r="AA990"/>
  <c r="O990"/>
  <c r="M990"/>
  <c r="I990"/>
  <c r="AA986"/>
  <c r="O986"/>
  <c r="M986"/>
  <c r="I986"/>
  <c r="AA982"/>
  <c r="O982"/>
  <c r="M982"/>
  <c r="I982"/>
  <c r="AA978"/>
  <c r="O978"/>
  <c r="M978"/>
  <c r="I978"/>
  <c r="AA974"/>
  <c r="O974"/>
  <c r="M974"/>
  <c r="I974"/>
  <c r="AA970"/>
  <c r="O970"/>
  <c r="M970"/>
  <c r="I970"/>
  <c r="AA966"/>
  <c r="O966"/>
  <c r="M966"/>
  <c r="I966"/>
  <c r="AA962"/>
  <c r="O962"/>
  <c r="M962"/>
  <c r="I962"/>
  <c r="AA958"/>
  <c r="O958"/>
  <c r="M958"/>
  <c r="I958"/>
  <c r="AA954"/>
  <c r="O954"/>
  <c r="M954"/>
  <c r="I954"/>
  <c r="AA950"/>
  <c r="O950"/>
  <c r="M950"/>
  <c r="I950"/>
  <c r="AA946"/>
  <c r="O946"/>
  <c r="M946"/>
  <c r="I946"/>
  <c r="AA942"/>
  <c r="O942"/>
  <c r="M942"/>
  <c r="I942"/>
  <c r="AA938"/>
  <c r="O938"/>
  <c r="M938"/>
  <c r="I938"/>
  <c r="AA934"/>
  <c r="O934"/>
  <c r="M934"/>
  <c r="I934"/>
  <c r="AA930"/>
  <c r="O930"/>
  <c r="M930"/>
  <c r="I930"/>
  <c r="AA926"/>
  <c r="O926"/>
  <c r="M926"/>
  <c r="I926"/>
  <c r="AA922"/>
  <c r="O922"/>
  <c r="M922"/>
  <c r="I922"/>
  <c r="AA918"/>
  <c r="O918"/>
  <c r="M918"/>
  <c r="I918"/>
  <c r="AA914"/>
  <c r="O914"/>
  <c r="M914"/>
  <c r="I914"/>
  <c r="AA910"/>
  <c r="O910"/>
  <c r="M910"/>
  <c r="I910"/>
  <c r="AA906"/>
  <c r="O906"/>
  <c r="M906"/>
  <c r="I906"/>
  <c r="AA902"/>
  <c r="O902"/>
  <c r="M902"/>
  <c r="I902"/>
  <c r="AA898"/>
  <c r="O898"/>
  <c r="M898"/>
  <c r="I898"/>
  <c r="M876"/>
  <c r="L876"/>
  <c r="AA893"/>
  <c r="O893"/>
  <c r="M893"/>
  <c r="I893"/>
  <c r="AA889"/>
  <c r="O889"/>
  <c r="M889"/>
  <c r="I889"/>
  <c r="AA885"/>
  <c r="O885"/>
  <c r="M885"/>
  <c r="I885"/>
  <c r="AA881"/>
  <c r="O881"/>
  <c r="M881"/>
  <c r="I881"/>
  <c r="AA877"/>
  <c r="O877"/>
  <c r="M877"/>
  <c r="I877"/>
  <c r="M703"/>
  <c r="L703"/>
  <c r="AA872"/>
  <c r="O872"/>
  <c r="M872"/>
  <c r="I872"/>
  <c r="AA868"/>
  <c r="O868"/>
  <c r="M868"/>
  <c r="I868"/>
  <c r="AA864"/>
  <c r="O864"/>
  <c r="M864"/>
  <c r="I864"/>
  <c r="AA860"/>
  <c r="O860"/>
  <c r="M860"/>
  <c r="I860"/>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AA720"/>
  <c r="O720"/>
  <c r="M720"/>
  <c r="I720"/>
  <c r="AA716"/>
  <c r="O716"/>
  <c r="M716"/>
  <c r="I716"/>
  <c r="AA712"/>
  <c r="O712"/>
  <c r="M712"/>
  <c r="I712"/>
  <c r="AA708"/>
  <c r="O708"/>
  <c r="M708"/>
  <c r="I708"/>
  <c r="AA704"/>
  <c r="O704"/>
  <c r="M704"/>
  <c r="I704"/>
  <c r="M634"/>
  <c r="L634"/>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M445"/>
  <c r="L445"/>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AA582"/>
  <c r="O582"/>
  <c r="M582"/>
  <c r="I582"/>
  <c r="AA578"/>
  <c r="O578"/>
  <c r="M578"/>
  <c r="I578"/>
  <c r="AA574"/>
  <c r="O574"/>
  <c r="M574"/>
  <c r="I574"/>
  <c r="AA570"/>
  <c r="O570"/>
  <c r="M570"/>
  <c r="I570"/>
  <c r="AA566"/>
  <c r="O566"/>
  <c r="M566"/>
  <c r="I566"/>
  <c r="AA562"/>
  <c r="O562"/>
  <c r="M562"/>
  <c r="I562"/>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AA486"/>
  <c r="O486"/>
  <c r="M486"/>
  <c r="I486"/>
  <c r="AA482"/>
  <c r="O482"/>
  <c r="M482"/>
  <c r="I482"/>
  <c r="AA478"/>
  <c r="O478"/>
  <c r="M478"/>
  <c r="I478"/>
  <c r="AA474"/>
  <c r="O474"/>
  <c r="M474"/>
  <c r="I474"/>
  <c r="AA470"/>
  <c r="O470"/>
  <c r="M470"/>
  <c r="I470"/>
  <c r="AA466"/>
  <c r="O466"/>
  <c r="M466"/>
  <c r="I466"/>
  <c r="AA462"/>
  <c r="O462"/>
  <c r="M462"/>
  <c r="I462"/>
  <c r="AA458"/>
  <c r="O458"/>
  <c r="M458"/>
  <c r="I458"/>
  <c r="AA454"/>
  <c r="O454"/>
  <c r="M454"/>
  <c r="I454"/>
  <c r="AA450"/>
  <c r="O450"/>
  <c r="M450"/>
  <c r="I450"/>
  <c r="AA446"/>
  <c r="O446"/>
  <c r="M446"/>
  <c r="I446"/>
  <c r="M412"/>
  <c r="L412"/>
  <c r="AA441"/>
  <c r="O441"/>
  <c r="M441"/>
  <c r="I441"/>
  <c r="AA437"/>
  <c r="O437"/>
  <c r="M437"/>
  <c r="I437"/>
  <c r="AA433"/>
  <c r="O433"/>
  <c r="M433"/>
  <c r="I433"/>
  <c r="AA429"/>
  <c r="O429"/>
  <c r="M429"/>
  <c r="I429"/>
  <c r="AA425"/>
  <c r="O425"/>
  <c r="M425"/>
  <c r="I425"/>
  <c r="AA421"/>
  <c r="O421"/>
  <c r="M421"/>
  <c r="I421"/>
  <c r="AA417"/>
  <c r="O417"/>
  <c r="M417"/>
  <c r="I417"/>
  <c r="AA413"/>
  <c r="O413"/>
  <c r="M413"/>
  <c r="I413"/>
  <c r="M359"/>
  <c r="L359"/>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M326"/>
  <c r="L326"/>
  <c r="AA355"/>
  <c r="O355"/>
  <c r="M355"/>
  <c r="I355"/>
  <c r="AA351"/>
  <c r="O351"/>
  <c r="M351"/>
  <c r="I351"/>
  <c r="AA347"/>
  <c r="O347"/>
  <c r="M347"/>
  <c r="I347"/>
  <c r="AA343"/>
  <c r="O343"/>
  <c r="M343"/>
  <c r="I343"/>
  <c r="AA339"/>
  <c r="O339"/>
  <c r="M339"/>
  <c r="I339"/>
  <c r="AA335"/>
  <c r="O335"/>
  <c r="M335"/>
  <c r="I335"/>
  <c r="AA331"/>
  <c r="O331"/>
  <c r="M331"/>
  <c r="I331"/>
  <c r="AA327"/>
  <c r="O327"/>
  <c r="M327"/>
  <c r="I327"/>
  <c r="M193"/>
  <c r="L193"/>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M184"/>
  <c r="L184"/>
  <c r="AA189"/>
  <c r="O189"/>
  <c r="M189"/>
  <c r="I189"/>
  <c r="AA185"/>
  <c r="O185"/>
  <c r="M185"/>
  <c r="I185"/>
  <c r="M127"/>
  <c r="L127"/>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M30"/>
  <c r="L30"/>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18" r="T7"/>
  <c r="M8"/>
  <c r="L8"/>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9"/>
  <c r="L9"/>
  <c r="AA14"/>
  <c r="O14"/>
  <c r="M14"/>
  <c r="I14"/>
  <c r="AA10"/>
  <c r="O10"/>
  <c r="M10"/>
  <c r="I10"/>
  <c i="16" r="T7"/>
  <c r="M8"/>
  <c r="L8"/>
  <c r="M177"/>
  <c r="L177"/>
  <c r="AA190"/>
  <c r="O190"/>
  <c r="M190"/>
  <c r="I190"/>
  <c r="AA186"/>
  <c r="O186"/>
  <c r="M186"/>
  <c r="I186"/>
  <c r="AA182"/>
  <c r="O182"/>
  <c r="M182"/>
  <c r="I182"/>
  <c r="AA178"/>
  <c r="O178"/>
  <c r="M178"/>
  <c r="I178"/>
  <c r="M144"/>
  <c r="L144"/>
  <c r="AA173"/>
  <c r="O173"/>
  <c r="M173"/>
  <c r="I173"/>
  <c r="AA169"/>
  <c r="O169"/>
  <c r="M169"/>
  <c r="I169"/>
  <c r="AA165"/>
  <c r="O165"/>
  <c r="M165"/>
  <c r="I165"/>
  <c r="AA161"/>
  <c r="O161"/>
  <c r="M161"/>
  <c r="I161"/>
  <c r="AA157"/>
  <c r="O157"/>
  <c r="M157"/>
  <c r="I157"/>
  <c r="AA153"/>
  <c r="O153"/>
  <c r="M153"/>
  <c r="I153"/>
  <c r="AA149"/>
  <c r="O149"/>
  <c r="M149"/>
  <c r="I149"/>
  <c r="AA145"/>
  <c r="O145"/>
  <c r="M145"/>
  <c r="I145"/>
  <c r="M139"/>
  <c r="L139"/>
  <c r="AA140"/>
  <c r="O140"/>
  <c r="M140"/>
  <c r="I140"/>
  <c r="M130"/>
  <c r="L130"/>
  <c r="AA135"/>
  <c r="O135"/>
  <c r="M135"/>
  <c r="I135"/>
  <c r="AA131"/>
  <c r="O131"/>
  <c r="M131"/>
  <c r="I131"/>
  <c r="M77"/>
  <c r="L77"/>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M72"/>
  <c r="L72"/>
  <c r="AA73"/>
  <c r="O73"/>
  <c r="M73"/>
  <c r="I73"/>
  <c r="M63"/>
  <c r="L63"/>
  <c r="AA68"/>
  <c r="O68"/>
  <c r="M68"/>
  <c r="I68"/>
  <c r="AA64"/>
  <c r="O64"/>
  <c r="M64"/>
  <c r="I64"/>
  <c r="M18"/>
  <c r="L18"/>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13"/>
  <c r="L113"/>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67"/>
  <c r="L67"/>
  <c r="AA68"/>
  <c r="O68"/>
  <c r="M68"/>
  <c r="I68"/>
  <c r="M62"/>
  <c r="L62"/>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39"/>
  <c r="L139"/>
  <c r="AA140"/>
  <c r="O140"/>
  <c r="M140"/>
  <c r="I140"/>
  <c r="M130"/>
  <c r="L130"/>
  <c r="AA135"/>
  <c r="O135"/>
  <c r="M135"/>
  <c r="I135"/>
  <c r="AA131"/>
  <c r="O131"/>
  <c r="M131"/>
  <c r="I131"/>
  <c r="M89"/>
  <c r="L89"/>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M80"/>
  <c r="L80"/>
  <c r="AA85"/>
  <c r="O85"/>
  <c r="M85"/>
  <c r="I85"/>
  <c r="AA81"/>
  <c r="O81"/>
  <c r="M81"/>
  <c r="I81"/>
  <c r="M63"/>
  <c r="L63"/>
  <c r="AA76"/>
  <c r="O76"/>
  <c r="M76"/>
  <c r="I76"/>
  <c r="AA72"/>
  <c r="O72"/>
  <c r="M72"/>
  <c r="I72"/>
  <c r="AA68"/>
  <c r="O68"/>
  <c r="M68"/>
  <c r="I68"/>
  <c r="AA64"/>
  <c r="O64"/>
  <c r="M64"/>
  <c r="I64"/>
  <c r="M58"/>
  <c r="L58"/>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3" r="T7"/>
  <c r="M8"/>
  <c r="L8"/>
  <c r="M230"/>
  <c r="L230"/>
  <c r="AA231"/>
  <c r="O231"/>
  <c r="M231"/>
  <c r="I231"/>
  <c r="M221"/>
  <c r="L221"/>
  <c r="AA226"/>
  <c r="O226"/>
  <c r="M226"/>
  <c r="I226"/>
  <c r="AA222"/>
  <c r="O222"/>
  <c r="M222"/>
  <c r="I222"/>
  <c r="M200"/>
  <c r="L200"/>
  <c r="AA217"/>
  <c r="O217"/>
  <c r="M217"/>
  <c r="I217"/>
  <c r="AA213"/>
  <c r="O213"/>
  <c r="M213"/>
  <c r="I213"/>
  <c r="AA209"/>
  <c r="O209"/>
  <c r="M209"/>
  <c r="I209"/>
  <c r="AA205"/>
  <c r="O205"/>
  <c r="M205"/>
  <c r="I205"/>
  <c r="AA201"/>
  <c r="O201"/>
  <c r="M201"/>
  <c r="I201"/>
  <c r="M39"/>
  <c r="L39"/>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14"/>
  <c r="L14"/>
  <c r="AA35"/>
  <c r="O35"/>
  <c r="M35"/>
  <c r="I35"/>
  <c r="AA31"/>
  <c r="O31"/>
  <c r="M31"/>
  <c r="I31"/>
  <c r="AA27"/>
  <c r="O27"/>
  <c r="M27"/>
  <c r="I27"/>
  <c r="AA23"/>
  <c r="O23"/>
  <c r="M23"/>
  <c r="I23"/>
  <c r="AA19"/>
  <c r="O19"/>
  <c r="M19"/>
  <c r="I19"/>
  <c r="AA15"/>
  <c r="O15"/>
  <c r="M15"/>
  <c r="I15"/>
  <c r="M9"/>
  <c r="L9"/>
  <c r="AA10"/>
  <c r="O10"/>
  <c r="M10"/>
  <c r="I10"/>
  <c i="12" r="T7"/>
  <c r="M8"/>
  <c r="L8"/>
  <c r="M9"/>
  <c r="L9"/>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210"/>
  <c r="L210"/>
  <c r="AA211"/>
  <c r="O211"/>
  <c r="M211"/>
  <c r="I211"/>
  <c r="M201"/>
  <c r="L201"/>
  <c r="AA206"/>
  <c r="O206"/>
  <c r="M206"/>
  <c r="I206"/>
  <c r="AA202"/>
  <c r="O202"/>
  <c r="M202"/>
  <c r="I202"/>
  <c r="M184"/>
  <c r="L184"/>
  <c r="AA197"/>
  <c r="O197"/>
  <c r="M197"/>
  <c r="I197"/>
  <c r="AA193"/>
  <c r="O193"/>
  <c r="M193"/>
  <c r="I193"/>
  <c r="AA189"/>
  <c r="O189"/>
  <c r="M189"/>
  <c r="I189"/>
  <c r="AA185"/>
  <c r="O185"/>
  <c r="M185"/>
  <c r="I185"/>
  <c r="M23"/>
  <c r="L23"/>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10" r="T7"/>
  <c r="M8"/>
  <c r="L8"/>
  <c r="M173"/>
  <c r="L173"/>
  <c r="AA178"/>
  <c r="O178"/>
  <c r="M178"/>
  <c r="I178"/>
  <c r="AA174"/>
  <c r="O174"/>
  <c r="M174"/>
  <c r="I174"/>
  <c r="M152"/>
  <c r="L152"/>
  <c r="AA169"/>
  <c r="O169"/>
  <c r="M169"/>
  <c r="I169"/>
  <c r="AA165"/>
  <c r="O165"/>
  <c r="M165"/>
  <c r="I165"/>
  <c r="AA161"/>
  <c r="O161"/>
  <c r="M161"/>
  <c r="I161"/>
  <c r="AA157"/>
  <c r="O157"/>
  <c r="M157"/>
  <c r="I157"/>
  <c r="AA153"/>
  <c r="O153"/>
  <c r="M153"/>
  <c r="I153"/>
  <c r="M23"/>
  <c r="L23"/>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9" r="T7"/>
  <c r="M8"/>
  <c r="L8"/>
  <c r="M9"/>
  <c r="L9"/>
  <c r="AA34"/>
  <c r="O34"/>
  <c r="M34"/>
  <c r="I34"/>
  <c r="AA30"/>
  <c r="O30"/>
  <c r="M30"/>
  <c r="I30"/>
  <c r="AA26"/>
  <c r="O26"/>
  <c r="M26"/>
  <c r="I26"/>
  <c r="AA22"/>
  <c r="O22"/>
  <c r="M22"/>
  <c r="I22"/>
  <c r="AA18"/>
  <c r="O18"/>
  <c r="M18"/>
  <c r="I18"/>
  <c r="AA14"/>
  <c r="O14"/>
  <c r="M14"/>
  <c r="I14"/>
  <c r="AA10"/>
  <c r="O10"/>
  <c r="M10"/>
  <c r="I10"/>
  <c i="8" r="T7"/>
  <c r="M8"/>
  <c r="L8"/>
  <c r="M89"/>
  <c r="L89"/>
  <c r="AA90"/>
  <c r="O90"/>
  <c r="M90"/>
  <c r="I90"/>
  <c r="M80"/>
  <c r="L80"/>
  <c r="AA85"/>
  <c r="O85"/>
  <c r="M85"/>
  <c r="I85"/>
  <c r="AA81"/>
  <c r="O81"/>
  <c r="M81"/>
  <c r="I81"/>
  <c r="M59"/>
  <c r="L59"/>
  <c r="AA76"/>
  <c r="O76"/>
  <c r="M76"/>
  <c r="I76"/>
  <c r="AA72"/>
  <c r="O72"/>
  <c r="M72"/>
  <c r="I72"/>
  <c r="AA68"/>
  <c r="O68"/>
  <c r="M68"/>
  <c r="I68"/>
  <c r="AA64"/>
  <c r="O64"/>
  <c r="M64"/>
  <c r="I64"/>
  <c r="AA60"/>
  <c r="O60"/>
  <c r="M60"/>
  <c r="I60"/>
  <c r="M14"/>
  <c r="L14"/>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7" r="T7"/>
  <c r="M8"/>
  <c r="L8"/>
  <c r="M152"/>
  <c r="L152"/>
  <c r="AA157"/>
  <c r="O157"/>
  <c r="M157"/>
  <c r="I157"/>
  <c r="AA153"/>
  <c r="O153"/>
  <c r="M153"/>
  <c r="I153"/>
  <c r="M135"/>
  <c r="L135"/>
  <c r="AA148"/>
  <c r="O148"/>
  <c r="M148"/>
  <c r="I148"/>
  <c r="AA144"/>
  <c r="O144"/>
  <c r="M144"/>
  <c r="I144"/>
  <c r="AA140"/>
  <c r="O140"/>
  <c r="M140"/>
  <c r="I140"/>
  <c r="AA136"/>
  <c r="O136"/>
  <c r="M136"/>
  <c r="I136"/>
  <c r="M14"/>
  <c r="L14"/>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6" r="T7"/>
  <c r="M8"/>
  <c r="L8"/>
  <c r="M209"/>
  <c r="L209"/>
  <c r="AA210"/>
  <c r="O210"/>
  <c r="M210"/>
  <c r="I210"/>
  <c r="M200"/>
  <c r="L200"/>
  <c r="AA205"/>
  <c r="O205"/>
  <c r="M205"/>
  <c r="I205"/>
  <c r="AA201"/>
  <c r="O201"/>
  <c r="M201"/>
  <c r="I201"/>
  <c r="M179"/>
  <c r="L179"/>
  <c r="AA196"/>
  <c r="O196"/>
  <c r="M196"/>
  <c r="I196"/>
  <c r="AA192"/>
  <c r="O192"/>
  <c r="M192"/>
  <c r="I192"/>
  <c r="AA188"/>
  <c r="O188"/>
  <c r="M188"/>
  <c r="I188"/>
  <c r="AA184"/>
  <c r="O184"/>
  <c r="M184"/>
  <c r="I184"/>
  <c r="AA180"/>
  <c r="O180"/>
  <c r="M180"/>
  <c r="I180"/>
  <c r="M14"/>
  <c r="L14"/>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 r="T7"/>
  <c r="M8"/>
  <c r="L8"/>
  <c r="M151"/>
  <c r="L151"/>
  <c r="AA156"/>
  <c r="O156"/>
  <c r="M156"/>
  <c r="I156"/>
  <c r="AA152"/>
  <c r="O152"/>
  <c r="M152"/>
  <c r="I152"/>
  <c r="M146"/>
  <c r="L146"/>
  <c r="AA147"/>
  <c r="O147"/>
  <c r="M147"/>
  <c r="I147"/>
  <c r="M137"/>
  <c r="L137"/>
  <c r="AA142"/>
  <c r="O142"/>
  <c r="M142"/>
  <c r="I142"/>
  <c r="AA138"/>
  <c r="O138"/>
  <c r="M138"/>
  <c r="I138"/>
  <c r="M116"/>
  <c r="L116"/>
  <c r="AA133"/>
  <c r="O133"/>
  <c r="M133"/>
  <c r="I133"/>
  <c r="AA129"/>
  <c r="O129"/>
  <c r="M129"/>
  <c r="I129"/>
  <c r="AA125"/>
  <c r="O125"/>
  <c r="M125"/>
  <c r="I125"/>
  <c r="AA121"/>
  <c r="O121"/>
  <c r="M121"/>
  <c r="I121"/>
  <c r="AA117"/>
  <c r="O117"/>
  <c r="M117"/>
  <c r="I117"/>
  <c r="M107"/>
  <c r="L107"/>
  <c r="AA112"/>
  <c r="O112"/>
  <c r="M112"/>
  <c r="I112"/>
  <c r="AA108"/>
  <c r="O108"/>
  <c r="M108"/>
  <c r="I108"/>
  <c r="M14"/>
  <c r="L14"/>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4" r="T7"/>
  <c r="M8"/>
  <c r="L8"/>
  <c r="M104"/>
  <c r="L104"/>
  <c r="AA113"/>
  <c r="O113"/>
  <c r="M113"/>
  <c r="I113"/>
  <c r="AA109"/>
  <c r="O109"/>
  <c r="M109"/>
  <c r="I109"/>
  <c r="AA105"/>
  <c r="O105"/>
  <c r="M105"/>
  <c r="I105"/>
  <c r="M67"/>
  <c r="L67"/>
  <c r="AA100"/>
  <c r="O100"/>
  <c r="M100"/>
  <c r="I100"/>
  <c r="AA96"/>
  <c r="O96"/>
  <c r="M96"/>
  <c r="I96"/>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 r="T7"/>
  <c r="M8"/>
  <c r="L8"/>
  <c r="M9"/>
  <c r="L9"/>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9"/>
  <c r="L9"/>
  <c r="AA442"/>
  <c r="O442"/>
  <c r="M442"/>
  <c r="I442"/>
  <c r="AA438"/>
  <c r="O438"/>
  <c r="M438"/>
  <c r="I438"/>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<sst xmlns="http://schemas.openxmlformats.org/spreadsheetml/2006/main">
  <si>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</si>
  <si>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5413520026</t>
  </si>
  <si>
    <t>Rekonstukce výpravní budovy v žst. Bečov nad Teplou_ZM01</t>
  </si>
  <si>
    <t>AspeEsticon</t>
  </si>
  <si>
    <t>Celková cena bez DPH:</t>
  </si>
  <si>
    <t>Celková cena s DPH:</t>
  </si>
  <si>
    <t>Objekt</t>
  </si>
  <si>
    <t>Popis</t>
  </si>
  <si>
    <t>Cena bez DPH</t>
  </si>
  <si>
    <t>DPH</t>
  </si>
  <si>
    <t>Cena s DPH</t>
  </si>
  <si>
    <t>Počet neoceněných položek</t>
  </si>
  <si>
    <t>D.1.1</t>
  </si>
  <si>
    <t>Železniční zabezpečovací zařízení</t>
  </si>
  <si>
    <t xml:space="preserve">  PS 55-01-11</t>
  </si>
  <si>
    <t>Výpravní budova (SO01), Dočasné vymístění dopravní kanceláře</t>
  </si>
  <si>
    <t>D.1.2</t>
  </si>
  <si>
    <t>Železniční sdělovací zařízení</t>
  </si>
  <si>
    <t xml:space="preserve">  PS 55-02-01</t>
  </si>
  <si>
    <t>DOZ a další nadstavbové systémy - Výpravní budova (SO01), DDTS</t>
  </si>
  <si>
    <t xml:space="preserve">  PS 55-02-11</t>
  </si>
  <si>
    <t>Místní kabelizace - Výpravní budova (SO01)</t>
  </si>
  <si>
    <t xml:space="preserve">  PS 55-02-21</t>
  </si>
  <si>
    <t>Rozhlasové zařízení - Výpravní budova (SO01)</t>
  </si>
  <si>
    <t xml:space="preserve">  PS 55-02-41A</t>
  </si>
  <si>
    <t>Elektrická požární a zabezpečovací signalizace - Výpravní budova (SO01), PZTS</t>
  </si>
  <si>
    <t xml:space="preserve">  PS 55-02-41B</t>
  </si>
  <si>
    <t>Elektrická požární a zabezpečovací signalizace - Objekt zázemí (SO03), PZTS</t>
  </si>
  <si>
    <t xml:space="preserve">  PS 55-02-61</t>
  </si>
  <si>
    <t>Informační systém - Výpravní budova (SO01)</t>
  </si>
  <si>
    <t xml:space="preserve">  PS 55-02-81</t>
  </si>
  <si>
    <t>Rádiové systémy - Výpravní budova (SO01)</t>
  </si>
  <si>
    <t xml:space="preserve">  PS 55-02-91</t>
  </si>
  <si>
    <t>Jiné sdělovací zařízení - Výpravní budova (SO01), Strukturovaná kabeláž</t>
  </si>
  <si>
    <t xml:space="preserve">  PS 55-02-92</t>
  </si>
  <si>
    <t>Jiné sdělovací zařízení - Výpravní budova (SO01), VSS</t>
  </si>
  <si>
    <t xml:space="preserve">  PS 55-02-93</t>
  </si>
  <si>
    <t>Jiné sdělovací zařízení - Výpravní budova (SO01), Jednotný čas</t>
  </si>
  <si>
    <t xml:space="preserve">  PS 55-02-94</t>
  </si>
  <si>
    <t>Jiné sdělovací zařízení - Výpravní budova (SO01), Bytové rozvody</t>
  </si>
  <si>
    <t>D.2.1.6</t>
  </si>
  <si>
    <t>Potrubní - voda, plyn, kanalizace</t>
  </si>
  <si>
    <t xml:space="preserve">  SO 55-31-08</t>
  </si>
  <si>
    <t>Kanalizace splašková a dešťová venkovní rozvody včetně zasak. bloků (SO 08)</t>
  </si>
  <si>
    <t xml:space="preserve">  SO 55-32-09</t>
  </si>
  <si>
    <t>Vodovod - venkovní rozvody (SO 09)</t>
  </si>
  <si>
    <t>D.2.1.8</t>
  </si>
  <si>
    <t>Pozemní komunikace</t>
  </si>
  <si>
    <t xml:space="preserve">  SO 55-52-06</t>
  </si>
  <si>
    <t>Komunikace a zpevněné plochy (SO 06)</t>
  </si>
  <si>
    <t xml:space="preserve">  SO 55-95-07</t>
  </si>
  <si>
    <t>Venkovní zeleň (SO 07)</t>
  </si>
  <si>
    <t>D.2.2</t>
  </si>
  <si>
    <t>Pozemní stavební objekty</t>
  </si>
  <si>
    <t xml:space="preserve">  B8_2</t>
  </si>
  <si>
    <t>ZOV</t>
  </si>
  <si>
    <t xml:space="preserve">  SO 55-71-01.01A</t>
  </si>
  <si>
    <t>Výpravní budova (SO 01) - ASŘ - Nový stav</t>
  </si>
  <si>
    <t xml:space="preserve">  SO 55-71-01.01B</t>
  </si>
  <si>
    <t>Výpravní budova (SO 01) - ASŘ - Bourací práce</t>
  </si>
  <si>
    <t xml:space="preserve">  SO 55-71-01.41</t>
  </si>
  <si>
    <t>Zdravotně technické instalace</t>
  </si>
  <si>
    <t xml:space="preserve">  SO 55-71-01.42</t>
  </si>
  <si>
    <t>Vzduchotechnické zařízení</t>
  </si>
  <si>
    <t xml:space="preserve">  SO 55-71-01.44</t>
  </si>
  <si>
    <t>Vnitřní plynovod</t>
  </si>
  <si>
    <t xml:space="preserve">  SO 55-71-01.45</t>
  </si>
  <si>
    <t>Zařízení pro vytápění budov</t>
  </si>
  <si>
    <t xml:space="preserve">  SO 55-71-01.46</t>
  </si>
  <si>
    <t>Měření a regulace</t>
  </si>
  <si>
    <t xml:space="preserve">  SO 55-71-01.47</t>
  </si>
  <si>
    <t>Zařízení silnoproudé elektrotechniky, včetně ochrany před bleskem</t>
  </si>
  <si>
    <t xml:space="preserve">  SO 55-73-03.01</t>
  </si>
  <si>
    <t>Objekt zázemí (SO 03) - Architektonicko-stavební řešení</t>
  </si>
  <si>
    <t xml:space="preserve">  SO 55-73-03.41</t>
  </si>
  <si>
    <t xml:space="preserve">  SO 55-73-03.42</t>
  </si>
  <si>
    <t xml:space="preserve">  SO 55-73-03.45</t>
  </si>
  <si>
    <t xml:space="preserve">  SO 55-73-03.47</t>
  </si>
  <si>
    <t xml:space="preserve">  SO 55-77-01</t>
  </si>
  <si>
    <t xml:space="preserve">Výpravní budova (SO 01) -  Orientační systém</t>
  </si>
  <si>
    <t xml:space="preserve">  SO 55-78-02</t>
  </si>
  <si>
    <t>Příprava území a demolice (SO 02)</t>
  </si>
  <si>
    <t xml:space="preserve">  SO 55-79-04</t>
  </si>
  <si>
    <t>Drobná architektura a mobiliář (SO 04)</t>
  </si>
  <si>
    <t xml:space="preserve">  SO 55-79-05</t>
  </si>
  <si>
    <t>Historické oplocení (SO 05)</t>
  </si>
  <si>
    <t>PN</t>
  </si>
  <si>
    <t>Provozní náklady</t>
  </si>
  <si>
    <t xml:space="preserve">  OŘ</t>
  </si>
  <si>
    <t>Provozní náklady OŘ</t>
  </si>
  <si>
    <t>SO 90 90</t>
  </si>
  <si>
    <t>Odpadové hospodářství</t>
  </si>
  <si>
    <t xml:space="preserve">  SO 90-90</t>
  </si>
  <si>
    <t>SO 98 98</t>
  </si>
  <si>
    <t>Všeobecný objekt</t>
  </si>
  <si>
    <t xml:space="preserve">  SO 98-98</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</si>
  <si>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</si>
  <si>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</si>
  <si>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</si>
  <si>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</si>
  <si>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</si>
  <si>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</si>
  <si>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</si>
  <si>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</si>
  <si>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</si>
  <si>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</si>
  <si>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</si>
  <si>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</si>
  <si>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</si>
  <si>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</si>
  <si>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</si>
  <si>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</si>
  <si>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</si>
  <si>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</si>
  <si>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</si>
  <si>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</si>
  <si>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</si>
  <si>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55-01-11</t>
  </si>
  <si>
    <t>SD</t>
  </si>
  <si>
    <t>1</t>
  </si>
  <si>
    <t>Dočasné vymístění dopravní kanceláře</t>
  </si>
  <si>
    <t>P</t>
  </si>
  <si>
    <t>11337</t>
  </si>
  <si>
    <t/>
  </si>
  <si>
    <t>ODSTRANĚNÍ PODKLADU ZPEVNĚNÝCH PLOCH Z DLAŽEBNÍCH KOSTEK</t>
  </si>
  <si>
    <t>M3</t>
  </si>
  <si>
    <t>2024_OTSKP</t>
  </si>
  <si>
    <t>PP</t>
  </si>
  <si>
    <t>VV</t>
  </si>
  <si>
    <t>TS</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</si>
  <si>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</si>
  <si>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13283A</t>
  </si>
  <si>
    <t>HLOUBENÍ RÝH ŠÍŘ DO 2M PAŽ I NEPAŽ TŘ. II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</si>
  <si>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</si>
  <si>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171111</t>
  </si>
  <si>
    <t>ULOŽENÍ SYP DO NÁSYPŮ SE ZLEPŠENÍM ZEMINY SE ZHUT DO 95% PS</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</si>
  <si>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</si>
  <si>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567304</t>
  </si>
  <si>
    <t>VRSTVY PRO OBNOVU A OPRAVY ZE ŠTĚRKOPÍSKU</t>
  </si>
  <si>
    <t>Položka zahrnuje:
- dodání kameniva předepsané kvality a zrnitosti
- rozprostření a zhutnění vrstvy v předepsané tloušťce
- zřízení vrstvy bez rozlišení šířky, pokládání vrstvy po etapách
Položka nezahrnuje:
- postřiky, nátěry</t>
  </si>
  <si>
    <t>703423</t>
  </si>
  <si>
    <t>ELEKTROINSTALAČNÍ TRUBKA PLASTOVÁ UV STABILNÍ VČETNĚ UPEVNĚNÍ A PŘÍSLUŠENSTVÍ DN PRŮMĚRU PŘES 40 MM</t>
  </si>
  <si>
    <t>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</si>
  <si>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</si>
  <si>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</si>
  <si>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</si>
  <si>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</si>
  <si>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741331</t>
  </si>
  <si>
    <t>ZÁSUVKA INSTALAČNÍ DVOJNÁSOBNÁ, MONTÁŽ NA KRABICI</t>
  </si>
  <si>
    <t>KUS</t>
  </si>
  <si>
    <t>1. Položka obsahuje:
– kompletní přístroj vč. příslušenství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</si>
  <si>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</si>
  <si>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</si>
  <si>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Na DIN lištu</t>
  </si>
  <si>
    <t>742G21</t>
  </si>
  <si>
    <t>KABEL NN DVOU- A TŘÍŽÍLOVÝ AL S PLASTOVOU IZOLACÍ DO 2,5 MM2</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</si>
  <si>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</si>
  <si>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</si>
  <si>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</si>
  <si>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742J35</t>
  </si>
  <si>
    <t>TCEPKPFLE DO 15XN0,8, KABEL SDĚLOVACÍ ČTYŘKOVANÝ, IZOLACE PVC</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</si>
  <si>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</si>
  <si>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</si>
  <si>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</si>
  <si>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</si>
  <si>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</si>
  <si>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</si>
  <si>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</si>
  <si>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</si>
  <si>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</si>
  <si>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743Z3A</t>
  </si>
  <si>
    <t>DEMONTÁŽ OVLADAČE OSVĚTLENÍ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</si>
  <si>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</si>
  <si>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743Z44</t>
  </si>
  <si>
    <t>DEMONTÁŽ OVLADAČE PRO ZAŘÍZENÍ EOV</t>
  </si>
  <si>
    <t>743ZR</t>
  </si>
  <si>
    <t>MONTÁŽ OVLADAČE OSVĚTLENÍ</t>
  </si>
  <si>
    <t>R-Položka</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</si>
  <si>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</si>
  <si>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744141</t>
  </si>
  <si>
    <t>ROZVODNICE NN PRÁZDNÁ PLASTOVÁ, MIN. IP 55, TŘÍDA IZOLACE II, DO 400 X 400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</si>
  <si>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</si>
  <si>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744214</t>
  </si>
  <si>
    <t>KABELOVÁ SKŘÍŇ VENKOVNÍ PRÁZDNÁ PLASTOVÁ V KOMPAKTNÍM PILÍŘI, MIN. IP 44, 540-1060 X 810-1500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</si>
  <si>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</si>
  <si>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</si>
  <si>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</si>
  <si>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</si>
  <si>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</si>
  <si>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</si>
  <si>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</si>
  <si>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</si>
  <si>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746Z71</t>
  </si>
  <si>
    <t>DEMONTÁŽ ZAŘÍZENÍ SKŘ, DŘT, DD TSŽDC - SKŘÍNĚ, ROZVADĚČE NEBO OPTICKÉHO ROZVÁDĚČE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</si>
  <si>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</si>
  <si>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</si>
  <si>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</si>
  <si>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</si>
  <si>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</si>
  <si>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</si>
  <si>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</si>
  <si>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</si>
  <si>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</si>
  <si>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</si>
  <si>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</si>
  <si>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</si>
  <si>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75B218</t>
  </si>
  <si>
    <t>JEDNOTNÉ OVLÁDACÍ PRACOVIŠTĚ (JOP), TECHNOLOGIE, NEZÁLOHOVANÉ - DEMONTÁŽ</t>
  </si>
  <si>
    <t>1. Položka obsahuje:
– demontáž počítačového vybavení kanceláře
– demontáž výpočetní techniky, včetně propojovacích vedení a monitorů
– demontáž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</si>
  <si>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</si>
  <si>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</si>
  <si>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</si>
  <si>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75B238</t>
  </si>
  <si>
    <t>GRAFICKO-TECHNOLOGICKÁ NADSTAVBA - DEMONTÁŽ</t>
  </si>
  <si>
    <t>1. Položka obsahuje:
– demontáž výpočetní techniky, včetně propojovacích vedení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</si>
  <si>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</si>
  <si>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</si>
  <si>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</si>
  <si>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75B268</t>
  </si>
  <si>
    <t>NÁBYTEK PRO JOP A SERVISNÍ A DIAGNOSTICKÉ PRACOVIŠTĚ - STOLY PEVNÉ PRO JEDNO PRACOVIŠTĚ - DEMONTÁŽ</t>
  </si>
  <si>
    <t>1. Položka obsahuje:
– demontáž stolů pro umístění počítačového vybavení kanceláře
– demontáž nábytkového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</si>
  <si>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75I811</t>
  </si>
  <si>
    <t>KABEL OPTICKÝ SINGLEMODE DO 12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</si>
  <si>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</si>
  <si>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</si>
  <si>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</si>
  <si>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</si>
  <si>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</si>
  <si>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</si>
  <si>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</si>
  <si>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</si>
  <si>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</si>
  <si>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</si>
  <si>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</si>
  <si>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</si>
  <si>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</si>
  <si>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</si>
  <si>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</si>
  <si>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</si>
  <si>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</si>
  <si>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</si>
  <si>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75IEEY</t>
  </si>
  <si>
    <t>OPTICKÝ ROZVADĚČ 19" PROVEDENÍ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</si>
  <si>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</si>
  <si>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75IEFX</t>
  </si>
  <si>
    <t>OPTICKÝ ROZVADĚČ NA ZEĎ - MONTÁŽ</t>
  </si>
  <si>
    <t>75IEG1</t>
  </si>
  <si>
    <t>KAZETA PRO ULOŽENÍ SVÁRŮ - DODÁVKA</t>
  </si>
  <si>
    <t>75IEGX</t>
  </si>
  <si>
    <t>KAZETA PRO ULOŽENÍ SVÁRŮ - MONTÁŽ</t>
  </si>
  <si>
    <t>75IEGY</t>
  </si>
  <si>
    <t>KAZETA PRO ULOŽENÍ SVÁRŮ - DEMONTÁŽ</t>
  </si>
  <si>
    <t>75IF11</t>
  </si>
  <si>
    <t>SPOJOVACÍ SVORKOVNICE 2/10 - DODÁVKA</t>
  </si>
  <si>
    <t>75IF1X</t>
  </si>
  <si>
    <t>SPOJOVACÍ SVORKOVNICE 2/10 - MONTÁŽ</t>
  </si>
  <si>
    <t>75IF1Y</t>
  </si>
  <si>
    <t>SPOJOVACÍ SVORKOVNICE 2/10 - DEMONTÁŽ</t>
  </si>
  <si>
    <t>75IF41</t>
  </si>
  <si>
    <t>MONTÁŽNÍ RÁM DO 10+1 - DODÁVKA</t>
  </si>
  <si>
    <t>75IF4X</t>
  </si>
  <si>
    <t>MONTÁŽNÍ RÁM DO 10+1 - MONTÁŽ</t>
  </si>
  <si>
    <t>75IF4Y</t>
  </si>
  <si>
    <t>MONTÁŽNÍ RÁM DO 10+1 - DEMONTÁŽ</t>
  </si>
  <si>
    <t>75J311</t>
  </si>
  <si>
    <t>KABEL SDĚLOVACÍ PRO STRUKTUROVANOU KABELÁŽ UTP</t>
  </si>
  <si>
    <t>KMPÁR</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</si>
  <si>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</si>
  <si>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75J821</t>
  </si>
  <si>
    <t>OPTICKÝ PIGTAIL SINGLEMODE DO 2 M - DODÁVKA</t>
  </si>
  <si>
    <t>75J931</t>
  </si>
  <si>
    <t>METALICKÝ PATCHCORD DO 2M - DODÁVKA</t>
  </si>
  <si>
    <t>75JA23</t>
  </si>
  <si>
    <t>ZÁSUVKA DATOVÁ RJ45 DO LIŠTOVÉHO ROZVODU - DODÁVKA</t>
  </si>
  <si>
    <t>75JA51</t>
  </si>
  <si>
    <t>ROZVADĚČ STRUKT. KABELÁŽE, ORGANIZÉR - DODÁVKA</t>
  </si>
  <si>
    <t>75JA53</t>
  </si>
  <si>
    <t>ROZVADĚČ STRUKT. KABELÁŽE, PATCHPANEL 24 ZÁSUVEK - DODÁVKA</t>
  </si>
  <si>
    <t>75JA5A</t>
  </si>
  <si>
    <t>ROZVADĚČ STRUKT. KABELÁŽE, 19" PANEL DISTRIBUCE PRÁZDNÝ - DODÁVKA</t>
  </si>
  <si>
    <t>75JA5D</t>
  </si>
  <si>
    <t>ROZVADĚČ STRUKT. KABELÁŽE, 19" PANEL DISTRIBUCE - MONTÁŽ</t>
  </si>
  <si>
    <t>75JA5E</t>
  </si>
  <si>
    <t>ROZVADĚČ STRUKT. KABELÁŽE, 19" PANEL DISTRIBUCE - DEMONTÁŽ</t>
  </si>
  <si>
    <t>75JA5X</t>
  </si>
  <si>
    <t>ROZVADĚČ STRUKT. KABELÁŽE, MONTÁŽ ORGANIZÉRU, PATCHPANELU</t>
  </si>
  <si>
    <t>75JA5Y</t>
  </si>
  <si>
    <t>ROZVADĚČ STRUKT. KABELÁŽE, DEMONTÁŽ ORGANIZÉRU, PATCHPANELU</t>
  </si>
  <si>
    <t>75JB13</t>
  </si>
  <si>
    <t>DATOVÝ ROZVADĚČ 19" 600X600 DO 47 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</si>
  <si>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RMR</t>
  </si>
  <si>
    <t>75JB1X</t>
  </si>
  <si>
    <t>DATOVÝ ROZVADĚČ 19" 600X600 - MONTÁŽ</t>
  </si>
  <si>
    <t>75JB1Y</t>
  </si>
  <si>
    <t>DATOVÝ ROZVADĚČ 19" 600X600 - DEMONTÁŽ</t>
  </si>
  <si>
    <t>75K222</t>
  </si>
  <si>
    <t>NAPÁJECÍ ZDROJ 24 V DC, SAMOSTATNÝ DO 500W - DODÁVKA</t>
  </si>
  <si>
    <t>75K22X</t>
  </si>
  <si>
    <t>NAPÁJECÍ ZDROJ 24 V DC, SAMOSTATNÝ - MONTÁŽ</t>
  </si>
  <si>
    <t>75K22Y</t>
  </si>
  <si>
    <t>NAPÁJECÍ ZDROJ 24 V DC, SAMOSTATNÝ - DEMONTÁŽ</t>
  </si>
  <si>
    <t>75K35X</t>
  </si>
  <si>
    <t>ZÁLOŽNÍ ZDROJ UPS 230 V DO 12000 VA - MONTÁŽ</t>
  </si>
  <si>
    <t>75K35Y</t>
  </si>
  <si>
    <t>ZÁLOŽNÍ ZDROJ UPS 230 V DO 12000 VA - DEMONTÁŽ</t>
  </si>
  <si>
    <t>75K611</t>
  </si>
  <si>
    <t>AKUMULÁTOROVÁ BATERIE DO 50AH - DODÁVKA</t>
  </si>
  <si>
    <t>75K62X</t>
  </si>
  <si>
    <t>AKUMULÁTOROVÁ BATERIE - MONTÁŽ</t>
  </si>
  <si>
    <t>75K62Y</t>
  </si>
  <si>
    <t>AKUMULÁTOROVÁ BATERIE - DEMONTÁŽ</t>
  </si>
  <si>
    <t>75L46X</t>
  </si>
  <si>
    <t>KLIENSTKÉ PRACOVIŠTĚ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</si>
  <si>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</si>
  <si>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75L46Y</t>
  </si>
  <si>
    <t>KLIENSTKÉ PRACOVIŠTĚ - DEMONTÁŽ</t>
  </si>
  <si>
    <t>75M24X</t>
  </si>
  <si>
    <t>TELEFONNÍ ZAPOJOVAČ ANALOGOVÝ, OBSLUHOVACÍ PRACOVIŠTĚ - MONTÁŽ</t>
  </si>
  <si>
    <t>75M24Y</t>
  </si>
  <si>
    <t>TELEFONNÍ ZAPOJOVAČ ANALOGOVÝ, OBSLUHOVACÍ PRACOVIŠTĚ - DEMONTÁŽ</t>
  </si>
  <si>
    <t>75M26X</t>
  </si>
  <si>
    <t>TELEFONNÍ ZAPOJOVAČ ANALOGOVÝ, NÁHRADNÍ ZAPOJOVAČ - MONTÁŽ</t>
  </si>
  <si>
    <t>75M26Y</t>
  </si>
  <si>
    <t>TELEFONNÍ ZAPOJOVAČ ANALOGOVÝ, NÁHRADNÍ ZAPOJOVAČ - DEMONTÁŽ</t>
  </si>
  <si>
    <t>75M72X</t>
  </si>
  <si>
    <t>ZÁZNAMOVÉ ZAŘÍZENÍ - MONTÁŽ</t>
  </si>
  <si>
    <t>75M72Y</t>
  </si>
  <si>
    <t>ZÁZNAMOVÉ ZAŘÍZENÍ - DEMONTÁŽ</t>
  </si>
  <si>
    <t>75M913</t>
  </si>
  <si>
    <t>DATOVÁ INFRASTRUKTURA LAN, L2 SWITCH STŘEDNÍ 24XGE, ZÁKLADNÍ - DODÁVKA</t>
  </si>
  <si>
    <t>75M915</t>
  </si>
  <si>
    <t>DATOVÁ INFRASTRUKTURA LAN, L2 SWITCH STŘEDNÍ 24XGE, POKROČILÝ - DODÁVKA</t>
  </si>
  <si>
    <t>75M91X</t>
  </si>
  <si>
    <t>DATOVÁ INFRASTRUKTURA LAN, SWITCH ETHERNET L2 - MONTÁŽ</t>
  </si>
  <si>
    <t>75M91Y</t>
  </si>
  <si>
    <t>DATOVÁ INFRASTRUKTURA LAN, SWITCH ETHERNET L2 - DEMONTÁŽ</t>
  </si>
  <si>
    <t>75M97H</t>
  </si>
  <si>
    <t>PŘEVODNÍK - SFP 10G, LOKÁLNÍ - DODÁVKA</t>
  </si>
  <si>
    <t>75M97X</t>
  </si>
  <si>
    <t>PŘEVODNÍK - MONTÁŽ</t>
  </si>
  <si>
    <t>75N1B1</t>
  </si>
  <si>
    <t>TRS, ANTÉNNÍ SOUSTAVA SMĚROVÁ - DODÁVKA</t>
  </si>
  <si>
    <t>75N1BX</t>
  </si>
  <si>
    <t>TRS, ANTÉNNÍ SOUSTAVA - MONTÁŽ</t>
  </si>
  <si>
    <t>75N1BY</t>
  </si>
  <si>
    <t>TRS, ANTÉNNÍ SOUSTAVA - DEMONTÁŽ</t>
  </si>
  <si>
    <t>75N1GX</t>
  </si>
  <si>
    <t>TRS, IP BLOK - MONTÁŽ</t>
  </si>
  <si>
    <t>75N1GY</t>
  </si>
  <si>
    <t>TRS, IP BLOK - DEMONTÁŽ</t>
  </si>
  <si>
    <t>75N21X</t>
  </si>
  <si>
    <t>MRS, RADIOSTANICE - MONTÁŽ</t>
  </si>
  <si>
    <t>75N21Y</t>
  </si>
  <si>
    <t>MRS, RADIOSTANICE - DEMONTÁŽ</t>
  </si>
  <si>
    <t>75N23X</t>
  </si>
  <si>
    <t>MRS, OVLÁDACÍ PRACOVIŠTĚ - MONTÁŽ</t>
  </si>
  <si>
    <t>75N23Y</t>
  </si>
  <si>
    <t>MRS, OVLÁDACÍ PRACOVIŠTĚ - DEMONTÁŽ</t>
  </si>
  <si>
    <t>75N24X</t>
  </si>
  <si>
    <t>MRS, NAPÁJECÍ ZDROJ RADIOSTANICE - MONTÁŽ</t>
  </si>
  <si>
    <t>75N24Y</t>
  </si>
  <si>
    <t>MRS, NAPÁJECÍ ZDROJ RADIOSTANICE - DEMONTÁŽ</t>
  </si>
  <si>
    <t>75N252</t>
  </si>
  <si>
    <t>MRS, ANTÉNNNÍ SOUSTAVA VŠESMĚROVÁ - DODÁVKA</t>
  </si>
  <si>
    <t>75N25X</t>
  </si>
  <si>
    <t>MRS, ANTÉNNNÍ SOUSTAVA - MONTÁŽ</t>
  </si>
  <si>
    <t>75N25Y</t>
  </si>
  <si>
    <t>MRS, ANTÉNNNÍ SOUSTAVA - DEMONTÁŽ</t>
  </si>
  <si>
    <t>75N262</t>
  </si>
  <si>
    <t>MRS, KOAXIÁLNÍ KABEL VENKOVNÍ PRŮMĚRU PŘES 35 MM</t>
  </si>
  <si>
    <t>75N522</t>
  </si>
  <si>
    <t>ANTÉNNÍ VÝLOŽNÍK K INSTALACI NA STOŽÁR DÉLKY DO 1M - DODÁVKA</t>
  </si>
  <si>
    <t>1. Položka obsahuje:
– dodávku kompletního anténního výložníku včetně potřebného drobného montážního materiálu
– PKO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</si>
  <si>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75N52X</t>
  </si>
  <si>
    <t>ANTÉNNÍ VÝLOŽNÍK - MONTÁŽ</t>
  </si>
  <si>
    <t>1. Položka obsahuje:
– kompletní montáž anténního výložníku na zeď objektu/anténní stožár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</si>
  <si>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75N52Y</t>
  </si>
  <si>
    <t>ANTÉNNÍ VÝLOŽNÍK - DEMONTÁŽ</t>
  </si>
  <si>
    <t>75N622</t>
  </si>
  <si>
    <t>KOMPLEXNÍ OCHRANA MRS PŘED BLESKEM A PŘEPĚTÍM - DOPLNĚNÍ - DODÁVKA</t>
  </si>
  <si>
    <t>R742J</t>
  </si>
  <si>
    <t>TCEKPFLEY 30P, IZOLACE PVC</t>
  </si>
  <si>
    <t>R743Z</t>
  </si>
  <si>
    <t>MONTÁŽ OVLADAČE PRO ZAŘÍZENÍ EOV</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</si>
  <si>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</si>
  <si>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R75N7</t>
  </si>
  <si>
    <t>MĚŘENÍ RÁDIOVÝCH SÍTÍ PŘEDPROJEKTOVÉ</t>
  </si>
  <si>
    <t xml:space="preserve">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 Udává se počet kusů kompletní konstrukce nebo práce.</t>
  </si>
  <si>
    <t>PS 55-02-01</t>
  </si>
  <si>
    <t>DDTS</t>
  </si>
  <si>
    <t>02943</t>
  </si>
  <si>
    <t>OSTATNÍ POŽADAVKY - VYPRACOVÁNÍ RDS</t>
  </si>
  <si>
    <t>KPL</t>
  </si>
  <si>
    <t>Položka zahrnuje:
- veškeré náklady spojené s objednatelem požadovanými pracemi
Položka nezahrnuje:
- x</t>
  </si>
  <si>
    <t>703411</t>
  </si>
  <si>
    <t>ELEKTROINSTALAČNÍ TRUBKA PLASTOVÁ VČETNĚ UPEVNĚNÍ A PŘÍSLUŠENSTVÍ DN PRŮMĚRU DO 25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</si>
  <si>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DN25 ohebná pod omítku</t>
  </si>
  <si>
    <t>741311</t>
  </si>
  <si>
    <t>ZÁSUVKA INSTALAČNÍ JEDNODUCHÁ, MONTÁŽ NA KRABICI</t>
  </si>
  <si>
    <t>1. Položka obsahuje:
– kompletní přístroj vč. příslušenství
2. Položka neobsahuje:
X
3. Způsob měření:
Udává se počet kusů kompletní konstrukce nebo práce.
16A, na DIN lištu, servisní</t>
  </si>
  <si>
    <t>741731</t>
  </si>
  <si>
    <t>DVEŘNÍ KONTAKT</t>
  </si>
  <si>
    <t>1. Položka obsahuje:
– zapojení a nastavení přístroje
2. Položka neobsahuje:
X
3. Způsob měření:
Udává se počet kusů kompletní konstrukce nebo práce.
RDD</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</si>
  <si>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</si>
  <si>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</si>
  <si>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
CY10</t>
  </si>
  <si>
    <t>742G32</t>
  </si>
  <si>
    <t>KABEL NN DVOU- A TŘÍŽÍLOVÝ CU S PLASTOVOU IZOLACÍ STÍNĚNÝ OD 4 DO 16 MM2</t>
  </si>
  <si>
    <t>1. Položka obsahuje:
– manipulace a uložení kabelu (do země, chráničky, kanálu, na rošty, na TV a pod.)
2. Položka neobsahuje:
– příchytky, spojky, koncovky, chráničky apod.
3. Způsob měření:
Měří se metr délkový.
CYKY 3x4</t>
  </si>
  <si>
    <t>742I23</t>
  </si>
  <si>
    <t>KABEL NN CU OVLÁDACÍ 19-24ŽÍLOVÝ DO 2,5 MM2 STÍNĚNÝ</t>
  </si>
  <si>
    <t>1. Položka obsahuje:
– manipulace a uložení kabelu (do země, chráničky, kanálu, na rošty, na TV a pod.)
2. Položka neobsahuje:
– příchytky, spojky, koncovky, chráničky apod.
3. Způsob měření:
Měří se metr délkový.
1*20
JYTY 24x1</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</si>
  <si>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</si>
  <si>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</si>
  <si>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
4*5m Cat.5e
1*20m Cat.5e
2xTDS
3xLTDS</t>
  </si>
  <si>
    <t>742K12</t>
  </si>
  <si>
    <t>UKONČENÍ JEDNOŽÍLOVÉHO KABELU V ROZVADĚČI NEBO NA PŘÍSTROJI OD 4 DO 16 MM2</t>
  </si>
  <si>
    <t>742N11</t>
  </si>
  <si>
    <t>UKONČENÍ 19-24ŽÍLOVÉHO KABELU V ROZVADĚČI NEBO NA PŘÍSTROJI DO 2,5 MM2</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</si>
  <si>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</si>
  <si>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</si>
  <si>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</si>
  <si>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</si>
  <si>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</si>
  <si>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</si>
  <si>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</si>
  <si>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747704</t>
  </si>
  <si>
    <t>ZAŠKOLENÍ OBSLUHY</t>
  </si>
  <si>
    <t>1. Položka obsahuje:
– cenu za dobu kdy je s funkcí seznamována obsluha zařízení, včetně odevzdání dokumentace skutečného provedení
2. Položka neobsahuje:
X
3. Způsob měření:
Udává se čas v hodinách.</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</si>
  <si>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</si>
  <si>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</si>
  <si>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DI x 24, DO x 24, AI x 12,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RIO DDTS</t>
  </si>
  <si>
    <t>75O91B</t>
  </si>
  <si>
    <t>DDTS ŽDC, INTEGRAČNÍ KONCENTRÁTOR</t>
  </si>
  <si>
    <t xml:space="preserve">1. Položka obsahuje:  
– dodávku specifikovaného bloku/zařízení včetně potřebného drobného montážního materiálu  
– dodávku souvisejícího příslušenství pro specifikovaný blok/zařízení  
– Integrační koncentrátor s konfigurací min. 2x RS xxx, min. 2x Ethernet 10/100/1000 MBit, USB, napájení 9-36 V DC, včetně operačního systému  
– výrobní dokumentaci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</si>
  <si>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75O91C</t>
  </si>
  <si>
    <t>DDTS ŽDC, SW PRO INTEGRAČNÍ KONCENTRÁTOR</t>
  </si>
  <si>
    <t xml:space="preserve">1. Položka obsahuje:   
– aplikační software, licence pro integrační koncetrátor, s funkcí konverze komunikačních protokolů dle TS2/2008 na ČSN EN 60870-5-104 v průmyslovém provedení dle technických podmínek SŽDC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</si>
  <si>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75O923</t>
  </si>
  <si>
    <t>DDTS ŽDC, SW DOPLNĚNÍ INS</t>
  </si>
  <si>
    <t xml:space="preserve">1. Položka obsahuje:   
– kompletní doplnění SW InS o jeden nový TLS  
– doplnění aplikačního a programového vybavení integračního serveru InS  
– doplnění dispečerské klientské aplikaci pro dohled TLS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integrovaných TLS.
6xEOV
2xOV
1xPZTS
1xROZ
1xKAM
3xAktivní prvek PS
1xISC
1xNZ (bening)
2xVZT
1xEE (RH)
1xNZEE (DA)
1xTelefonní zapojovač
Zdvojený InS Ústí nad Labem sever</t>
  </si>
  <si>
    <t>75O932</t>
  </si>
  <si>
    <t>DDTS ŽDC, KLIENTSKÉ PRACOVIŠTĚ STACIONÁRNÍ</t>
  </si>
  <si>
    <t>1. Položka obsahuje:
– klient systému DDTS ŽDC, stacionární pracoviště s konfigurací dle TZ, min. dle technických podmínek k systému DDTS ŽDC, rozhraní Ethernet 100 Mbit / 1
Gb, napájení 230 V AC, monitor s rozlišením FullHD
– kompletní systémové a programové vybavení nového stacionárního klientského pracoviště
– vizualizační SW
– licence, protokoly ČSN EN 60870-5-104, XML
– aplikační a programové vybavení stacionárního klientského pracoviště
– klientská aplikace pro dohled technologií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</si>
  <si>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75O941</t>
  </si>
  <si>
    <t>DDTS ŽDC, INTEGRACE EOV DO SERVERŮ A KLIENTŮ DDTS ŽDC</t>
  </si>
  <si>
    <t>1. Položka obsahuje:
– SW integraci jednoho rozváděče EOV v rozsahu do osmi výměn do systému DDTS ŽDC - zahrnuta integrace ve všech úrovních systému DDTS ŽDC mimo
InK (InS, TeS, klienti) pro jednu lokalitu InS
– doplnění stávajících klientských pracovišť (stacionární, mobilní, tenký, terminálový) o jeden rozvaděč EOV v rozsahu do osmi výměn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do osmi výměn.
Bečov nad Teplou - REOV1, REOV2, REOV2.1 Krásný Jez Teplá Ovesné Kladruby</t>
  </si>
  <si>
    <t>75O943</t>
  </si>
  <si>
    <t>DDTS ŽDC, INTEGRACE EOV DO INK DDTS ŽDC</t>
  </si>
  <si>
    <t>1. Položka obsahuje:
– SW integraci jednoho rozváděče EOV v rozsahu do osmi výměn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v rozsahu do osmi výměn.
Bečov nad Teplou - REOV1, REOV2, REOV2.1 Krásný Jez Teplá Ovesné Kladruby</t>
  </si>
  <si>
    <t>75O945</t>
  </si>
  <si>
    <t>DDTS ŽDC, INTEGRACE OSV DO SERVERŮ A KLIENTŮ DDTS ŽDC</t>
  </si>
  <si>
    <t>1. Položka obsahuje:
– SW integraci jednoho rozváděče OSV v rozsahu do osmi okruhů osvětlení do systému DDTS ŽDC - zahrnuta integrace ve všech úrovních systému DDTS
ŽDC mimo InK (InS, TeS, klienti) pro jednu lokalitu InS
– doplnění stávajících klientských pracovišť (stacionární, mobilní, tenký, terminálový) o jeden rozvaděč OSV v rozsahu do osmi okruhů osvětlení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do osmi okruhů osvětlení.
R-OV1, R-OV2</t>
  </si>
  <si>
    <t>75O947</t>
  </si>
  <si>
    <t>DDTS ŽDC, INTEGRACE OSV DO INK DDTS ŽDC</t>
  </si>
  <si>
    <t>1. Položka obsahuje:
– SW integraci jednoho rozváděče OSV v rozsahu do osmi okruhů osvětlení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v rozsahu do osmi okruhů osvětlení.
R-OV1, R-OV2</t>
  </si>
  <si>
    <t>75O949</t>
  </si>
  <si>
    <t>DDTS ŽDC, INTEGRACE PZTS DO SERVERŮ A KLIENTŮ DDTS ŽDC</t>
  </si>
  <si>
    <t>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</si>
  <si>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75O94B</t>
  </si>
  <si>
    <t>DDTS ŽDC, INTEGRACE PZTS DO INK DDTS ŽDC</t>
  </si>
  <si>
    <t>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</si>
  <si>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75O94L</t>
  </si>
  <si>
    <t>DDTS ŽDC, INTEGRACE ROZ DO SERVERŮ A KLIENTŮ DDTS ŽDC</t>
  </si>
  <si>
    <t>1. Položka obsahuje:
– SW integraci jedné ústředny ROZ do systému DDTS ŽDC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</si>
  <si>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75O94M</t>
  </si>
  <si>
    <t>DDTS ŽDC, INTEGRACE ROZ DO INK DDTS ŽDC</t>
  </si>
  <si>
    <t>1. Položka obsahuje:
– SW integraci jedné ústředny ROZ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</si>
  <si>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75O94Q</t>
  </si>
  <si>
    <t>DDTS ŽDC, INTEGRACE KAM DO SERVERŮ A KLIENTŮ DDTS ŽDC</t>
  </si>
  <si>
    <t>1. Položka obsahuje:
– SW integraci jednoho kamerového serveru v rozsahu do deseti kamer do systému DDTS ŽDC - zahrnuta integrace ve všech úrovních systému DDTS ŽDC
mimo InK (InS, TeS, klienti) pro jednu lokalitu InS
– doplnění stávajících klientských pracovišť (stacionární, mobilní, tenký, terminálový) o jeden kamerový server v rozsahu do deseti kamer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kamerového serveru do deseti kamer.</t>
  </si>
  <si>
    <t>75O94S</t>
  </si>
  <si>
    <t>DDTS ŽDC, INTEGRACE KAM DO INK DDTS ŽDC</t>
  </si>
  <si>
    <t>1. Položka obsahuje:
– SW integraci jednoho kamerového serveru v rozsahu do deseti kamer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kamerových serverů v rozsahu do deseti kamer.</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</si>
  <si>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</si>
  <si>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</si>
  <si>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úprava stávajících klientských pracovišť (stacionární, mobilní, tenký, terminálový) o jeden aktivní prvek přenosového systému LTDS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
RACK sděl. zař.</t>
  </si>
  <si>
    <t>75O94V</t>
  </si>
  <si>
    <t>DDTS ŽDC, INTEGRACE AKTIVNÍHO PRVKU PŘENOSOVÉHO SYSTÉMU LTDS DO INK DDTS ŽDC</t>
  </si>
  <si>
    <t>1. Položka obsahuje:
– SW integraci jednoho aktivního prvku přenosového systému LTDS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
RACK sděl. zař.</t>
  </si>
  <si>
    <t>75O94W</t>
  </si>
  <si>
    <t>DDTS ŽDC, INTEGRACE ISC DO SERVERŮ A KLIENTŮ DDTS ŽDC</t>
  </si>
  <si>
    <t>1. Položka obsahuje:
– SW integraci informačního systému v žst./zast. v rozsahu do osmi tabulí do systému DDTS ŽDC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</si>
  <si>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75O94Y</t>
  </si>
  <si>
    <t>DDTS ŽDC, INTEGRACE ISC DO INK DDTS ŽDC</t>
  </si>
  <si>
    <t>1. Položka obsahuje:
– SW integraci jednoho informačního systému v žst./zast. v rozsahu do osmi tabulí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</si>
  <si>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75O94Z</t>
  </si>
  <si>
    <t>DDTS ŽDC, INTEGRACE NAPÁJECÍHO ZDROJE DO SERVERŮ A KLIENTŮ DDTS ŽDC</t>
  </si>
  <si>
    <t>1. Položka obsahuje:
– SW integraci jednoho napájecího zdroje do systému DDTS ŽDC - zahrnuta integrace ve všech úrovních systému DDTS ŽDC mimo InK (InS, TeS, klienti) pro
jednu lokalitu InS
– úprava stávajících klientských pracovišť (stacionární, mobilní, tenký, terminálový) o jeden napájecí zdroj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
RACK sděl. zař.</t>
  </si>
  <si>
    <t>75O951</t>
  </si>
  <si>
    <t>DDTS ŽDC, INTEGRACE NAPÁJECÍHO ZDROJE DO INK DDTS ŽDC</t>
  </si>
  <si>
    <t>1. Položka obsahuje:
– SW integraci jednoho napájecího zdroje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</si>
  <si>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75O956</t>
  </si>
  <si>
    <t>DDTS ŽDC, INTEGRACE KLIMATIZAČNÍ NEBO VZT JEDNOTKY DO SERVERŮ A KLIENTŮ DDTS ŽDC</t>
  </si>
  <si>
    <t>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</si>
  <si>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</si>
  <si>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</si>
  <si>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</si>
  <si>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75O958</t>
  </si>
  <si>
    <t>DDTS ŽDC, INTEGRACE EE DO SERVERŮ A KLIENTŮ DDTS ŽDC</t>
  </si>
  <si>
    <t>1. Položka obsahuje:
– SW integraci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
RH stavy jistících prvků</t>
  </si>
  <si>
    <t>75O95C</t>
  </si>
  <si>
    <t>DDTS ŽDC, INTEGRACE EE DO INK DDTS ŽDC</t>
  </si>
  <si>
    <t>1. Položka obsahuje:
– SW integraci signálů z energetických a elektrotechnických systémů stažených do jednoho PLC nebo do jednoho analyzátoru sítě v rozsahu 24xDI / 24xDO /
12xAI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</si>
  <si>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75O95M</t>
  </si>
  <si>
    <t>DDTS ŽDC, INTEGRACE ČIDLA NEBO SENZORU DO SERVERŮ A KLIENTŮ DDTS ŽDC</t>
  </si>
  <si>
    <t>1. Položka obsahuje:
– SW integraci jednoho čidla nebo senzoru (např.: čidlo zaplavení, čidlo teploty) do systému DDTS ŽDC - zahrnuta integrace ve všech úrovních systému
DDTS ŽDC mimo InK (InS, TeS, klienti) pro jednu lokalitu InS
– doplnění stávajících klientských pracovišť (stacionární, mobilní, tenký, terminálový) o jedno čidlo nebo senzor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</si>
  <si>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75O95N</t>
  </si>
  <si>
    <t>DDTS ŽDC, INTEGRACE ČIDLA NEBO SENZORU DO INK DDTS ŽDC</t>
  </si>
  <si>
    <t>1. Položka obsahuje:
– SW integraci jednoho čidla nebo senzoru (např.: čidlo zaplavení, čidlo teploty)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</si>
  <si>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75O95O</t>
  </si>
  <si>
    <t>DDTS ŽDC, INTEGRACE JINÉHO ZAŘÍZENÍ DO SERVERŮ A KLIENTŮ DDTS ŽDC</t>
  </si>
  <si>
    <t>1. Položka obsahuje:
– SW integraci jednoho jiného (nekategorizovaného) zařízení, dle specifikace v TZ do systému DDTS ŽDC - zahrnuta integrace ve všech úrovních systému
DDTS ŽDC mimo InK (InS, TeS, klienti) pro jednu lokalitu InS
– úprava stávajících klientských pracovišť (stacionární, mobilní, tenký, terminálový) o jedno jiné (nekategorizované) zařízení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
NZEE (diesel agregát v SO03) Telefonní zapojovač v RACK sděl. zař.</t>
  </si>
  <si>
    <t>75O95P</t>
  </si>
  <si>
    <t>DDTS ŽDC, INTEGRACE JINÉHO ZAŘÍZENÍ DO INK DDTS ŽDC</t>
  </si>
  <si>
    <t>1. Položka obsahuje:
– SW integraci jiného (nekategorizovaného) zařízení, dle specifikace v TZ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
NZEE (diesel agregát v SO03) Telefonní zapojovač v RACK sděl. zař.</t>
  </si>
  <si>
    <t>75O95Z</t>
  </si>
  <si>
    <t>DDTS ŽDC, ZÁVĚREČNÁ ZKOUŠKA</t>
  </si>
  <si>
    <t>1. Položka obsahuje:
– závěrečná zkouška DDTS ŽDC
– komplexní vyzkoušení zařízení DDTS 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</si>
  <si>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</si>
  <si>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</si>
  <si>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
Sděl. zař., Silnoproudá eletrotechnika</t>
  </si>
  <si>
    <t>75O972</t>
  </si>
  <si>
    <t>DDTS ŽDC, VYBAVENÁ SKŘÍŇ PRO DDTS ROZVADĚČOVÁ NA PODSTAVCI VÝŠKY DO 2200 MM</t>
  </si>
  <si>
    <t>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 Udává počet kusů kompletní konstrukce nebo práce.
RDD 600x600x2000</t>
  </si>
  <si>
    <t>75O97X</t>
  </si>
  <si>
    <t>DDTS ŽDC, VYBAVENÁ SKŘÍŇ PRO DDTS ROZVADĚČOVÁ NA PODSTAVCI VÝŠKY DO 2200 MM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</si>
  <si>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RDD 600x600x2000</t>
  </si>
  <si>
    <t>R5502011</t>
  </si>
  <si>
    <t>PŘEPĚŤOVÁ OCHRANA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</si>
  <si>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1x - DSE (nabíjecí stanice elektrokol)
T3 (D) se signalizačním kontaktem</t>
  </si>
  <si>
    <t>PS 55-02-11</t>
  </si>
  <si>
    <t>21-M</t>
  </si>
  <si>
    <t>Elektromontáže</t>
  </si>
  <si>
    <t>210280001</t>
  </si>
  <si>
    <t>Zkoušky a prohlídky elektrických rozvodů a zařízení celková prohlídka, zkoušení, měření a vyhotovení revizní zprávy pro objem montážních prací do 100 tisíc Kč</t>
  </si>
  <si>
    <t>CS ÚRS 2024 02</t>
  </si>
  <si>
    <t>22-M</t>
  </si>
  <si>
    <t>Montáže technologických zařízení pro dopravní stavby</t>
  </si>
  <si>
    <t>220060771</t>
  </si>
  <si>
    <t>Montáž kabelu sdělovacího párového volně uloženého včetně přistavení kabelového bubnu ke kabelové komoře nebo telekomunikačnímu kanálku, pročištění otvoru v tvá</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</si>
  <si>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</si>
  <si>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220182023</t>
  </si>
  <si>
    <t>Kontrola tlakutěsnosti HDPE trubky od 1 m do 2000 m</t>
  </si>
  <si>
    <t>220182027</t>
  </si>
  <si>
    <t>Montáž koncovky nebo záslepky bez svařování na HDPE trubku</t>
  </si>
  <si>
    <t>220182031</t>
  </si>
  <si>
    <t>Zatažení optického kabelu do ochranné HDPE trubky</t>
  </si>
  <si>
    <t>220182035</t>
  </si>
  <si>
    <t>Zhotovení a zrušení náběhu s výstupem při zafukování optických kabelů do obsazené trubky</t>
  </si>
  <si>
    <t>220182036</t>
  </si>
  <si>
    <t>Zafukování mikrotrubičky HDPE samostatně</t>
  </si>
  <si>
    <t>220182039</t>
  </si>
  <si>
    <t>Uložení trubky HDPE do výkopu pro optický kabel bez zřízení lože a bez krytí průměru přes 20 mm</t>
  </si>
  <si>
    <t>34123014</t>
  </si>
  <si>
    <t>kabel datový optický OS DROP 4 vlákna 9/125 plášť LSOH</t>
  </si>
  <si>
    <t>34126057</t>
  </si>
  <si>
    <t>kabel sdělovací stíněný laminovanou Al folií jádro Cu plné izolace PE plášť PE 150V (TCEKFLE) 10x4x0,8mm2</t>
  </si>
  <si>
    <t>34571802</t>
  </si>
  <si>
    <t>chránička optického kabelu HDPE jednoplášťová bezhalogenová D 40/33mm</t>
  </si>
  <si>
    <t>34571809</t>
  </si>
  <si>
    <t>spojka šroubovací pro chráničky optického kabelu D 40mm</t>
  </si>
  <si>
    <t>34571814</t>
  </si>
  <si>
    <t>koncovka pro chráničky optického kabelu D 40mm</t>
  </si>
  <si>
    <t>34571828</t>
  </si>
  <si>
    <t>mikrotrubička HDPE zemní zodolněná vnitřní lubrikační vrstva D 12/8mm</t>
  </si>
  <si>
    <t>741</t>
  </si>
  <si>
    <t>Elektroinstalace - silnoproud</t>
  </si>
  <si>
    <t>34141027</t>
  </si>
  <si>
    <t>vodič propojovací flexibilní jádro Cu lanované izolace PVC 450/750V (H07V-K) 1x6mm2</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</si>
  <si>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</si>
  <si>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</si>
  <si>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</si>
  <si>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741231013</t>
  </si>
  <si>
    <t>Montáž svorkovnic do rozváděčů s popisnými štítky se zapojením vodičů na jedné straně jistících</t>
  </si>
  <si>
    <t>R345621</t>
  </si>
  <si>
    <t>svorkovnice zemnící se žlutozeleným zemnícím vodičem, max počet žílových párů 20</t>
  </si>
  <si>
    <t>R55021101</t>
  </si>
  <si>
    <t>Telekomunikační rozvaděč pod omítku 100párový</t>
  </si>
  <si>
    <t>KS</t>
  </si>
  <si>
    <t>dodávka a montáž
Rozváděč je určen k distribuci 100 párů ve vnitřním i venkovním prostředí. Rozváděč je určen k zazdění do úrovně omítky, k překrytí spáry je použit krycí rámeček. Pro zazdění do úrovně omítky se doporučuje použít zazdívací přípravek.
- 100 párový rozváděč
- umožňuje instalaci nosníku zářezových modulů (10+1 pozice)
- přidržovače kabelů
- ranžírovací oka
- pryžová průchodka
- uzamykatelné dveře
- jednoduchá montáž
- instalace pod omítku
- krycí rámeček
- stupeň krytí IP 54</t>
  </si>
  <si>
    <t>R55021102</t>
  </si>
  <si>
    <t>Zářezová svorkovnice pro 10 párů</t>
  </si>
  <si>
    <t>dodávka a montáž</t>
  </si>
  <si>
    <t>R55021104</t>
  </si>
  <si>
    <t>Nosník zářezových modulů 10 +1 pozicový nosník v.42mm</t>
  </si>
  <si>
    <t>R55021105</t>
  </si>
  <si>
    <t>Magazín pro dvoupolové blestkojistky</t>
  </si>
  <si>
    <t>R55021106</t>
  </si>
  <si>
    <t>Bleskojistka 10A/230V 2-polová</t>
  </si>
  <si>
    <t>742</t>
  </si>
  <si>
    <t>Elektroinstalace - slaboproud</t>
  </si>
  <si>
    <t>742330051</t>
  </si>
  <si>
    <t>Montáž strukturované kabeláže zásuvek datových popis portu zásuvky</t>
  </si>
  <si>
    <t>742330101</t>
  </si>
  <si>
    <t>Montáž strukturované kabeláže měření segmentu metalického s vyhotovením protokolu</t>
  </si>
  <si>
    <t>742330102</t>
  </si>
  <si>
    <t>Montáž strukturované kabeláže měření segmentu optického, měření útlumu, 2 okna</t>
  </si>
  <si>
    <t>PS 55-02-21</t>
  </si>
  <si>
    <t>6</t>
  </si>
  <si>
    <t>Úpravy povrchů, podlahy a osazování výplní</t>
  </si>
  <si>
    <t>612135101</t>
  </si>
  <si>
    <t>Hrubá výplň rýh maltou jakékoli šířky rýhy ve stěnách</t>
  </si>
  <si>
    <t>M2</t>
  </si>
  <si>
    <t xml:space="preserve"> 250*0.05 = 12,500 [A]_x000d_
 Celkem: A = 12,500 [B]_x000d_</t>
  </si>
  <si>
    <t>34111036</t>
  </si>
  <si>
    <t>kabel instalační jádro Cu plné izolace PVC plášť PVC 450/750V (CYKY) 3x2,5mm2</t>
  </si>
  <si>
    <t xml:space="preserve"> 45*1.15 Přepočtené koeficientem množství = 51,750 [A]_x000d_
 Celkem: A = 51,750 [B]_x000d_</t>
  </si>
  <si>
    <t>34143191</t>
  </si>
  <si>
    <t>kabel ovládací flexibilní stíněný Cu opletením jádro Cu lanované izolace PVC plášť PVC 300/500V (CMFM) 4x2,50mm2</t>
  </si>
  <si>
    <t xml:space="preserve"> 350*1.15 Přepočtené koeficientem množství = 402,500 [A]_x000d_
 Celkem: A = 402,500 [B]_x000d_</t>
  </si>
  <si>
    <t>34571076</t>
  </si>
  <si>
    <t>trubka elektroinstalační ohebná z PVC oranžová d 50mm</t>
  </si>
  <si>
    <t xml:space="preserve"> 350*1.05 Přepočtené koeficientem množství = 367,500 [A]_x000d_
 Celkem: A = 367,500 [B]_x000d_</t>
  </si>
  <si>
    <t>34571524</t>
  </si>
  <si>
    <t>krabice pod omítku PVC odbočná čtvercová 125x125mm s víčkem</t>
  </si>
  <si>
    <t>741110061</t>
  </si>
  <si>
    <t>Montáž trubek elektroinstalačních s nasunutím nebo našroubováním do krabic plastových ohebných, uložených pod omítku, vnější O přes 11 do 23 mm</t>
  </si>
  <si>
    <t>741120001</t>
  </si>
  <si>
    <t>Montáž vodičů izolovaných měděných bez ukončení uložených pod omítku plných a laněných (např. CY), průřezu žíly 0,35 až 6 mm2</t>
  </si>
  <si>
    <t>741120521</t>
  </si>
  <si>
    <t>Montáž kabelů flexibilních měděných bez ukončení uložených volně stíněných (např. CMFM), průřezu žil 4 až 6 mm2</t>
  </si>
  <si>
    <t>741122016</t>
  </si>
  <si>
    <t>Montáž kabelů měděných bez ukončení uložených pod omítku plných kulatých (např. CYKY), počtu a průřezu žil 3x2,5 až 6 mm2</t>
  </si>
  <si>
    <t>741322151</t>
  </si>
  <si>
    <t>Montáž přepěťových ochran nn se zapojením vodičů svodiče přepětí - typ 3 do elektroinstalačních krabic jednopólových</t>
  </si>
  <si>
    <t>741330824</t>
  </si>
  <si>
    <t>Montáž relé doplňkových prvků translátoru</t>
  </si>
  <si>
    <t>742110506</t>
  </si>
  <si>
    <t>Montáž krabic elektroinstalačních s víčkem zapuštěných plastových odbočných univerzálních</t>
  </si>
  <si>
    <t>998741102</t>
  </si>
  <si>
    <t>Přesun hmot pro silnoproud stanovený z hmotnosti přesunovaného materiálu vodorovná dopravní vzdálenost do 50 m základní v objektech výšky přes 6 do 12 m</t>
  </si>
  <si>
    <t>T</t>
  </si>
  <si>
    <t>R35889540</t>
  </si>
  <si>
    <t>svodič přepětí pro linku RZ vč. krabice</t>
  </si>
  <si>
    <t>R38448007</t>
  </si>
  <si>
    <t>Stanice hlasatele</t>
  </si>
  <si>
    <t>SOUBOR</t>
  </si>
  <si>
    <t>All in-one zesilovač. 6zón, 240W, mikrofon s vysílačem 722-746Mhz položka obsahuje dodávku a montáž</t>
  </si>
  <si>
    <t>R741330929</t>
  </si>
  <si>
    <t>Software řídícího počítače</t>
  </si>
  <si>
    <t>dodávka a instalace</t>
  </si>
  <si>
    <t>R7419901</t>
  </si>
  <si>
    <t>relé doplňkových prvků translátoru</t>
  </si>
  <si>
    <t>R75L161</t>
  </si>
  <si>
    <t>ROZHLASOVÉ PŘÍSLUŠENSTVÍ - KONZOLA PRO REPRODUKTOR - DODÁVKA</t>
  </si>
  <si>
    <t>R75L16X</t>
  </si>
  <si>
    <t>ROZHLASOVÉ PŘÍSLUŠENSTVÍ - MONTÁŽ</t>
  </si>
  <si>
    <t>R75L172</t>
  </si>
  <si>
    <t>REPRODUKTOR VENKOVNÍ SMĚROVÝ S NASTAVITELNÝM VÝKONEM - DODÁVKA</t>
  </si>
  <si>
    <t>R75L17X</t>
  </si>
  <si>
    <t>REPRODUKTOR VENKOVNÍ - MONTÁŽ</t>
  </si>
  <si>
    <t>R75L186</t>
  </si>
  <si>
    <t>REPRODUKTOR VNITŘNÍ STROPNÍ S NASTAVITELNÝM VÝKONEM - DODÁVKA</t>
  </si>
  <si>
    <t>R75L18X</t>
  </si>
  <si>
    <t>REPRODUKTOR VNITŘNÍ - MONTÁŽ</t>
  </si>
  <si>
    <t>8</t>
  </si>
  <si>
    <t>Ostatní náklady</t>
  </si>
  <si>
    <t>R75L1A1</t>
  </si>
  <si>
    <t>MĚŘENÍ AKUSTICKÉHO HLUKU NA HRANICI OCHRANNÉHO PÁSMA V ŽST</t>
  </si>
  <si>
    <t>KOMPLET</t>
  </si>
  <si>
    <t xml:space="preserve"> 1 = 1,000 [A]_x000d_
 Celkem: A = 1,000 [B]_x000d_</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</si>
  <si>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</si>
  <si>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R75L1B2</t>
  </si>
  <si>
    <t>ZKOUŠENÍ, NASTAVENÍ A UVEDENÍ ROZHLASOVÉHO ZAŘÍZENÍ DO PROVOZU</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</si>
  <si>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</si>
  <si>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9</t>
  </si>
  <si>
    <t>Ostatní konstrukce a práce, bourání</t>
  </si>
  <si>
    <t>949101111</t>
  </si>
  <si>
    <t>Lešení pomocné pracovní pro objekty pozemních staveb pro zatížení do 150 kg/m2, o výšce lešeňové podlahy do 1,9 m</t>
  </si>
  <si>
    <t>971033141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</si>
  <si>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</si>
  <si>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300 mm</t>
  </si>
  <si>
    <t>971033151</t>
  </si>
  <si>
    <t>Vybourání otvorů ve zdivu základovém nebo nadzákladovém z cihel, tvárnic, příčkovek z cihel pálených na maltu vápennou nebo vápenocementovou průměru profilu do 60 mm, tl. do 450 mm</t>
  </si>
  <si>
    <t>971033161</t>
  </si>
  <si>
    <t>Vybourání otvorů ve zdivu základovém nebo nadzákladovém z cihel, tvárnic, příčkovek z cihel pálených na maltu vápennou nebo vápenocementovou průměru profilu do 60 mm, tl. do 600 mm</t>
  </si>
  <si>
    <t>974031121</t>
  </si>
  <si>
    <t>Vysekání rýh ve zdivu cihelném na maltu vápennou nebo vápenocementovou do hl. 30 mm a šířky do 30 mm</t>
  </si>
  <si>
    <t>997</t>
  </si>
  <si>
    <t>Přesun sutě</t>
  </si>
  <si>
    <t>997013153</t>
  </si>
  <si>
    <t>Vnitrostaveništní doprava suti a vybouraných hmot vodorovně do 50 m s naložením s omezením mechanizace pro budovy a haly výšky přes 9 do 12 m</t>
  </si>
  <si>
    <t>R015120.901</t>
  </si>
  <si>
    <t>POPLATKY ZA LIKVIDACI ODPADŮ NEKONTAMINOVANÝCH - 17 01 02 STAVEBNÍ A DEMOLIČNÍ
SUŤ (CIHLY), VČETNĚ NALOŽENÍ NA DOPRAVNÍ PROSTŘDEK A DOPRAVY</t>
  </si>
  <si>
    <t>NEOCEŇOVAT – Evidenční položka (neoceňovat v objektu SO/PS, položka se oceňuje pouze v objektu SO 90-90)</t>
  </si>
  <si>
    <t>998</t>
  </si>
  <si>
    <t>Přesun hmot</t>
  </si>
  <si>
    <t>998011009</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</si>
  <si>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</si>
  <si>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s omezením mechanizace pro budovy výšky přes 6 do 12 m</t>
  </si>
  <si>
    <t>OST</t>
  </si>
  <si>
    <t>Ostatní</t>
  </si>
  <si>
    <t>R742295080</t>
  </si>
  <si>
    <t>Ostatní drobný, pomocný, doplňkový materiál a ostatní výrobky a zařízení v potřebném rozsahu pro řádné dokončení díla</t>
  </si>
  <si>
    <t>R742295140</t>
  </si>
  <si>
    <t>Osvědčení bezpečnosti - vyhláška o vyhrazených elektrických zařízeních</t>
  </si>
  <si>
    <t xml:space="preserve"> 4 = 4,000 [A]_x000d_
 Celkem: A = 4,000 [B]_x000d_</t>
  </si>
  <si>
    <t>Včetně vystavení zprávy o revizi s deklarací bezpečného provozu bez závad. Včetně provedení kontroly dle zařazení do tříd a skupin</t>
  </si>
  <si>
    <t>PS 55-02-41A</t>
  </si>
  <si>
    <t xml:space="preserve"> 500*0.05 = 25,000 [A]_x000d_
 Celkem: A = 25,000 [B]_x000d_</t>
  </si>
  <si>
    <t>34121237</t>
  </si>
  <si>
    <t>kabel sdělovací stíněný laminovanou Al fólií s příložným Cu drátem jádro Cu plné izolace PVC plášť PVC 300V (J-Y(St)Y…Lg) 4x2x0,8mm2</t>
  </si>
  <si>
    <t>34121268</t>
  </si>
  <si>
    <t>kabel datový bezhalogenový třída reakce na oheň B2cas1d1a1 jádro Cu plné (U/UTP) kategorie 6</t>
  </si>
  <si>
    <t>34571063</t>
  </si>
  <si>
    <t>trubka elektroinstalační ohebná z PVC bílá d 23mm</t>
  </si>
  <si>
    <t>34571064</t>
  </si>
  <si>
    <t>trubka elektroinstalační ohebná z PVC bílá d 29mm</t>
  </si>
  <si>
    <t>40461021</t>
  </si>
  <si>
    <t>detektor pohybu sběrnicový</t>
  </si>
  <si>
    <t>40461041</t>
  </si>
  <si>
    <t>kontakt magnetický, zápustný s přírubami</t>
  </si>
  <si>
    <t>40462007</t>
  </si>
  <si>
    <t>ústředna PZTS v krytu bez klávesnice, s komunikátorem a zdrojem, 264 zón, 32 podsystémů</t>
  </si>
  <si>
    <t>40466019</t>
  </si>
  <si>
    <t>koncentrátor v kovovém krytu</t>
  </si>
  <si>
    <t>40466050</t>
  </si>
  <si>
    <t>modul GSM komunikátoru pro poplachové ústředny</t>
  </si>
  <si>
    <t>40466067</t>
  </si>
  <si>
    <t>krabice plastová, propojovací</t>
  </si>
  <si>
    <t>40466087</t>
  </si>
  <si>
    <t>převodník signálu mezi metalickou sběrnicí RS-485 a signálem šířeným prostřednictvím páru jednovidových (Single Mode) optických vláken, 3x SC konektor</t>
  </si>
  <si>
    <t>40466089</t>
  </si>
  <si>
    <t>držák GSM modemu</t>
  </si>
  <si>
    <t>40467091</t>
  </si>
  <si>
    <t>klávesnice ústředny PZTS, dvouřádkový displej, podsvícená klávesnice, čtečka bezkontaktních karet</t>
  </si>
  <si>
    <t xml:space="preserve"> 2 PŮDORYS 1PP = 2,000 [A]_x000d_
 6 PŮDORYS 1NP = 6,000 [B]_x000d_
 Celkem: A+B = 8,000 [C]_x000d_</t>
  </si>
  <si>
    <t>40468000</t>
  </si>
  <si>
    <t>držák kloubový pro PIR detektory</t>
  </si>
  <si>
    <t>59081430</t>
  </si>
  <si>
    <t>hlásič kouře optický konvenční</t>
  </si>
  <si>
    <t>59081431</t>
  </si>
  <si>
    <t>hlásič kouře adresný optický</t>
  </si>
  <si>
    <t xml:space="preserve"> 3 BYTOVÉ JEDNOTKY = 3,000 [A]_x000d_</t>
  </si>
  <si>
    <t>59081470</t>
  </si>
  <si>
    <t>patice hlásiče standardní</t>
  </si>
  <si>
    <t>59081500</t>
  </si>
  <si>
    <t>siréna adresná</t>
  </si>
  <si>
    <t>742110002</t>
  </si>
  <si>
    <t>Montáž trubek elektroinstalačních plastových ohebných uložených pod omítku</t>
  </si>
  <si>
    <t xml:space="preserve"> 350+150 = 500,000 [A]_x000d_</t>
  </si>
  <si>
    <t>742121001</t>
  </si>
  <si>
    <t>Montáž kabelů sdělovacích pro vnitřní rozvody počtu žil do 15</t>
  </si>
  <si>
    <t xml:space="preserve"> 945+780 = 1725,000 [A]_x000d_</t>
  </si>
  <si>
    <t>742220008</t>
  </si>
  <si>
    <t>Montáž ústředny PZTS se zdrojem s komunikátorem přes 12 linek</t>
  </si>
  <si>
    <t>742220031</t>
  </si>
  <si>
    <t>Montáž koncentrátoru nebo expanderu v krytu pro PZTS do 8 vstupů</t>
  </si>
  <si>
    <t>742220053</t>
  </si>
  <si>
    <t>Montáž krabice pro magnetický kontakt propojovací</t>
  </si>
  <si>
    <t>742220141</t>
  </si>
  <si>
    <t>Montáž klávesnice pro dodanou ústřednu</t>
  </si>
  <si>
    <t>742220172</t>
  </si>
  <si>
    <t>Montáž komunikátoru do ústředny bez držáku GSM</t>
  </si>
  <si>
    <t>742220173</t>
  </si>
  <si>
    <t>Montáž komunikátoru držáku GSM</t>
  </si>
  <si>
    <t>742220203</t>
  </si>
  <si>
    <t>Montáž převodníku optické sítě/metalické sítě (RS485/Ethernet)</t>
  </si>
  <si>
    <t>742220231</t>
  </si>
  <si>
    <t>Montáž příslušenství pro PZTS kombinovaný kloubový držák pro pohybový detektor na strop nebo na stěnu</t>
  </si>
  <si>
    <t xml:space="preserve"> 2 PŮDORYS 1PP = 2,000 [A]_x000d_
 15 PŮDORYS 1NP = 15,000 [B]_x000d_
 Celkem: A+B = 17,000 [C]_x000d_</t>
  </si>
  <si>
    <t>742220232</t>
  </si>
  <si>
    <t>Montáž příslušenství pro PZTS detektor na stěnu nebo na strop</t>
  </si>
  <si>
    <t xml:space="preserve"> "DETEKTORY KOUŘE"_x000d_
 3 BYTOVÉ JEDNOTKY = 3,000 [A]_x000d_
 18 = 18,000 [B]_x000d_
 Mezisoučet: A+B = 21,000 [C]_x000d_
 "PIR SENZORY"_x000d_
 2 PŮDORYS 1PP = 2,000 [D]_x000d_
 15 PŮDORYS 1NP = 15,000 [E]_x000d_
 Mezisoučet: D+E = 17,000 [F]_x000d_
 Celkem: A+B+D+E = 38,000 [G]_x000d_</t>
  </si>
  <si>
    <t>742220236</t>
  </si>
  <si>
    <t>Montáž příslušenství pro PZTS magnetický kontakt závrtný čtyřdrátový</t>
  </si>
  <si>
    <t xml:space="preserve"> 47 PŮDORYS 1NP = 47,000 [A]_x000d_</t>
  </si>
  <si>
    <t>742220255</t>
  </si>
  <si>
    <t>Montáž příslušenství pro PZTS siréna vnitřní pro vyhlášení poplachu</t>
  </si>
  <si>
    <t>742220401</t>
  </si>
  <si>
    <t>Nastavení a oživení PZTS programování základních parametrů ústředny</t>
  </si>
  <si>
    <t>742220402</t>
  </si>
  <si>
    <t>Nastavení a oživení PZTS programování systému na jeden detektor</t>
  </si>
  <si>
    <t xml:space="preserve"> 47+28 = 75,000 [A]_x000d_</t>
  </si>
  <si>
    <t>742220411</t>
  </si>
  <si>
    <t>Nastavení a oživení PZTS oživení systému na jeden detektor</t>
  </si>
  <si>
    <t>742220421</t>
  </si>
  <si>
    <t>Nastavení a oživení PZTS instalace přístupového SW</t>
  </si>
  <si>
    <t>742220501</t>
  </si>
  <si>
    <t>Zkoušky a revize PZTS zkoušky TIČR</t>
  </si>
  <si>
    <t>742220511</t>
  </si>
  <si>
    <t>Zkoušky a revize PZTS revize výchozí systému PZTS</t>
  </si>
  <si>
    <t>998742102</t>
  </si>
  <si>
    <t>Přesun hmot pro slaboproud stanovený z hmotnosti přesunovaného materiálu vodorovná dopravní vzdálenost do 50 m základní v objektech výšky přes 6 do 12 m</t>
  </si>
  <si>
    <t>R75O521</t>
  </si>
  <si>
    <t>PZTS, SOFTWARE ÚSTŘEDNY - DODÁVKA</t>
  </si>
  <si>
    <t>R75O561</t>
  </si>
  <si>
    <t>PZTS, ROZVODNÁ KRABICE - DODÁVKA</t>
  </si>
  <si>
    <t>R75O56X</t>
  </si>
  <si>
    <t>PZTS, ROZVODNÁ KRABICE - MONTÁŽ</t>
  </si>
  <si>
    <t>PS 55-02-41B</t>
  </si>
  <si>
    <t xml:space="preserve"> 50*0.03 = 1,500 [A]_x000d_
 Celkem: A = 1,500 [B]_x000d_</t>
  </si>
  <si>
    <t>220332003</t>
  </si>
  <si>
    <t>Montáž sirény s majákem</t>
  </si>
  <si>
    <t>40464020</t>
  </si>
  <si>
    <t>siréna venkovní plastová zálohovaná, s majákem a akumulátorem, 110 dB/1m, záblesk červený</t>
  </si>
  <si>
    <t>40467090</t>
  </si>
  <si>
    <t>klávesnice ústředny PZTS, dvouřádkový displej, podsvícená klávesnice</t>
  </si>
  <si>
    <t xml:space="preserve"> 190+50 = 240,000 [A]_x000d_</t>
  </si>
  <si>
    <t xml:space="preserve"> 5 optickokouřový detektor = 5,000 [A]_x000d_
 4 detektor pohybu = 4,000 [B]_x000d_
 Celkem: A+B = 9,000 [C]_x000d_</t>
  </si>
  <si>
    <t>998742111</t>
  </si>
  <si>
    <t>Přesun hmot pro slaboproud stanovený z hmotnosti přesunovaného materiálu vodorovná dopravní vzdálenost do 50 m s omezením mechanizace v objektech výšky do 6 m</t>
  </si>
  <si>
    <t>PS 55-02-61</t>
  </si>
  <si>
    <t xml:space="preserve"> 50*0.05 = 2,500 [A]_x000d_
 Celkem: A = 2,500 [B]_x000d_</t>
  </si>
  <si>
    <t>34141026</t>
  </si>
  <si>
    <t>vodič propojovací flexibilní jádro Cu lanované izolace PVC 450/750V (H07V-K) 1x4mm2</t>
  </si>
  <si>
    <t>34571093</t>
  </si>
  <si>
    <t>trubka elektroinstalační tuhá z PVC D 22,1/25 mm, délka 3m</t>
  </si>
  <si>
    <t>34571521</t>
  </si>
  <si>
    <t>krabice pod omítku PVC odbočná kruhová D 70mm s víčkem a svorkovnicí</t>
  </si>
  <si>
    <t>741110002</t>
  </si>
  <si>
    <t>Montáž trubek elektroinstalačních s nasunutím nebo našroubováním do krabic plastových tuhých, uložených pevně, vnější O přes 23 do 35 mm</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</si>
  <si>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</si>
  <si>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</si>
  <si>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 do zdiva</t>
  </si>
  <si>
    <t>741122122</t>
  </si>
  <si>
    <t>Montáž kabelů měděných bez ukončení uložených v trubkách zatažených plných kulatých nebo bezhalogenových (např. CYKY) počtu a průřezu žil 3x1,5 až 6 mm2</t>
  </si>
  <si>
    <t>PŘIPOJENÍ OHM MAJÁČKŮ A E-PAPÍR</t>
  </si>
  <si>
    <t>998741112</t>
  </si>
  <si>
    <t>Přesun hmot pro silnoproud stanovený z hmotnosti přesunovaného materiálu vodorovná dopravní vzdálenost do 50 m s omezením mechanizace v objektech výšky přes 6 d</t>
  </si>
  <si>
    <t>Přesun hmot pro silnoproud stanovený z hmotnosti přesunovaného materiálu vodorovná dopravní vzdálenost do 50 m s omezením mechanizace v objektech výšky přes 6 do 12 m</t>
  </si>
  <si>
    <t>PS 55-02-81</t>
  </si>
  <si>
    <t>27311040</t>
  </si>
  <si>
    <t>manžeta stožárová guma černá průměr 38-55mm</t>
  </si>
  <si>
    <t>31686015</t>
  </si>
  <si>
    <t>stožár anténní kov žárový zinek plastová záslepka průměr 48mm délka 4m</t>
  </si>
  <si>
    <t>34571351</t>
  </si>
  <si>
    <t>trubka elektroinstalační ohebná dvouplášťová korugovaná HDPE+LDPE (chránička) D 40/50mm</t>
  </si>
  <si>
    <t>742110003</t>
  </si>
  <si>
    <t>Montáž trubek elektroinstalačních plastových ohebných uložených volně na příchytky</t>
  </si>
  <si>
    <t>742420021</t>
  </si>
  <si>
    <t>Montáž společné televizní antény antenního stožáru včetně upevňovacího materiálu</t>
  </si>
  <si>
    <t>R55028102</t>
  </si>
  <si>
    <t>Konstrukce do krovu pro stožár 4m</t>
  </si>
  <si>
    <t>R55028105</t>
  </si>
  <si>
    <t>Kotevní materiál, vruty, šřouby, podružný montážní materiál</t>
  </si>
  <si>
    <t>PS 55-02-91</t>
  </si>
  <si>
    <t xml:space="preserve"> 800*0.03 = 24,000 [A]_x000d_
 Celkem: A = 24,000 [B]_x000d_</t>
  </si>
  <si>
    <t>741810002</t>
  </si>
  <si>
    <t>Zkoušky a prohlídky elektrických rozvodů a zařízení celková prohlídka a vyhotovení revizní zprávy pro objem montážních prací přes 100 do 500 tis. Kč</t>
  </si>
  <si>
    <t>741990062</t>
  </si>
  <si>
    <t>Ostatní doplňkové práce elektromontážní dokončovací práce (čistění a konzervace) utěsnění skříňových rozváděčů a řídících skříní</t>
  </si>
  <si>
    <t>220450002</t>
  </si>
  <si>
    <t>Montáž switche datového</t>
  </si>
  <si>
    <t>34121263</t>
  </si>
  <si>
    <t>kabel datový jádro Cu plné plášť PVC (U/UTP) kategorie 6</t>
  </si>
  <si>
    <t>35712032</t>
  </si>
  <si>
    <t>rozvaděč stojanový 19" celoskleněné dveře 42U/600x800mm</t>
  </si>
  <si>
    <t>35712067</t>
  </si>
  <si>
    <t>police rozvaděče 19" perforovaná integrované podpěry 1U/250mm nosnost 20kg</t>
  </si>
  <si>
    <t>35712107</t>
  </si>
  <si>
    <t>panel rozvodný 19" 1U 8x zásuvka dle ČSN max 16A bleskojistka kabel 3x1,5mm 2m</t>
  </si>
  <si>
    <t>37451110</t>
  </si>
  <si>
    <t>patch panel Cat6 PCB 1U 24 portů 19" UTP</t>
  </si>
  <si>
    <t>37451145</t>
  </si>
  <si>
    <t>panel vyvazovací 5x plastové oko s průchody 1U 19"</t>
  </si>
  <si>
    <t>37451155</t>
  </si>
  <si>
    <t>zásuvka s rámečkem úhlová se záclonkou (neosazená) pro 2 keystone</t>
  </si>
  <si>
    <t>37451190</t>
  </si>
  <si>
    <t>krabička nástěnná zásuvková pro keystone moduly plast bílá 2 porty (neosazený)</t>
  </si>
  <si>
    <t>37459025</t>
  </si>
  <si>
    <t>konektor na drát/lanko s vložkou RJ45 FTP Cat6 stíněný</t>
  </si>
  <si>
    <t>40561131</t>
  </si>
  <si>
    <t>panel s termostatem 1U 19"</t>
  </si>
  <si>
    <t>42914004</t>
  </si>
  <si>
    <t>jednotka ventilační rozvaděče 19" horizontální 2U se 4 ventilátory bimetalový termostat</t>
  </si>
  <si>
    <t>742110504</t>
  </si>
  <si>
    <t>Montáž krabic elektroinstalačních s víčkem zapuštěných plastových odbočných kruhových</t>
  </si>
  <si>
    <t>742124002</t>
  </si>
  <si>
    <t>Montáž kabelů datových FTP, UTP, STP pro vnitřní rozvody do trubky</t>
  </si>
  <si>
    <t>742124005</t>
  </si>
  <si>
    <t>Montáž kabelů datových FTP, UTP, STP ukončení kabelu konektorem</t>
  </si>
  <si>
    <t>742330005</t>
  </si>
  <si>
    <t>Montáž strukturované kabeláže rozvaděče stojanového přes 30U</t>
  </si>
  <si>
    <t>742330021</t>
  </si>
  <si>
    <t>Montáž strukturované kabeláže příslušenství a ostatní práce k rozvaděčům police</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</si>
  <si>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</si>
  <si>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</si>
  <si>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</si>
  <si>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</si>
  <si>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742330024</t>
  </si>
  <si>
    <t>Montáž strukturované kabeláže příslušenství a ostatní práce k rozvaděčům patch panelu 24 portů</t>
  </si>
  <si>
    <t>742330038</t>
  </si>
  <si>
    <t>Montáž strukturované kabeláže příslušenství a ostatní práce k rozvaděčům jednotky ventilační v polici</t>
  </si>
  <si>
    <t>742330039</t>
  </si>
  <si>
    <t>Montáž strukturované kabeláže příslušenství a ostatní práce k rozvaděčům termostatu</t>
  </si>
  <si>
    <t>742330045</t>
  </si>
  <si>
    <t>Montáž strukturované kabeláže zásuvek datových přisazené na omítku 1 až 6 pozic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</si>
  <si>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</si>
  <si>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</si>
  <si>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</si>
  <si>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R12748026</t>
  </si>
  <si>
    <t>Patch kabel 2m UTP, CAT6</t>
  </si>
  <si>
    <t>R3571210</t>
  </si>
  <si>
    <t>switch 48 portů Gigabit (48x PoE/PoE+), kapacita 104 Gbps, 740W</t>
  </si>
  <si>
    <t>Spravovatelný switch nabízející 48 portů RJ-45 s podporou PoE+ (802.3af/at) a 4 sloty SFP pro uplink. Celkový poskytnutý výkon pro napájení po síti může být až 740 W (při použití sekundárního zdroje až 1440 W). Přepínací kapacita switche je až 104 Gbps a rychlost směrování činí až 77,38 Mpps
Portů: 48× RJ-45 10/100/1000 Mb/s PoE+, 4× SFP slot, 2× RJ-45 (konzole + management), 1× mini USB-B (konzole), 2× USB 2.0
PoE: ano, 740 W
Kapacita switche: 104 Gb/s
Rychlost směrování: 77,38 Mp/s</t>
  </si>
  <si>
    <t>R742001</t>
  </si>
  <si>
    <t>D+M Podržný materiál a drobný instalační materiál</t>
  </si>
  <si>
    <t>PS 55-02-92</t>
  </si>
  <si>
    <t xml:space="preserve"> 3 zapravování krabic, kapes a rozvaděčů = 3,000 [A]_x000d_
 80*0.03 = 2,400 [B]_x000d_
 Celkem: A+B = 5,400 [C]_x000d_</t>
  </si>
  <si>
    <t>38471026</t>
  </si>
  <si>
    <t>videorekordér síťový (NVR) pro záznam 32 IP kamer bez HDD maximální rozlišení záznamu 12MP pro 8 HDD podpora RAID</t>
  </si>
  <si>
    <t>38475010</t>
  </si>
  <si>
    <t>kamera venkovní hybridní bullet analogová maximální rozlišení záznamu 5MP přísvit IR 30m WDR 130dB 12V IP67</t>
  </si>
  <si>
    <t>38475201</t>
  </si>
  <si>
    <t>kamera vnitřní IP ball turret hemisférická 180° maximální rozlišení záznamu 4MP přísvit IR 10m WDR 120dB VA</t>
  </si>
  <si>
    <t>40332004</t>
  </si>
  <si>
    <t>HDD k rekordérům kamerových systémů 4TB</t>
  </si>
  <si>
    <t>40342005</t>
  </si>
  <si>
    <t>monitor LCD LED 27" 16:9 Ultra HD 4K HDMI DP reproduktor 230V</t>
  </si>
  <si>
    <t>40349003</t>
  </si>
  <si>
    <t>držák LCD monitorů polohovatelný na zeď 13" až 42" VESA 200x200 náklon -15°+15° nosnost 25kg natočení -90° +90°</t>
  </si>
  <si>
    <t>742230001</t>
  </si>
  <si>
    <t>Montáž kamerového systému DVR nebo NAS, nahrávacího zařízení pro kamery</t>
  </si>
  <si>
    <t>742230002</t>
  </si>
  <si>
    <t>Montáž kamerového systému PC pro sledování kamerového systému, OS, monitor, klávesnice myš</t>
  </si>
  <si>
    <t>742230003</t>
  </si>
  <si>
    <t>Montáž kamerového systému venkovní kamery</t>
  </si>
  <si>
    <t>742230004</t>
  </si>
  <si>
    <t>Montáž kamerového systému vnitřní kamery</t>
  </si>
  <si>
    <t>742230101</t>
  </si>
  <si>
    <t>Montáž kamerového systému nastavení a instalace licence k připojení jedné kamery k SW</t>
  </si>
  <si>
    <t xml:space="preserve"> 13+3 = 16,000 [A]_x000d_</t>
  </si>
  <si>
    <t>742230102</t>
  </si>
  <si>
    <t>Montáž kamerového systému nastavení a instalace instalace a nastavení SW pro sledování kamer</t>
  </si>
  <si>
    <t>742230103</t>
  </si>
  <si>
    <t>Montáž kamerového systému nastavení a instalace nastavení záběru podle přání uživatele</t>
  </si>
  <si>
    <t>95321002</t>
  </si>
  <si>
    <t>licence pro připojení jedné kamery</t>
  </si>
  <si>
    <t>R403320</t>
  </si>
  <si>
    <t>datové uložiště (NAS), 1x CPU, 1x paměťový slot (2 GB DDR4), 4x šachta pevného disku, 2x slot M.2 (NVMe). Rozhraní: 2x RJ-45 1GbE, 2x USB 3.2 Gen 1</t>
  </si>
  <si>
    <t>R403421</t>
  </si>
  <si>
    <t>mini počítač, procesor min. 4,0 GHz, min. 6x jader, grafická karta integrovaná, RAM 8GB, SSD 256 GB, bez mechaniky, Wi-Fi, HDMI a DP, 1× USB 3.1, bez operačního</t>
  </si>
  <si>
    <t>mini počítač, procesor min. 4,0 GHz, min. 6x jader, grafická karta integrovaná, RAM 8GB, SSD 256 GB, bez mechaniky, Wi-Fi, HDMI a DP, 1× USB 3.1, bez operačního systému</t>
  </si>
  <si>
    <t>PS 55-02-93</t>
  </si>
  <si>
    <t>5</t>
  </si>
  <si>
    <t>Jednotný čas</t>
  </si>
  <si>
    <t>ELEKTROINSTALAČNÍ TRUBKA PLASTOVÁ VČETNĚ UPEVNĚNÍ A PŘÍSLUŠENSTVÍ DN PRŮMĚRU</t>
  </si>
  <si>
    <t>742G11</t>
  </si>
  <si>
    <t>KABEL NN DVOU- A TŘÍŽÍLOVÝ CU S PLASTOVOU IZOLACÍ DO 2,5 MM2</t>
  </si>
  <si>
    <t>75L213</t>
  </si>
  <si>
    <t>HLAVNÍ HODINY DVOULINKOVÉ S AKUMULÁTOREM - DODÁVKA</t>
  </si>
  <si>
    <t xml:space="preserve"> "D127_2_002_PUDORYS_1NP"_x000d_
 "D127_2_003_SCHEMA_CASU"_x000d_
 1 PH05 = 1,000 [A]_x000d_</t>
  </si>
  <si>
    <t>75L21X</t>
  </si>
  <si>
    <t>HLAVNÍ HODINY - MONTÁŽ</t>
  </si>
  <si>
    <t>75L221</t>
  </si>
  <si>
    <t>PŘÍSLUŠENSTVÍ HLAVNÍCH HODIN, PŘIJÍMAČ DCF - DODÁVKA</t>
  </si>
  <si>
    <t>75L225</t>
  </si>
  <si>
    <t>PŘÍSLUŠENSTVÍ HLAVNÍCH HODIN, LINKOVÝ ROZVADĚČ SE SÍŤOVÝM ZDROJEM - DODÁVKA</t>
  </si>
  <si>
    <t>75L226</t>
  </si>
  <si>
    <t>PŘÍSLUŠENSTVÍ HLAVNÍCH HODIN - MONTÁŽ</t>
  </si>
  <si>
    <t>75L235</t>
  </si>
  <si>
    <t>HODINY PODRUŽNÉ NEBO AUTONOMNÍ VNITŘNÍ DIGITÁLNÍ JEDNOSTRANNÉ - DODÁVKA</t>
  </si>
  <si>
    <t>75L23X</t>
  </si>
  <si>
    <t>HODINY PODRUŽNÉ NEBO AUTONOMNÍ VNITŘNÍ - MONTÁŽ</t>
  </si>
  <si>
    <t>75L244</t>
  </si>
  <si>
    <t>HODINY PODRUŽNÉ NEBO AUTONOMNÍ VENKOVNÍ RUČIČKOVÉ OBOUSTRANNÉ PŘES 50 CM - DODÁVKA</t>
  </si>
  <si>
    <t>75L24X</t>
  </si>
  <si>
    <t>HODINY PODRUŽNÉ NEBO AUTONOMNÍ VENKOVNÍ - MONTÁŽ</t>
  </si>
  <si>
    <t>75L254</t>
  </si>
  <si>
    <t>ZÁVĚS PRO PODRUŽNÉ HODINY RUČIČKOVÉ OBOUSTRANNÉ PŘES 50 CM - DODÁVKA</t>
  </si>
  <si>
    <t>75L255</t>
  </si>
  <si>
    <t>ZÁVĚS PRO PODRUŽNÉ HODINY DIGITÁLNÍ JEDNOSTRANNÉ - DODÁVKA</t>
  </si>
  <si>
    <t>75L25X</t>
  </si>
  <si>
    <t>ZÁVĚS PRO PODRUŽNÉ HODINY - MONTÁŽ</t>
  </si>
  <si>
    <t>75L271</t>
  </si>
  <si>
    <t>PŘEZKOUŠENÍ, UVEDENÍ FUNKCÍ A NASTAVENÍ HODIN NA PŘESNÝ ČAS</t>
  </si>
  <si>
    <t>KOMPL</t>
  </si>
  <si>
    <t>75L272</t>
  </si>
  <si>
    <t>PŘEZKOUŠENÍ, UVEDENÍ HODINOVÉHO ZAŘÍZENÍ DO PROVOZU</t>
  </si>
  <si>
    <t>PS 55-02-94</t>
  </si>
  <si>
    <t>34539059</t>
  </si>
  <si>
    <t>rámeček jednonásobný</t>
  </si>
  <si>
    <t>34555241</t>
  </si>
  <si>
    <t>přístroj zásuvky zápustné jednonásobné, krytka s clonkami, bezšroubové svorky</t>
  </si>
  <si>
    <t>35822115</t>
  </si>
  <si>
    <t>jistič 1-pólový 10 A vypínací charakteristika B vypínací schopnost 6 kA</t>
  </si>
  <si>
    <t>741313001</t>
  </si>
  <si>
    <t>Montáž zásuvek domovních se zapojením vodičů bezšroubové připojení polozapuštěných nebo zapuštěných 10/16 A, provedení 2P + PE</t>
  </si>
  <si>
    <t>741320101</t>
  </si>
  <si>
    <t>Montáž jističů se zapojením vodičů jednopólových nn do 25 A bez krytu</t>
  </si>
  <si>
    <t>741810001</t>
  </si>
  <si>
    <t>Zkoušky a prohlídky elektrických rozvodů a zařízení celková prohlídka a vyhotovení revizní zprávy pro objem montážních prací do 100 tis. Kč</t>
  </si>
  <si>
    <t>220320233</t>
  </si>
  <si>
    <t>Montáž příslušenství zvonku tlačítka</t>
  </si>
  <si>
    <t>31686012</t>
  </si>
  <si>
    <t>stožár anténní kov žárový zinek plastová záslepka průměr 48mm délka 2m</t>
  </si>
  <si>
    <t>34539090</t>
  </si>
  <si>
    <t>rozbočovač napájení neprůchozí konektory vertikální pro 6TV</t>
  </si>
  <si>
    <t>34571032</t>
  </si>
  <si>
    <t>skříň kovová bílá uzamykatelná bez uzemnění vnitřní 400x300x200mm</t>
  </si>
  <si>
    <t>34571450</t>
  </si>
  <si>
    <t>krabice pod omítku PVC přístrojová kruhová D 70mm</t>
  </si>
  <si>
    <t>35442113</t>
  </si>
  <si>
    <t>štítek kovový - bez čísla</t>
  </si>
  <si>
    <t>35671260</t>
  </si>
  <si>
    <t>zdroj 12V/200mA s napájecí výhybkou 2 výstupy</t>
  </si>
  <si>
    <t>37414130</t>
  </si>
  <si>
    <t>zvonek bytový</t>
  </si>
  <si>
    <t>37451006</t>
  </si>
  <si>
    <t>přístroj zásuvky TV+R+SAT, koncový (typ EU 3303)</t>
  </si>
  <si>
    <t>37451028</t>
  </si>
  <si>
    <t>zásuvka koncová TV/R/SAT s krabičkou a víčkem útlum 1,5dB</t>
  </si>
  <si>
    <t>37459006</t>
  </si>
  <si>
    <t>konektor F šroubovací gumový kroužek 6,8 mm černý</t>
  </si>
  <si>
    <t>37459030</t>
  </si>
  <si>
    <t>konektor na drát/lanko s vložkou RJ45 FTP Cat6A pro vodiče do 1,32mm stíněný</t>
  </si>
  <si>
    <t>38226066</t>
  </si>
  <si>
    <t>telefon domácí nástěnný pro povrchovou instalaci</t>
  </si>
  <si>
    <t>38226101</t>
  </si>
  <si>
    <t>zvonkové tablo s elektronickým vrátným 4 tlačítka, rámeček pod omítkou</t>
  </si>
  <si>
    <t>38227040</t>
  </si>
  <si>
    <t>zdroj napájecí domácího telefonu</t>
  </si>
  <si>
    <t>38445005</t>
  </si>
  <si>
    <t>zesilovač programovatelný vnitřní včetně zdroje 32 kanálů filtr LTE 4G+5G</t>
  </si>
  <si>
    <t>38454001</t>
  </si>
  <si>
    <t>anténa pro příjem DVB-T2 19 dBi bez zdroje filtr LTE třmen na uchycení hliník a sklolaminát</t>
  </si>
  <si>
    <t>742128002</t>
  </si>
  <si>
    <t>Ostatní práce při montáži kabelů úpravy kabelů označování dalším štítkem</t>
  </si>
  <si>
    <t>742310001</t>
  </si>
  <si>
    <t>Montáž domovního telefonu napájecího modulu na DIN lištu</t>
  </si>
  <si>
    <t>742310002</t>
  </si>
  <si>
    <t>Montáž domovního telefonu komunikačního tabla</t>
  </si>
  <si>
    <t>742310006</t>
  </si>
  <si>
    <t>Montáž domovního telefonu nástěnného audio/video telefonu</t>
  </si>
  <si>
    <t>742420001</t>
  </si>
  <si>
    <t>Montáž společné televizní antény venkovní televizní antény</t>
  </si>
  <si>
    <t>742420041</t>
  </si>
  <si>
    <t>Montáž společné televizní antény antenního domovního zesilovače</t>
  </si>
  <si>
    <t>742420051</t>
  </si>
  <si>
    <t>Montáž společné televizní antény antenního rozbočovače</t>
  </si>
  <si>
    <t>742420061</t>
  </si>
  <si>
    <t>Montáž společné televizní antény rozvodnice STA</t>
  </si>
  <si>
    <t>742420081</t>
  </si>
  <si>
    <t>Montáž společné televizní antény systémového zdroje do rozvaděče</t>
  </si>
  <si>
    <t>742420111</t>
  </si>
  <si>
    <t>Montáž společné televizní antény F konektoru</t>
  </si>
  <si>
    <t>742420121</t>
  </si>
  <si>
    <t>Montáž společné televizní antény televizní zásuvky koncové nebo průběžné</t>
  </si>
  <si>
    <t>742420201</t>
  </si>
  <si>
    <t>Montáž společné televizní antény nastavení zesilovače dle úrovně na zásuvkách</t>
  </si>
  <si>
    <t>R12748015</t>
  </si>
  <si>
    <t>Montáž koaxiálního kabelu</t>
  </si>
  <si>
    <t>R3412130</t>
  </si>
  <si>
    <t>Kabel RG-59U/96FA koaxiální</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</si>
  <si>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</si>
  <si>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</si>
  <si>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</si>
  <si>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 xml:space="preserve"> 3 kapsy pro rozvaděče = 3,000 [A]_x000d_</t>
  </si>
  <si>
    <t>SO 55-31-08</t>
  </si>
  <si>
    <t>Zemní práce</t>
  </si>
  <si>
    <t>00572410</t>
  </si>
  <si>
    <t>osivo směs travní parková</t>
  </si>
  <si>
    <t>KG</t>
  </si>
  <si>
    <t>131251100</t>
  </si>
  <si>
    <t>Hloubení nezapažených jam a zářezů strojně s urovnáním dna do předepsaného profilu a spádu v hornině třídy těžitelnosti I skupiny 3 do 20 m3</t>
  </si>
  <si>
    <t xml:space="preserve"> "JÁMA PRO VSAKOVACÍ BLOKY"_x000d_
 11.600*7.400*3.000 = 257,520 [A]_x000d_
 10.13 STARTOVACÍ JÁMA = 10,130 [B]_x000d_
 5 CÍLOVÁ JÁMA/PŘEČERPÁVACÍ STANICE = 5,000 [C]_x000d_
 Celkem: A+B+C = 272,650 [D]_x000d_</t>
  </si>
  <si>
    <t>132212131</t>
  </si>
  <si>
    <t>Hloubení nezapažených rýh šířky do 800 mm ručně s urovnáním dna do předepsaného profilu a spádu v hornině třídy těžitelnosti I skupiny 3 soudržných</t>
  </si>
  <si>
    <t xml:space="preserve"> "DEŠŤOVÁ KANALIZACE"_x000d_
 "délka x šířka x hloubka"_x000d_
 9.850*0.800*1.100 d1 - d3 = 8,668 [A]_x000d_
 3.800*0.800*1.100 Napojení svodu d1 - d3 = 3,344 [B]_x000d_
 23.105*0.800*1.100 d3 - d5 = 20,332 [C]_x000d_
 4.540*0.800*1.250 Napojení svodu d2 - d5 = 4,540 [D]_x000d_
 2.200*0.800*1.200 Napojení uliční vpusti - d4 = 2,112 [E]_x000d_
 24.150*0.800*1.550 d5 - d8 = 29,946 [F]_x000d_
 1.550*0.800*1.300 Napojení svodu - d7 = 1,612 [G]_x000d_
 5.940*0.900*1.700 d8 - d10 = 9,088 [H]_x000d_
 53.805*0.900*2.000 d10 - d16 = 96,849 [I]_x000d_
 1.270*0.800*1.500 Napojení svodů d21 - d12 = 1,524 [J]_x000d_
 2.030*0.800*1.500 Napojení svodu d1 - d13 = 2,436 [K]_x000d_
 7.100*0.900*2.220 d5´ - d16 = 14,186 [L]_x000d_
 8.430*0.900*1.800 liniový žlab - d17 = 13,657 [M]_x000d_
 22.170*0.900*2.300 d17 - d18 = 45,892 [N]_x000d_
 11.880*0.900*2.200 d36 - d37 = 23,522 [O]_x000d_
 25.260*0.800*1.500 d50 - d53 = 30,312 [P]_x000d_
 3.200*0.800*1.250 Dvorní vpust - d51 = 3,200 [Q]_x000d_
 15.540*0.900*1.650 d53 - d10 = 23,077 [R]_x000d_
 3.450*0.800*1.400 Uliční vpust - d54 = 3,864 [S]_x000d_
 1.320*0.800*1.400 dvorní vpust - d55 = 1,478 [T]_x000d_
 8.300*0.800*1.100 d52 - d3 = 7,304 [U]_x000d_
 "SPLAŠKOVÁ KANALIZACE "_x000d_
 87.61*0.800*2.400 šs1 - šs7 = 168,211 [V]_x000d_
 7.400*0.800*1.800 Napojení objektu SO1 na body sš6, sš8, sš9 a S9 = 10,656 [W]_x000d_
 Celkem: A+B+C+D+E+F+G+H+I+J+K+L+M+N+O+P+Q+R+S+T+U+V+W = 525,811 [X]_x000d_
 X * 0.2Koeficient množství = 105,162 [Y]_x000d_</t>
  </si>
  <si>
    <t>132251102</t>
  </si>
  <si>
    <t>Hloubení nezapažených rýh šířky do 800 mm strojně s urovnáním dna do předepsaného profilu a spádu v hornině třídy těžitelnosti I skupiny 3 přes 20 do 50 m3</t>
  </si>
  <si>
    <t>141721211</t>
  </si>
  <si>
    <t>Řízený zemní protlak délky protlaku do 50 m v hornině třídy těžitelnosti I a II, skupiny 1 až 4 včetně zatažení trub v hloubce do 6 m průměru vrtu do 90 mm</t>
  </si>
  <si>
    <t>151101101</t>
  </si>
  <si>
    <t>Zřízení pažení a rozepření stěn rýh pro podzemní vedení příložné pro jakoukoliv mezerovitost, hloubky do 2 m</t>
  </si>
  <si>
    <t xml:space="preserve"> "DEŠŤOVÁ KANALIZACE"_x000d_
 "délka x šířka x hloubka"_x000d_
 2*24.150*1.550 d5 - d8 = 74,865 [A]_x000d_
 2*5.940*1.700 d8 - d10 = 20,196 [B]_x000d_
 2*53.805*2.000 d10 - d16 = 215,220 [C]_x000d_
 2*1.270*1.500 Napojení svodů d21 - d12 = 3,810 [D]_x000d_
 2*2.030*1.500 Napojení svodu d1 - d13 = 6,090 [E]_x000d_
 2*7.100*2.220 d5´ - d16 = 31,524 [F]_x000d_
 2*8.430*1.800 liniový žlab - d17 = 30,348 [G]_x000d_
 2*22.170*2.300 d17 - d18 = 101,982 [H]_x000d_
 2*11.880*2.200 d36 - d37 = 52,272 [I]_x000d_
 2*25.260*1.500 d50 - d53 = 75,780 [J]_x000d_
 2*15.540*1.650 d53 - d10 = 51,282 [K]_x000d_
 "SPLAŠKOVÁ KANALIZACE "_x000d_
 2*87.61*2.400 šs1 - šs7 = 420,528 [L]_x000d_
 2*7.400*1.800 Napojení objektu SO1 na body sš6, sš8, sš9 a S9 = 26,640 [M]_x000d_
 Celkem: A+B+C+D+E+F+G+H+I+J+K+L+M = 1110,537 [N]_x000d_</t>
  </si>
  <si>
    <t>151101111</t>
  </si>
  <si>
    <t>Odstranění pažení a rozepření stěn rýh pro podzemní vedení s uložením materiálu na vzdálenost do 3 m od kraje výkopu příložné, hloubky do 2 m</t>
  </si>
  <si>
    <t>174151101</t>
  </si>
  <si>
    <t>Zásyp sypaninou z jakékoliv horniny strojně s uložením výkopku ve vrstvách se zhutněním jam, šachet, rýh nebo kolem objektů v těchto vykopávkách</t>
  </si>
  <si>
    <t xml:space="preserve"> 525.810-86.882-27.961 = 410,967 [A]_x000d_
 (272.650-25.752-11.600*7.400*0.200) = 229,730 [B]_x000d_
 10.13 STARTOVACÍ JÁMA = 10,130 [C]_x000d_
 2 CÍLOVÁ JÁMA/PŘEČERPÁVACÍ STANICE = 2,000 [D]_x000d_
 Celkem: A+B+C+D = 652,827 [E]_x000d_</t>
  </si>
  <si>
    <t>175151101</t>
  </si>
  <si>
    <t>Obsypání potrubí strojně sypaninou z vhodných hornin třídy těžitelnosti I a II, skupiny 1 až 4 nebo materiálem připraveným podél výkopu ve vzdálenosti do 3 m od</t>
  </si>
  <si>
    <t>Obsypání potrubí strojně sypaninou z vhodných hornin třídy těžitelnosti I a II, skupiny 1 až 4 nebo materiálem připraveným podél výkopu ve vzdálenosti do 3 m od jeho kraje, pro jakoukoliv hloubku výkopu a míru zhutnění bez prohození sypaniny</t>
  </si>
  <si>
    <t xml:space="preserve"> "DEŠŤOVÁ KANALIZACE"_x000d_
 "délka x šířka x hloubka"_x000d_
 9.850*0.800*0.300 d1 - d3 = 2,364 [A]_x000d_
 3.800*0.800*0.300 Napojení svodu d1 - d3 = 0,912 [B]_x000d_
 23.105*0.800*0.300 d3 - d5 = 5,545 [C]_x000d_
 4.540*0.800*0.300 Napojení svodu d2 - d5 = 1,090 [D]_x000d_
 2.200*0.800*0.300 Napojení uliční vpusti - d4 = 0,528 [E]_x000d_
 24.150*0.800*0.300 d5 - d8 = 5,796 [F]_x000d_
 1.550*0.800*0.300 Napojení svodu - d7 = 0,372 [G]_x000d_
 5.940*0.900*0.300 d8 - d10 = 1,604 [H]_x000d_
 53.805*0.900*0.300 d10 - d16 = 14,527 [I]_x000d_
 1.270*0.800*0.300 Napojení svodů d21 - d12 = 0,305 [J]_x000d_
 2.030*0.800*0.300 Napojení svodu d1 - d13 = 0,487 [K]_x000d_
 7.100*0.900*0.300 d5´ - d16 = 1,917 [L]_x000d_
 8.430*0.900*0.300 liniový žlab - d17 = 2,276 [M]_x000d_
 22.170*0.900*0.300 d17 - d18 = 5,986 [N]_x000d_
 11.880*0.900*0.300 d36 - d37 = 3,208 [O]_x000d_
 25.260*0.800*0.300 d50 - d53 = 6,062 [P]_x000d_
 3.200*0.800*0.300 Dvorní vpust - d51 = 0,768 [Q]_x000d_
 15.540*0.900*0.300 d53 - d10 = 4,196 [R]_x000d_
 3.450*0.800*0.300 Uliční vpust - d54 = 0,828 [S]_x000d_
 1.320*0.800*0.300 dvorní vpust - d55 = 0,317 [T]_x000d_
 8.300*0.800*0.300 d52 - d3 = 1,992 [U]_x000d_
 "SPLAŠKOVÁ KANALIZACE "_x000d_
 87.61*0.800*0.300 šs1 - šs7 = 21,026 [V]_x000d_
 7.400*0.800*0.300 Napojení objektu SO1 na body sš6, sš8, sš9 a S9 = 1,776 [W]_x000d_
 3 CÍLOVÁ JÁMA/PŘEČERPÁVACÍ STANICE = 3,000 [X]_x000d_
 Celkem: A+B+C+D+E+F+G+H+I+J+K+L+M+N+O+P+Q+R+S+T+U+V+W+X = 86,882 [Y]_x000d_</t>
  </si>
  <si>
    <t>181411131</t>
  </si>
  <si>
    <t>Založení trávníku na půdě předem připravené plochy do 1000 m2 výsevem včetně utažení parkového v rovině nebo na svahu do 1:5</t>
  </si>
  <si>
    <t>58337310</t>
  </si>
  <si>
    <t>štěrkopísek frakce 0/4</t>
  </si>
  <si>
    <t>R015111.902</t>
  </si>
  <si>
    <t>POPLATKY ZA LIKVIDACI ODPADŮ NEKONTAMINOVANÝCH - 17 05 04 VYTĚŽENÉ ZEMINY A
HORNINY - I. TŘÍDA TĚŽITELNOSTI, VČETNĚ NALOŽENÍ NA DOPRAVNÍ PROSTŘDEK A DOPRAVY</t>
  </si>
  <si>
    <t xml:space="preserve"> 256.792*2.000 = 513,584 [A]_x000d_</t>
  </si>
  <si>
    <t>2</t>
  </si>
  <si>
    <t>Zakládání</t>
  </si>
  <si>
    <t>271532212</t>
  </si>
  <si>
    <t>Podsyp pod základové konstrukce se zhutněním a urovnáním povrchu z kameniva hrubého, frakce 16 - 32 mm</t>
  </si>
  <si>
    <t xml:space="preserve"> "JÁMA PRO VSAKOVACÍ BLOKY"_x000d_
 11.600*7.400*0.200 = 17,168 [A]_x000d_
 1.800*1.800*0.200 POD PŘEČERPÁVACÍ STANICI = 0,648 [B]_x000d_
 Celkem: A+B = 17,816 [C]_x000d_</t>
  </si>
  <si>
    <t>4</t>
  </si>
  <si>
    <t>Vodorovné konstrukce</t>
  </si>
  <si>
    <t>451541111</t>
  </si>
  <si>
    <t>Lože pod potrubí, stoky a drobné objekty v otevřeném výkopu ze štěrkodrtě 0-63 mm</t>
  </si>
  <si>
    <t xml:space="preserve"> "DEŠŤOVÁ KANALIZACE"_x000d_
 "délka x šířka x hloubka"_x000d_
 9.850*0.800*0.100 d1 - d3 = 0,788 [A]_x000d_
 3.800*0.800*0.100 Napojení svodu d1 - d3 = 0,304 [B]_x000d_
 23.105*0.800*0.100 d3 - d5 = 1,848 [C]_x000d_
 4.540*0.800*0.100 Napojení svodu d2 - d5 = 0,363 [D]_x000d_
 2.200*0.800*0.100 Napojení uliční vpusti - d4 = 0,176 [E]_x000d_
 24.150*0.800*0.100 d5 - d8 = 1,932 [F]_x000d_
 1.550*0.800*0.100 Napojení svodu - d7 = 0,124 [G]_x000d_
 5.940*0.900*0.100 d8 - d10 = 0,535 [H]_x000d_
 53.805*0.900*0.100 d10 - d16 = 4,842 [I]_x000d_
 1.270*0.800*0.100 Napojení svodů d21 - d12 = 0,102 [J]_x000d_
 2.030*0.800*0.100 Napojení svodu d1 - d13 = 0,162 [K]_x000d_
 7.100*0.900*0.100 d5´ - d16 = 0,639 [L]_x000d_
 8.430*0.900*0.100 liniový žlab - d17 = 0,759 [M]_x000d_
 22.170*0.900*0.100 d17 - d18 = 1,995 [N]_x000d_
 11.880*0.900*0.100 d36 - d37 = 1,069 [O]_x000d_
 25.260*0.800*0.100 d50 - d53 = 2,021 [P]_x000d_
 3.200*0.800*0.100 Dvorní vpust - d51 = 0,256 [Q]_x000d_
 15.540*0.900*0.100 d53 - d10 = 1,399 [R]_x000d_
 3.450*0.800*0.100 Uliční vpust - d54 = 0,276 [S]_x000d_
 1.320*0.800*0.100 dvorní vpust - d55 = 0,106 [T]_x000d_
 8.300*0.800*0.100 d52 - d3 = 0,664 [U]_x000d_
 "SPLAŠKOVÁ KANALIZACE "_x000d_
 87.61*0.800*0.100šs1 - šs7 = 7,009 [V]_x000d_
 7.400*0.800*0.100 Napojení objektu SO1 na body sš6, sš8, sš9 a S9 = 0,592 [W]_x000d_
 Celkem: A+B+C+D+E+F+G+H+I+J+K+L+M+N+O+P+Q+R+S+T+U+V+W = 27,961 [X]_x000d_</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</si>
  <si>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</si>
  <si>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</si>
  <si>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</si>
  <si>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 xml:space="preserve"> 87.61*0.800*0.050 šs1 - šs7 = 3,504 [A]_x000d_
 7.400*0.800*0.050 Napojení objektu SO1 na body sš6, sš8, sš9 a S9 = 0,296 [B]_x000d_
 Celkem: A+B = 3,800 [C]_x000d_</t>
  </si>
  <si>
    <t>452321151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</si>
  <si>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</si>
  <si>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20/25</t>
  </si>
  <si>
    <t xml:space="preserve"> 1.800*1.800*0.200 POD PŘEČERPÁVACÍ STANICI = 0,648 [A]_x000d_</t>
  </si>
  <si>
    <t>452368113</t>
  </si>
  <si>
    <t>Výztuž podkladních desek, bloků nebo pražců v otevřeném výkopu z betonářské oceli 10 505 (R) nebo BSt 500</t>
  </si>
  <si>
    <t>724</t>
  </si>
  <si>
    <t>Zdravotechnika - strojní vybavení</t>
  </si>
  <si>
    <t>R724141</t>
  </si>
  <si>
    <t>Kalové čerpadlo pro čerpání odpadních vod</t>
  </si>
  <si>
    <t>R724142</t>
  </si>
  <si>
    <t>Přečerpávací stanice vodotěsná s vystrojením pro přečerpávaní splaškových vod</t>
  </si>
  <si>
    <t>Trubní vedení</t>
  </si>
  <si>
    <t>871171211</t>
  </si>
  <si>
    <t>Montáž vodovodního potrubí z polyetylenu PE100 RC v otevřeném výkopu svařovaných elektrotvarovkou SDR 11/PN16 d 40 x 3,7 mm</t>
  </si>
  <si>
    <t>871365811</t>
  </si>
  <si>
    <t>Bourání stávajícího potrubí z PVC nebo polypropylenu PP v otevřeném výkopu DN přes 150 do 250</t>
  </si>
  <si>
    <t xml:space="preserve"> 63.13 d31 - d36 = 63,130 [A]_x000d_</t>
  </si>
  <si>
    <t>894811131</t>
  </si>
  <si>
    <t>Revizní šachta z tvrdého PVC v otevřeném výkopu typ přímý (DN šachty/DN trubního vedení) DN 400/160, odolnost vnějšímu tlaku 12,5 t, hloubka od 860 do 1230 mm</t>
  </si>
  <si>
    <t xml:space="preserve"> 1 ŠACHTA ŠD 11 = 1,000 [A]_x000d_</t>
  </si>
  <si>
    <t>894811133</t>
  </si>
  <si>
    <t>Revizní šachta z tvrdého PVC v otevřeném výkopu typ přímý (DN šachty/DN trubního vedení) DN 400/160, odolnost vnějšímu tlaku 12,5 t, hloubka od 1360 do 1730 mm</t>
  </si>
  <si>
    <t xml:space="preserve"> 1 ŠACHTA ŠD 12 = 1,000 [A]_x000d_
 1 ŠACHTA ŠD 8 = 1,000 [B]_x000d_
 1 ŠACHTA ŠD 9 = 1,000 [C]_x000d_
 Celkem: A+B+C = 3,000 [D]_x000d_</t>
  </si>
  <si>
    <t>894811135</t>
  </si>
  <si>
    <t>Revizní šachta z tvrdého PVC v otevřeném výkopu typ přímý (DN šachty/DN trubního vedení) DN 400/160, odolnost vnějšímu tlaku 12,5 t, hloubka od 1860 do 2230 mm</t>
  </si>
  <si>
    <t xml:space="preserve"> 1 ŠACHTA ŠD 1 = 1,000 [A]_x000d_
 1 ŠACHTA ŠD 2 = 1,000 [B]_x000d_
 1 ŠACHTA ŠD 3 = 1,000 [C]_x000d_
 1 ŠACHTA ŠD 4 = 1,000 [D]_x000d_
 1 ŠACHTA ŠD 5 = 1,000 [E]_x000d_
 1 ŠACHTA ŠS 6 = 1,000 [F]_x000d_
 1 ŠACHTA ŠS 6 = 1,000 [G]_x000d_
 1 ŠACHTA ŠS 8 = 1,000 [H]_x000d_
 1 ŠACHTA ŠD 10 = 1,000 [I]_x000d_
 Celkem: A+B+C+D+E+F+G+H+I = 9,000 [J]_x000d_</t>
  </si>
  <si>
    <t>894811137</t>
  </si>
  <si>
    <t>Revizní šachta z tvrdého PVC v otevřeném výkopu typ přímý (DN šachty/DN trubního vedení) DN 400/160, odolnost vnějšímu tlaku 12,5 t, hloubka od 2360 do 2730 mm</t>
  </si>
  <si>
    <t xml:space="preserve"> 1 ŠACHTA ŠD 7 = 1,000 [A]_x000d_
 1 ŠACHTA ŠD 5 = 1,000 [B]_x000d_
 1 ŠACHTA ŠS 2 = 1,000 [C]_x000d_
 1 ŠACHTA ŠS 3 = 1,000 [D]_x000d_
 1 ŠACHTA ŠS 9 = 1,000 [E]_x000d_
 Celkem: A+B+C+D+E = 5,000 [F]_x000d_</t>
  </si>
  <si>
    <t>897171112</t>
  </si>
  <si>
    <t>Akumulační boxy z polypropylenu PP pro vsakování dešťových vod pro pochozí a pod plochy zatížené osobními automobily o celkovém akumulačním objemu přes 10 do 30</t>
  </si>
  <si>
    <t>Akumulační boxy z polypropylenu PP pro vsakování dešťových vod pro pochozí a pod plochy zatížené osobními automobily o celkovém akumulačním objemu přes 10 do 30 m3</t>
  </si>
  <si>
    <t xml:space="preserve"> 9.600*5.400*0.520 = 26,957 [A]_x000d_</t>
  </si>
  <si>
    <t>R2861351</t>
  </si>
  <si>
    <t>potrubí vodovodní dvouvrstvé PE100 RC SDR17 40x2,4mm</t>
  </si>
  <si>
    <t>R87131311</t>
  </si>
  <si>
    <t>Potrubí z trub KGEM - PVC SN8 DN 125 v otevřeném výkopu</t>
  </si>
  <si>
    <t xml:space="preserve"> "DEŠŤOVÁ KANALIZACE"_x000d_
 "délka x šířka x hloubka"_x000d_
 3.800 Napojení svodu d1 - d3 = 3,800 [A]_x000d_
 4.540 Napojení svodu d2 - d5 = 4,540 [B]_x000d_
 1.550 Napojení svodu - d7 = 1,550 [C]_x000d_
 8.430 liniový žlab - d17 = 8,430 [D]_x000d_
 Celkem: A+B+C+D = 18,320 [E]_x000d_</t>
  </si>
  <si>
    <t>Součástí položky je dodávka i montáž potrubí v otevřeném potrubí
Součástí položky jsou veškeré montáže a dodávky potřebných odboček, kolen, T-kusů, redukcí apod.</t>
  </si>
  <si>
    <t>R87131312</t>
  </si>
  <si>
    <t>Potrubí z trub KGEM - PVC SN8 DN 160 v otevřeném výkopu</t>
  </si>
  <si>
    <t xml:space="preserve"> "DEŠŤOVÁ KANALIZACE"_x000d_
 "délka x šířka x hloubka"_x000d_
 9.850 d1 - d3 = 9,850 [A]_x000d_
 23.105 d3 - d5 = 23,105 [B]_x000d_
 2.200 Napojení uliční vpusti - d4 = 2,200 [C]_x000d_
 24.150 d5 - d8 = 24,150 [D]_x000d_
 5.940 d8 - d10 = 5,940 [E]_x000d_
 53.805 d10 - d16 = 53,805 [F]_x000d_
 1.270 Napojení svodů d21 - d12 = 1,270 [G]_x000d_
 2.030 Napojení svodu d1 - d13 = 2,030 [H]_x000d_
 7.100 d5´ - d16 = 7,100 [I]_x000d_
 22.170 d17 - d18 = 22,170 [J]_x000d_
 11.880 d36 - d37 = 11,880 [K]_x000d_
 25.260 d50 - d53 = 25,260 [L]_x000d_
 3.200 Dvorní vpust - d51 = 3,200 [M]_x000d_
 15.540 d53 - d10 = 15,540 [N]_x000d_
 3.450 Uliční vpust - d54 = 3,450 [O]_x000d_
 1.320 dvorní vpust - d55 = 1,320 [P]_x000d_
 8.300 d52 - d3 = 8,300 [Q]_x000d_
 63.13 d31 - d36 = 63,130 [R]_x000d_
 15.200 vsakovací těleso = 15,200 [S]_x000d_
 "SPLAŠKOVÁ KANALIZACE"_x000d_
 87.61 šs1 - šs7 = 87,610 [T]_x000d_
 7.400 Napojení objektu SO1 na body sš6, sš8, sš9 a S9 = 7,400 [U]_x000d_
 Celkem: A+B+C+D+E+F+G+H+I+J+K+L+M+N+O+P+Q+R+S+T+U = 393,910 [V]_x000d_</t>
  </si>
  <si>
    <t>997013111</t>
  </si>
  <si>
    <t>Vnitrostaveništní doprava suti a vybouraných hmot vodorovně do 50 m s naložením základní pro budovy a haly výšky do 6 m</t>
  </si>
  <si>
    <t>R015190.903</t>
  </si>
  <si>
    <t>POPLATKY ZA LIKVIDACI ODPADŮ NEKONTAMINOVANÝCH - 17 02 03 PLASTY Z INTERIÉRŮ
REKONSTRUOVANÝCH OBJEKTŮ, VČETNĚ NALOŽENÍ NA DOPRAVNÍ PROSTŘDEK A DOPRAVY</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</si>
  <si>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</si>
  <si>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</si>
  <si>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</si>
  <si>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SO 55-32-09</t>
  </si>
  <si>
    <t>131213701</t>
  </si>
  <si>
    <t>Hloubení nezapažených jam ručně s urovnáním dna do předepsaného profilu a spádu v hornině třídy těžitelnosti I skupiny 3 soudržných</t>
  </si>
  <si>
    <t xml:space="preserve"> "STARTOVACÍ JÁMA"_x000d_
 4.350*2.000*2.000 = 17,400 [A]_x000d_
 1.070*2.000*2.000 = 4,280 [B]_x000d_
 "CÍLOVÁ JÁMA"_x000d_
 2.000*2.000*2.000 = 8,000 [C]_x000d_
 Celkem: A+B+C = 29,680 [D]_x000d_
 D * 0.8Koeficient množství = 23,744 [E]_x000d_</t>
  </si>
  <si>
    <t>132212121</t>
  </si>
  <si>
    <t>Hloubení zapažených rýh šířky do 800 mm ručně s urovnáním dna do předepsaného profilu a spádu v hornině třídy těžitelnosti I skupiny 3 soudržných</t>
  </si>
  <si>
    <t>132254102</t>
  </si>
  <si>
    <t>Hloubení zapažených rýh šířky do 800 mm strojně s urovnáním dna do předepsaného profilu a spádu v hornině třídy těžitelnosti I skupiny 3 přes 20 do 50 m3</t>
  </si>
  <si>
    <t xml:space="preserve"> "PŘÍPOJKA SO03 Z OBJEKTU SO01"_x000d_
 26.470*0.800*1.200 = 25,411 [A]_x000d_
 "VODOVODNÍ PŘÍPOJKA"_x000d_
 (6.760+11.940)*0.800*1.600 = 23,936 [B]_x000d_
 Celkem: A+B = 49,347 [C]_x000d_
 C * 0.8Koeficient množství = 39,478 [D]_x000d_</t>
  </si>
  <si>
    <t xml:space="preserve"> "PŘÍPOJKA SO03 Z OBJEKTU SO01"_x000d_
 26.470*1.200*2 = 63,528 [A]_x000d_
 "VODOVODNÍ PŘÍPOJKA"_x000d_
 (6.760+11.940)*1.600*2 = 59,840 [B]_x000d_
 Celkem: A+B = 123,368 [C]_x000d_</t>
  </si>
  <si>
    <t xml:space="preserve"> "PŘÍPOJKA SO03 Z OBJEKTU SO01"_x000d_
 26.470*0.800*0.600 = 12,706 [A]_x000d_
 "STARTOVACÍ JÁMA"_x000d_
 4.350*2.000*2.000-4.350*1.000*0.500 = 15,225 [B]_x000d_
 1.070*2.000*2.000-1.070*1.000*0.500 = 3,745 [C]_x000d_
 "CÍLOVÁ JÁMA"_x000d_
 2.000*2.000*2.000-2.000*1.000*0.500 = 7,000 [D]_x000d_
 "VODOVODNÍ PŘÍPOJKA"_x000d_
 (6.760+11.940)*0.800*0.900 = 13,464 [E]_x000d_
 Celkem: A+B+C+D+E = 52,140 [F]_x000d_</t>
  </si>
  <si>
    <t xml:space="preserve"> "PŘÍPOJKA SO03 Z OBJEKTU SO01"_x000d_
 26.470*0.800*0.500 = 10,588 [A]_x000d_
 "STARTOVACÍ JÁMA"_x000d_
 4.350*1.000*0.500 = 2,175 [B]_x000d_
 1.070*1.000*0.500 = 0,535 [C]_x000d_
 "CÍLOVÁ JÁMA"_x000d_
 2.000*1.000*0.500 = 1,000 [D]_x000d_
 "VODOVODNÍ PŘÍPOJKA"_x000d_
 (6.760+11.940)*0.800*0.500 = 7,480 [E]_x000d_
 Celkem: A+B+C+D+E = 21,778 [F]_x000d_</t>
  </si>
  <si>
    <t xml:space="preserve"> 14.454*2.0 = 28,908 [A]_x000d_</t>
  </si>
  <si>
    <t xml:space="preserve"> "PŘÍPOJKA SO03 Z OBJEKTU SO01"_x000d_
 26.470*0.800*0.100 = 2,118 [A]_x000d_
 "STARTOVACÍ JÁMA"_x000d_
 4.350*1.000*0.100 = 0,435 [B]_x000d_
 1.070*1.000*0.100 = 0,107 [C]_x000d_
 "CÍLOVÁ JÁMA"_x000d_
 2.000*1.000*0.100 = 0,200 [D]_x000d_
 "VODOVODNÍ PŘÍPOJKA"_x000d_
 (6.760+11.940)*0.800*0.100 = 1,496 [E]_x000d_
 Celkem: A+B+C+D+E = 4,356 [F]_x000d_</t>
  </si>
  <si>
    <t>722</t>
  </si>
  <si>
    <t>Zdravotechnika - vnitřní vodovod</t>
  </si>
  <si>
    <t>722270104</t>
  </si>
  <si>
    <t>Vodoměrové sestavy závitové G 6/4"</t>
  </si>
  <si>
    <t xml:space="preserve"> "NOVÁ VODOMĚRNÁ SESTAVA V ŠACHTĚ"_x000d_
 1 = 1,000 [A]_x000d_</t>
  </si>
  <si>
    <t>28613420</t>
  </si>
  <si>
    <t>potrubí kanalizační jednovrstvé PE100 RC SDR11 25x2,3mm</t>
  </si>
  <si>
    <t>28613502</t>
  </si>
  <si>
    <t>potrubí vodovodní dvouvrstvé PE100 RC SDR11 50x4,6mm</t>
  </si>
  <si>
    <t>723150365</t>
  </si>
  <si>
    <t>Potrubí z ocelových trubek hladkých černých spojovaných chráničky O 38/2,6</t>
  </si>
  <si>
    <t xml:space="preserve"> 0.700+0.500 = 1,200 [A]_x000d_</t>
  </si>
  <si>
    <t>723150367</t>
  </si>
  <si>
    <t>Potrubí z ocelových trubek hladkých černých spojovaných chráničky O 57/3,2</t>
  </si>
  <si>
    <t>871161141</t>
  </si>
  <si>
    <t>Montáž vodovodního potrubí z polyetylenu PE100 RC v otevřeném výkopu svařovaných na tupo SDR 11/PN16 d 32 x 3,0 mm</t>
  </si>
  <si>
    <t xml:space="preserve"> "PŘÍPOJKA SO03 Z OBJEKTU SO01"_x000d_
 1.300+17.160+7.000+1.010 = 26,470 [A]_x000d_</t>
  </si>
  <si>
    <t>871181141</t>
  </si>
  <si>
    <t>Montáž vodovodního potrubí z polyetylenu PE100 RC v otevřeném výkopu svařovaných na tupo SDR 11/PN16 d 50 x 4,6 mm</t>
  </si>
  <si>
    <t xml:space="preserve"> "VODOVODNÍ PŘÍPOJKA"_x000d_
 3.830+32.250+11.940 = 48,020 [A]_x000d_</t>
  </si>
  <si>
    <t>899722111</t>
  </si>
  <si>
    <t>Krytí potrubí z plastů výstražnou fólií z PVC šířky do 20 cm</t>
  </si>
  <si>
    <t xml:space="preserve"> "PŘÍPOJKA SO03 Z OBJEKTU SO01"_x000d_
 1.300+17.160+7.000+1.010 = 26,470 [A]_x000d_
 "STARTOVACÍ JÁMA"_x000d_
 4.350 = 4,350 [B]_x000d_
 1.070 = 1,070 [C]_x000d_
 "CÍLOVÁ JÁMA"_x000d_
 2.000 = 2,000 [D]_x000d_
 "VODOVODNÍ PŘÍPOJKA"_x000d_
 (6.760+11.940) = 18,700 [E]_x000d_
 Celkem: A+B+C+D+E = 52,590 [F]_x000d_</t>
  </si>
  <si>
    <t>899913102</t>
  </si>
  <si>
    <t>Koncové uzavírací manžety chrániček DN potrubí x DN chráničky DN 25 x 80</t>
  </si>
  <si>
    <t>899913121</t>
  </si>
  <si>
    <t>Koncové uzavírací manžety chrániček DN potrubí x DN chráničky DN 50 x 80</t>
  </si>
  <si>
    <t>R8997221</t>
  </si>
  <si>
    <t>Krytí potrubí vytyčovacím vodičem Cu 1,5 mm</t>
  </si>
  <si>
    <t>SO 55-52-06</t>
  </si>
  <si>
    <t>0</t>
  </si>
  <si>
    <t>Všeobecné konstrukce a práce</t>
  </si>
  <si>
    <t>02510</t>
  </si>
  <si>
    <t>ZKOUŠENÍ MATERIÁLŮ ZKUŠEBNOU ZHOTOVITELE</t>
  </si>
  <si>
    <t xml:space="preserve">- laboratorní rozbor asfaltového povrchu před VB (litý asfalt) před uložením na skládku   
- u litého asfaltu je předpoklad obsahu PAU a DEHETU
Položka zahrnuje:   
- veškeré náklady spojené s objednatelem požadovanými zkouškami   
Položka nezahrnuje:   - x</t>
  </si>
  <si>
    <t>02730</t>
  </si>
  <si>
    <t>POMOC PRÁCE ZŘÍZ NEBO ZAJIŠŤ OCHRANU INŽENÝRSKÝCH SÍTÍ</t>
  </si>
  <si>
    <t xml:space="preserve">- vytyčení inženýrských sítí včetně drážních   
- ochrana podle pokynů správců a vlastníku sítí   
- kompletní provedení včetně všech souvisejících prací
Položka zahrnuje:   
- veškeré náklady spojené s ochranou inženýrských sítí   
Položka nezahrnuje:   - x</t>
  </si>
  <si>
    <t>11313</t>
  </si>
  <si>
    <t>ODSTRANĚNÍ KRYTU ZPEVNĚNÝCH PLOCH S ASFALTOVÝM POJIVEM</t>
  </si>
  <si>
    <t xml:space="preserve"> 21.0 plocha u služební přejezdu / odečet plochy   = 21,000 [A]_x000d_
 241.0 předvýpravní budovou / odečet plochy  = 241,000 [B]_x000d_
 48.0 úprava stávající zpevněné plochy = 48,000 [C]_x000d_
 85.0 zpevnění z asfaltového betonu u stávající plechové haly  = 85,000 [D]_x000d_
 Mezisoučet: A+B+C+D = 395,000 [E]_x000d_
 395.0*0.1 = 39,500 [F]_x000d_
 3.0 Vzhledem ke nejasnému stavu povrchu rezerva = 3,000 [G]_x000d_
 Mezisoučet: F+G = 42,500 [H]_x000d_</t>
  </si>
  <si>
    <t xml:space="preserve">21,0 =21.000 [A]  - plocha u služební přejezdu / odečet plochy   
241=241.000 [B]  - předvýpravní budovou / odečet plochy  
48=48.000 [E] - úprava stávající zpevněné plochy   
85=85.000 [F] - zpevnění z asfaltového betonu u stávající plechové haly   
A+B+E+F=395.000 [C] 
- celková plocha  C*0,1=39.500 [D] - objem odstraněného krytu   
Vzhledem ke nejasnému stavu povrchu rezerva 3,0=3.000 [G] m3 na případný obsah    
- Vzhledem ke stáří asfaltu se předpokladá obsah PAU 
- skládku nebezpečného odpadu   
- Předpoklad tloušťky 0,10 m.   
- mateirál na skládku zhotovitele   G+D=42.500 [H]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</si>
  <si>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11315</t>
  </si>
  <si>
    <t>ODSTRANĚNÍ KRYTU ZPEVNĚNÝCH PLOCH Z BETONU</t>
  </si>
  <si>
    <t xml:space="preserve"> 1.0*4.7*0.35 = 1,645 [A]_x000d_
 6.0*0.5 = 3,000 [B]_x000d_
 Celkem: A+B = 4,645 [C]_x000d_</t>
  </si>
  <si>
    <t xml:space="preserve">- odstranění betonového povrchu v napojení na stávající stav chodníku a zpevněných ploch   
- materiál na skládku zhotovitele   
1,0 (šířka) *4,7 (délka)=4.700 [A]m3, A*0,35(předpoklad tloušťky)=1.645 [B]- odstranění betonového povrchu v napojení na stávající stav chodníku a zpevněných ploch   
6,0 (plocha) *0,5 (předpodklad tloušťly)=3.000 [C] - odstranění betonového vstup do technologického objektu     
c+B=4.645 [D] m3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</si>
  <si>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</si>
  <si>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</si>
  <si>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 xml:space="preserve"> 61.0*0.06 = 3,660 [A]_x000d_</t>
  </si>
  <si>
    <t xml:space="preserve">- odstranění stávajícího přístupové chodníku na nástupiště po východní straně Výpravní budovy   
- materiál na skládku zhotovitele   
- 0,06m tloušťka zámkové dlažby  
- 61,0=61.000 [A] m2 - odečet plochy ze situace   
A*0,06=3.660 [B] m3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</si>
  <si>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</si>
  <si>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</si>
  <si>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 61.0*0.19 = 11,590 [A]_x000d_
 61.0*0.15 = 9,150 [B]_x000d_
 Mezisoučet: A+B = 20,740 [C]_x000d_
 64.9+7 nezpevněný kryt - výpočet z příčných řezů = 71,900 [D]_x000d_
 35.0*0.20 odečet plochy u nástupiště západní strana = 7,000 [E]_x000d_
 Mezisoučet: D+E = 78,900 [F]_x000d_
 Celkem: A+B+D+E = 99,640 [G]_x000d_
 G * 1.1Koeficient množství = 109,604 [H]_x000d_</t>
  </si>
  <si>
    <t xml:space="preserve">- odstranění lože z položky 11318, odstranění konstrukční vrstvy chodníku   
- 0,04 m - předpoklad tloušťky, 0,15 m - předpoklad tloušťka   
61*0,19=11.590 [A], 61,0*0,15=9.150 [B]  
A+b=20.740 [C]  
- konstrukční vrstvy zpevněné plochy před VB   
- 64,9+7 (nezpevněný kryt)=71.900 [D]m3 - výpočet z příčných řezů   
- 35,0 (plocha) *0,20 (tloušťka) =7.000 [F]  - odečet plochy u nástupiště západní strana   
C+D+f=99.640 [E]  
E*1,1=109.604 [G]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</si>
  <si>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</si>
  <si>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</si>
  <si>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 xml:space="preserve"> 107.26 = 107,260 [A]_x000d_
 20.72 = 20,720 [B]_x000d_
 40*0.35 = 14,000 [C]_x000d_
 Celkem: A+B+C = 141,980 [D]_x000d_
 D * 1.1Koeficient množství = 156,178 [E]_x000d_</t>
  </si>
  <si>
    <t xml:space="preserve">- odstranění stávajícího zpevnění z asfaltového  recyklovaného materiálu   
- nepředpokládá se obsah PAU a dehtu   
- předpoklad tloušťky 0,20 m   
-107,26=107.260 [A] - pro obslužnou komunikaci odstranění povrchu, výpočet - tabulka kubatur   
- 20,72=20.720 [B] - pro parkoviště odstranění povrchu, výpočet - tabulka kubatur   
- 40 (plocha)*0,35 (tloušťka)=14.000 [D] - odstranění pro zelený ostrůvek u parkoviště     
A+B+D=141.980 [C]  C*1,1=156.178 [E]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</si>
  <si>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11351</t>
  </si>
  <si>
    <t>ODSTRANĚNÍ ZÁHONOVÝCH OBRUBNÍKŮ</t>
  </si>
  <si>
    <t xml:space="preserve">- odstranění stávající záhonové obruby u přístupu na nástupiště  
- 10,0=10.000 [A]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</si>
  <si>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</si>
  <si>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</si>
  <si>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 4 odstranění stávající obruby u chodníku před přístupem nástupiště   = 4,000 [A]_x000d_
 4 odstranění stávající obruby u služebního přejezdu  = 4,000 [B]_x000d_
 Celkem: A+B = 8,000 [C]_x000d_</t>
  </si>
  <si>
    <t xml:space="preserve">4=4.000 [A] - odstranění stávající obruby u chodníku před přístupem nástupiště   
4=4.000 [B] - odstranění stávající obruby u služebního přejezdu  - na skládku zhotovitele     
A+B=8.000 [C]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</si>
  <si>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12373</t>
  </si>
  <si>
    <t>ODKOP PRO SPOD STAVBU SILNIC A ŽELEZNIC TŘ. I</t>
  </si>
  <si>
    <t xml:space="preserve"> 12.8 = 12,800 [A]_x000d_
 68.9 = 68,900 [B]_x000d_
 11.75 = 11,750 [C]_x000d_
 164.174 = 164,174 [D]_x000d_
 37.971 = 37,971 [E]_x000d_
 15.750 = 15,750 [F]_x000d_
 11.800 = 11,800 [G]_x000d_
 Celkem: A+B+C+D+E+F+G = 323,145 [H]_x000d_
 H * 1.1Koeficient množství = 355,460 [I]_x000d_</t>
  </si>
  <si>
    <t xml:space="preserve">- výkop po zemní pláně  
- materiál na skládku zhotovitele   
- po zemní pláň přístupového chodníku 
12,8=12.800 [A] m3 - výpočet kubatur  dle příčného řezu odhad průměrné tloušťky výkopu je 0,12 m  
- po zemní pláň před výpravní budovou 68,9=68.900 [B] m3 - výpočet kubatur dle příčného řezu, odhad  průměrné tloušťky výkopu je 0,28 m   
- po zemní pláň služební chodník po západní straně VB 11,75=11.750 [D] m3 - vypočet dle kubatur dle příčného řezu, celá výška konstrukce 0,35m   
- po zemní pláň obslužné komunikace 164,174=164.174 [E] - výpočet kubatur dle příčného řezu, odhad  průměrné tloušťky výkopu je 0,35 m  
- po zemní pláň parkoviště 37,971=37.971 [F]  - výpočet kubatur dle příčného řezu, odhad  průměrné tloušťky výkopu je 0,50 m  
- po zemní pláň před SO-03 15,75=15.750 [G] - výpočet dle kubatur - odhad průměrné tloušťky výkopu je 0,45 m   
- po zemní pláň obslužný chodník 11,8=11.800 [H] - výpočet dle kubatur - odhad průměrné tloušťky výkopu 0,4 m         
A+b+D+E+F+G+H=323.145 [C]  
C*1,1=355.460 [I]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</si>
  <si>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</si>
  <si>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</si>
  <si>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 xml:space="preserve"> (1.0*1.5*1.5)*8 = 18,000 [A]_x000d_</t>
  </si>
  <si>
    <t xml:space="preserve">- výkop pro vpusti   
- 1,0 (hloubka)*1,5 (šířka) *1,5 (délka)=2.250 [A]  
A*8=18.000 [B]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</si>
  <si>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17481</t>
  </si>
  <si>
    <t>ZÁSYP JAM A RÝH Z NAKUPOVANÝCH MATERIÁLŮ</t>
  </si>
  <si>
    <t xml:space="preserve"> (0.9*0.9*1.5)*8 = 9,720 [A]_x000d_</t>
  </si>
  <si>
    <t xml:space="preserve">- obsyp vpustí UV1 - UV8  
- materiál štěrkopísek 0/32  
0,9*0,9*1,5=1.215 [A]  
A*8=9.720 [B]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</si>
  <si>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</si>
  <si>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</si>
  <si>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 xml:space="preserve"> 81 plocha zemní pláně chodníku zajišťující přístup na nástupiště - odečtena plocha z řezů a situace = 81,000 [A]_x000d_
 273 plocha zpevněné plochy před výprávní budovou - odečtena plocha z řezů a situace = 273,000 [B]_x000d_
 57 plocha napojení na stávající stav před výpravní budovou - odečtena plocha z řezů a situace = 57,000 [C]_x000d_
 416 plocha obslužné komunikace - odečtena plocha z řezů a situace = 416,000 [D]_x000d_
 86 plocha parkoviště = 86,000 [E]_x000d_
 32.0 celková plocha před SO-03 - odečtená plocha z řezů a situace = 32,000 [F]_x000d_
 24.0 plocha služebního chodníku u SO - 03 - odečtená plocha z řezů a situace = 24,000 [G]_x000d_
 26.0 plocha služeního chodníku u výpravní budovy u západní stěny  - odečtená plocha z řezů a situace = 26,000 [H]_x000d_
 Celkem: A+B+C+D+E+F+G+H = 995,000 [I]_x000d_</t>
  </si>
  <si>
    <t xml:space="preserve">81,0=81.000 [A] - plocha zemní pláně chodníku zajišťující přístup na nástupiště - odečtena plocha z řezů a situace   
273=273.000 [B] - plocha zpevněné plochy před výprávní budovou - odečtena plocha z řezů a situace   
57,0=57.000 [C] - plocha napojení na stávající stav před výpravní budovou - odečtena plocha z řezů a situace   
416=416.000 [D] - plocha obslužné komunikace - odečtena plocha z řezů a situace   
86,0=86.000 [E] - plocha parkoviště   
32,0=32.000 [F] - celková plocha před SO-03 - odečtená plocha z řezů a situace  
24,0=24.000 [G] - plocha služebního chodníku u SO - 03 - odečtená plocha z řezů a situace  
26,0=26.000 [I] - plocha služeního chodníku u výpravní budovy u západní stěny  - odečtená plocha z řezů a situace    
A+b+c+d+e+f+g+i=995.000 [H]
Položka zahrnuje:   
- úpravu pláně včetně vyrovnání výškových rozdílů. Míru zhutnění určuje projekt.   
Položka nezahrnuje:   - x</t>
  </si>
  <si>
    <t>Základy</t>
  </si>
  <si>
    <t>212635</t>
  </si>
  <si>
    <t>TRATIVODY KOMPL Z TRUB Z PLAST HM DN DO 150MM, RÝHA TŘ I</t>
  </si>
  <si>
    <t xml:space="preserve"> 8+83 = 91,000 [A]_x000d_</t>
  </si>
  <si>
    <t xml:space="preserve">- trativod DN 150  
Parkoviště   
- zaústěný do přípojky uliční vpusti UV7   
- délka 8,0=8.000 [B]    
obslužná komunikace  
- zaústěný do přípojky uliční vpusti UV4, UV 5, UV 6  
- délka 83=83.000 [A]    
A+B=91.000 [C]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</si>
  <si>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28997C</t>
  </si>
  <si>
    <t>OPLÁŠTĚNÍ (ZPEVNĚNÍ) Z GEOTEXTILIE DO 300G/M2</t>
  </si>
  <si>
    <t xml:space="preserve"> 1.8*91 = 163,800 [A]_x000d_</t>
  </si>
  <si>
    <t xml:space="preserve">- geotextílie do trativodu dle vzorových listů - odvodnění  
1,8 (šířka) *91 (délka)=163.800 [A]
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</si>
  <si>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45131A</t>
  </si>
  <si>
    <t>PODKLADNÍ A VÝPLŇOVÉ VRSTVY Z PROSTÉHO BETONU C20/25</t>
  </si>
  <si>
    <t xml:space="preserve"> (55.5+23.5)*0.045 = 3,555 [A]_x000d_
 0.03*4.75 = 0,143 [B]_x000d_
 Celkem: A+B = 3,698 [C]_x000d_
 C * 1.1Koeficient množství = 4,067 [D]_x000d_</t>
  </si>
  <si>
    <t xml:space="preserve">- betonové lože pod dvojřádek ze žulových kostek a odvodňovací žlábek   
- plocha lože 0,045 m2  
- do prostředí nXF 3   
55,5+23,50=79.000 [A] - délka   
A*0,045=3.555 [B] m3 - lože pro žulový dvojřádek   
0,03*4,75=0.143 [C] m3 - lože pro odvodňovací žlab    
B+C=3.698 [D]  
D*1,1=4.068 [E]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</si>
  <si>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Komunikace</t>
  </si>
  <si>
    <t>56140G</t>
  </si>
  <si>
    <t>SMĚSI Z KAMENIVA STMELENÉ CEMENTEM SC C 8/10</t>
  </si>
  <si>
    <t xml:space="preserve">51,50=51.500 [A] - konstrukční vrstva zpevněné plochy, dle tabulky kubatur   
A*1,1 (přesahy konstrukce)=56.650 [B]
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</si>
  <si>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</si>
  <si>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</si>
  <si>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 23.750 = 23,750 [A]_x000d_
 56.000 = 56,000 [B]_x000d_
 2.650 = 2,650 [C]_x000d_
 7.600 = 7,600 [D]_x000d_
 146.250 = 146,250 [E]_x000d_
 39.100 = 39,100 [F]_x000d_
 24*0.25 = 6,000 [G]_x000d_
 12.0*0.3 = 3,600 [H]_x000d_
 Celkem: A+B+C+D+E+F+G+H = 284,950 [I]_x000d_
 I * 1.05Koeficient množství = 299,198 [J]_x000d_</t>
  </si>
  <si>
    <t xml:space="preserve">- konstrukční vrstva vozovky, chodníku, zpevněné plochy  
23,75=23.750 [A] - konstrukční vrstva chodníku pro přístup na nástupiště. dle tabulky kubatur příčných řezů  
56=56.000 [B] - konstrukční vrstva zpevněné plochy před VB, dle tabulky kubatur příčných řezů  
2,65=2.650 [D] - konstrukční vrstva napojení na stávající vozoku, včetně podsypu pod obrubou - dle tabulky kubatur a příčných řezů   
7,6=7.600 [E] - konsturkční vrstva služebního chodníku po západní straně VB, včetně propojení k obslužné komunikaci, včetně podsypu pod obrubou
146,25=146.250 [F] - konstrukční vrstva obslužné komunikace, včetně podsypu pod obrubou dle tabulky kubatur a příčných řezů   
39,1=39.100 [H] - konstrukční vrstva parkoviště a plochy před SO-03, dle tabulky kubatur a příčných řezů   
24*0,25=6.000 [I] - konstrukční vrstva služebního chodníku před SO-03, odečteno ze situace   
12,0*0,3=3.600 [J]- konsturkční vrstva napojení služebního přejezdu, odečteno ze situace a příčného řezu         
A+B+D+E+F+h+i+j=284.950 [C]  
C*1,05=299.198 [G]
Položka zahrnuje:   
- dodání kameniva předepsané kvality a zrnitosti   
- rozprostření a zhutnění vrstvy v předepsané tloušťce   
- zřízení vrstvy bez rozlišení šířky, pokládání vrstvy po etapách   
Položka nezahrnuje:   
- postřiky, nátěry</t>
  </si>
  <si>
    <t>56970</t>
  </si>
  <si>
    <t>ZPEVNĚNÍ KRAJNIC ZE ŠTĚRKODRTI NEBO RECYKLOVANÉHO MATERIÁLU</t>
  </si>
  <si>
    <t xml:space="preserve"> 0.15*57.5 = 8,625 [A]_x000d_</t>
  </si>
  <si>
    <t xml:space="preserve">- dosypání a napojení podél obslužné komunikace  
- recyklovaný materiál R-MAT  
- podle požadavků ČSN 73 6141, ČSN EN 13108-8  
0,15 (plocha průřezu) * 57,5 (délka)=8.625 [A]
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</si>
  <si>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</si>
  <si>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</si>
  <si>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 xml:space="preserve"> 56.5 = 56,500 [A]_x000d_
 350 = 350,000 [B]_x000d_
 110 = 110,000 [C]_x000d_
 12 = 12,000 [D]_x000d_
 4 = 4,000 [E]_x000d_
 Celkem: A+B+C+D+E = 532,500 [F]_x000d_</t>
  </si>
  <si>
    <t xml:space="preserve">- mezi konstrukční vrstvu štěrkodrti a podkladní vrstvy asfaltového betonu  
56,5=56.500 [A] - napojení na stávající povrch zpevněné plochy před výpravní budovou / odečet plochy ze situace  
350=350.000 [B] - obslužná komunikace / odečet plochy ze situace   
110=110.000 [C] - parkoviště a obslužná plocha   12=12.000 [E] - napojení služebního přejezdu  
4=4.000 [F] -  úprava stávajícího chodníku u nástupiště BUS - plocha odečtena ze situace      
A+b+C+E=528.500 [D]
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</si>
  <si>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</si>
  <si>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</si>
  <si>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 xml:space="preserve"> 56.5*2 = 113,000 [A]_x000d_
 350*2 = 700,000 [B]_x000d_
 150*2 = 300,000 [C]_x000d_
 12*2 = 24,000 [D]_x000d_
 4 = 4,000 [E]_x000d_
 Celkem: A+B+C+D+E = 1141,000 [F]_x000d_</t>
  </si>
  <si>
    <t xml:space="preserve">- mezi konstrukčními vrstvami asfaltobetonových vrstev  
56,5*2=113.000 [A] - napojení na zpěvnou plochu před VB  / odečet plochy ze situace  
350*2=700.000 [B] - obslužná komunikace / odečet plochy ze situace  
150*2=300.000 [D] - pakoviště a obslužná plocha SO-03  
12*2=24.000 [E] - napojení služebního přejezdu   
4=4.000 [F] -  úprava stávajícího chodníku u nástupiště BUS - plocha odečtena ze situace       
A+B+D+E+F=1 141.000 [C]
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</si>
  <si>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574A04</t>
  </si>
  <si>
    <t>ASFALTOVÝ BETON PRO OBRUSNÉ VRSTVY ACO 11+</t>
  </si>
  <si>
    <t xml:space="preserve"> 56.5*0.04 = 2,260 [A]_x000d_
 350*0.04 = 14,000 [B]_x000d_
 110*0.04 = 4,400 [C]_x000d_
 12*0.04 = 0,480 [D]_x000d_
 4*0.04 = 0,160 [E]_x000d_
 Celkem: A+B+C+D+E = 21,300 [F]_x000d_
 F * 1.1Koeficient množství = 23,430 [G]_x000d_</t>
  </si>
  <si>
    <t xml:space="preserve">- Obrusná  vrstva vozovky anebo napojení na zpevněnou plochu před VB  
- tloušťka 0,04 m  
- asfalt 50/70  
- podle podmínek ČSN EN 13-108, ČSN 73 6121    
56,5*0,04=2.260 [A] - plocha napojení na zpevnění před VB -  odečtena ze situace  
350*0,04=14.000 [B] - obslužná komunikace - plocha odečtena ze situace   
110*0,04=4.400 [D] - parkoviště a plocha před SO-03 -  plocha odečtena ze situace   
12*0,04=0.480 [E] - napojení na služební přejezd - plocha odečtena ze situace   
4*0,04=0.160 [F] - úprava stávajícího chodníku u nástupiště BUS - plocha odečtena ze situace   
(A+B+D+E+F)*1,1=23.430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</si>
  <si>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574C06</t>
  </si>
  <si>
    <t>ASFALTOVÝ BETON PRO LOŽNÍ VRSTVY ACL 16+, 16S</t>
  </si>
  <si>
    <t xml:space="preserve"> 56.5*0.06 = 3,390 [A]_x000d_
 350*0.06 = 21,000 [B]_x000d_
 110*0.06 = 6,600 [C]_x000d_
 4.*0.06 = 0 [D]_x000d_
 Celkem: A+B+C+D = 0,000 [E]_x000d_
 E * 1.05Koeficient množství = 0,000 [F]_x000d_</t>
  </si>
  <si>
    <t xml:space="preserve">- konstrukční vrstva vozovky anebo napojení na zpevněnou plochu před VB  
- tloušťka 0,06 m  
- asfalt 50/70  
- podle podmínek ČSN EN 13-108, ČSN 73 6121     
56,5 (plocha)*0,06 (tloušťka)=3.390 [A] - napojení na zpevněnou plochu před VB / odečet plochy ze situace  
350 (plocha) *0,06 (tloušťka)=21.000 [B] - obslužná komunikace / odečet plochy ze situace   
110 (plocha) *0,06 (tloušťka)=6.600 [D] - parokviště a obslužná plocha u SO - 03   
4 (plocha) *0,06 (tloušťka) =0.240 [E] -  úprava stávajícího chodníku u nástupiště BUS - plocha odečtena ze situace       
(A+b+D+E)*1,05=32.792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</si>
  <si>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574E06</t>
  </si>
  <si>
    <t>ASFALTOVÝ BETON PRO PODKLADNÍ VRSTVY ACP 16+, 16S</t>
  </si>
  <si>
    <t xml:space="preserve"> 56.5*0.05 = 2,825 [A]_x000d_
 350*0.05 = 17,500 [B]_x000d_
 110*0.05 = 5,500 [C]_x000d_
 12*0.05 = 0,600 [D]_x000d_
 Celkem: A+B+C+D = 26,425 [E]_x000d_
 E * 1.05Koeficient množství = 27,746 [F]_x000d_</t>
  </si>
  <si>
    <t xml:space="preserve">- konstrukční vrstva vozovky anebo napojení na zpevněnou plochu před VB  
- tloušťka 0,05 m  
- asfalt 50/70  
- podle podmínek ČSN EN 13-108, ČSN 73 6121, TKP 7     
56,5 (plocha)*0,05 (tloušťka)=2.825 [A] - napojení zpevněnou  plochu před VB  
350 (plocha) *0,05 (tloušťka)=17.500 [B] - obslužná komunikace   
110 plocha) *0,05 (tloušťka)=5.500 [D] - parkoviště a obslužná komunikace   
12 (plocha)*0,05 (tloušťka)=0.600 [E] - napojení služebního  přejezdu     
(A+B+D)*1,05=27.116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</si>
  <si>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58220</t>
  </si>
  <si>
    <t>DLÁŽDĚNÉ KRYTY Z DROBNÝCH KOSTEK BEZ LOŽE</t>
  </si>
  <si>
    <t xml:space="preserve"> 14+6 = 20,000 [A]_x000d_</t>
  </si>
  <si>
    <t xml:space="preserve">- dvojřádek ze žulových kostek 10/10, třídy I.  
14,0 =14.000 [B]m2 - plocha před výpravní budovou, odměřena plocha ze situace   
6,0=6.000 [D] m2 - plocha před SO - 03, odměřena plocha ze situace     
B+D=20.000 [C]
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</si>
  <si>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58221</t>
  </si>
  <si>
    <t>DLÁŽDĚNÉ KRYTY Z DROBNÝCH KOSTEK DO LOŽE Z KAMENIVA</t>
  </si>
  <si>
    <t xml:space="preserve">- žulová kostka 10/10,  
- třídy I  
- lože drceného kamenive DK 4/8 
- tloušťky 40 mm   
247*1,1=271.700 [A]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</si>
  <si>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</si>
  <si>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</si>
  <si>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 xml:space="preserve"> 70 = 70,000 [A]_x000d_
 24 = 24,000 [B]_x000d_
 24 = 24,000 [C]_x000d_
 Celkem: A+B+C = 118,000 [D]_x000d_
 D * 1.05Koeficient množství = 123,900 [E]_x000d_</t>
  </si>
  <si>
    <t xml:space="preserve">- zámková dlažba 0,2 x 0,2 x 0,06   
- barva šedá  
- lože z drceného kameniva DK 4/8, tloušťka 40,0 mm      
70=70.000 [A] m2  - plocha chodníku pro přístup na nástupiště / odměřena plocha ze situace    
24=24.000 [B] m2 - plocha obslužného chodníku na západní straně VB / odměřena plocha ze situace    
24=24.000 [C] m2 - plocha obslužného chodníku před SO - 03 / odměřena plocha ze situace    
A+B+C=118.000 [D]  D*1,05(prořez)=123.900 [E]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</si>
  <si>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</si>
  <si>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</si>
  <si>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 xml:space="preserve">- varovný pás  
- reliéfní dlažba z výstupky, splňující všechny požadavky  vyhlášky 398/2009   
- lože z drcenného kameniva DK 4/8, tloušťka 40,0 mm   
6,25=6.250 [A]m2 - plocha odečtena ze situace   
A*1,2 (prořez, malá plocha) =7.500 [B] m2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</si>
  <si>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58920</t>
  </si>
  <si>
    <t>VÝPLŇ SPAR MODIFIKOVANÝM ASFALTEM</t>
  </si>
  <si>
    <t xml:space="preserve">- zalití spáry mezi novým povrchovem vozovky a stávající zpevněnou plochou. Po celé délce úpravy v napojení na stávající povrch.   
- stálepružná asfaltová zálivka se zadrcením  
- 125=125.000 [A] - délka
Položka zahrnuje:    
- dodávku předepsaného materiálu   
- vyčištění a výplň spar tímto materiálem   
Položka nezahrnuje:   - x</t>
  </si>
  <si>
    <t>7</t>
  </si>
  <si>
    <t>Přidružená stavební výroba</t>
  </si>
  <si>
    <t>702212</t>
  </si>
  <si>
    <t>KABELOVÁ CHRÁNIČKA ZEMNÍ DN PŘES 100 DO 200 MM</t>
  </si>
  <si>
    <t>CHRÁNIČKA PRO BUDOUCÍ ZATAŽENÍ KABELU PRO ELEKTROAUTA.
OBJEKT SO03 - PARKOVIŠTĚ NA ZÁPADNÍ STRANĚ SO03
1. Položka obsahuje:
– přípravu podkladu pro osazení
2. Položka neobsahuje:
X
3. Způsob měření:
Měří se metr délkový.</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</si>
  <si>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</si>
  <si>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</si>
  <si>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</si>
  <si>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Potrubí</t>
  </si>
  <si>
    <t>89712</t>
  </si>
  <si>
    <t>VPUSŤ KANALIZAČNÍ ULIČNÍ KOMPLETNÍ Z BETONOVÝCH DÍLCŮ</t>
  </si>
  <si>
    <t xml:space="preserve">- uliční vpusti UV 1 - UV 8  
- kompletní sestavy uličních vpustí včetně mříže   
8=8.000 [A]
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</si>
  <si>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Ostatní konstrukce a práce</t>
  </si>
  <si>
    <t>914161</t>
  </si>
  <si>
    <t>DOPRAVNÍ ZNAČKY ZÁKLADNÍ VELIKOSTI HLINÍKOVÉ FÓLIE TŘ 1 - DODÁVKA A MONTÁŽ</t>
  </si>
  <si>
    <t xml:space="preserve">- Provedení podle TP 65, PPK - SZ,   
- kompletní provedení včetně všech souvisejících prací  
1=1.000 [A] ks - B1 - 'zákaz vjezdu všech vozidel'  
1=1.000 [B] ks - E13 - dodatková tabulka 'Mimo dopravní obsluhu'  
1=1.000 [C] ks - B2 - zákaz vjezdu všech vozidel     
A+B+C=3.000 [D]
Položka zahrnuje:  
- dodávku a montáž značek v požadovaném provedení   
Položka nezahrnuje:   - x</t>
  </si>
  <si>
    <t>DOPRAVNÍ ZNAČKY ZVĚTŠENÉ VELIKOSTI OCELOVÉ FÓLIE TŘ 1 - DODÁVKA A MONTÁŽ</t>
  </si>
  <si>
    <t>- Dopravní značení IP 22
- 2 ks 
- použití před služebním přechodem po obou stranách
- Na dopravní značce bude zobrazena dopravní značka B1 a A31a
- text ' Mimo vozidel Správy železnic s.o., Přednost v jízdě drážních vozidel“
Položka zahrnuje:
- dodávku a montáž značek v požadovaném provedení
Položka nezahrnuje:
- x</t>
  </si>
  <si>
    <t>915111</t>
  </si>
  <si>
    <t>VODOROVNÉ DOPRAVNÍ ZNAČENÍ BARVOU HLADKÉ - DODÁVKA A POKLÁDKA</t>
  </si>
  <si>
    <t xml:space="preserve"> (0.125*5)*3 = 1,875 [A]_x000d_</t>
  </si>
  <si>
    <t xml:space="preserve">- vyznačení parkovacích stání V10b   
- šířka 0,125 m, délka 5,0m   
- barva bílá   
(0,125*5)=0.625 [A]  
A*3=1.875 [B]
Položka zahrnuje:   
- dodání a pokládku nátěrového materiálu   
- předznačení a reflexní úpravu   
Položka nezahrnuje:   - x   
Způsob měření:   - měří se pouze natíraná plocha</t>
  </si>
  <si>
    <t>917211</t>
  </si>
  <si>
    <t>ZÁHONOVÉ OBRUBY Z BETONOVÝCH OBRUBNÍKŮ ŠÍŘ 50MM</t>
  </si>
  <si>
    <t xml:space="preserve"> 12.5+23.0 = 35,500 [A]_x000d_
 A * 1.1Koeficient množství = 39,050 [B]_x000d_</t>
  </si>
  <si>
    <t xml:space="preserve">- betonová obruba o rozměrech 05/25/100  
- betonové lože min. C20/25nXF3  
- ohraničení obslužného chodníku   
12,5 (před SO-03)+23 (obslužný chodník po západní straně VB)=35.500 [A] / odečet ze se situace  
A*1,1 (prořez)=39.050 [B] / odečet ze se situace
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</si>
  <si>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</si>
  <si>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</si>
  <si>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 xml:space="preserve"> 17.0 = 17,000 [A]_x000d_
 65.0 = 65,000 [B]_x000d_
 140.25 = 140,250 [C]_x000d_
 44.0 = 44,000 [D]_x000d_
 Celkem: A+B+C+D = 266,250 [E]_x000d_</t>
  </si>
  <si>
    <t xml:space="preserve">- rozměr obruby 15/25/100  
- betonové lože C 20/25 nXF3    
17=17.000 [A] - ohraničení obruby nového chodníku u východní části VB / odečet ze se situace   
65=65.000 [B] - ohraničení zpevněné plochy u VB / odečet ze se situace  
140,25=140.250 [D] - ohraničení obslužné komunikace / odečet ze se situace  
44=44.000 [E] - ohraničení parkoviště / odečet ze se situace    
A+B+D+E=266.250 [C]
Položka zahrnuje:   
- dodání a pokládku betonových obrubníků o rozměrech předepsaných zadávací dokumentací   
- betonové lože i boční betonovou opěrku   
Položka nezahrnuje:   - x</t>
  </si>
  <si>
    <t>919112</t>
  </si>
  <si>
    <t>ŘEZÁNÍ ASFALTOVÉHO KRYTU VOZOVEK TL DO 100MM</t>
  </si>
  <si>
    <t xml:space="preserve">- odříznutí stávající hrany zpevněné plochy  
- 128 m - hrana směrem od výpravní budovy
- odříznutí stávající hrany asfaltového roku   
128=128.000 [A] - celková délka / odečet ze se situace
Položka zahrnuje:   
- řezání vozovkové vrstvy v předepsané tloušťce   
- spotřeba vody   
Položka nezahrnuje:   - x</t>
  </si>
  <si>
    <t>93542</t>
  </si>
  <si>
    <t>ŽLABY Z DÍLCŮ Z POLYMERBETONU SVĚTLÉ ŠÍŘKY DO 150MM VČETNĚ MŘÍŽÍ</t>
  </si>
  <si>
    <t xml:space="preserve">- Odvodňovací žlábek, šířky 0,118m  
- litinový rošt   
- materiál z polymerbetonu     
4,75=4.750 [A]
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</si>
  <si>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96611</t>
  </si>
  <si>
    <t>BOURÁNÍ KONSTRUKCÍ Z BETONOVÝCH DÍLCŮ</t>
  </si>
  <si>
    <t xml:space="preserve">- odstranění prefabrikátu jako služební schod na nástupiště  
- materiál na skládku zhotovitele   
3,0 (délka) * 0,7 (šířka) * 0,7 (tloušťka)=1.470 [A]
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</si>
  <si>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"POLOŽKA 113328"_x000d_
 224.688 = 224,688 [A]_x000d_
 "POLOŽKA 123738"_x000d_
 728.693 = 728,693 [B]_x000d_
 "POLOŽKA 132738"_x000d_
 36.900 = 36,900 [C]_x000d_
 Celkem: A+B+C = 990,281 [D]_x000d_</t>
  </si>
  <si>
    <t>R015130.905</t>
  </si>
  <si>
    <t>POPLATKY ZA LIKVIDACI ODPADŮ NEKONTAMINOVANÝCH - 17 03 02 VYBOURANÝ ASFALTOVÝ
BETON BEZ DEHTU, VČETNĚ NALOŽENÍ NA DOPRAVNÍ PROSTŘDEK A DOPRAVY</t>
  </si>
  <si>
    <t xml:space="preserve"> "POLOŽKA 113338"_x000d_
 343.592 = 343,592 [A]_x000d_
 Celkem: A = 343,592 [B]_x000d_</t>
  </si>
  <si>
    <t>R015140.904</t>
  </si>
  <si>
    <t>POPLATKY ZA LIKVIDACI ODPADŮ NEKONTAMINOVANÝCH - 17 01 01 BETON Z DEMOLIC, VČETNĚ NALOŽENÍ NA DOPRAVNÍ PROSTŘDEK A DOPRAVY</t>
  </si>
  <si>
    <t xml:space="preserve"> "POLOŽKA 113158"_x000d_
 10.219 = 10,219 [A]_x000d_
 "POLOŽKA 113188"_x000d_
 8.052 = 8,052 [B]_x000d_
 "POLOŽKA R113518"_x000d_
 0.935 = 0,935 [C]_x000d_
 "POLOŽKA R113528"_x000d_
 0.748 = 0,748 [D]_x000d_
 Celkem: A+B+C+D = 19,954 [E]_x000d_</t>
  </si>
  <si>
    <t>R015570.906</t>
  </si>
  <si>
    <t>POPLATKY ZA LIKVIDACI ODPADŮ NEKONTAMINOVANÝCH - 17 03 01 VYBOURANÝ ASFALTOVÝ
BETON S OBSAHEM DEHTU, VČETNĚ NALOŽENÍ NA DOPRAVNÍ PROSTŘDEK A DOPRAVY</t>
  </si>
  <si>
    <t xml:space="preserve"> "POLOŽKA 113138"_x000d_
 93.500 = 93,500 [A]_x000d_</t>
  </si>
  <si>
    <t>SO 55-95-07</t>
  </si>
  <si>
    <t>17180</t>
  </si>
  <si>
    <t>ULOŽENÍ SYPANINY DO NÁSYPŮ Z NAKUPOVANÝCH MATERIÁLŮ</t>
  </si>
  <si>
    <t xml:space="preserve"> 100.0*0.2 plocha ostrůvku u VB - m2 x 0,2  - tloušťka dosypání = 20,000 [A]_x000d_
 78.0*0.2 plocha ostrůvku u SO-03 -m2 x 0,2 - tloušťka dosypání = 15,600 [B]_x000d_
 Celkem: A+B = 35,600 [C]_x000d_</t>
  </si>
  <si>
    <t xml:space="preserve">- dosypání zelených ostrůvků vhodnou humozní vrstvou zeminy   
- 100,0 (plocha ostrůvku u VB - m2) *0,2 (tloušťka dosypání) =20.000 [A]  
- 78,0 (plocha ostrůvku u SO-03 -m2) *0,2 (tloušťka dosypání)=15.600 [B]  
A+b=35.600 [C]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</si>
  <si>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18242</t>
  </si>
  <si>
    <t>ZALOŽENÍ TRÁVNÍKU HYDROOSEVEM NA ORNICI</t>
  </si>
  <si>
    <t xml:space="preserve"> 100.0 plocha ostrůvku u VB - m2 = 100,000 [A]_x000d_
 78.0 plocha ostrůvku u SO-03 - m2 = 78,000 [B]_x000d_
 Celkem: A+B = 178,000 [C]_x000d_</t>
  </si>
  <si>
    <t xml:space="preserve">- dosypání zelených ostrůvků vhodnou humozní vrstvou zeminy   
- 100,0=100.000 [D]- plocha ostrůvku u VB - m2  
- 78,0=78.000 [E] - plocha ostrůvku u SO-03 - m2  
D+E=178.000 [C]
Položka zahrnuje:   
- dodání předepsané travní směsi, hydroosev na ornici, zalévání, první pokosení, to vše bez ohledu na sklon terénu   
Položka nezahrnuje:   - x</t>
  </si>
  <si>
    <t>B8_2</t>
  </si>
  <si>
    <t>Ostatní náklady na buňkoviště</t>
  </si>
  <si>
    <t>RZOV301</t>
  </si>
  <si>
    <t>DOPRAVA KONTEJNERŮ - AUTO S HYDRAULICKOU RUKOU A VLEKEM</t>
  </si>
  <si>
    <t>POLOŽKA OBSAHUJE:
DOPRAVU TAM I ZPĚT
NÁKLADY NA OSAZENÍ BUNĚK NA MÍSTO, VČETNĚ ELEKTROREVIZE KONTEJNERŮ</t>
  </si>
  <si>
    <t>ZAZEMI</t>
  </si>
  <si>
    <t>Zázemí pro zaměstnance</t>
  </si>
  <si>
    <t>RZOV100</t>
  </si>
  <si>
    <t>PŘÍPRAVA A ÚPRAVA OKOLÍ PRO ZŘÍZENÍ DOČASNÉHO ZAŘÍZENÍ STAVENIŠTĚ</t>
  </si>
  <si>
    <t>RZOV101</t>
  </si>
  <si>
    <t>DOPRAVNÍ KANCELÁŘ - STANDARDNÍ POBYTOVÁ KANCELÁŘSKÁ BUŇKA/KONTEJNER 6058x2438 mm</t>
  </si>
  <si>
    <t>MĚSÍC</t>
  </si>
  <si>
    <t>BUŇKA BUDE OSAZENA PŘÍMOTOPEM, KLIMATIZACÍ A OSVĚTLENÍM, DÁLE BUDE ZABEZPEČENA ZAMYKACÍ MŘÍŽÍ PŘED DVEŘMI, OKNO BUDE ZABEZPEČENO PEVNOU MŘÍŽÍ ZABEZPEČUJÍCÍ BUŇKU PŘED VNIKNUTÍM. DO BUŇKY BUDE ZAVEDENA ELEKTŘINA A ZAŘÍZENÍ DOPRAVNÍ KANCELÁŘE VČETNĚ NÁBYTKU NA KTERÝM BUDE ZAŘÍZENÍ UMÍSTĚNO. DÁLE BUDE BUŇKA VYBAVENÁ NÁBYTKEM PRO ULOŽENÍ PÍSEMNOSTI A POMŮCEK PRO VÝKON DOPRAVNÍ SLUŽBY. 
PŘIPOJENÍ NA INTERNET A NA ELEKTŘINU JE ŘEŠENO V ČÁSTI: VYMÍSTĚNÍ DOPRAVNÍ KANCELÁŘE</t>
  </si>
  <si>
    <t>RZOV102</t>
  </si>
  <si>
    <t>ZÁZEMÍ ZAMĚSTNANCŮ - STANDARDNÍ POBYTOVÁ BUŇKA/KONTEJNER 6058x2438 mm SE SOCIÁLNÍM ZÁZEMÍM</t>
  </si>
  <si>
    <t xml:space="preserve">BUŇKA BUDE OSAZENA PŘÍMOTOPEM, DÁLE OKNO BUDE ZABEZPEČENO PEVNOU MŘÍŽÍ ZABEZPEČUJÍCÍ BUŇKU PŘED VNIKNUTÍM. DO BUŇKY BUDE ZAVEDENA ELEKTŘINA A BUDE VYBAVENA PŘÍMOTOPEM, KLIMATIZACÍ A OSVĚTLENÍM. BUŇKA BUDE VYBAVENA ZÁSUVKAMI. BUŇKA BUDE PŘIPOJENA NA VODU. SOUČÁSTÍ SOCIÁLNÍHO ZÁZEMÍ BUDE I BOJLER.  BUŇKA BUDE NAPOJENÁ NA FEKÁLNÍ TANK. DÁLE BUDE BUŇKA VYBAVENÁ ŠATNÍ SKŘÍNKOU.
PŘIPOJENÍ NA INTERNET A NA ELEKTŘINU JE ŘEŠENO V ČÁSTI: VYMÍSTĚNÍ DOPRAVNÍ KANCELÁŘE</t>
  </si>
  <si>
    <t>RZOV103</t>
  </si>
  <si>
    <t>FEKÁLNÍ TANK - ROZMĚRY 6058x2438 mm, UMÍSTĚNÝ PŘÍMO POD BUŇKU</t>
  </si>
  <si>
    <t>V ZIMNÍCH MĚSÍCÍCH MUSÍ BYT ZABEZPEČEN PROTI MRAZU, NAPŘ. OBALENÍM DO NENASÁKAVÉHO POLYSTYRÉNU XPS O DOSTATEČNÉ TLOUŠŤCE.</t>
  </si>
  <si>
    <t>RZOV104</t>
  </si>
  <si>
    <t>MOBILNÍ TOALETA 1200x1200mm S DVOJITÝM VĚTRÁNÍM FEKÁLNÍHO TANKU</t>
  </si>
  <si>
    <t>TOALETA BUDE S UKAZATELEM ŽENY/MUŽI, PÁNSKÁ BUDE VČETNĚ PISOÁRU. TOALETA BUDE VYBAVENA DRŽÁKEM TOALETNÍHO PAPÍRU, ZRCADLEM, DÁVKOVAČEM DESINFEKCE A HÁČKEM NA ODĚV. V PŘÍPADĚ POTŘEBY BUDE DOVYBAVENO OSVĚTLENÍM. ÚKLID A DOPLŇOVÁNÍ TOALETNÍCH POTŘEB ZAJISTÍ ÚKLIDOVÁ FIRMA INVESTORA. VÝVOZ A PLNĚNÍ TOALET ZAJISTÍ ZHOTOVITEL A DODAVATEL KONTEJNERŮ.
CENA JE VČETNĚ SERVISU, VÝVOZU A PLNĚNÍ.</t>
  </si>
  <si>
    <t>RZOV105</t>
  </si>
  <si>
    <t>STĚHOVÁNÍ NÁBYTKU DO DOPRAVNÍ KANCELÁŘE, ZÁZEMÍ A ZPĚT</t>
  </si>
  <si>
    <t>PŘESTĚHOVÁNÍ SKŘÍNÍ, STOLŮ, KANCELÁŘSKÝCH POTŘEB JAKO TISKÁRNY APOD.</t>
  </si>
  <si>
    <t>RZOV107</t>
  </si>
  <si>
    <t>ZŘÍZENÍ A ZRUŠENÍ DOČASNÉ VODOVODNÍ PŘÍPOJKY, VČETNĚ VÝKOPOVÝCH PRACÍ</t>
  </si>
  <si>
    <t>PŘÍPOJKA BUDE OSAZENA PODRUŽNÝM MĚŘENÍM</t>
  </si>
  <si>
    <t>RZOV108</t>
  </si>
  <si>
    <t>ELEKTRICKÁ SPOTŘEBA BUŇKOVIŠTĚ</t>
  </si>
  <si>
    <t>ZHOTOVITEL MUSÍ UZAVŘÍT SMLOUVU O ODBĚRU SE SPRÁVOU ŽELEZNIC</t>
  </si>
  <si>
    <t>RZOV109</t>
  </si>
  <si>
    <t>VODNÉ - BUŇKOVIŠTĚ</t>
  </si>
  <si>
    <t>RZOV110</t>
  </si>
  <si>
    <t>VYVÁŽENNÍ FEKÁLNÍHO TANKU</t>
  </si>
  <si>
    <t>1 KUS = 1 VYVEZENÍ A LIKVIDACE, VČETNĚ NACHYSTÁNÍ TANKU PRO DALŠÍ POUŽÍVÁNÍ (CHEMIE APOD.)</t>
  </si>
  <si>
    <t>SO 55-71-01.01A</t>
  </si>
  <si>
    <t>274313711</t>
  </si>
  <si>
    <t>Základy z betonu prostého pasy betonu kamenem neprokládaného tř. C 20/25</t>
  </si>
  <si>
    <t xml:space="preserve"> "1PP_STAVBA_NOVÝ"_x000d_
 "VÝKOPY PRO ZÁKLADY POD NOVÉ PŘÍČKY"_x000d_
 5.000*0.300*0.400 1S03/1S04 = 0,600 [A]_x000d_
 1.480*0.300*0.400 1S03/1S18 = 0,178 [B]_x000d_
 2.875*0.300*0.400 1S04/1S09 = 0,345 [C]_x000d_
 (6.140+2.320+4.070)*0.300*0.400 1S05/1S06/1S07 = 1,504 [D]_x000d_
 (4.170+2.480)*0.300*0.400 1S10/1S11/1S17 = 0,798 [E]_x000d_
 1.180*0.300*0.400 1S10/1S12 = 0,142 [F]_x000d_
 Celkem: A+B+C+D+E+F = 3,566 [G]_x000d_</t>
  </si>
  <si>
    <t>275313711</t>
  </si>
  <si>
    <t>Základy z betonu prostého patky a bloky z betonu kamenem neprokládaného tř. C 20/25</t>
  </si>
  <si>
    <t xml:space="preserve"> "1NP_STAVBA_NOVY"_x000d_
 "SKLADBA ZP.01"_x000d_
 8*0.300*0.800*0.300 VÝKOPY PRO ZÁKLADY LAVIČEK = 0,576 [A]_x000d_
 8*0.350*0.350*0.450 VÝKOPY PRO ZÁKLADY KOLOSTAVU = 0,441 [B]_x000d_
 Celkem: A+B = 1,017 [C]_x000d_</t>
  </si>
  <si>
    <t>279113140</t>
  </si>
  <si>
    <t>Základové zdi z tvárnic ztraceného bednění včetně výplně z betonu bez zvláštních nároků na vliv prostředí třídy C 20/25, tloušťky zdiva do 100 mm</t>
  </si>
  <si>
    <t xml:space="preserve"> "SKLADBA NZ.06 A NZ.07"_x000d_
 "STĚNA ŠACHTY"_x000d_
 2*(1.520+2.220)*1.200 = 8,976 [A]_x000d_</t>
  </si>
  <si>
    <t>279113141</t>
  </si>
  <si>
    <t>Základové zdi z tvárnic ztraceného bednění včetně výplně z betonu bez zvláštních nároků na vliv prostředí třídy C 20/25, tloušťky zdiva přes 100 do 150 mm</t>
  </si>
  <si>
    <t xml:space="preserve"> "SKLADBA NZ.06"_x000d_
 "STĚNA ŠACHTY"_x000d_
 (2*1.520+2.220)*1.000 = 5,260 [A]_x000d_</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</si>
  <si>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</si>
  <si>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</si>
  <si>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</si>
  <si>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"SKLADBA NZ.06"_x000d_
 "STĚNA ŠACHTY"_x000d_
 5.260*0.150*0.08 = 0,063 [A]_x000d_</t>
  </si>
  <si>
    <t>3</t>
  </si>
  <si>
    <t>Svislé a kompletní konstrukce</t>
  </si>
  <si>
    <t>310237251</t>
  </si>
  <si>
    <t>Zazdívka otvorů ve zdivu nadzákladovém cihlami pálenými plochy přes 0,09 m2 do 0,25 m2, ve zdi tl. přes 300 do 450 mm</t>
  </si>
  <si>
    <t xml:space="preserve"> "1NP_STAVBA_NOVÝ"_x000d_
 1 0P20 = 1,000 [A]_x000d_</t>
  </si>
  <si>
    <t>310238211</t>
  </si>
  <si>
    <t>Zazdívka otvorů ve zdivu nadzákladovém cihlami pálenými plochy přes 0,25 m2 do 1 m2 na maltu vápenocementovou</t>
  </si>
  <si>
    <t xml:space="preserve"> "1NP_STAVBA_NOVÝ"_x000d_
 0.800*2.020*0.370 0P15 = 0,598 [A]_x000d_
 0.595*0.350*0.800 0P31 = 0,167 [B]_x000d_
 0.245*0.300*2.300 0P31 = 0,169 [C]_x000d_
 "2NP_STAVBA_NOVÝ"_x000d_
 0.900*2.020*0.200 1P06/1P07 = 0,364 [D]_x000d_
 Celkem: A+B+C+D = 1,297 [E]_x000d_</t>
  </si>
  <si>
    <t>310239211</t>
  </si>
  <si>
    <t>Zazdívka otvorů ve zdivu nadzákladovém cihlami pálenými plochy přes 1 m2 do 4 m2 na maltu vápenocementovou</t>
  </si>
  <si>
    <t xml:space="preserve"> "1NP_STAVBA_NOVÝ"_x000d_
 1.250*0.665*1.100 PARAPET 0P04/EXT. = 0,914 [A]_x000d_
 1.500*0.665*1.100 PARAPET 0P06B/EXT. = 1,097 [B]_x000d_
 0.800*2.030*0.510 0P02/0P08 = 0,828 [C]_x000d_
 1.530*2.620*0.490+0.400*0.680*0.180 0P02/0P05 = 2,013 [D]_x000d_
 1.090*2.330*0.180 0P04/0P21 = 0,457 [E]_x000d_
 0.887*2.300*0.480 0P15/0P17 = 0,979 [F]_x000d_
 0.800*2.300*0.480 0P13/0P15 = 0,883 [G]_x000d_
 1.180*0.650*2.260 0P31/0P32 = 1,733 [H]_x000d_
 "2NP_STAVBA_NOVÝ"_x000d_
 1.050*2.230*0.170 1P14/1P25 = 0,398 [I]_x000d_
 0.920*1.280*0.200+0.790*2.000*0.350 1P18 = 0,789 [J]_x000d_
 1.160*2.260*0.480 1P24/1P25 = 1,258 [K]_x000d_
 "3NP_STAVBA_NOVÝ"_x000d_
 3.070*0.300*0.200 = 0,184 [L]_x000d_
 3.055*0.300*0.200 = 0,183 [M]_x000d_
 Celkem: A+B+C+D+E+F+G+H+I+J+K+L+M = 11,718 [N]_x000d_</t>
  </si>
  <si>
    <t>311231116</t>
  </si>
  <si>
    <t>Zdivo z cihel pálených nosné z cihel plných dl. 290 mm P 7 až 15, na maltu MC-5 nebo MC-10</t>
  </si>
  <si>
    <t xml:space="preserve"> "1NP_STAVBA_NOVÝ"_x000d_
 1.721*0.320*3.250 0P33/0P34 = 1,790 [A]_x000d_</t>
  </si>
  <si>
    <t>311351121</t>
  </si>
  <si>
    <t>Bednění nadzákladových zdí nosných rovné oboustranné za každou stranu zřízení</t>
  </si>
  <si>
    <t xml:space="preserve"> 4.040*0.490 0P12 = 1,980 [A]_x000d_</t>
  </si>
  <si>
    <t>311351122</t>
  </si>
  <si>
    <t>Bednění nadzákladových zdí nosných rovné oboustranné za každou stranu odstranění</t>
  </si>
  <si>
    <t>314231521</t>
  </si>
  <si>
    <t>Zdivo komínových nebo ventilačních těles dosavadních objektů volně stojících nad střešní rovinou na maltu cementovou včetně spárování, o průřezu průduchu do 150</t>
  </si>
  <si>
    <t>Zdivo komínových nebo ventilačních těles dosavadních objektů volně stojících nad střešní rovinou na maltu cementovou včetně spárování, o průřezu průduchu do 150x150 mm z cihel lícových, pevnosti P 60 dl. 290 mm</t>
  </si>
  <si>
    <t xml:space="preserve"> "OPRAVA KOMÍNŮ - ODHAD 20%"_x000d_
 "2NP_STAVBA_NOVY"_x000d_
 0.610*1.150*2.600 = 1,824 [A]_x000d_
 2*0.650*0.650*1.400 = 1,183 [B]_x000d_
 Mezisoučet: A+B = 3,007 [C]_x000d_
 "STRECHA_STAVBA_NOVY"_x000d_
 1.130*0.580*1.200 = 0,786 [D]_x000d_
 0.650*0.580*1.200 = 0,452 [E]_x000d_
 0.620*0.580*1.200 = 0,432 [F]_x000d_
 0.550*0.580*1.200 = 0,383 [G]_x000d_
 0.580*0.580*1.200 = 0,404 [H]_x000d_
 0.970*0.580*1.200 = 0,675 [I]_x000d_
 0.990*0.580*1.200 = 0,689 [J]_x000d_
 Mezisoučet: D+E+F+G+H+I+J = 3,821 [K]_x000d_
 Celkem: A+B+D+E+F+G+H+I+J = 6,828 [L]_x000d_
 L * 0.2Koeficient množství = 1,366 [M]_x000d_</t>
  </si>
  <si>
    <t>317121101</t>
  </si>
  <si>
    <t>Montáž prefabrikovaných překladů délky do 1500 mm</t>
  </si>
  <si>
    <t xml:space="preserve"> "1PP_STAVBA_NOVÝ"_x000d_
 "PŘEKLAD N/24"_x000d_
 1 1S10/1S12 = 1,000 [A]_x000d_</t>
  </si>
  <si>
    <t>317168016</t>
  </si>
  <si>
    <t>Překlady keramické ploché osazené do maltového lože, výšky překladu 71 mm šířky 115 mm, délky 2250 mm</t>
  </si>
  <si>
    <t xml:space="preserve"> "1PP_STAVBA_NOVÝ"_x000d_
 "PŘEKLAD N/02"_x000d_
 1 1S10/1S17 = 1,000 [A]_x000d_</t>
  </si>
  <si>
    <t>317168051</t>
  </si>
  <si>
    <t>Překlady keramické vysoké osazené do maltového lože, šířky překladu 70 mm výšky 238 mm, délky 1000 mm</t>
  </si>
  <si>
    <t xml:space="preserve"> "1NP_STAVBA_NOVÝ"_x000d_
 "PŘEKLAD N/25"_x000d_
 2 0P19 = 2,000 [A]_x000d_
 2 0P31/0P32 = 2,000 [B]_x000d_
 Celkem: A+B = 4,000 [C]_x000d_</t>
  </si>
  <si>
    <t>317168052</t>
  </si>
  <si>
    <t>Překlady keramické vysoké osazené do maltového lože, šířky překladu 70 mm výšky 238 mm, délky 1250 mm</t>
  </si>
  <si>
    <t xml:space="preserve"> "1PP_STAVBA_NOVÝ"_x000d_
 "PŘEKLAD N/01"_x000d_
 2 1S03/1S08 = 2,000 [A]_x000d_
 2 1S04/1S09 = 2,000 [B]_x000d_
 2 1S05/1S09 = 2,000 [C]_x000d_
 2 1S06/1S09 = 2,000 [D]_x000d_
 2 1S10/1S11 = 2,000 [E]_x000d_
 2 1S10/1S16 = 2,000 [F]_x000d_
 "1NP_STAVBA_NOVÝ"_x000d_
 "PŘEKLAD N/01"_x000d_
 2 0P13/0P19 = 2,000 [G]_x000d_
 "PŘEKLAD N/18"_x000d_
 1 0P13/0P16 = 1,000 [H]_x000d_
 1 0P16/0P17 = 1,000 [I]_x000d_
 1 0P35A/0P36 = 1,000 [J]_x000d_
 "3NP_STAVBA_NOVÝ"_x000d_
 "PŘEKLAD N/01"_x000d_
 2 2P01/2P02 = 2,000 [K]_x000d_
 Celkem: A+B+C+D+E+F+G+H+I+J+K = 19,000 [L]_x000d_</t>
  </si>
  <si>
    <t>340231015</t>
  </si>
  <si>
    <t>Zazdívka otvorů v příčkách nebo stěnách děrovanými cihlami plochy přes 1 do 4 m2 , tloušťka příčky 80 mm</t>
  </si>
  <si>
    <t xml:space="preserve"> "1NP_STAVBA_NOVÝ"_x000d_
 (0.050*2+0.800*2+0.300+0.230)*2.200-0.800*2.150*2 0P34/0P35A/0P33 = 1,466 [A]_x000d_
 Celkem: A = 1,466 [B]_x000d_</t>
  </si>
  <si>
    <t>340238212</t>
  </si>
  <si>
    <t>Zazdívka otvorů v příčkách nebo stěnách cihlami pálenými plnými plochy přes 0,25 m2 do 1 m2, tloušťky přes 100 mm</t>
  </si>
  <si>
    <t xml:space="preserve"> "1NP_STAVBA_NOVÝ"_x000d_
 0.500*0.500 0P04/0P06C = 0,250 [A]_x000d_</t>
  </si>
  <si>
    <t>340239212</t>
  </si>
  <si>
    <t>Zazdívka otvorů v příčkách nebo stěnách cihlami pálenými plnými plochy přes 1 m2 do 4 m2, tloušťky přes 100 mm</t>
  </si>
  <si>
    <t xml:space="preserve"> "1PP_STAVBA_NOVÝ"_x000d_
 0.970*2.200 1S08/1S17 = 2,134 [A]_x000d_
 0.990*2.200 1S09/1S17 = 2,178 [B]_x000d_
 "2NP_STAVBA_NOVÝ"_x000d_
 1.010*2.830 1P02/1P04 = 2,858 [C]_x000d_
 0.900*2.020 1P02/1P04 = 1,818 [D]_x000d_
 "3NP_STAVBA_NOVÝ"_x000d_
 0.890*2.040 2P01/2P02 = 1,816 [E]_x000d_
 0.660*1.980 2P01/2P02 = 1,307 [F]_x000d_
 1.680*2.500-0.900*2.020-1.250*0.250 2P01/2P02 = 2,070 [G]_x000d_
 0.890*2.080  2P01/2P02 = 1,851 [H]_x000d_
 Celkem: A+B+C+D+E+F+G+H = 16,031 [I]_x000d_</t>
  </si>
  <si>
    <t>341941001</t>
  </si>
  <si>
    <t>Nosné nebo spojovací svary ocelových doplňkových konstrukcí kromě betonářské oceli, tloušťky svaru do 10 mm</t>
  </si>
  <si>
    <t xml:space="preserve"> 2*27.600 ZKR/08 = 55,200 [A]_x000d_
 2*62*0.060 ZVZ/07 = 7,440 [B]_x000d_
 200*0.400 svařování U120 = 80,000 [C]_x000d_
 Celkem: A+B+C = 142,640 [D]_x000d_</t>
  </si>
  <si>
    <t>342241112</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</si>
  <si>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</si>
  <si>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140 mm</t>
  </si>
  <si>
    <t xml:space="preserve"> "1PP_STAVBA_NOVÝ"_x000d_
 5.000*2.100-1.000*1.950 1S03/1S04 = 8,550 [A]_x000d_
 1.480*2.300-0.900*2.000-1.250*0.250 1S03/1S18 = 1,292 [B]_x000d_
 2.875*2.600-0.900*2.000-1.250*0.250 1S04/1S09 = 5,363 [C]_x000d_
 2.700*2.600-0.900*2.000-1.250*0.250 1S05/1S09 = 4,908 [D]_x000d_
 0.480*2.200+0.480*2.300 1S05/1S06/1S09 = 2,160 [E]_x000d_
 2.610*2.600-0.900*2.000-1.250*0.250 1S06/1S09 = 4,674 [F]_x000d_
 0.500*2.300+4.070*2.200-1.000*1.950 1S06/1S07/1S09 = 8,154 [G]_x000d_
 4.170*2.300-1.900*2.0001S10/1S11/1S17 = 5,791 [H]_x000d_
 2.480*2.600-0.800*2.000-1.250*0.250 1S10/1S11 = 4,536 [I]_x000d_
 1.180*0.300*0.400 1S10/1S12 = 0,142 [J]_x000d_
 Celkem: A+B+C+D+E+F+G+H+I+J = 45,567 [K]_x000d_</t>
  </si>
  <si>
    <t>342244201</t>
  </si>
  <si>
    <t>Příčky jednoduché z cihel děrovaných broušených, na tenkovrstvou maltu, pevnost cihel do P15, tl. příčky 80 mm</t>
  </si>
  <si>
    <t xml:space="preserve"> "1NP_STAVBA_NOVÝ"_x000d_
 (1.700+2.300+1.900)*3.250-0.800*2.150*2-1.250*0.250*2 0P16/0P17 = 15,110 [A]_x000d_
 0.930*3.250 0P18 = 3,023 [B]_x000d_
 2.620*3.250 0P34/0P35A = 8,515 [C]_x000d_
 1.953*3.250-0.700*2.100-1.250*0.250 0P35A/0P36 = 4,565 [D]_x000d_
 Celkem: A+B+C+D = 31,212 [E]_x000d_</t>
  </si>
  <si>
    <t>342244221</t>
  </si>
  <si>
    <t>Příčky jednoduché z cihel děrovaných broušených, na tenkovrstvou maltu, pevnost cihel do P15, tl. příčky 140 mm</t>
  </si>
  <si>
    <t xml:space="preserve"> "1NP_STAVBA_NOVÝ"_x000d_
 4.040*3.500+2.320*3.250 0P12/0P23/0P39 = 21,680 [A]_x000d_
 2.990*3.250 0P18/0P19 = 9,718 [B]_x000d_
 (1.280+0.450+0.800+0.300+2.300)*3.250+0.650*3.250-0.650*0.650-0.900*2.150-1.250*0.250-1.000*0.250 0P13/0P19 = 15,865 [C]_x000d_
 Celkem: A+B+C = 47,263 [D]_x000d_</t>
  </si>
  <si>
    <t>342272215</t>
  </si>
  <si>
    <t>Příčky z pórobetonových tvárnic hladkých na tenké maltové lože objemová hmotnost do 500 kg/m3, tloušťka příčky 75 mm</t>
  </si>
  <si>
    <t xml:space="preserve"> "1NP_STAVBA_NOVÝ"_x000d_
 (0.820+0.950)*2.250 0P34 = 3,983 [A]_x000d_</t>
  </si>
  <si>
    <t>342272245</t>
  </si>
  <si>
    <t>Příčky z pórobetonových tvárnic hladkých na tenké maltové lože objemová hmotnost do 500 kg/m3, tloušťka příčky 150 mm</t>
  </si>
  <si>
    <t xml:space="preserve"> "1NP_STAVBA_NOVÝ"_x000d_
 1.000*3.250 0P17 = 3,250 [A]_x000d_
 2.030*3.250 0P34 = 6,598 [B]_x000d_
 1.100*3.250 0P36 = 3,575 [C]_x000d_
 Celkem: A+B+C = 13,423 [D]_x000d_</t>
  </si>
  <si>
    <t>348181110</t>
  </si>
  <si>
    <t>Montáž oplocení z dílců dřevěných na předem osazené sloupky, výšky do 1 m</t>
  </si>
  <si>
    <t xml:space="preserve"> "VÝPIS TRUHLÁŘSKÝCH VÝROBKŮ"_x000d_
 "T/001"_x000d_
 4*4.450 = 17,800 [A]_x000d_
 Celkem: A = 17,800 [B]_x000d_</t>
  </si>
  <si>
    <t>349231811</t>
  </si>
  <si>
    <t>Přizdívka z cihel ostění s ozubem ve vybouraných otvorech, s vysekáním kapes pro zavázaní přes 80 do 150 mm</t>
  </si>
  <si>
    <t xml:space="preserve"> "1PP_STAVBA_NOVÝ"_x000d_
 2*0.150*2.130 1S10/1S12 = 0,639 [A]_x000d_
 2*0.150*2.130 1S10/1S16 = 0,639 [B]_x000d_
 "1NP_STAVBA_NOVÝ"_x000d_
 0.650*2.070+0.100*2.070 0P04/0P08 = 1,553 [C]_x000d_
 2*(0.665*2.215) 0P06B/EXT. = 2,946 [D]_x000d_
 2*(0.665*2.215) 0P06B/EXT. = 2,946 [E]_x000d_
 2*0.150*2.300+2*0.150*2.260 0P15 = 1,368 [F]_x000d_
 2*0.510*1.330 0P18/EXT. = 1,357 [G]_x000d_
 2*0.100*2.370 0P31 = 0,474 [H]_x000d_
 Celkem: A+B+C+D+E+F+G+H = 11,921 [I]_x000d_</t>
  </si>
  <si>
    <t>59321101</t>
  </si>
  <si>
    <t>překlad železobetonový RZP vylehčený 1490x140x140mm</t>
  </si>
  <si>
    <t>R34818101</t>
  </si>
  <si>
    <t>D+M Výroba repliky dílců pro osazení mezi připravené cihelné sloupky</t>
  </si>
  <si>
    <t xml:space="preserve"> "VÝPIS TRUHLÁŘSKÝCH VÝROBKŮ"_x000d_
 "T/001"_x000d_
 4*(5*(4.450)*(0.100*0.025)+31*(0.060*0.025*0.700)+2*(0.060*0.025*0.150)) = 0,355 [A]_x000d_
 Celkem: A = 0,355 [B]_x000d_</t>
  </si>
  <si>
    <t>Zaměření a průzkum stávajícho stavu.
Příprava dílenské dokumentace jednotlivých prvků.
Výroba přesných replik plotových dílců včetně spojovacích prostředků (pravděpodopně hřebíky či jiné dobové prvky)
Nátěry jsou oceněny zvlášť. Nátěry budou provedeny vhodně na dílně, případně na místě, ale dodadavtel nese riziko za znečištění cihel!!!
Včetně repase a oštření kotvících materiálů (případné doplnění)</t>
  </si>
  <si>
    <t>13010818</t>
  </si>
  <si>
    <t>ocel profilová jakost S235JR (11 375) průřez U (UPN) 120</t>
  </si>
  <si>
    <t>14550335</t>
  </si>
  <si>
    <t>profil ocelový svařovaný jakost S235 průřez obdelníkový 60x40x5mm</t>
  </si>
  <si>
    <t xml:space="preserve"> 1.0262 ZKR/08 = 1,026 [A]_x000d_
 0.3552 ZVZ/07 = 0,355 [B]_x000d_
 Celkem: A+B = 1,381 [C]_x000d_</t>
  </si>
  <si>
    <t>411171132</t>
  </si>
  <si>
    <t>Montáž ocelové konstrukce podlah a plošin pokrytou rošty hmotnosti konstrukce podlahy přes 30 do 50 kg/m2</t>
  </si>
  <si>
    <t xml:space="preserve"> "Výpis zámečnických výrobků"_x000d_
 111.12/1000 Z/006 = 0,111 [A]_x000d_</t>
  </si>
  <si>
    <t>413352111</t>
  </si>
  <si>
    <t>Podpěrná konstrukce nosníků a průvlaků výšky podepření do 4 m výšky nosníku (po spodní hranu stropní desky) do 100 cm zřízení</t>
  </si>
  <si>
    <t xml:space="preserve"> "podpěrné konstrukce pro podchycení opravovaných trámových stropů"_x000d_
 120 = 120,000 [A]_x000d_</t>
  </si>
  <si>
    <t>413352112</t>
  </si>
  <si>
    <t>Podpěrná konstrukce nosníků a průvlaků výšky podepření do 4 m výšky nosníku (po spodní hranu stropní desky) do 100 cm odstranění</t>
  </si>
  <si>
    <t>430321515</t>
  </si>
  <si>
    <t>Schodišťové konstrukce a rampy z betonu železového (bez výztuže) stupně, schodnice, ramena, podesty s nosníky tř. C 20/25</t>
  </si>
  <si>
    <t xml:space="preserve"> "VÝPIS OSTATNÍCH VÝROBKŮ"_x000d_
 "O/005"_x000d_
 (4.844+2*0.266)*0.600*0.360 = 1,161 [A]_x000d_
 4.775*0.300*0.300*0.150 = 0,064 [B]_x000d_
 "O/006"_x000d_
 (1.170*0.500*0.180)+(1.170*0.250*0.180) = 0,158 [C]_x000d_
 "O/007"_x000d_
 (1.100*0.480*0.180) = 0,095 [D]_x000d_
 "O/008"_x000d_
 (0.388+0.300)*1.430*0.180+(0.388*1.230*0.180) = 0,263 [E]_x000d_
 "O/009"_x000d_
 (1.240*0.300*0.150) = 0,056 [F]_x000d_
 Celkem: A+B+C+D+E+F = 1,797 [G]_x000d_</t>
  </si>
  <si>
    <t>430361821</t>
  </si>
  <si>
    <t>Výztuž schodišťových konstrukcí a ramp stupňů, schodnic, ramen, podest s nosníky z betonářské oceli 10 505 (R) nebo BSt 500</t>
  </si>
  <si>
    <t>434351141</t>
  </si>
  <si>
    <t>Bednění stupňů betonovaných na podstupňové desce nebo na terénu půdorysně přímočarých zřízení</t>
  </si>
  <si>
    <t xml:space="preserve"> "VÝPIS OSTATNÍCH VÝROBKŮ"_x000d_
 "O/005"_x000d_
 ((4.844+2*0.266)+(2*0.600))*0.360 = 2,367 [A]_x000d_
 (4.775+2*0.300)*0.150 = 0,806 [B]_x000d_
 "O/006"_x000d_
 2*1.170*0.150 = 0,351 [C]_x000d_
 "O/007"_x000d_
 1.100*0.190 = 0,209 [D]_x000d_
 "O/008"_x000d_
 1.230*0.180+(1.430+2*0.240)*0.180 = 0,565 [E]_x000d_
 "O/009"_x000d_
 (1.240+0.250*2)*0.150 = 0,261 [F]_x000d_
 Celkem: A+B+C+D+E+F = 4,560 [G]_x000d_</t>
  </si>
  <si>
    <t>434351142</t>
  </si>
  <si>
    <t>Bednění stupňů betonovaných na podstupňové desce nebo na terénu půdorysně přímočarých odstranění</t>
  </si>
  <si>
    <t>441171111</t>
  </si>
  <si>
    <t>Montáž ocelové konstrukce zastřešení (vazníky, krovy) hmotnosti jednotlivých prvků do 30 kg/m, délky do 12 m</t>
  </si>
  <si>
    <t xml:space="preserve"> "U 120 - HMOTNOST 13,40 kg/m"_x000d_
 "DEMONTÁŽ 50%"_x000d_
 13*0.585*13.40/1000*0.50 ZVZ/01 = 0,051 [A]_x000d_
 13*4.450*13.40/1000*0.50 ZVZ/02 = 0,388 [B]_x000d_
 152*4.65*13.40/1000*0.50 ZVZ/03 = 4,736 [C]_x000d_
 16*3.550*13.40/1000*0.50 ZVZ/04 = 0,381 [D]_x000d_
 2*1.170*13.40/1000*0.50 ZVZ/05 = 0,016 [E]_x000d_
 12*5.650*13.40/1000*0.50 ZVZ/06 = 0,454 [F]_x000d_
 6*12.550*13.40/1000*0.50 ZKR/01 = 0,505 [G]_x000d_
 2*3.35*13.40/1000*0.50 ZKR/02 = 0,045 [H]_x000d_
 2*8.000*13.40/1000*0.50 ZKR/03 = 0,107 [I]_x000d_
 2*3.950*13.40/1000*0.50 ZKR/04 = 0,053 [J]_x000d_
 2*1.550*13.40/1000*0.50 ZKR/05 = 0,021 [K]_x000d_
 2*5.650*13.40/1000*0.50 ZKR/06 = 0,076 [L]_x000d_
 14*5.000*13.40/1000*0.50 ZKR/07 = 0,469 [M]_x000d_
 1.0262 ZKR/08 = 1,026 [N]_x000d_
 0.3552 ZVZ/07 = 0,355 [O]_x000d_
 Celkem: A+B+C+D+E+F+G+H+I+J+K+L+M+N+O = 8,681 [P]_x000d_</t>
  </si>
  <si>
    <t>451577777</t>
  </si>
  <si>
    <t>Podklad nebo lože pod dlažbu (přídlažbu) v ploše vodorovné nebo ve sklonu do 1:5, tloušťky od 30 do 100 mm z kameniva těženého</t>
  </si>
  <si>
    <t xml:space="preserve"> "1PP_STAVBA_NOVÝ"_x000d_
 "SKLADBA NP.15"_x000d_
 296.780 = 296,780 [A]_x000d_</t>
  </si>
  <si>
    <t>55347051</t>
  </si>
  <si>
    <t>rošt podlahový svařovaný žárově zinkovaný velikost 30/3 mm 1500x1000mm</t>
  </si>
  <si>
    <t>R1301040</t>
  </si>
  <si>
    <t>úhelník ocelový rovnostranný 33x30x3 pozinkovaný žárově ponorem/45µm</t>
  </si>
  <si>
    <t xml:space="preserve"> "Výpis zámečnických výrobků"_x000d_
 2*(1.380+1.900) Z/06 = 6,560 [A]_x000d_</t>
  </si>
  <si>
    <t>R455001</t>
  </si>
  <si>
    <t>Renovace betonových/teracových schodů</t>
  </si>
  <si>
    <t xml:space="preserve"> "PŮDORYS 1PP"_x000d_
 4.44 1S01 = 4,440 [A]_x000d_
 3.54 1S13 = 3,540 [B]_x000d_
 "PŮDORYS 1NP"_x000d_
 1.000*0.450 0P24/EXT. = 0,450 [C]_x000d_
 1.000*0.450 0P25/EXT. = 0,450 [D]_x000d_
 0.15*2 POD PŘÍSTŘEŠKEM - KOLEM SVODU = 0,300 [E]_x000d_
 1.440*0.380 0P32/EXT. = 0,547 [F]_x000d_
 1.460*0.500 0P02/EXT. = 0,730 [G]_x000d_
 1.460*0.450 0P04/EXT. = 0,657 [H]_x000d_
 1.270*0.650 0P22/EXT. = 0,826 [I]_x000d_
 1.510*0.400 0P02/EXT. = 0,604 [J]_x000d_
 1.450*0.400 0P01/EXT. = 0,580 [K]_x000d_
 1.180*0.500 0P31/EXT. = 0,590 [L]_x000d_
 5.40 0P01 = 5,400 [M]_x000d_
 Mezisoučet: A+B+C+D+E+F+G+H+I+J+K+L+M = 19,114 [N]_x000d_
 "PŮDORYS 2NP"_x000d_
 12.33-0.890*2.500 1P01 = 10,105 [O]_x000d_
 Mezisoučet: O = 10,105 [P]_x000d_
 Celkem: A+B+C+D+E+F+G+H+I+J+K+L+M+O = 29,219 [Q]_x000d_</t>
  </si>
  <si>
    <t>Na základě zanalyzování povrchu se zvolí vhodná metoda a rozsah renovace nebo čistění a případné doporučení ochranné impregnace. Samotná renovace bude spočívat v mechanickém broušení stupňů případně jehličkováním a pemrlováním, doplněním nesoudržných částí, chemickým čištěním, impregnace/hydrofobizace.
PLOCHA JE MĚŘENA PŮORYSNĚ!
PLOCHY JSOU POČÍTÁNY NA SCHODIŠTÍCH, TJ. JE NUTNÉ POČÍTAT I S PLOCHAMI PODSTUPNIC APOD.!!!</t>
  </si>
  <si>
    <t>Komunikace pozemní</t>
  </si>
  <si>
    <t>59246107</t>
  </si>
  <si>
    <t>dlažba chodníková betonová 500x500mm tl 50mm přírodní</t>
  </si>
  <si>
    <t>596811220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</si>
  <si>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</si>
  <si>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</si>
  <si>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 "1PP_STAVBA_NOVÝ"_x000d_
 "SKLADBA NP.15"_x000d_
 25.02 1S03 = 25,020 [A]_x000d_
 10.95 1S04 = 10,950 [B]_x000d_
 8.65 1S05 = 8,650 [C]_x000d_
 8.40 1S06 = 8,400 [D]_x000d_
 13.17 1S07 = 13,170 [E]_x000d_
 20.98 1S09 = 20,980 [F]_x000d_
 9.59 1S10 = 9,590 [G]_x000d_
 9.99 1S12 = 9,990 [H]_x000d_
 25.04 1S14 = 25,040 [I]_x000d_
 29.77 1S16 = 29,770 [J]_x000d_
 135.22 1S17 = 135,220 [K]_x000d_
 Celkem: A+B+C+D+E+F+G+H+I+J+K = 296,780 [L]_x000d_</t>
  </si>
  <si>
    <t>55331487</t>
  </si>
  <si>
    <t>zárubeň jednokřídlá ocelová pro zdění tl stěny 110-150mm rozměru 800/1970, 2100mm</t>
  </si>
  <si>
    <t>611131121</t>
  </si>
  <si>
    <t>Podkladní a spojovací vrstva vnitřních omítaných ploch penetrace disperzní nanášená ručně stropů</t>
  </si>
  <si>
    <t xml:space="preserve"> 352.013+518.608 = 870,621 [A]_x000d_</t>
  </si>
  <si>
    <t>611131151</t>
  </si>
  <si>
    <t>Sanační postřik vnitřních omítaných ploch vápenocementový nanášený ručně celoplošně stropů</t>
  </si>
  <si>
    <t>611316123</t>
  </si>
  <si>
    <t>Omítka sanační vápenná vnitřních ploch jednovrstvá jednovrstvá, tloušťky do 20 mm nanášená ručně vodorovných konstrukcí kleneb nebo skořepin</t>
  </si>
  <si>
    <t xml:space="preserve"> "1PP_STAVBA_NOVÝ"_x000d_
 "SKLADBA NZ.01"_x000d_
 "VÝPOČET PLOCHY VALENÉ KLENBY:"_x000d_
 "P= d x (s + v)"_x000d_
 "d - délka klenby"_x000d_
 "s - světlost klenby"_x000d_
 "v - vzepětí klenby"_x000d_
 6.49 1S01 = 6,490 [A]_x000d_
 6.190*(3.180+0.260) + 6.180*(2.875+0.320) + 0.480*(5.000+0.510) 1S02/1S03/1S04 = 43,684 [B]_x000d_
 5.270*(2.700+0.320) + 5.270*(2.610+0.310) + 5.270*(2.500+0.290) + 2*0.500*(4.080+0.430) 1S05/1S06/1S07/1S09 = 50,517 [C]_x000d_
 5.370*(2.490+0.290) + 0.530*(4.190+0.400) 1S17 = 17,361 [D]_x000d_
 5.390*(2.190+0.290) + 5.390*(2.150+0.290) + 0.530*(4.210+0.410) 1S17 = 28,967 [E]_x000d_
 5.390*(2.520+0.300) + 0.530*(4.190+0.400) + 2*0.530*(4.250+0.420) 1S17 = 22,583 [F]_x000d_
 5.390*(2.650+0.300) + 0.555*(4.310+0.460) 1S17 = 18,548 [G]_x000d_
 5.400*((2.340+0.350)+(2.285+0.350)+(2.435+0.350)+(2.470+0.350)+(2.480+0.350)) + 4*0.520*(4.150+0.450) 1S10/1S11/1S17 = 83,872 [H]_x000d_
 3.54 1S11 = 3,540 [I]_x000d_
 3.450*(2.770+0.400) 1S12 = 10,937 [J]_x000d_
 4.500*(2.660+0.440)+4.450*(2.290+0.440) + 0.505*(3.280+0.410) 1S14 = 27,962 [K]_x000d_
 5.260*(2.480+0.340)+5.260*(2.520+0.320) + 0.465*(4.060+0.410) 1S16 = 31,850 [L]_x000d_
 6.365*(2.170*0.300) 1S08 = 4,144 [M]_x000d_
 1.320*(1.110+0.070) 1S02 = 1,558 [N]_x000d_
 Celkem: A+B+C+D+E+F+G+H+I+J+K+L+M+N = 352,012 [O]_x000d_</t>
  </si>
  <si>
    <t>611325417</t>
  </si>
  <si>
    <t>Oprava vápenocementové omítky vnitřních ploch hladké, tl. do 20 mm, s celoplošným přeštukováním, tl. štuku do 3 mm stropů, v rozsahu opravované plochy přes 10 d</t>
  </si>
  <si>
    <t>Oprava vápenocementové omítky vnitřních ploch hladké, tl. do 20 mm, s celoplošným přeštukováním, tl. štuku do 3 mm stropů, v rozsahu opravované plochy přes 10 do 30%</t>
  </si>
  <si>
    <t xml:space="preserve"> "1NP_STAVBA_NOVÝ"_x000d_
 9.35 0P01 = 9,350 [A]_x000d_
 (6.375+2.180) 0P02 = 8,555 [B]_x000d_
 (6.605+6.190) 0P02 = 12,795 [C]_x000d_
 (3.220+5.400) 0P02 = 8,620 [D]_x000d_
 44.12 0P03 = 44,120 [E]_x000d_
 25.44 0P04 = 25,440 [F]_x000d_
 2.840*5.360 0P05/0P06 = 15,222 [G]_x000d_
 15.38 0P08 = 15,380 [H]_x000d_
 3.205*5.420 0P19/0P20/0P21 = 17,371 [I]_x000d_
 40.84 0P30 = 40,840 [J]_x000d_
 19.66 0P32 = 19,660 [K]_x000d_
 "2NP_STAVBA_NOVÝ"_x000d_
 12.33 1P01 = 12,330 [L]_x000d_
 6.585*3.750+1.030*1.675 1P04 = 26,419 [M]_x000d_
 3.070*5.270 1P03/1P06 = 16,179 [N]_x000d_
 30.96 1P07 = 30,960 [O]_x000d_
 5.660*5.380 1P09 = 30,451 [P]_x000d_
 5.625*5.380 1P11/1P13/1P15 = 30,263 [Q]_x000d_
 2.850*5.380 1P12/1P14 = 15,333 [R]_x000d_
 14.45 1P16 = 14,450 [S]_x000d_
 8.08 1P17 = 8,080 [T]_x000d_
 15.68 1P18 = 15,680 [U]_x000d_
 12.99 1P19 = 12,990 [V]_x000d_
 5.480*5.390 1P22-1P24 = 29,537 [W]_x000d_
 27.37 1P25 = 27,370 [X]_x000d_
 "3NP_STAVBA_NOVÝ"_x000d_
 8.29*2.280+3.040*4.050 2P02 = 31,213 [Y]_x000d_
 Celkem: A+B+C+D+E+F+G+H+I+J+K+L+M+N+O+P+Q+R+S+T+U+V+W+X+Y = 518,608 [Z]_x000d_</t>
  </si>
  <si>
    <t>612131102</t>
  </si>
  <si>
    <t>Podkladní a spojovací vrstva vnitřních omítaných ploch cementový postřik nanášený ručně síťovitě (pokrytí plochy 50 až 75 %) stěn</t>
  </si>
  <si>
    <t xml:space="preserve"> "3NP_STAVBA_NOVÝ"_x000d_
 "SKLADBA NZ.04"_x000d_
 (3.080+0.980+2.600+8.690+2.600+3.500+3.860)*2.600 = 65,806 [A]_x000d_
 Celkem: A = 65,806 [B]_x000d_</t>
  </si>
  <si>
    <t>612131121</t>
  </si>
  <si>
    <t>Podkladní a spojovací vrstva vnitřních omítaných ploch penetrace disperzní nanášená ručně stěn</t>
  </si>
  <si>
    <t xml:space="preserve"> 91.134+687.892+29.640+36.415+151.288+213.673+153.191+2334.269 = 3697,502 [A]_x000d_</t>
  </si>
  <si>
    <t>612131151</t>
  </si>
  <si>
    <t>Sanační postřik vnitřních omítaných ploch vápenocementový nanášený ručně celoplošně stěn</t>
  </si>
  <si>
    <t>612311141</t>
  </si>
  <si>
    <t>Omítka vápenná vnitřních ploch nanášená ručně dvouvrstvá štuková, tloušťky jádrové omítky do 10 mm a tloušťky štuku do 3 mm svislých konstrukcí stěn</t>
  </si>
  <si>
    <t xml:space="preserve"> "1PP_STAVBA_NOVÝ"_x000d_
 2*(5.000*2.100-1.000*1.950) 1S03/1S04 = 17,100 [A]_x000d_
 2*(1.480*2.300-0.900*2.000-1.250*0.250) 1S03/1S18 = 2,583 [B]_x000d_
 2*(2.875*2.600-0.900*2.000-1.250*0.250) 1S04/1S09 = 10,725 [C]_x000d_
 2*(2.700*2.600-0.900*2.000-1.250*0.250) 1S05/1S09 = 9,815 [D]_x000d_
 2*(0.480*2.200+0.480*2.300) 1S05/1S06/1S09 = 4,320 [E]_x000d_
 2*(2.610*2.600-0.900*2.000-1.250*0.250) 1S06/1S09 = 9,347 [F]_x000d_
 2*(0.500*2.300+4.070*2.200-1.000*1.950) 1S06/1S07/1S09 = 16,308 [G]_x000d_
 2*(4.170*2.300-1.900*2.000) 1S10/1S11/1S17 = 11,582 [H]_x000d_
 2*(2.480*2.600-0.800*2.000-1.250*0.250) 1S10/1S11 = 9,071 [I]_x000d_
 2*(1.180*0.300*0.400) 1S10/1S12 = 0,283 [J]_x000d_
 Celkem: A+B+C+D+E+F+G+H+I+J = 91,134 [K]_x000d_</t>
  </si>
  <si>
    <t>612316121</t>
  </si>
  <si>
    <t>Omítka sanační vápenná vnitřních ploch jednovrstvá jednovrstvá, tloušťky do 20 mm nanášená ručně svislých konstrukcí stěn</t>
  </si>
  <si>
    <t xml:space="preserve"> "1PP_STAVBA_NOVÝ"_x000d_
 "SKLADBA NZ.01"_x000d_
 (0.730+2.700+4.800+0.810+0.890+0.520+1.550+0.100)*2.500 1S01 - částečně odměřeno v DWG = 30,250 [A]_x000d_
 2*(3.180+0.480+2.875+6.180)*2.700-1.170*2.400-1.480*2.200-1.190*2.100-1.480*2.100 1S03/1S04/1S09 = 56,990 [B]_x000d_
 2*6.180*2.500-2*5.000*2.300 1S03/1S04/1S09 = 7,900 [C]_x000d_
 2*((2.700+0.480+2.610+0.500+2.500)+5.270)*2.750-1.480*2.200-0.990*2.250 1S05/1S06/1S07/1S09 = 71,847 [D]_x000d_
 4*5.270*2.600-4*4.070*2.250 1S05/1S06/1S07/1S09 = 18,178 [E]_x000d_
 2*(2.490+5.370)*2.600-4.190*2.150 1S17 = 31,864 [F]_x000d_
 2*((2.190+0.530+2.150)+5.390)*2.700+4*0.210*1.840-4.190*2.100-4.270*2.100-0.990*2.150 1S17 = 37,055 [G]_x000d_
 2*5.390*2.530-2*4.210*2.050 1S17 = 10,012 [H]_x000d_
 2*(2.520+5.410)*2.600-4.180*2.100-4.270*2.200 1S17 = 23,064 [I]_x000d_
 2*(5.390+2.650)*2.700-4.130*2.150-4.180*2.100 1S17 = 25,759 [J]_x000d_
 2*(14.060+5.400)*2.750-4.130*2.150-1.180*2.130-1.210*2.400-0.970*2.250 1S17 = 90,551 [K]_x000d_
 2*4*(5.400*2.600)-8*4.170*2.200 1S17 = 38,928 [L]_x000d_
 (0.605+1.900+0.700+1.650+0.400+0.590+0.800+0.900)*2.500 1S11 - částečně odměřeno v DWG = 18,863 [M]_x000d_
 2*(2.770+3.450)*2.300-0.960*2.050-1.180*2.000-1.180*2.050 1S12 = 21,865 [N]_x000d_
 2*(2.750+2.750)*2.500 1S13 = 27,500 [O]_x000d_
 2*(4.500+(2.660+0.505+2.290))*2.300-1.030*1.900 1S14 = 43,836 [P]_x000d_
 2*4.500*2.130-2*3.280*1.700 1S14 = 8,018 [Q]_x000d_
 2*((2.480+0.465+2.520)+5.260)*2.900-1.210*2.350 1S16 = 59,362 [R]_x000d_
 2*5.260*2.750-2*4.060*2.100 1S16 = 11,878 [S]_x000d_
 2*(6.365+2.170)*2.900-0.970*2.250-1.480*2.200 1S08 = 44,065 [T]_x000d_
 2*(1.320+1.110)*2.450-0.900*2.000 1S02 = 10,107 [U]_x000d_
 Celkem: A+B+C+D+E+F+G+H+I+J+K+L+M+N+O+P+Q+R+S+T+U = 687,889 [V]_x000d_</t>
  </si>
  <si>
    <t>612321121</t>
  </si>
  <si>
    <t>Omítka vápenocementová vnitřních ploch nanášená ručně jednovrstvá, tloušťky do 10 mm hladká svislých konstrukcí stěn</t>
  </si>
  <si>
    <t xml:space="preserve"> "1NP_STAVBA_NOVÝ"_x000d_
 2*(1.200+1.900)*3.000-0.800*2.150*2 0P16 = 15,160 [A]_x000d_
 2*(1.000+1.700)*3.000-0.800*2.150 0P17 = 14,480 [B]_x000d_
 Celkem: A+B = 29,640 [C]_x000d_</t>
  </si>
  <si>
    <t>612321131</t>
  </si>
  <si>
    <t>Vápenocementový štuk vnitřních ploch tloušťky do 3 mm svislých konstrukcí stěn</t>
  </si>
  <si>
    <t xml:space="preserve"> "1NP_STAVBA_NOVÝ"_x000d_
 2*(1.200+1.900)*0.750 0P16 = 4,650 [A]_x000d_
 2*(1.000+1.700)*0.750 0P17 = 4,050 [B]_x000d_
 (2.990+2*2.650)*0.750+(0.900+2*2.150)*0.330+(0.900+2*1.330)*0.510 0P18 = 9,749 [C]_x000d_
 2*(4.080+2.620+0.230)*1.200+(0.890+2*1.415)*0.235+2.000*0.230 0P34/0P35A/0P36 = 17,966 [D]_x000d_
 Celkem: A+B+C+D = 36,415 [E]_x000d_</t>
  </si>
  <si>
    <t>612321141</t>
  </si>
  <si>
    <t>Omítka vápenocementová vnitřních ploch nanášená ručně dvouvrstvá, tloušťky jádrové omítky do 10 mm a tloušťky štuku do 3 mm štuková svislých konstrukcí stěn</t>
  </si>
  <si>
    <t xml:space="preserve"> "1NP_STAVBA_NOVÝ"_x000d_
 4.040*3.000+2.320*3.000*2+(2.000+1.890)*3.000 0P12/0P23/0P39 = 37,710 [A]_x000d_
 (2.130+2.000+2.400)*3.000-0.900*2.150-0.800*2.150 0P13 = 15,935 [B]_x000d_
 2*2.990*3.000 0P18/0P19 = 17,940 [C]_x000d_
 (2*0.930+0.100)*3.000 0P18 = 5,880 [D]_x000d_
 (4.530*3.000)*3.000-0.900*2.150 0P19 = 38,835 [E]_x000d_
 (2.030+2.470)*3.000+(0.820+2*0.370+0.080*2)*2.000 0P34 = 16,940 [F]_x000d_
 (1.420+1.953+0.300)*3.000-0.800*2.100 0P35A = 9,339 [G]_x000d_
 (1.803+1.100)*3.000 0P35B = 8,709 [H]_x000d_
 Celkem: A+B+C+D+E+F+G+H = 151,288 [I]_x000d_</t>
  </si>
  <si>
    <t>612325302</t>
  </si>
  <si>
    <t>Vápenocementová omítka ostění nebo nadpraží štuková dvouvrstvá</t>
  </si>
  <si>
    <t xml:space="preserve"> "1NP_STAVBA_NOVÝ"_x000d_
 2*(1.020+2*1.465)*0.515+(0.890+2*1.415)*0.510+(1.000+2*2.320)*0.500 0P25 = 8,786 [A]_x000d_
 (0.890+2*1.415)*0.510+(1.000+2*2.320)*0.500 0P24 = 4,717 [B]_x000d_
 (0.890+2*1.415)*0.510 0P35A = 1,897 [C]_x000d_
 (0.890+2*1.415)*0.510+3*(0.870+2*1.420)*0.490+(0.900+2*1.400)*0.490 0P33 = 9,164 [D]_x000d_
 (0.960+2*1.400)*0.490 0P38 = 1,842 [E]_x000d_
 (0.900+2*1.400)*0.490+(1.180+2*2.370)*0.490 0P31 = 4,714 [F]_x000d_
 3*(1.190+2*2.210)*0.665+(1.400+2*3.100)*0.665 0P30 = 16,246 [G]_x000d_
 (1.160+2*2.235)*0.650 0P40 = 3,660 [H]_x000d_
 2*(1.190+2*2.210)*0.665+(1.470+2*2.130)*0.665 0P03 = 11,272 [I]_x000d_
 (1.450+2*3.100)*0.500 0P01 = 3,825 [J]_x000d_
 (1.510+2*3.100)*0.500+(1.160+2*2.235)*0.500+(1.460+2*3.100)*0.650 0P02 = 11,649 [K]_x000d_
 (1.230+2*2.215)*0.665 0P06B = 3,764 [L]_x000d_
 (1.238+2*2.330)*0.680 0P08 = 4,011 [M]_x000d_
 (1.229+2*2.215)*0.665+(1.370+2*3.010)*0.665 0P04 = 8,678 [N]_x000d_
 (1.250+2*2.180)*0.655 0P20 = 3,675 [O]_x000d_
 (1.160+2*2.300)*0.680 0P09B = 3,917 [P]_x000d_
 (1.160+2*2.300)*0.680+(1.000+2*2.370)*0.6400P22 = 7,590 [Q]_x000d_
 3*(0.900+2*1.440)*0.525 0P19 = 5,954 [R]_x000d_
 (0.900+2*1.330)*0.510 0P18 = 1,816 [S]_x000d_
 2*(0.900+2*1.330)*0.510 0P13 = 3,631 [T]_x000d_
 (1.150+2*2.260)*0.515+2*(0.910+2*1.390)*0.510 0P15 = 6,684 [U]_x000d_
 (0.910+2*1.390)*0.510+(0.910+2*1.425)*0.500+(1.170+2*2.750)*0.510 0P12 = 7,164 [V]_x000d_
 (0.880+2*1.425)*0.500+(1.100+2*2.280)*0.490 0P39 = 4,638 [W]_x000d_
 (1.100+2*2.280)*0.490 0P23 = 2,773 [X]_x000d_
 "2NP_STAVBA_NOVÝ"_x000d_
 19*(1.200+2*2.165)*0.600 = 63,042 [Y]_x000d_
 "3NP_STAVBA_NOVÝ"_x000d_
 4*(0.980+2*1.490)*0.400 = 6,336 [Z]_x000d_
 2*(0.705+2*1.040)*0.400 = 2,228 [AA]_x000d_
 Celkem: A+B+C+D+E+F+G+H+I+J+K+L+M+N+O+P+Q+R+S+T+U+V+W+X+Y+Z+AA = 213,671 [AB]_x000d_</t>
  </si>
  <si>
    <t>612325413</t>
  </si>
  <si>
    <t>Oprava vápenocementové omítky vnitřních ploch hladké, tl. do 20 mm stěn, v rozsahu opravované plochy přes 30 do 50%</t>
  </si>
  <si>
    <t xml:space="preserve"> "1NP_STAVBA_NOVÝ"_x000d_
 (2.840+2*2.300)*4.040 0P06 = 30,058 [A]_x000d_
 (2.990+2.650*2)*3.000-0.900*2.150-0.900*1.330+(0.900+2*2.150)*0.485+(0.900+2*1.330)*0.510 0P18 = 26,076 [B]_x000d_
 2*(4.080+2.620+0.230)*3.200-2.030*3.200-2.000*2.150-0.890-1.415 0P34/0P35A/0P36 = 31,251 [C]_x000d_
 "3NP_STAVBA_NOVÝ"_x000d_
 "SKLADBA NZ.04"_x000d_
 (3.080+0.980+2.600+8.690+2.600+3.500+3.860)*2.600 = 65,806 [D]_x000d_
 Celkem: A+B+C+D = 153,190 [E]_x000d_</t>
  </si>
  <si>
    <t>612325417</t>
  </si>
  <si>
    <t>Oprava vápenocementové omítky vnitřních ploch hladké, tl. do 20 mm, s celoplošným přeštukováním, tl. štuku do 3 mm stěn, v rozsahu opravované plochy přes 10 do</t>
  </si>
  <si>
    <t>Oprava vápenocementové omítky vnitřních ploch hladké, tl. do 20 mm, s celoplošným přeštukováním, tl. štuku do 3 mm stěn, v rozsahu opravované plochy přes 10 do 30%</t>
  </si>
  <si>
    <t xml:space="preserve"> "1NP_STAVBA_NOVÝ"_x000d_
 2*(3.010+3.500+1.500)*4.500 0P01 = 72,090 [A]_x000d_
 2*(6.375+2.180)*4.200-1.480*2.930-1.400*2.890+(1.780+2*3.820)*0.470 0P02 = 67,907 [B]_x000d_
 2*(6.605+6.190)*4.200-1.780*3.820-1.370*3.000-2.100*3.580+(2.100+2*3.580)*0.655 0P02 = 95,116 [C]_x000d_
 2*(3.220+5.400)*4.200-2*0.950*2.230-1.460*3.100 0P02 = 63,645 [D]_x000d_
 2*(8.200+5.380)*4.140-2*1.230*2.210-1.470*2.130-1.050*2.230-1.480*2.930 0P03 = 97,197 [E]_x000d_
 2*(1.190+2*2.210)*0.260 0P03 = 2,917 [F]_x000d_
 2*(4.630+5.380)*4.030-0.900*2.020-0.910*2.070-1.370*3.010-1.229*2.215 0P04 = 70,133 [G]_x000d_
 (1.080+2*2.070)*0.510+(1.229+2*2.215)*0.600 0P04 = 6,058 [H]_x000d_
 (2.840+2*3.060)*4.040 - 0.800*1.970 0P05 = 34,622 [I]_x000d_
 2*(2.910+5.230)*4.010-1.100*2.070-1.238*2.330+(1.238+2*2.330)*0.260+(1.100+2*2.070)*0.500 0P08 = 64,275 [J]_x000d_
 2*(4.070+4.040)*3.000-0.900*1.425*2-1.100*2.280*2-0.900*2.150-0.910*1.390-1.170*2.750 0P12/0P23/0P39 = 34,662 [K]_x000d_
 (0.900+2*1.425)*0.300+(0.840+2*1.390)*0.300 0P12/0P23/0P39 = 2,211 [L]_x000d_
 2*(4.040+2.520)*2.750-0.900*2.150-1.000*2.185-0.910*1.390-2.300*2.300+(0.910+2*1.390)*0.300+(2.300+2*2.300)*0.310 0P15 = 28,651 [M]_x000d_
 2*(4.040+2.660)*2.750-0.910*1.390-1.100*2.300-2.300*2.300+(0.910+2*1.390)*0.300+(1.100+2*2.300)*0.300 0P15 = 30,582 [N]_x000d_
 2*(4.530+5.490)*3.000-2*0.900*1.440-2*0.900*1.330-0.900*2.150-1.000*2.300-0.900*2.150 0P13/0P19 = 48,964 [O]_x000d_
 2*(0.900+2*1.440)*0.300+2*(0.900+2*1.330)*0.300+(0.900+2*2.150)*0.485+(1.000+2*2.300)*0.485+(0.900+2*2.150)*0.480 0P13/0P19 = 12,138 [P]_x000d_
 (2.990+2*2.700)*3.000-1.070*2.070-0.900*1.440-1.000*2.300+(0.900+2*1.440)*0.300+(1.000+2*2.300)*0.485 0P19 = 23,209 [Q]_x000d_
 2*(3.205+5.420)*4.040-1.250*2.180-0.900*2.020-1.070*2.070 0P19/0P20/0P21 = 62,932 [R]_x000d_
 (1.280+2*2.180)*0.350+(0.900+2*2.020)*0.615+(1.070+2*2.070)*0.653 0P19/0P20/0P21 = 8,414 [S]_x000d_
 2*(4.070+2.060)*3.000-0.890*1.415-1.000*2.320+(0.890+2*1.415)*0.190 0P24 = 33,907 [T]_x000d_
 2*(4.090+1.760)*3.000-0.890*1.415-1.000*2.320+(0.890+2*1.415)*0.190 0P25 = 32,227 [U]_x000d_
 -2*1.020*1.465+2*(1.020+2*1.465)*0.190 0P25 = -1,488 [V]_x000d_
 2*(2.750+5.560)*3.100-0.800*2.180-1.180*2.300-0.950*2.180-0.900*1.400-0.900*2.230 0P31 = 41,726 [W]_x000d_
 +(0.900+2*1.400)*0.200 0P31 = 0 [X]_x000d_
 2*(5.460+11.300+0.300*2)*4.040-1.190*2.21-1.300*3.100-1.180*2.300-1.190*2.200*3-1.400*2.890 0P30/0P32 = 118,995 [Y]_x000d_
 4*(1.190+2*2.210)*0.260 0P30/0P32 = 5,834 [Z]_x000d_
 2*(4.130+2.580)*3.000-0.910*1.900-2.000*2.100-2*0.870*1.420+2*(0.870+2*1.420) 0P33 = 39,280 [AA]_x000d_
 2*(5.200+5.560)*3.000-0.950*2.180-0.910*1.900+0.910*0.330-2*0.870*1.420+2*(0.870+2*1.420)*0.200-2*0.900*1.400+2*(0.900+2*1.400)*0.200 0P33-0P38 = 59,034 [AB]_x000d_
 "2NP_STAVBA_NOVÝ"_x000d_
 (3.060+2*4.030)*3.950 1P01 = 43,924 [AC]_x000d_
 (2*2.180+13.460+7.040+3.360)*3.670-1.180*2.260-1.170*2.250-1.070*2.255 1P02 = 95,855 [AD]_x000d_
 (6.585+2*3.750)*3.500-1.200*2.165*2-1.555*2.380+(1.555+2.380*2)*0.335 1P04 = 42,516 [AE]_x000d_
 2*(3.070+5.270)*3.500-1.210*2.165-0.900*2.100-1.170*2.250-1.555*2.380 1P06/1P03 = 47,537 [AF]_x000d_
 2*(5.800+5.270)*3.520-1.170*2.285-0.900*2.150-1.210*2.165*2 1P07 = 68,085 [AG]_x000d_
 2*(5.660+5.380)*3.500-1.250*2.165*2-1.170*2.285 1P08/1P09 = 69,194 [AH]_x000d_
 (2*5.625+5.380)*3.500-1.200*2.165-1.300*2.350-1.180*2.260 1P11/1P13/1P15 = 49,885 [AI]_x000d_
 2*(2.850+5.380)*3.500-1.200*2.165-1.300*2.350+(1.300+2*2.350)*0.190 1P12/1P14 = 53,097 [AJ]_x000d_
 (2*2.685+5.380)*3.500-1.200*2.165 1P16 = 35,027 [AK]_x000d_
 (3.610+2.685)*3.500-1.070*2.255-1.050*2.250 1P17 = 17,257 [AL]_x000d_
 (5.560+2.780+3.350+2.315)*3.500-1.200*2.165*2 1P18 = 43,822 [AM]_x000d_
 (4.170+3.080+2.310)*3.500-1.200*2.165 1P19 = 30,862 [AN]_x000d_
 (0.950+0.310+0.500)*3.500 1P20 = 6,160 [AO]_x000d_
 2*(5.480+5.390)*3.500-1.200*2.165*2-1.180*2.290*2 1P22-1P24 = 65,490 [AP]_x000d_
 2*(5.080+5.390)*3.500-1.200*2.165*2-1.180*2.290 1P25 = 65,392 [AQ]_x000d_
 "3NP_STAVBA_NOVÝ"_x000d_
 2*(8.290+2.280)*2.500-0.900*2.020*2-1.240*2.130-1.320*1.900 2P02 = 44,065 [AR]_x000d_
 2*(3.040+4.050)*2.600-1.000*2.100-1.320*1.900 2P02 - SCHODIŠTĚ = 32,260 [AS]_x000d_
 "3NP_STAVBA_DEMOLICE"_x000d_
 (29.200+9.600+9.000)*1.160 POZEDNICOVÉ ZDIVO = 55,448 [AT]_x000d_
 2*11.630*3.000 ŠTÍTOVÉ ZDIVO = 69,780 [AU]_x000d_
 2*(3.040+4.010)*3.800 SCHODIŠTĚ = 53,580 [AV]_x000d_
 2*(3.490+3.860)*2.500 2P01 = 36,750 [AW]_x000d_
 2*(8.290+2.280)*2.500 2P12 = 52,850 [AX]_x000d_
 8.690*2.700+5.680*2.600OBVOD ZDIVA KOLEM CHODBY = 38,231 [AY]_x000d_
 2*(1.030+0.580)*4.000 KOMÍN = 12,880 [AZ]_x000d_
 4*2*(0.570+0.560)*4.000 KOMÍN = 36,160 [BA]_x000d_
 2*(0.990+0.533)*4.000 KOMÍN = 12,184 [BB]_x000d_
 Celkem: A+B+C+D+E+F+G+H+I+J+K+L+M+N+O+P+Q+R+S+T+U+V+W+X+Y+Z+AA+AB+AC+AD+AE+AF+AG+AH+AI+AJ+AK+AL+AM+AN+AO+AP+AQ+AR+AS+AT+AU+AV+AW+AX+AY+AZ+BA+BB = 0,000 [BC]_x000d_</t>
  </si>
  <si>
    <t>622131121</t>
  </si>
  <si>
    <t>Podkladní a spojovací vrstva vnějších omítaných ploch penetrace nanášená ručně stěn</t>
  </si>
  <si>
    <t xml:space="preserve"> "SKLADBA NZ.03"_x000d_
 817.346 = 817,346 [A]_x000d_</t>
  </si>
  <si>
    <t>622151001</t>
  </si>
  <si>
    <t>Penetrační nátěr vnějších pastovitých tenkovrstvých omítek akrylátový stěn</t>
  </si>
  <si>
    <t>622151011</t>
  </si>
  <si>
    <t>Penetrační nátěr vnějších pastovitých tenkovrstvých omítek silikátový stěn</t>
  </si>
  <si>
    <t xml:space="preserve"> "SKLADBA NZ.03"_x000d_
 "POHLED SEVERNÍ"_x000d_
 (13.063*3.400)-0.950*2.215-0.900*1.275*3 NIŽŠÍ ČÁST = 38,867 [A]_x000d_
 (30.063*8.380) VYŠŠÍ ČÁST = 251,928 [B]_x000d_
 -7*1.160*2.235-2*1.300*2.840 ODPOČET OKEN/DVEŘÍ 1NP = -25,532 [C]_x000d_
 -9*1.160*2.090 ODPOČET OKEN/DVEŘÍ 2NP = -21,820 [D]_x000d_
 (13.035*3.400)-3*0.867*1.350-1.050*2.230 NIŽŠÍ ČÁST = 38,466 [E]_x000d_
 (0.950+2*2.215)*0.380+3*(0.900+2*1.280)*0.150+3*(0.867+2*1.350)*0.150+(1.050+2*2.230)*0.330 OSTĚNÍ NIŽŠÍ ČÁST = 7,025 [F]_x000d_
 7*(1.160+2*2.235)*0.180+2*(1.300+2*2.840)*0.400 OSTĚNÍ VYŠŠÍ ČÁSTI 1NP = 12,678 [G]_x000d_
 9*(1.160+2*2.090)*0.180 OSTĚNÍ VYŠŠÍ ČÁSTI 2NP = 8,651 [H]_x000d_
 Mezisoučet: A+B+C+D+E+F+G+H = 310,263 [I]_x000d_
 "POHLED VÝCHODNÍ"_x000d_
 (41.14)-0.950*2.100-3*0.980*1.390 NIŽŠÍ ČÁST = 35,058 [J]_x000d_
 (80.06)-0.900*2.260 VYŠŠÍ ČÁST = 78,026 [K]_x000d_
 (0.800*8.400) ODSKOK = 6,720 [L]_x000d_
 (0.950+2*2.100)*0.440+3*(0.980+2*1.390)*0.100 OSTĚNÍ NIŽŠÍ ČÁST = 3,394 [M]_x000d_
 (0.900+2*2.260)*0.480 OSTĚNÍ VYŠŠÍ ČÁST = 2,602 [N]_x000d_
 Mezisoučet: J+K+L+M+N = 125,800 [O]_x000d_
 "POHLED JIŽNÍ"_x000d_
 (5.060*3.400)-2*0.950*1.360 NIŽŠÍ ČÁST = 14,620 [P]_x000d_
 (16.07)-2*1.010*2.180 BOK POD PŘÍSTŘEŠKEM = 11,666 [Q]_x000d_
 (46.030*4.150)-6*0.900*1.400-6*1.160*2.235-1.300*2.975-1.440*2.210-2*1.310*2.945 STĚNA POD PŘÍSTŘEŠKEM = 153,143 [R]_x000d_
 (16.24)-2*1.100*2.250 BOK POD PŘÍSTŘEŠKEM = 11,290 [S]_x000d_
 (30.062*4.300)-10*1.160*2.090 STĚNA NAD PŘÍSTŘEŠKEM = 105,023 [T]_x000d_
 2*(0.950+2*1.360)*0.080 OSTĚNÍ 1NP = 0,587 [U]_x000d_
 2*(1.010+2*2.180)*0.410 OSTĚNÍ 1NP = 4,403 [V]_x000d_
 6*(0.900+2*1.400)*0.080 OSTĚNÍ 1NP = 1,776 [W]_x000d_
 6*(1.160+2*2.235)*0.180 OSTĚNÍ 1NP = 6,080 [X]_x000d_
 1*(1.440+2*2.210)*0.430 OSTĚNÍ 1NP = 2,520 [Y]_x000d_
 2*(1.300+2*2.970)*0.480 OSTĚNÍ 1NP = 6,950 [Z]_x000d_
 10*(1.160+2*2.090)*0.180 OSTĚNÍ 2NP = 9,612 [AA]_x000d_
 Mezisoučet: P+Q+R+S+T+U+V+W+X+Y+Z+AA = 327,671 [AB]_x000d_
 "POHLED ZÁPADNÍ"_x000d_
 (41.03)-4*0.890*1.440 NIŽŠÍ ČÁST = 35,904 [AC]_x000d_
 (79.86)-1.160*2.235 VYŠŠÍ ČÁST = 77,267 [AD]_x000d_
 (0.800*8.400) BOČNÍ ODSKOK = 6,720 [AE]_x000d_
 4*(0.890+2*1.440)*0.060 OSTĚNÍ NIŽŠÍ ČÁST 1NP = 0,905 [AF]_x000d_
 1*(1.160+2*2.235)*0.160 OSTĚNÍ VYŠŠÍ ČÁST 1NP = 0,901 [AG]_x000d_
 Mezisoučet: AC+AD+AE+AF+AG = 121,697 [AH]_x000d_
 Celkem: A+B+C+D+E+F+G+H+J+K+L+M+N+P+Q+R+S+T+U+V+W+X+Y+Z+AA+AC+AD+AE+AF+AG = 885,431 [AI]_x000d_</t>
  </si>
  <si>
    <t>622221201</t>
  </si>
  <si>
    <t>Montáž druhé vrstvy kontaktního zateplení lepením a mechanickým kotvením z desek z minerální vlny (dodávka ve specifikaci) na vnější stěny, na podklad betonový</t>
  </si>
  <si>
    <t>Montáž druhé vrstvy kontaktního zateplení lepením a mechanickým kotvením z desek z minerální vlny (dodávka ve specifikaci) na vnější stěny, na podklad betonový nebo z lehčeného betonu, z tvárnic keramických nebo vápenopískových, celkové tloušťky izolace přes 160 do 200 mm</t>
  </si>
  <si>
    <t xml:space="preserve"> "3NP_STAVBA_NOVÝ"_x000d_
 "SKLADBA NZ.04"_x000d_
 (3.080+0.980+2.600+8.690+2.600+3.500+3.860)*2.600-0.900*2.020*2 2P01 = 62,170 [A]_x000d_
 Celkem: A = 62,170 [B]_x000d_</t>
  </si>
  <si>
    <t>622325453</t>
  </si>
  <si>
    <t>Oprava vápenné omítky s celoplošným přeštukováním vnějších ploch stupně členitosti 3, v rozsahu opravované plochy přes 20 do 30%</t>
  </si>
  <si>
    <t xml:space="preserve"> "SKLADBA NZ.03"_x000d_
 "POHLED SEVERNÍ"_x000d_
 (13.063*3.400)-0.950*2.215-0.900*1.275*3 NIŽŠÍ ČÁST = 38,867 [A]_x000d_
 (30.063*8.380) VYŠŠÍ ČÁST = 251,928 [B]_x000d_
 -7*1.160*2.235-2*1.300*2.840 ODPOČET OKEN/DVEŘÍ 1NP = -25,532 [C]_x000d_
 -9*1.160*2.090 ODPOČET OKEN/DVEŘÍ 2NP = -21,820 [D]_x000d_
 (13.035*3.400)-3*0.867*1.350-1.050*2.230 NIŽŠÍ ČÁST = 38,466 [E]_x000d_
 Mezisoučet: A+B+C+D+E = 281,910 [F]_x000d_
 "POHLED VÝCHODNÍ"_x000d_
 (41.14)-0.950*2.100-3*0.980*1.390 NIŽŠÍ ČÁST = 35,058 [G]_x000d_
 (80.06)-0.900*2.260 VYŠŠÍ ČÁST = 78,026 [H]_x000d_
 (0.800*8.400) ODSKOK = 6,720 [I]_x000d_
 Mezisoučet: G+H+I = 119,804 [J]_x000d_
 "POHLED JIŽNÍ"_x000d_
 (5.060*3.400)-2*0.950*1.360 NIŽŠÍ ČÁST = 14,620 [K]_x000d_
 (16.07)-2*1.010*2.180 BOK POD PŘÍSTŘEŠKEM = 11,666 [L]_x000d_
 (46.030*4.150)-6*0.900*1.400-6*1.160*2.235-1.300*2.975-1.440*2.210-2*1.310*2.945 STĚNA POD PŘÍSTŘEŠKEM = 153,143 [M]_x000d_
 (16.24)-2*1.100*2.250 BOK POD PŘÍSTŘEŠKEM = 11,290 [N]_x000d_
 (30.062*4.300)-10*1.160*2.090 STĚNA NAD PŘÍSTŘEŠKEM = 105,023 [O]_x000d_
 Mezisoučet: K+L+M+N+O = 295,742 [P]_x000d_
 "POHLED ZÁPADNÍ"_x000d_
 (41.03)-4*0.890*1.440 NIŽŠÍ ČÁST = 35,904 [Q]_x000d_
 (79.86)-1.160*2.235 VYŠŠÍ ČÁST = 77,267 [R]_x000d_
 (0.800*8.400) BOČNÍ ODSKOK = 6,720 [S]_x000d_
 Mezisoučet: Q+R+S = 119,891 [T]_x000d_
 Celkem: A+B+C+D+E+G+H+I+K+L+M+N+O+Q+R+S = 817,347 [U]_x000d_</t>
  </si>
  <si>
    <t>622541012</t>
  </si>
  <si>
    <t>Omítka tenkovrstvá silikonsilikátová vnějších ploch probarvená bez penetrace, zatíraná (škrábaná), tloušťky 1,5 mm stěn</t>
  </si>
  <si>
    <t>622635091</t>
  </si>
  <si>
    <t>Oprava spárování cihelného zdiva cementovou maltou včetně vysekání a vyčištění spár komínového nad střechou, v rozsahu opravované plochy přes 40 do 50 %</t>
  </si>
  <si>
    <t xml:space="preserve"> "2NP_STAVBA_NOVY"_x000d_
 2*(0.610+1.150)*2.600 = 9,152 [A]_x000d_
 2*2*(0.650+0.650)*1.400 = 7,280 [B]_x000d_
 Mezisoučet: A+B = 16,432 [C]_x000d_
 "STRECHA_STAVBA_NOVY"_x000d_
 2*(1.130+0.580)*1.200 = 4,104 [D]_x000d_
 2*(0.650+0.580)*1.200 = 2,952 [E]_x000d_
 2*(0.620+0.580)*1.200 = 2,880 [F]_x000d_
 2*(0.550+0.580)*1.200 = 2,712 [G]_x000d_
 2*(0.580+0.580)*1.200 = 2,784 [H]_x000d_
 2*(0.970+0.580)*1.200 = 3,720 [I]_x000d_
 2*(0.990+0.580)*1.200 = 3,768 [J]_x000d_
 Mezisoučet: D+E+F+G+H+I+J = 22,920 [K]_x000d_
 Celkem: A+B+D+E+F+G+H+I+J = 39,352 [L]_x000d_</t>
  </si>
  <si>
    <t>628613611</t>
  </si>
  <si>
    <t>Žárové zinkování ponorem dílů ocelových konstrukcí mostů hmotnosti dílců do 100 kg</t>
  </si>
  <si>
    <t xml:space="preserve"> 1026.2 ZKR/08 = 1026,200 [A]_x000d_
 355.2 ZVZ/07 = 355,200 [B]_x000d_
 (127.62+145.7+3.7) OCELOVÉ ZÁBRADLÍ KE KOMÍNOVÉ LÁVCE = 277,020 [C]_x000d_
 Celkem: A+B+C = 1658,420 [D]_x000d_</t>
  </si>
  <si>
    <t>631311135</t>
  </si>
  <si>
    <t>Mazanina z betonu prostého bez zvýšených nároků na prostředí tl. přes 120 do 240 mm tř. C 20/25</t>
  </si>
  <si>
    <t xml:space="preserve"> "1PP_STAVBA_NOVÝ"_x000d_
 "SKLADBA NP.20"_x000d_
 1.47*0.150 1S02  = 0,221 [A]_x000d_
 14.62*0.150 1S08 = 2,193 [B]_x000d_
 4.56*0.150 1S11 = 0,684 [C]_x000d_
 "1NP_STAVBA_NOVÝ"_x000d_
 "SKLADBA NP.01"_x000d_
 (4.080*2.620+2.000*0.330)*0.150 0P34-0P36 = 1,702 [D]_x000d_
 "SKLADBA NP.02"_x000d_
 21.69*0.150 0P15 = 3,254 [E]_x000d_
 (4.130*2.580+0.910*0.330)*0.150 0P33 = 1,643 [F]_x000d_
 "SKLADBA NP.03"_x000d_
 8.38*0.150 0P24 = 1,257 [G]_x000d_
 7.16*0.150 0P25 = 1,074 [H]_x000d_
 "SKLADBA NP.03 A NP.04"_x000d_
 (4.070+4.040)*0.150+0.440*4.040*0.150 0P12/0P23/0P39 = 1,483 [I]_x000d_
 "SKLADBA NP.01/NP.05"_x000d_
 (2.990*5.500+0.900*0.485+1.000*0.485+1.070*0.653)*0.150 0P18/0P19 = 2,710 [J]_x000d_
 "SKLADBA NP.01/NP.02/NP.05"_x000d_
 (4.530*5.500+1.179*0.480)*0.150 0P13/0P19 = 3,822 [K]_x000d_
 Celkem: A+B+C+D+E+F+G+H+I+J+K = 20,043 [L]_x000d_</t>
  </si>
  <si>
    <t>631362021</t>
  </si>
  <si>
    <t>Výztuž mazanin ze svařovaných sítí z drátů typu KARI</t>
  </si>
  <si>
    <t xml:space="preserve"> "1PP_STAVBA_NOVÝ"_x000d_
 "SKLADBA NP.20"_x000d_
 "KARI 150/150/6 - 3,030 kg/m2"_x000d_
 1.47*3.030/1000 1S02  = 0,004 [A]_x000d_
 14.62*3.030/1000 1S08 = 0,044 [B]_x000d_
 4.56*3.030/1000 1S11 = 0,014 [C]_x000d_
 "1NP_STAVBA_NOVÝ"_x000d_
 "SKLADBA NP.01"_x000d_
 (4.080*2.620+2.000*0.330)*3.030/1000 0P34-0P36 = 0,034 [D]_x000d_
 "SKLADBA NP.02"_x000d_
 21.69*3.030/1000 0P15 = 0,066 [E]_x000d_
 (4.130*2.580+0.910*0.330)*3.030/1000 0P33 = 0,033 [F]_x000d_
 "SKLADBA NP.03"_x000d_
 8.38*3.030/1000 0P24 = 0,025 [G]_x000d_
 7.16*3.030/1000 0P25 = 0,022 [H]_x000d_
 "SKLADBA NP.03 A NP.04"_x000d_
 ((4.070*4.040)+0.440*4.040)*3.030/1000*2 0P12/0P23/0P39 = 0,110 [I]_x000d_
 "SKLADBA NP.01/NP.05"_x000d_
 (2.990*5.500+0.900*0.485+1.000*0.485+1.070*0.653)*3.030/1000  0P18/0P19 = 0,055 [J]_x000d_
 "SKLADBA NP.01/NP.02/NP.05"_x000d_
 (4.530*5.500+1.179*0.480)*3.030/1000 0P13/0P19 = 0,077 [K]_x000d_
 Celkem: A+B+C+D+E+F+G+H+I+J+K = 0,485 [L]_x000d_</t>
  </si>
  <si>
    <t>63142046</t>
  </si>
  <si>
    <t>deska tepelně izolační minerální kontaktních fasád podélné vlákno ?=0,037-0,038 tl 160mm</t>
  </si>
  <si>
    <t>632451032</t>
  </si>
  <si>
    <t>Potěr cementový vyrovnávací z malty (MC-15) v ploše o průměrné (střední) tl. přes 20 do 30 mm</t>
  </si>
  <si>
    <t xml:space="preserve"> "1NP_STAVBA_NOVÝ"_x000d_
 "SKLADBA ZP.01"_x000d_
 46.030*3.800 ROZEBRÁNÍ DLAŽBY PRO NÁSLEDNÉ PŘESKLÁDÁNÍ = 174,914 [A]_x000d_</t>
  </si>
  <si>
    <t>632451034</t>
  </si>
  <si>
    <t>Potěr cementový vyrovnávací z malty (MC-15) v ploše o průměrné (střední) tl. přes 40 do 50 mm</t>
  </si>
  <si>
    <t xml:space="preserve"> "1PP_STAVBA_NOVÝ"_x000d_
 "SKLADBA NP.20"_x000d_
 1.47 1S02  = 1,470 [A]_x000d_
 14.62 1S08 = 14,620 [B]_x000d_
 4.56 1S11 = 4,560 [C]_x000d_
 "1NP_STAVBA_NOVÝ"_x000d_
 "SKLADBA NP.03"_x000d_
 6.46 0P12 = 6,460 [D]_x000d_
 4.39 0P23 = 4,390 [E]_x000d_
 8.38 0P24 = 8,380 [F]_x000d_
 7.16 0P25 = 7,160 [G]_x000d_
 "SKLADBA NP.04"_x000d_
 4.64 0P39 = 4,640 [H]_x000d_
 "SKLADBA NP.13"_x000d_
 (6.375*2.180+1.780*0.470+6.605*6.190) 0P02 = 55,619 [I]_x000d_
 "SKLADBA NP.21"_x000d_
 29.21 1P02 = 29,210 [J]_x000d_
 Celkem: A+B+C+D+E+F+G+H+I+J = 136,509 [K]_x000d_</t>
  </si>
  <si>
    <t>632481215</t>
  </si>
  <si>
    <t>Separační vrstva k oddělení podlahových vrstev z geotextilie</t>
  </si>
  <si>
    <t>635211121</t>
  </si>
  <si>
    <t>Násyp lehký pod podlahy s udusáním a urovnáním povrchu z keramzitu</t>
  </si>
  <si>
    <t xml:space="preserve"> "1NP_STAVBA_NOVÝ"_x000d_
 "SKLADBA NP.11 A NP.12"_x000d_
 (2.840*5.360)*0.020 0P05/0P06 = 0,304 [A]_x000d_
 "SKLADBA NP.13"_x000d_
 (6.375*2.180+1.780*0.470+6.605*6.190)*0.030 0P02 = 1,669 [B]_x000d_
 "SKLADBA NP.14"_x000d_
 44.12*0.020 0P03 = 0,882 [C]_x000d_
 (5.460*11.300)*0.020 0P30/0P32 = 1,234 [D]_x000d_
 "2NP_STAVBA_NOVÝ"_x000d_
 "SKLADBA NP.14"_x000d_
 30.96*0.020 1P07 = 0,619 [E]_x000d_
 "SKLADBA NP.16"_x000d_
 26.97*0.020 1P04 = 0,539 [F]_x000d_
 (5.660*5.380+1.170*0.630)*0.020 1P09 = 0,624 [G]_x000d_
 (2.850*5.380+1.300*0.190)*0.020 1P12/1P14 = 0,312 [H]_x000d_
 14.45*0.020 1P16 = 0,289 [I]_x000d_
 (5.625*5.380+1.180*0.690)*0.020 1P11/1P13/1P15 = 0,622 [J]_x000d_
 15.68*0.020 1P18 = 0,314 [K]_x000d_
 12.99*0.020 1P19 = 0,260 [L]_x000d_
 (5.480*5.390+1.180*0.480+1.180*0.365)*0.020 1P22-1P24 = 0,611 [M]_x000d_
 27.37*0.020 1P25 = 0,547 [N]_x000d_
 "SKLADBA NP.17"_x000d_
 6.51*0.020 1P06 = 0,130 [O]_x000d_
 1.91*0.020 1P20 = 0,038 [P]_x000d_
 "SKLADBA NP.18"_x000d_
 6.95*0.020 1P03 = 0,139 [Q]_x000d_
 8.08*0.020 1P17 = 0,162 [R]_x000d_
 "SKLADBA NP.21"_x000d_
 29.21*0.020 1P02 = 0,584 [S]_x000d_
 Celkem: A+B+C+D+E+F+G+H+I+J+K+L+M+N+O+P+Q+R+S = 9,879 [T]_x000d_</t>
  </si>
  <si>
    <t>642942111</t>
  </si>
  <si>
    <t>Osazování zárubní nebo rámů kovových dveřních lisovaných nebo z úhelníků bez dveřních křídel na cementovou maltu, plochy otvoru do 2,5 m2</t>
  </si>
  <si>
    <t xml:space="preserve"> "1PP_STAVBA_NOVÝ"_x000d_
 2 DI.005 = 2,000 [A]_x000d_
 1 DI.007 = 1,000 [B]_x000d_
 Celkem: A+B = 3,000 [C]_x000d_</t>
  </si>
  <si>
    <t>R6223254</t>
  </si>
  <si>
    <t>Minerální konečná modelační omítka podle EN 998-1, nanášeno ve dvou vrstvách</t>
  </si>
  <si>
    <t xml:space="preserve"> "SKLADBA NZ.03"_x000d_
 885.430 = 885,430 [A]_x000d_</t>
  </si>
  <si>
    <t>711</t>
  </si>
  <si>
    <t>Izolace proti vodě, vlhkosti a plynům</t>
  </si>
  <si>
    <t>11163150</t>
  </si>
  <si>
    <t>lak penetrační asfaltový</t>
  </si>
  <si>
    <t xml:space="preserve"> 149.670 VODOROVNĚ = 149,670 [A]_x000d_
 31.925 SVISLE = 31,925 [B]_x000d_
 Celkem: A+B = 181,595 [C]_x000d_
 C * 0.0003Koeficient množství = 0,054 [D]_x000d_</t>
  </si>
  <si>
    <t>62853004</t>
  </si>
  <si>
    <t>pás asfaltový natavitelný modifikovaný SBS s vložkou ze skleněné tkaniny a spalitelnou PE fólií nebo jemnozrnným minerálním posypem na horním povrchu tl 4,0mm</t>
  </si>
  <si>
    <t>62855001</t>
  </si>
  <si>
    <t>pás asfaltový natavitelný modifikovaný SBS s vložkou z polyesterové rohože a spalitelnou PE fólií nebo jemnozrnným minerálním posypem na horním povrchu tl 4,0mm</t>
  </si>
  <si>
    <t xml:space="preserve"> 149.670 VODOROVNĚ = 149,670 [A]_x000d_
 31.925 SVISLE = 31,925 [B]_x000d_
 Celkem: A+B = 181,595 [C]_x000d_
 C * 1.1655Koeficient množství = 211,649 [D]_x000d_</t>
  </si>
  <si>
    <t>711111001</t>
  </si>
  <si>
    <t>Provedení izolace proti zemní vlhkosti natěradly a tmely za studena na ploše vodorovné V nátěrem penetračním</t>
  </si>
  <si>
    <t xml:space="preserve"> "1PP_STAVBA_NOVÝ"_x000d_
 "VÝKOPY PRO ZÁKLADY POD NOVÉ PŘÍČKY"_x000d_
 5.000*0.300 1S03/1S04 = 1,500 [A]_x000d_
 1.480*0.300 1S03/1S18 = 0,444 [B]_x000d_
 2.875*0.300 1S04/1S09 = 0,863 [C]_x000d_
 (6.140+2.320+4.070)*0.300 1S05/1S06/1S07 = 3,759 [D]_x000d_
 (4.170+2.480)*0.300*0.400 1S10/1S11/1S17 = 0,798 [E]_x000d_
 1.180*0.300 1S10/1S12 = 0,354 [F]_x000d_
 "SKLADBA NP.20"_x000d_
 1.47 1S02  = 1,470 [G]_x000d_
 14.62 1S08 = 14,620 [H]_x000d_
 4.56 1S11 = 4,560 [I]_x000d_
 "1NP_STAVBA_NOVÝ"_x000d_
 "SKLADBA NP.01"_x000d_
 (4.080*2.620+2.000*0.330) 0P34-0P36 = 11,350 [J]_x000d_
 "SKLADBA NP.02"_x000d_
 21.69 0P15 = 21,690 [K]_x000d_
 (4.130*2.580+0.910*0.330) 0P33 = 10,956 [L]_x000d_
 "SKLADBA NP.03"_x000d_
 8.38 0P24 = 8,380 [M]_x000d_
 7.16 0P25 = 7,160 [N]_x000d_
 "SKLADBA NP.03 A NP.04"_x000d_
 ((4.070*4.040)+0.440*4.040) 0P12/0P23/0P39 = 18,220 [O]_x000d_
 "SKLADBA NP.01/NP.05"_x000d_
 (2.990*5.500+0.900*0.485+1.000*0.485+1.070*0.653) 0P18/0P19 = 18,065 [P]_x000d_
 "SKLADBA NP.01/NP.02/NP.05"_x000d_
 (4.530*5.500+1.179*0.480) 0P13/0P19 = 25,481 [Q]_x000d_
 Celkem: A+B+C+D+E+F+G+H+I+J+K+L+M+N+O+P+Q = 149,669 [R]_x000d_</t>
  </si>
  <si>
    <t>711112001</t>
  </si>
  <si>
    <t>Provedení izolace proti zemní vlhkosti natěradly a tmely za studena na ploše svislé S nátěrem penetračním</t>
  </si>
  <si>
    <t xml:space="preserve"> "SKLADBA NZ.06 A NZ.07"_x000d_
 "STĚNA ŠACHTY"_x000d_
 2*(1.520+2.220)*1.200 = 8,976 [A]_x000d_
 "1NP_STAVBA_NOVÝ"_x000d_
 "SKLADBA NP.01"_x000d_
 2*(4.080+2.620+0.330)*0.150 0P34-0P36 = 2,109 [B]_x000d_
 "SKLADBA NP.02"_x000d_
 (2*(4.040+2.660)+2*(4.040+2.520)+2*(0.602+1.157+0.310))*0.150 0P15 = 4,599 [C]_x000d_
 2*(4.130+2.580+0.330)*0.200 0P33 = 2,816 [D]_x000d_
 "SKLADBA NP.03"_x000d_
 2*(4.070+2.060)*0.150 0P24 = 1,839 [E]_x000d_
 2*(4.090+1.760)*0.150 0P25 = 1,755 [F]_x000d_
 "SKLADBA NP.03 A NP.04"_x000d_
 ((4.070*4.040)+0.440*4.040)*0.200 0P12/0P23/0P39 = 3,644 [G]_x000d_
 "SKLADBA NP.01/NP.05"_x000d_
 2*(2.990+5.500+2*0.485+0.653)*0.150 0P18/0P19 = 3,034 [H]_x000d_
 "SKLADBA NP.01/NP.02/NP.05"_x000d_
 2*(4.530+5.500+0.480)*0.150 0P13/0P19 = 3,153 [I]_x000d_
 Celkem: A+B+C+D+E+F+G+H+I = 31,925 [J]_x000d_</t>
  </si>
  <si>
    <t>711141559</t>
  </si>
  <si>
    <t>Provedení izolace proti zemní vlhkosti pásy přitavením NAIP na ploše vodorovné V</t>
  </si>
  <si>
    <t xml:space="preserve"> "1PP_STAVBA_NOVÝ"_x000d_
 "VÝKOPY PRO ZÁKLADY POD NOVÉ PŘÍČKY"_x000d_
 7.718 = 7,718 [A]_x000d_
 "SKLADBA NP.20"_x000d_
 1.47 1S02  = 1,470 [B]_x000d_
 14.62 1S08 = 14,620 [C]_x000d_
 4.56 1S11 = 4,560 [D]_x000d_
 "1NP_STAVBA_NOVÝ"_x000d_
 "SKLADBA NP.01"_x000d_
 (4.080*2.620+2.000*0.330) 0P34-0P36 = 11,350 [E]_x000d_
 "SKLADBA NP.02"_x000d_
 21.69 0P15 = 21,690 [F]_x000d_
 (4.130*2.580+0.910*0.330) 0P33 = 10,956 [G]_x000d_
 "SKLADBA NP.03"_x000d_
 8.38 0P24 = 8,380 [H]_x000d_
 7.16 0P25 = 7,160 [I]_x000d_
 "SKLADBA NP.03 A NP.04"_x000d_
 ((4.070*4.040)+0.440*4.040) 0P12/0P23/0P39 = 18,220 [J]_x000d_
 "SKLADBA NP.01/NP.05"_x000d_
 (2.990*5.500+0.900*0.485+1.000*0.485+1.070*0.653) 0P18/0P19 = 18,065 [K]_x000d_
 "SKLADBA NP.01/NP.02/NP.05"_x000d_
 (4.530*5.500+1.179*0.480) 0P13/0P19 = 25,481 [L]_x000d_
 Celkem: A+B+C+D+E+F+G+H+I+J+K+L = 149,670 [M]_x000d_
 M * 2Koeficient množství = 299,340 [N]_x000d_</t>
  </si>
  <si>
    <t>711142559</t>
  </si>
  <si>
    <t>Provedení izolace proti zemní vlhkosti pásy přitavením NAIP na ploše svislé S</t>
  </si>
  <si>
    <t xml:space="preserve"> "SKLADBA NZ.06 A NZ.07"_x000d_
 "STĚNA ŠACHTY"_x000d_
 2*(1.520+2.220)*1.200 = 8,976 [A]_x000d_
 "1NP_STAVBA_NOVÝ"_x000d_
 "SKLADBA NP.01"_x000d_
 2*(4.080+2.620+0.330)*0.150 0P34-0P36 = 2,109 [B]_x000d_
 "SKLADBA NP.02"_x000d_
 (2*(4.040+2.660)+2*(4.040+2.520)+2*(0.602+1.157+0.310))*0.150 0P15 = 4,599 [C]_x000d_
 2*(4.130+2.580+0.330)*0.200 0P33 = 2,816 [D]_x000d_
 "SKLADBA NP.03"_x000d_
 2*(4.070+2.060)*0.150 0P24 = 1,839 [E]_x000d_
 2*(4.090+1.760)*0.150 0P25 = 1,755 [F]_x000d_
 "SKLADBA NP.03 A NP.04"_x000d_
 ((4.070*4.040)+0.440*4.040)*0.200 0P12/0P23/0P39 = 3,644 [G]_x000d_
 "SKLADBA NP.01/NP.05"_x000d_
 2*(2.990+5.500+2*0.485+0.653)*0.150 0P18/0P19 = 3,034 [H]_x000d_
 "SKLADBA NP.01/NP.02/NP.05"_x000d_
 2*(4.530+5.500+0.480)*0.150 0P13/0P19 = 3,153 [I]_x000d_
 Celkem: A+B+C+D+E+F+G+H+I = 31,925 [J]_x000d_
 J * 2Koeficient množství = 63,849 [K]_x000d_</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</si>
  <si>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</si>
  <si>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</si>
  <si>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</si>
  <si>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713</t>
  </si>
  <si>
    <t>Izolace tepelné</t>
  </si>
  <si>
    <t>28323100</t>
  </si>
  <si>
    <t>fólie LDPE (750 kg/m3) proti zemní vlhkosti nad úrovní terénu tl 0,8mm</t>
  </si>
  <si>
    <t>28329033</t>
  </si>
  <si>
    <t>fólie kontaktní difuzně propustná pro doplňkovou hydroizolační vrstvu, třívrstvá mikroporézní PP 95g/m2 s integrovanou samolepící páskou</t>
  </si>
  <si>
    <t>28329044</t>
  </si>
  <si>
    <t>fólie kontaktní difuzně propustná pro doplňkovou hydroizolační vrstvu, třívrstvá mikroporézní PP 150g/m2</t>
  </si>
  <si>
    <t>28329282</t>
  </si>
  <si>
    <t>fólie PE vyztužená Al vrstvou pro parotěsnou vrstvu 170g/m2</t>
  </si>
  <si>
    <t>28329300</t>
  </si>
  <si>
    <t>páska těsnící jednostranně lepící hliníková parotěsných folií š 50mm</t>
  </si>
  <si>
    <t>28375909</t>
  </si>
  <si>
    <t>deska EPS 150 pro konstrukce s vysokým zatížením ?=0,035 tl 50mm</t>
  </si>
  <si>
    <t>63152102</t>
  </si>
  <si>
    <t>pás tepelně izolační univerzální ?=0,032-0,033 tl 140mm</t>
  </si>
  <si>
    <t xml:space="preserve"> 468.394 = 468,394 [A]_x000d_
 308.63*2 = 617,260 [B]_x000d_
 Celkem: A+B = 1085,654 [C]_x000d_
 C * 1.05Koeficient množství = 1139,937 [D]_x000d_</t>
  </si>
  <si>
    <t>713111122</t>
  </si>
  <si>
    <t>Montáž tepelné izolace stropů rohožemi, pásy, dílci, deskami, bloky (izolační materiál ve specifikaci) rovných spodem s přibitím na dřevěnou konstrukci</t>
  </si>
  <si>
    <t xml:space="preserve"> 2*2*107.29 = 429,160 [A]_x000d_</t>
  </si>
  <si>
    <t>713121121</t>
  </si>
  <si>
    <t>Montáž tepelné izolace podlah rohožemi, pásy, deskami, dílci, bloky (izolační materiál ve specifikaci) kladenými volně dvouvrstvá</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</si>
  <si>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NP.03"_x000d_
 8.38 0P24 = 8,380 [H]_x000d_
 7.16 0P25 = 7,160 [I]_x000d_
 "SKLADBA NP.03 A NP.04"_x000d_
 ((4.070*4.040)+0.440*4.040) 0P12/0P23/0P39 = 18,220 [J]_x000d_
 "SKLADBA NP.05"_x000d_
 19.79-2.055*2.170 0P19 = 15,331 [K]_x000d_
 "SKLADBA NP.06"_x000d_
 2.28 0P16 = 2,280 [L]_x000d_
 1.70 0P17 = 1,700 [M]_x000d_
 "3NP_STAVBA_NOVÝ"_x000d_
 "SKLADBA NP.19"_x000d_
 308.63 2P01 = 308,630 [N]_x000d_
 41.80 2P02 - ZATEPLENÍ STROPU = 41,800 [O]_x000d_
 Celkem: A+B+C+D+E+F+G+H+I+J+K+L+M+N+O = 468,393 [P]_x000d_</t>
  </si>
  <si>
    <t>713191132</t>
  </si>
  <si>
    <t>Montáž tepelné izolace stavebních konstrukcí - doplňky a konstrukční součásti podlah, stropů vrchem nebo střech překrytí fólií separační z PE</t>
  </si>
  <si>
    <t xml:space="preserve"> "1NP_STAVBA_NOVÝ"_x000d_
 "SKLADBA NP.03"_x000d_
 6.46 0P12 = 6,460 [A]_x000d_
 4.39 0P23 = 4,390 [B]_x000d_
 8.38 0P24 = 8,380 [C]_x000d_
 7.16 0P25 = 7,160 [D]_x000d_
 "SKLADBA NP.04"_x000d_
 4.64 0P39 = 4,640 [E]_x000d_
 Celkem: A+B+C+D+E = 31,030 [F]_x000d_</t>
  </si>
  <si>
    <t>713191133</t>
  </si>
  <si>
    <t>Montáž tepelné izolace stavebních konstrukcí - doplňky a konstrukční součásti podlah, stropů vrchem nebo střech překrytí fólií položenou volně s přelepením spoj</t>
  </si>
  <si>
    <t>Montáž tepelné izolace stavebních konstrukcí - doplňky a konstrukční součásti podlah, stropů vrchem nebo střech překrytí fólií položenou volně s přelepením spojů</t>
  </si>
  <si>
    <t xml:space="preserve"> "3NP_STAVBA_NOVÝ"_x000d_
 "SKLADBA NP.19"_x000d_
 308.63 2P01 = 308,630 [A]_x000d_
 Celkem: A = 308,630 [B]_x000d_</t>
  </si>
  <si>
    <t>713291132</t>
  </si>
  <si>
    <t>Montáž tepelné izolace chlazených a temperovaných místností - doplňky a konstrukční součásti parotěsné zábrany stropů vrchem fólií</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</si>
  <si>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</si>
  <si>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</si>
  <si>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</si>
  <si>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727</t>
  </si>
  <si>
    <t>Zdravotechnika - požární ochrana</t>
  </si>
  <si>
    <t>727212105</t>
  </si>
  <si>
    <t>Protipožární trubní ucpávky plastového potrubí prostup stěnou tloušťky 100 mm požární odolnost EI 90 D 50</t>
  </si>
  <si>
    <t xml:space="preserve"> "VÝPIS OSTATNÍCH VÝROBKŮ"_x000d_
 "O/011"_x000d_
 5 = 5,000 [A]_x000d_</t>
  </si>
  <si>
    <t>727212117</t>
  </si>
  <si>
    <t>Protipožární trubní ucpávky plastového potrubí prostup stěnou tloušťky 100 mm požární odolnost EI 90-120 D 110</t>
  </si>
  <si>
    <t>727212119</t>
  </si>
  <si>
    <t>Protipožární trubní ucpávky plastového potrubí prostup stěnou tloušťky 100 mm požární odolnost EI 90-120 D 160</t>
  </si>
  <si>
    <t xml:space="preserve"> "VÝPIS OSTATNÍCH VÝROBKŮ"_x000d_
 "O/011"_x000d_
 2 = 2,000 [A]_x000d_</t>
  </si>
  <si>
    <t>727212203</t>
  </si>
  <si>
    <t>Protipožární trubní ucpávky plastového potrubí prostup stěnou tloušťky 150 mm požární odolnost EI 60 D 32</t>
  </si>
  <si>
    <t xml:space="preserve"> "VÝPIS OSTATNÍCH VÝROBKŮ"_x000d_
 "O/011"_x000d_
 4 = 4,000 [A]_x000d_</t>
  </si>
  <si>
    <t>727213203</t>
  </si>
  <si>
    <t>Protipožární trubní ucpávky plastového potrubí prostup stropem tloušťky 150 mm požární odolnost EI 60 D 32</t>
  </si>
  <si>
    <t>727213215</t>
  </si>
  <si>
    <t>Protipožární trubní ucpávky plastového potrubí prostup stropem tloušťky 150 mm požární odolnost EI 90 D 50</t>
  </si>
  <si>
    <t>727213227</t>
  </si>
  <si>
    <t>Protipožární trubní ucpávky plastového potrubí prostup stropem tloušťky 150 mm požární odolnost EI 120 D 110</t>
  </si>
  <si>
    <t xml:space="preserve"> "VÝPIS OSTATNÍCH VÝROBKŮ"_x000d_
 "O/011"_x000d_
 3 = 3,000 [A]_x000d_</t>
  </si>
  <si>
    <t>727213229</t>
  </si>
  <si>
    <t>Protipožární trubní ucpávky plastového potrubí prostup stropem tloušťky 150 mm požární odolnost EI 120 D 160</t>
  </si>
  <si>
    <t>762</t>
  </si>
  <si>
    <t>Konstrukce tesařské</t>
  </si>
  <si>
    <t>60511088</t>
  </si>
  <si>
    <t>řezivo jehličnaté boční omítané š 80-160mm tl 23mm dl 3-3,5m</t>
  </si>
  <si>
    <t xml:space="preserve"> 115.177*0.030*1.05 = 3,628 [A]_x000d_</t>
  </si>
  <si>
    <t>60511110</t>
  </si>
  <si>
    <t>řezivo jehličnaté smrk, borovice š přes 80mm tl 24mm dl 4m</t>
  </si>
  <si>
    <t xml:space="preserve"> 964.225*0.024*1.05 = 24,298 [A]_x000d_</t>
  </si>
  <si>
    <t>60512125</t>
  </si>
  <si>
    <t>hranol stavební řezivo průřezu do 120cm2 do dl 6m</t>
  </si>
  <si>
    <t xml:space="preserve"> 4.62*1.04 POHLEDOVÁ KVALITA = 4,805 [A]_x000d_
 1.97*1.04 NEPOHLEDOVÁ KVALITA = 2,049 [B]_x000d_
 Celkem: A+B = 6,854 [C]_x000d_
 C * 1.04Koeficient množství = 7,128 [D]_x000d_</t>
  </si>
  <si>
    <t xml:space="preserve"> 106.872*0.140*0.080*1.05 = 1,257 [A]_x000d_</t>
  </si>
  <si>
    <t>60512130</t>
  </si>
  <si>
    <t>hranol stavební řezivo průřezu do 224cm2 do dl 6m</t>
  </si>
  <si>
    <t xml:space="preserve"> 70.146*0.080*0.160*1.05 = 0,943 [A]_x000d_</t>
  </si>
  <si>
    <t xml:space="preserve"> 34.33/0.600*0.200*0.080*1.05 = 0,961 [A]_x000d_</t>
  </si>
  <si>
    <t>60512132</t>
  </si>
  <si>
    <t>hranol stavební řezivo průřezu do 224cm2 přes dl 8m</t>
  </si>
  <si>
    <t>60512137</t>
  </si>
  <si>
    <t>hranol stavební řezivo průřezu do 288cm2 přes dl 8m</t>
  </si>
  <si>
    <t xml:space="preserve"> 0.24 NKR/21 = 0,240 [A]_x000d_</t>
  </si>
  <si>
    <t>60512140</t>
  </si>
  <si>
    <t>hranol stavební řezivo průřezu do 450cm2 do dl 6m</t>
  </si>
  <si>
    <t xml:space="preserve"> 135.529*0.150*0.200*1.05 = 4,269 [A]_x000d_</t>
  </si>
  <si>
    <t>60514114</t>
  </si>
  <si>
    <t>řezivo jehličnaté lať impregnovaná dl 4 m</t>
  </si>
  <si>
    <t xml:space="preserve"> 1120.261*(0.040*0.060)*1.05 = 2,823 [A]_x000d_</t>
  </si>
  <si>
    <t>60515111</t>
  </si>
  <si>
    <t>řezivo jehličnaté boční prkno 20-30mm</t>
  </si>
  <si>
    <t xml:space="preserve"> 381.289*0.025*1.05 = 10,009 [A]_x000d_</t>
  </si>
  <si>
    <t>61189995</t>
  </si>
  <si>
    <t>palubky podlahové smrk tl 24mm A/B</t>
  </si>
  <si>
    <t>762081150</t>
  </si>
  <si>
    <t>Hoblování hraněného řeziva přímo na staveništi ve staveništní dílně</t>
  </si>
  <si>
    <t xml:space="preserve"> 4.805+0.943 = 5,748 [A]_x000d_</t>
  </si>
  <si>
    <t>762081351</t>
  </si>
  <si>
    <t>Hoblování hraněného řeziva zabudovaného do konstrukce jednostranné hranoly, průřezové plochy do 120 cm2</t>
  </si>
  <si>
    <t xml:space="preserve"> 632.150*2 = 1264,300 [A]_x000d_</t>
  </si>
  <si>
    <t>762081510</t>
  </si>
  <si>
    <t>Hoblování hraněného řeziva zabudovaného do konstrukce plošné prkna, fošny</t>
  </si>
  <si>
    <t>762082130</t>
  </si>
  <si>
    <t>Profilování zhlaví trámů a ozdobných konců jednoduché seříznutí jedním řezem, plochy přes 160 do 320 cm2</t>
  </si>
  <si>
    <t xml:space="preserve"> "PROFILOVÁNÍ NOVÝCH KROKVÍ, VČETNĚ ÚŽLABNÍ"_x000d_
 5*3 = 15,000 [A]_x000d_</t>
  </si>
  <si>
    <t>762082230</t>
  </si>
  <si>
    <t>Profilování zhlaví trámů a ozdobných konců jednoduché seříznutí dvěma řezy, plochy přes 160 do 320 cm2</t>
  </si>
  <si>
    <t xml:space="preserve"> "PROFILOVÁNÍ NOVÝCH KROKVÍ, VČETNĚ ÚŽLABNÍ"_x000d_
 5*2 = 10,000 [A]_x000d_</t>
  </si>
  <si>
    <t>762082330</t>
  </si>
  <si>
    <t>Profilování zhlaví trámů a ozdobných konců jednoduchý vnitřní půloblouk, plochy přes 160 do 320 cm2</t>
  </si>
  <si>
    <t xml:space="preserve"> "PROFILOVÁNÍ NOVÝCH KROKVÍ, VČETNĚ ÚŽLABNÍ"_x000d_
 5 = 5,000 [A]_x000d_</t>
  </si>
  <si>
    <t>762082430</t>
  </si>
  <si>
    <t>Profilování zhlaví trámů a ozdobných konců vnější půloblouk se zářezy, plochy přes 160 do 320 cm2</t>
  </si>
  <si>
    <t>762082530</t>
  </si>
  <si>
    <t>Profilování zhlaví trámů a ozdobných konců vnitřní jeden a půloblouk, plochy přes 160 do 320 cm2</t>
  </si>
  <si>
    <t>762083122</t>
  </si>
  <si>
    <t>Impregnace řeziva máčením proti dřevokaznému hmyzu, houbám a plísním, třída ohrožení 3 a 4 (dřevo v exteriéru)</t>
  </si>
  <si>
    <t>762322911</t>
  </si>
  <si>
    <t>Ztužení konstrukcí (materiál v ceně) fošnami nebo hranolky průřezové plochy do 100 cm2</t>
  </si>
  <si>
    <t xml:space="preserve"> "ZPŘÍLOŽKOVÁNÍ STÁVAJÍCÍCH STROPNÍCH TRÁMŮ"_x000d_
 150 = 150,000 [A]_x000d_</t>
  </si>
  <si>
    <t>762332131</t>
  </si>
  <si>
    <t>Montáž vázaných konstrukcí krovů střech pultových, sedlových, valbových, stanových čtvercového nebo obdélníkového půdorysu z řeziva hraněného pomocí tesařských</t>
  </si>
  <si>
    <t>Montáž vázaných konstrukcí krovů střech pultových, sedlových, valbových, stanových čtvercového nebo obdélníkového půdorysu z řeziva hraněného pomocí tesařských spojů průřezové plochy přes 50 do 120 cm2</t>
  </si>
  <si>
    <t xml:space="preserve"> "KROV_NOVY"_x000d_
 "NEPOHLEDOVÁ KVALITA"_x000d_
 45.5 NVZ/03 = 45,500 [A]_x000d_
 35.5 NVZ/05 = 35,500 [B]_x000d_
 25.0 NKR/03 = 25,000 [C]_x000d_
 57.6 NKR/05 = 57,600 [D]_x000d_
 13.75 NKR/07 = 13,750 [E]_x000d_
 64.8 NKR/09 = 64,800 [F]_x000d_
 5.0 NKR/11 = 5,000 [G]_x000d_
 6.4 NKR/16 = 6,400 [H]_x000d_
 2.1 NKR/17 = 2,100 [I]_x000d_
 1.5 NKR/18 = 1,500 [J]_x000d_
 Celkem: A+B+C+D+E+F+G+H+I+J = 257,150 [K]_x000d_</t>
  </si>
  <si>
    <t>762332132</t>
  </si>
  <si>
    <t>Montáž vázaných konstrukcí krovů střech pultových, sedlových, valbových, stanových čtvercového nebo obdélníkového půdorysu z řeziva hraněného pomocí tesařských spojů průřezové plochy přes 120 do 224 cm2</t>
  </si>
  <si>
    <t xml:space="preserve"> "VYVÝŠENÉ KONTRALATĚ"_x000d_
 "SKLADBA  NS.03"_x000d_
 27.615*1.500/0.98419561/0.600 = 70,146 [A]_x000d_
 "KROV_NOVY"_x000d_
 "NEPOHLEDOVÁ KVALITA"_x000d_
 9.8 NKR/21 = 9,800 [B]_x000d_
 Celkem: A+B = 79,946 [C]_x000d_</t>
  </si>
  <si>
    <t>762332531</t>
  </si>
  <si>
    <t>Montáž vázaných konstrukcí krovů střech pultových, sedlových, valbových, stanových čtvercového nebo obdélníkového půdorysu z řeziva hoblovaného pomocí tesařskýc</t>
  </si>
  <si>
    <t>Montáž vázaných konstrukcí krovů střech pultových, sedlových, valbových, stanových čtvercového nebo obdélníkového půdorysu z řeziva hoblovaného pomocí tesařských spojů průřezové plochy přes 50 do 120 cm2</t>
  </si>
  <si>
    <t xml:space="preserve"> "KROV_NOVY"_x000d_
 "POHLEDOVÁ KVALITA"_x000d_
 30.0 NKR/02 = 30,000 [A]_x000d_
 38.4 NKR/04 = 38,400 [B]_x000d_
 11.0 NKR/06 = 11,000 [C]_x000d_
 10.8 NKR/08 = 10,800 [D]_x000d_
 9.6 NKR/10 = 9,600 [E]_x000d_
 12.0 NKR/12 = 12,000 [F]_x000d_
 19.2 NKR/13 = 19,200 [G]_x000d_
 19.6 NKR/14 = 19,600 [H]_x000d_
 25.2 NKR/15 = 25,200 [I]_x000d_
 28.9 NKR/19 = 28,900 [J]_x000d_
 43.5 NKR/20 = 43,500 [K]_x000d_
 135.6 NVZ/01 = 135,600 [L]_x000d_
 227.5 NVZ/02 = 227,500 [M]_x000d_
 17.75 NVZ/04 = 17,750 [N]_x000d_
 3.1 NVZ/06 = 3,100 [O]_x000d_
 Celkem: A+B+C+D+E+F+G+H+I+J+K+L+M+N+O = 632,150 [P]_x000d_</t>
  </si>
  <si>
    <t>762332532</t>
  </si>
  <si>
    <t>Montáž vázaných konstrukcí krovů střech pultových, sedlových, valbových, stanových čtvercového nebo obdélníkového půdorysu z řeziva hoblovaného pomocí tesařských spojů průřezové plochy přes 120 do 224 cm2</t>
  </si>
  <si>
    <t xml:space="preserve"> "KROV_NOVY"_x000d_
 "POHLEDOVÁ KVALITA"_x000d_
 33.2 NKR/01 = 33,200 [A]_x000d_</t>
  </si>
  <si>
    <t>762341210</t>
  </si>
  <si>
    <t>Montáž bednění střech rovných a šikmých sklonu do 60° s vyřezáním otvorů z prken hrubých na sraz tl. do 32 mm</t>
  </si>
  <si>
    <t xml:space="preserve"> "2NP_STAVBA_NOVÝ"_x000d_
 "SKLADBA NS.01 A NS.03"_x000d_
 13.735*6.200/0.98419561 = 86,524 [A]_x000d_
 13.735*1.220/0.98419561 = 17,026 [B]_x000d_
 57.660*4.971-27.615*2.520/0.98419561 = 215,921 [C]_x000d_
 13.813*1.220/0.98419561 = 17,122 [D]_x000d_
 13.813*6.150/0.98419561 = 86,314 [E]_x000d_
 "STRECHA_STAVBA_NOVÝ"_x000d_
 "SKLADBA NS.02"_x000d_
 31.762*7.200/0.8660254 = 264,064 [F]_x000d_
 31.762*7.200/0.8660254 = 264,064 [G]_x000d_
 12.835*0.890/0.8660254 = 13,190 [H]_x000d_
 Celkem: A+B+C+D+E+F+G+H = 964,226 [I]_x000d_</t>
  </si>
  <si>
    <t>762341260</t>
  </si>
  <si>
    <t>Montáž bednění střech rovných a šikmých sklonu do 60° s vyřezáním otvorů z palubek</t>
  </si>
  <si>
    <t xml:space="preserve"> "SKLADBA NS.03"_x000d_
 "ODMĚŘENO V DWG"_x000d_
 231.16/0.98419561 = 234,872 [A]_x000d_</t>
  </si>
  <si>
    <t>762342511</t>
  </si>
  <si>
    <t>Montáž laťování montáž kontralatí na podklad bez tepelné izolace</t>
  </si>
  <si>
    <t xml:space="preserve"> "KONTRALATĚ"_x000d_
 "STRECHA_STAVBA_NOVÝ"_x000d_
 "SKLADBA NS.02"_x000d_
 31.762*7.200/0.8660254/0.800 = 330,080 [A]_x000d_
 31.762*7.200/0.8660254/0.800 = 330,080 [B]_x000d_
 12.835*0.890/0.8660254/0.800 = 16,488 [C]_x000d_
 "SKLADBA NS.01 A NS.03"_x000d_
 13.735*6.200/0.98419561/0.600 = 144,207 [D]_x000d_
 13.735*1.220/0.98419561/0.600 = 28,376 [E]_x000d_
 57.660*4.971-27.615*2.520/0.98419561/0.600 = 168,782 [F]_x000d_
 13.813*1.220/0.98419561/0.600 = 28,537 [G]_x000d_
 13.813*6.150/0.98419561/0.600 = 143,857 [H]_x000d_
 -27.615*1.500/0.98419561/0.600 = -70,146 [I]_x000d_
 Celkem: A+B+C+D+E+F+G+H+I = 1120,263 [J]_x000d_</t>
  </si>
  <si>
    <t>762381011</t>
  </si>
  <si>
    <t>Heverování a podepření tesařských konstrukcí krovů plná vazba, rozpětí do 9 m</t>
  </si>
  <si>
    <t>762381012</t>
  </si>
  <si>
    <t>Heverování a podepření tesařských konstrukcí krovů plná vazba, rozpětí přes 9 do 12,5 m</t>
  </si>
  <si>
    <t>762382012</t>
  </si>
  <si>
    <t>Heverování a podepření tesařských konstrukcí krovů prázdná vazba, rozpětí přes 9 do 12,5 m</t>
  </si>
  <si>
    <t>762395000</t>
  </si>
  <si>
    <t>Spojovací prostředky krovů, bednění a laťování, nadstřešních konstrukcí svorníky, prkna, hřebíky, pásová ocel, vruty</t>
  </si>
  <si>
    <t xml:space="preserve"> 0.943+0.240+7.128+0.666+24.298+1.257+0.961+4.269+3.628 = 43,390 [A]_x000d_
 "DOPLNĚNÍ NOVÉHO KROVU"_x000d_
 31.646*0.224 = 7,089 [B]_x000d_
 118.370*0.288 = 34,091 [C]_x000d_
 19.040*0.450 = 8,568 [D]_x000d_
 Celkem: A+B+C+D = 93,137 [E]_x000d_</t>
  </si>
  <si>
    <t>762411501</t>
  </si>
  <si>
    <t>Montáž olištování spár hoblovanými lištami stropů</t>
  </si>
  <si>
    <t>762511246</t>
  </si>
  <si>
    <t>Podlahové konstrukce podkladové z dřevoštěpkových desek OSB jednovrstvých šroubovaných na sraz, tloušťky desky 22 mm</t>
  </si>
  <si>
    <t xml:space="preserve"> "3NP_STAVBA_NOVÝ"_x000d_
 "2P01 - POCHOZÍ LÁVKA"_x000d_
 34.33 = 34,330 [A]_x000d_</t>
  </si>
  <si>
    <t>762512261</t>
  </si>
  <si>
    <t>Podlahové konstrukce podkladové montáž roštu podkladového</t>
  </si>
  <si>
    <t xml:space="preserve"> "3NP_STAVBA_NOVÝ"_x000d_
 "2P01 - POCHOZÍ LÁVKA"_x000d_
 106.872 = 106,872 [A]_x000d_
 34.33/0.600 = 57,217 [B]_x000d_
 Celkem: A+B = 164,089 [C]_x000d_</t>
  </si>
  <si>
    <t>762524911</t>
  </si>
  <si>
    <t>Položení polštářů tesařské podlahy s nastavením tl. do 100 mm a příložkami</t>
  </si>
  <si>
    <t xml:space="preserve"> "1NP_STAVBA_NOVÝ"_x000d_
 "SKLADBA NP.14"_x000d_
 22.060 0P03 = 22,060 [A]_x000d_
 30.655 0P30/0P32 = 30,655 [B]_x000d_
 "SKLADBA NP.11 A NP.12"_x000d_
 7.620 0P05/0P06 = 7,620 [C]_x000d_
 Celkem: A+B+C = 60,335 [D]_x000d_</t>
  </si>
  <si>
    <t>762595001</t>
  </si>
  <si>
    <t>Spojovací prostředky podlah a podkladových konstrukcí hřebíky, vruty</t>
  </si>
  <si>
    <t>762712922</t>
  </si>
  <si>
    <t>Doplnění prostorových vázaných konstrukcí řezivem hraněným nebo polohraněným (materiál v ceně) průřezové plochy přes 120 do 224 cm2</t>
  </si>
  <si>
    <t xml:space="preserve"> "VÝMĚNA STÁVAJÍCÍHO KROVU V ROZSAHU CCA 20%"_x000d_
 158.230*0.20 = 31,646 [A]_x000d_</t>
  </si>
  <si>
    <t>762712923</t>
  </si>
  <si>
    <t>Doplnění prostorových vázaných konstrukcí řezivem hraněným nebo polohraněným (materiál v ceně) průřezové plochy přes 224 do 288 cm2</t>
  </si>
  <si>
    <t xml:space="preserve"> "VÝMĚNA STÁVAJÍCÍHO KROVU V ROZSAHU CCA 20%"_x000d_
 591.850*0.20 = 118,370 [A]_x000d_
 Celkem: A = 118,370 [B]_x000d_</t>
  </si>
  <si>
    <t>762712924</t>
  </si>
  <si>
    <t>Doplnění prostorových vázaných konstrukcí řezivem hraněným nebo polohraněným (materiál v ceně) průřezové plochy přes 288 do 450 cm2</t>
  </si>
  <si>
    <t xml:space="preserve"> "VÝMĚNA STÁVAJÍCÍHO KROVU V ROZSAHU CCA 20%"_x000d_
 95.200*0.20 = 19,040 [A]_x000d_
 Celkem: A = 19,040 [B]_x000d_</t>
  </si>
  <si>
    <t>762812140</t>
  </si>
  <si>
    <t>Záklop stropů montáž (materiál ve specifikaci) z prken hoblovaných s olištováním kolem zdí vrchního na sraz, spáry nekryté</t>
  </si>
  <si>
    <t xml:space="preserve"> "1NP_STAVBA_NOVÝ"_x000d_
 "SKLADBA NP.11 A NP.12"_x000d_
 (2.840*5.360) 0P05/0P06 = 15,222 [A]_x000d_
 "SKLADBA NP.14"_x000d_
 44.12 0P03 = 44,120 [B]_x000d_
 (5.460*11.300) 0P30/0P32 = 61,698 [C]_x000d_
 "2NP_STAVBA_NOVÝ"_x000d_
 "SKLADBA NP.14"_x000d_
 30.96 1P07 = 30,960 [D]_x000d_
 "SKLADBA NP.16"_x000d_
 26.97 1P04 = 26,970 [E]_x000d_
 (5.660*5.380+1.170*0.630) 1P09 = 31,188 [F]_x000d_
 (5.625*5.380+1.180*0.690) 1P11/1P13/1P15 = 31,077 [G]_x000d_
 (2.850*5.380+1.300*0.190) 1P12/1P14 = 15,580 [H]_x000d_
 14.45 1P16 = 14,450 [I]_x000d_
 15.68 1P18 = 15,680 [J]_x000d_
 12.99 1P19 = 12,990 [K]_x000d_
 5.480*5.390+1.180*0.480+1.180*0.365 1P22-1P24 = 30,534 [L]_x000d_
 27.37 1P25 = 27,370 [M]_x000d_
 "SKLADBA NP.17"_x000d_
 6.51 1P06 = 6,510 [N]_x000d_
 1.91 1P20 = 1,910 [O]_x000d_
 "SKLADBA NP.18"_x000d_
 6.95 1P03 = 6,950 [P]_x000d_
 8.08 1P17 = 8,080 [Q]_x000d_
 Celkem: A+B+C+D+E+F+G+H+I+J+K+L+M+N+O+P+Q = 381,289 [R]_x000d_</t>
  </si>
  <si>
    <t>762822130</t>
  </si>
  <si>
    <t>Montáž stropních trámů z hraněného a polohraněného řeziva s trámovými výměnami, průřezové plochy přes 288 do 450 cm2</t>
  </si>
  <si>
    <t xml:space="preserve"> "VÝMĚNA POŠKOZENÝCH STROPNÍCH TRÁMŮ"_x000d_
 576.00/0.850*0.20 = 135,529 [A]_x000d_</t>
  </si>
  <si>
    <t>762841110</t>
  </si>
  <si>
    <t>Montáž podbíjení stropů a střech vodorovných z hrubých prken na sraz</t>
  </si>
  <si>
    <t xml:space="preserve"> "VÝMĚNA 20% STROPNÍCH TRÁMŮ"_x000d_
 575.883*0.20 = 115,177 [A]_x000d_</t>
  </si>
  <si>
    <t>998762113</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</si>
  <si>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</si>
  <si>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12 do 24 m</t>
  </si>
  <si>
    <t>R605001</t>
  </si>
  <si>
    <t>lišta hoblovaná 40x40 mm, seříznuta do obloučku, pohledová kvalita</t>
  </si>
  <si>
    <t>R7628501</t>
  </si>
  <si>
    <t>Sanace trámového zhlaví</t>
  </si>
  <si>
    <t>POUŽITÍ DŘEVĚNÝCH PŘÍLOŽEK Z OBOU STRAN STROPNÍCH TRÁMU SPOJENÝCH SVORNÍKY A ULOŽENÝCH DO PŮVODNÍCH KAPES VE ZDIVU. DIMENZE NOVÝCH PRVKU A SPOJŮ BUDOU VYCHÁZET ZE STATICKÉHO VÝPOČTU.
SOUČÁSTÍ POLOŽKY:
- VYŘEZÁNÍ POŠKOZENÉHO ZHLAVÍ
- OSAZENÍ NOVÝCH PŘÍLOŽEK OBOUSTRANNĚ (OŠETŘENO IMPREGNACÍ PROTI PLÍSNÍM A HMYZU), TAK ABY DIMENZE PŘÍLOŽEK BYLA STEJNÁ JAKO STROPNÍ TRÁM
- SPOJENÍ POMOCÍ SVORNÍKŮ, VČETNĚ DODÁVKY A MONTÁŽE SVORNÍKŮ, MATIC A PODLOŽEK
- BETONOVÝ/MALTOVÝ PODKLADEC PRO OSAZENÍ DO KAPSY
- PŘÍPADNÉ ZVĚTŠENÍ A VYBOURÁNÍ KAPSY
POLOŽKA NEOBSAHUJE:
- STATICKÉ PODEPŘENÍ STROPU - OCENĚNO ZVLÁŠŤ</t>
  </si>
  <si>
    <t>763</t>
  </si>
  <si>
    <t>Konstrukce suché výstavby</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</si>
  <si>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</si>
  <si>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</si>
  <si>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</si>
  <si>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 xml:space="preserve"> "1NP_STAVBA_NOVÝ"_x000d_
 5.460*4.040-0.800*2.100 0P30/0P32 = 20,378 [A]_x000d_
 "2NP_STAVBA_NOVÝ"_x000d_
 3*0.650*3.500 1P09 = 6,825 [B]_x000d_
 3.880*3.500-0.900*2.150 1P15/1P16 = 11,645 [C]_x000d_
 2.175*3.500-0.900*2.150 1P11/1P15 = 5,678 [D]_x000d_
 1.000*3.500-0.900*2.150 1P11/1P14 = 1,565 [E]_x000d_
 (1.400+1.860+2.210)*3.500-0.900*2.150 1P17/1P18/1P19 = 17,210 [F]_x000d_
 2.100*3.500-0.900*2.150 1P22/1P24 = 5,415 [G]_x000d_
 Celkem: A+B+C+D+E+F+G = 68,716 [H]_x000d_</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</si>
  <si>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</si>
  <si>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</si>
  <si>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</si>
  <si>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 xml:space="preserve"> "1NP_STAVBA_NOVÝ"_x000d_
 (2.840+2.200+1.840)*4.040-0.700*2.100*3 0P05/0P06A/B/C = 23,385 [A]_x000d_
 (3.205+2.170)*4.040-0.800*2.100*2 0P20/0P21 = 18,355 [B]_x000d_
 (2.000+3.300+2*1.900)*3.250-0.700*2.100*2 0P33/0P37A/37B/38 = 26,635 [C]_x000d_
 "2NP_STAVBA_NOVÝ"_x000d_
 1.550*3.500-0.700*2.100 1P08 = 3,955 [D]_x000d_
 (1.500+3.600+1.500)*3.500-0.800*2.150 1P13 = 21,380 [E]_x000d_
 0.720*3.500 1P13 = 2,520 [F]_x000d_
 Celkem: A+B+C+D+E+F = 96,230 [G]_x000d_</t>
  </si>
  <si>
    <t>763111437</t>
  </si>
  <si>
    <t>Příčka ze sádrokartonových desek s nosnou konstrukcí z jednoduchých ocelových profilů UW, CW dvojitě opláštěná deskami impregnovanými H2 tl. 2 x 12,5 mm EI 60, příčka tl. 150 mm, profil 100, s izolací, Rw do 56 dB</t>
  </si>
  <si>
    <t xml:space="preserve"> "2NP_STAVBA_NOVÝ"_x000d_
 (3.070+1.825+1.030+0.230)*3.450-0.800*2.100 1P03/1P04/1P06 = 19,555 [A]_x000d_
 (1.250+1.700)*3.500 1P08 = 10,325 [B]_x000d_
 (1.850+1.307)*3.500-0.800*2.150 1P12 = 9,330 [C]_x000d_
 (1.850+1.275)*3.500-0.800*2.150 1P20 = 9,218 [D]_x000d_
 (3.300+1.800)*3.500-0.800*2.150 1P23 = 16,130 [E]_x000d_
 Celkem: A+B+C+D+E = 64,557 [F]_x000d_</t>
  </si>
  <si>
    <t>763111771</t>
  </si>
  <si>
    <t>Příčka ze sádrokartonových desek Příplatek k cenám za rovinnost speciální tmelení kvality Q3</t>
  </si>
  <si>
    <t xml:space="preserve"> (20.378+68.375)*2 = 177,506 [A]_x000d_</t>
  </si>
  <si>
    <t>763121465</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</si>
  <si>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</si>
  <si>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75 mm, profil 50</t>
  </si>
  <si>
    <t xml:space="preserve"> "1NP_STAVBA_NOVÝ"_x000d_
 1.000*4.040 0P06 = 4,040 [A]_x000d_
 3*1.000*3.100 0P37A/0P37B/0P38 = 9,300 [B]_x000d_
 "2NP_STAVBA_NOVÝ"_x000d_
 1.130*3.450 1P06 = 3,899 [C]_x000d_
 1.000*3.500 1P08 = 3,500 [D]_x000d_
 1.307*3.500 1P12 = 4,575 [E]_x000d_
 0.925*3.500 1P13 = 3,238 [F]_x000d_
 0.950*3.500 1P20 = 3,325 [G]_x000d_
 Celkem: A+B+C+D+E+F+G = 31,876 [H]_x000d_</t>
  </si>
  <si>
    <t>763121482</t>
  </si>
  <si>
    <t>Stěna předsazená ze sádrokartonových desek s nosnou konstrukcí z ocelových profilů CW, UW dvojitě opláštěná deskami akustickými tl. 2 x 12,5 mm s izolací, EI 30</t>
  </si>
  <si>
    <t>Stěna předsazená ze sádrokartonových desek s nosnou konstrukcí z ocelových profilů CW, UW dvojitě opláštěná deskami akustickými tl. 2 x 12,5 mm s izolací, EI 30, Rw do 28 dB, stěna tl. 102,5 mm, profil 75</t>
  </si>
  <si>
    <t xml:space="preserve"> "2NP_STAVBA_NOVÝ"_x000d_
 6.585*3.500 1P04 = 23,048 [A]_x000d_
 5.380*3.500 1P09 = 18,830 [B]_x000d_
 5.390*3.500 1P25 = 18,865 [C]_x000d_
 Celkem: A+B+C = 60,743 [D]_x000d_</t>
  </si>
  <si>
    <t>763131533</t>
  </si>
  <si>
    <t>Podhled ze sádrokartonových desek jednovrstvá zavěšená spodní konstrukce z ocelových profilů CD, UD jednoduše opláštěná deskou protipožární DF, tl. 15 mm, s izo</t>
  </si>
  <si>
    <t>Podhled ze sádrokartonových desek jednovrstvá zavěšená spodní konstrukce z ocelových profilů CD, UD jednoduše opláštěná deskou protipožární DF, tl. 15 mm, s izolací, EI 30</t>
  </si>
  <si>
    <t xml:space="preserve"> "1NP_STAVBA_NOVÝ"_x000d_
 6.46 0P12 = 6,460 [A]_x000d_
 13.73 0P13 = 13,730 [B]_x000d_
 21.69 0P15 = 21,690 [C]_x000d_
 7.92 0P18 = 7,920 [D]_x000d_
 2.990*2.700 0P19 = 8,073 [E]_x000d_
 4.39 0P23 = 4,390 [F]_x000d_
 8.38 0P24 = 8,380 [G]_x000d_
 7.16 0P25 = 7,160 [H]_x000d_
 15.29 0P31 = 15,290 [I]_x000d_
 4.130*2.580 0P33 = 10,655 [J]_x000d_
 3.200*3.300+5.200*2.270 0P33 = 22,364 [K]_x000d_
 2.030*2.470 0P34 = 5,014 [L]_x000d_
 1.953*1.420 0P35A = 2,773 [M]_x000d_
 1.803*1.100 0P36 = 1,983 [N]_x000d_
 1.90 0P37A = 1,900 [O]_x000d_
 1.70 0P37B = 1,700 [P]_x000d_
 1.70 0P38 = 1,700 [Q]_x000d_
 4.64 0P39 = 4,640 [R]_x000d_
 Celkem: A+B+C+D+E+F+G+H+I+J+K+L+M+N+O+P+Q+R = 145,823 [S]_x000d_</t>
  </si>
  <si>
    <t>763131766</t>
  </si>
  <si>
    <t>Podhled ze sádrokartonových desek Příplatek k cenám za výšku zavěšení přes 1,0 do 1,5 m</t>
  </si>
  <si>
    <t xml:space="preserve"> "1NP_STAVBA_NOVÝ"_x000d_
 13.73 0P13 = 13,730 [A]_x000d_
 7.92 0P18 = 7,920 [B]_x000d_
 2.990*2.700 0P19 = 8,073 [C]_x000d_
 15.29 0P31 = 15,290 [D]_x000d_
 4.130*2.580 0P33 = 10,655 [E]_x000d_
 3.200*3.300+5.200*2.270 0P33 = 22,364 [F]_x000d_
 1.90 0P37A = 1,900 [G]_x000d_
 1.70 0P37B = 1,700 [H]_x000d_
 1.70 0P38 = 1,700 [I]_x000d_
 Celkem: A+B+C+D+E+F+G+H+I = 83,332 [J]_x000d_</t>
  </si>
  <si>
    <t>763131771</t>
  </si>
  <si>
    <t>Podhled ze sádrokartonových desek Příplatek k cenám za rovinnost kvality speciální tmelení kvality Q3</t>
  </si>
  <si>
    <t>763153401</t>
  </si>
  <si>
    <t>Podlaha ze sádrokartonových desek ze dvou desek sponkovaných (šroubovaných) a slepených tmelem tl. 2x12,5 mm podlaha tl. 25 mm</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</si>
  <si>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NP.05"_x000d_
 19.79-2.055*2.170 0P19 = 15,331 [H]_x000d_
 "SKLADBA NP.07 a NP.08 a NP.10"_x000d_
 3.205*5.370+0.900*0.615 0P19/0P20/0P21 = 17,764 [I]_x000d_
 "SKLADBA NP.07 a NP.08"_x000d_
 5.200*5.570 0P33/0P37/0P38 = 28,964 [J]_x000d_
 "SKLADBA NP.06"_x000d_
 2.28 0P16 = 2,280 [K]_x000d_
 1.70 0P17 = 1,700 [L]_x000d_
 "SKLADBA NP.08"_x000d_
 2.910*5.230+1.100*0.500 0P08 = 15,769 [M]_x000d_
 2.750*3.880 0P31 = 10,670 [N]_x000d_
 "SKLADBA NP.09"_x000d_
 25.44 0P04 = 25,440 [O]_x000d_
 Celkem: A+B+C+D+E+F+G+H+I+J+K+L+M+N+O = 182,811 [P]_x000d_</t>
  </si>
  <si>
    <t>763158111</t>
  </si>
  <si>
    <t>Podlaha ze sádrokartonových desek ostatní práce a konstrukce na sádrokartonových podlahách vyrovnání nerovností podkladu samonivelační stěrkou tl. 10 mm</t>
  </si>
  <si>
    <t xml:space="preserve"> "1NP_STAVBA_NOVÝ"_x000d_
 "SKLADBA NP.02"_x000d_
 13.73 0P13 = 13,730 [A]_x000d_
 21.69 0P15 = 21,690 [B]_x000d_
 4.130*2.580+0.330*0.910 0P33 = 10,956 [C]_x000d_
 "SKLADBA NP.06"_x000d_
 2.28 0P16 = 2,280 [D]_x000d_
 1.70 0P17 = 1,700 [E]_x000d_
 "SKLADBA NP.07"_x000d_
 2.29 0P21 = 2,290 [F]_x000d_
 "SKLADBA NP.07 a NP.08"_x000d_
 5.200*5.570 0P33/0P37/0P38 = 28,964 [G]_x000d_
 "SKLADBA NP.08"_x000d_
 2.910*5.230+1.100*0.500 0P08 = 15,769 [H]_x000d_
 9.98 0P20 = 9,980 [I]_x000d_
 2.750*3.880 0P31 = 10,670 [J]_x000d_
 "SKLADBA NP.09"_x000d_
 25.44 0P04 = 25,440 [K]_x000d_
 "SKLADBA NP.10"_x000d_
 2.055*2.170+0.900*0.615 0P19 = 5,013 [L]_x000d_
 "SKLADBA NP.11 A NP.12"_x000d_
 (2.840*5.360) 0P05/0P06 = 15,222 [M]_x000d_
 "2NP_STAVBA_NOVÝ"_x000d_
 "SKLADBA NP.16"_x000d_
 26.97 1P04 = 26,970 [N]_x000d_
 (5.660*5.380+1.170*0.630) 1P09 = 31,188 [O]_x000d_
 (5.625*5.380+1.180*0.690) 1P11/1P13/1P15 = 31,077 [P]_x000d_
 (2.850*5.380+1.300*0.190) 1P12/1P14 = 15,580 [Q]_x000d_
 14.45 1P16 = 14,450 [R]_x000d_
 5.480*5.390+1.180*0.480+1.180*0.365 1P22-1P24 = 30,534 [S]_x000d_
 27.37 1P25 = 27,370 [T]_x000d_
 "SKLADBA NP.17"_x000d_
 6.51 1P06 = 6,510 [U]_x000d_
 "SKLADBA NP.18"_x000d_
 6.95 1P03 = 6,950 [V]_x000d_
 Celkem: A+B+C+D+E+F+G+H+I+J+K+L+M+N+O+P+Q+R+S+T+U+V = 354,333 [W]_x000d_</t>
  </si>
  <si>
    <t>763158115</t>
  </si>
  <si>
    <t>Podlaha ze sádrokartonových desek ostatní práce a konstrukce na sádrokartonových podlahách suchý podsyp tl. 10 mm</t>
  </si>
  <si>
    <t xml:space="preserve"> "1NP_STAVBA_NOVÝ"_x000d_
 "SKLADBA NP.07 a NP.08 a NP.10"_x000d_
 3.205*5.370+0.900*0.615 0P19/0P20/0P21 = 17,764 [A]_x000d_
 "SKLADBA NP.07 a NP.08"_x000d_
 5.200*5.570 0P33/0P37/0P38 = 28,964 [B]_x000d_
 "SKLADBA NP.08"_x000d_
 2.910*5.230+1.100*0.500 0P08 = 15,769 [C]_x000d_
 2.750*3.880 0P31 = 10,670 [D]_x000d_
 "SKLADBA NP.09"_x000d_
 25.44 0P04 = 25,440 [E]_x000d_
 Celkem: A+B+C+D+E = 98,608 [F]_x000d_</t>
  </si>
  <si>
    <t>763158118</t>
  </si>
  <si>
    <t>Podlaha ze sádrokartonových desek ostatní práce a konstrukce na sádrokartonových podlahách suchý podsyp Příplatek k ceně -8115 za každý další 10 mm tloušťky suc</t>
  </si>
  <si>
    <t>Podlaha ze sádrokartonových desek ostatní práce a konstrukce na sádrokartonových podlahách suchý podsyp Příplatek k ceně -8115 za každý další 10 mm tloušťky suchého podsypu</t>
  </si>
  <si>
    <t>763158128</t>
  </si>
  <si>
    <t>Podlaha ze sádrokartonových desek ostatní práce a konstrukce na sádrokartonových podlahách povrchové úpravy Příplatek k ceně -8122 za každý další 1 mm tloušťky</t>
  </si>
  <si>
    <t>Podlaha ze sádrokartonových desek ostatní práce a konstrukce na sádrokartonových podlahách povrchové úpravy Příplatek k ceně -8122 za každý další 1 mm tloušťky stěrky</t>
  </si>
  <si>
    <t xml:space="preserve"> "1NP_STAVBA_NOVÝ"_x000d_
 "SKLADBA NP.02"_x000d_
 13.73 0P13 = 13,730 [A]_x000d_
 21.69 0P15 = 21,690 [B]_x000d_
 4.130*2.580+0.330*0.910 0P33 = 10,956 [C]_x000d_
 "SKLADBA NP.06"_x000d_
 2.28 0P16 = 2,280 [D]_x000d_
 1.70 0P17 = 1,700 [E]_x000d_
 "SKLADBA NP.11 A NP.12"_x000d_
 (2.840*5.360) 0P05/0P06 = 15,222 [F]_x000d_
 "2NP_STAVBA_NOVÝ"_x000d_
 "SKLADBA NP.16"_x000d_
 26.97 1P04 = 26,970 [G]_x000d_
 (5.660*5.380+1.170*0.630) 1P09 = 31,188 [H]_x000d_
 (5.625*5.380+1.180*0.690) 1P11/1P13/1P15 = 31,077 [I]_x000d_
 (2.850*5.380+1.300*0.190) 1P12/1P14 = 15,580 [J]_x000d_
 14.45 1P16 = 14,450 [K]_x000d_
 15.68 1P18 = 15,680 [L]_x000d_
 12.99 1P19 = 12,990 [M]_x000d_
 5.480*5.390+1.180*0.480+1.180*0.365 1P22-1P24 = 30,534 [N]_x000d_
 27.37 1P25 = 27,370 [O]_x000d_
 "SKLADBA NP.17"_x000d_
 6.51 1P06 = 6,510 [P]_x000d_
 1.91 1P20 = 1,910 [Q]_x000d_
 "SKLADBA NP.18"_x000d_
 6.95 1P03 = 6,950 [R]_x000d_
 8.08 1P17 = 8,080 [S]_x000d_
 Celkem: A+B+C+D+E+F+G+H+I+J+K+L+M+N+O+P+Q+R+S = 294,867 [T]_x000d_
 T * 5Koeficient množství = 1474,335 [U]_x000d_</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</si>
  <si>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</si>
  <si>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</si>
  <si>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</si>
  <si>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R76315341</t>
  </si>
  <si>
    <t>Podlaha ze sádrokartonových z desky konstrukční protipožární impregnovaný (konstrukční deska stabilní) tl. 15 mm</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</si>
  <si>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NP.05"_x000d_
 19.79-2.055*2.170 0P19 = 15,331 [H]_x000d_
 "SKLADBA NP.06"_x000d_
 2.28 0P16 = 2,280 [I]_x000d_
 1.70 0P17 = 1,700 [J]_x000d_
 "SKLADBA NP.07 a NP.08 a NP.10"_x000d_
 3.205*5.370+0.900*0.615 0P19/0P20/0P21 = 17,764 [K]_x000d_
 "SKLADBA NP.07 a NP.08"_x000d_
 5.200*5.570 0P33/0P37/0P38 = 28,964 [L]_x000d_
 "SKLADBA NP.08"_x000d_
 2.910*5.230+1.100*0.500 0P08 = 15,769 [M]_x000d_
 2.750*3.880 0P31 = 10,670 [N]_x000d_
 "SKLADBA NP.09"_x000d_
 25.44 0P04 = 25,440 [O]_x000d_
 Celkem: A+B+C+D+E+F+G+H+I+J+K+L+M+N+O = 182,811 [P]_x000d_</t>
  </si>
  <si>
    <t>Konstrukční deska stabilníl je sádrokartonová deska, která se skládá ze speciálního sádrového jádra vyztuženého skleněnými vlákny a obaleného silným papírovým kartonem. Lícový papír je přírodní barvy – světle šedo-béžové. Je určena pro nosné konstrukce i nenosné konstrukce, zejména v dřevostavbách. Stabilní desky se vyznačují vysokou pevností v ohybu a tvrdostí povrchu, čímž jsou ideální pro použití v podmínkách, kde mohou být vystaveny intenzivnímu mechanickému namáhání.</t>
  </si>
  <si>
    <t>R76315801</t>
  </si>
  <si>
    <t>Dvousložková penetrace s rychlým vyzráváním obohacená křemičitým pískem</t>
  </si>
  <si>
    <t xml:space="preserve"> "1NP_STAVBA_NOVÝ"_x000d_
 "SKLADBA NP.11 A NP.12"_x000d_
 (2.840*5.360) 0P05/0P06 = 15,222 [A]_x000d_
 "2NP_STAVBA_NOVÝ"_x000d_
 "SKLADBA NP.16"_x000d_
 26.97 1P04 = 26,970 [B]_x000d_
 (5.660*5.380+1.170*0.630) 1P09 = 31,188 [C]_x000d_
 (5.625*5.380+1.180*0.690) 1P11/1P13/1P15 = 31,077 [D]_x000d_
 (2.850*5.380+1.300*0.190) 1P12/1P14 = 15,580 [E]_x000d_
 14.45 1P16 = 14,450 [F]_x000d_
 15.68 1P18 = 15,680 [G]_x000d_
 12.99 1P19 = 12,990 [H]_x000d_
 5.480*5.390+1.180*0.480+1.180*0.365 1P22-1P24 = 30,534 [I]_x000d_
 27.37 1P25 = 27,370 [J]_x000d_
 "SKLADBA NP.17"_x000d_
 6.51 1P06 = 6,510 [K]_x000d_
 1.91 1P20 = 1,910 [L]_x000d_
 "SKLADBA NP.18"_x000d_
 6.95 1P03 = 6,950 [M]_x000d_
 8.08 1P17 = 8,080 [N]_x000d_
 Celkem: A+B+C+D+E+F+G+H+I+J+K+L+M+N = 244,511 [O]_x000d_</t>
  </si>
  <si>
    <t>764</t>
  </si>
  <si>
    <t>Konstrukce klempířské</t>
  </si>
  <si>
    <t>764002414</t>
  </si>
  <si>
    <t>Montáž strukturované oddělovací rohože jakékoli rš</t>
  </si>
  <si>
    <t>764121401</t>
  </si>
  <si>
    <t>Krytina z hliníkového plechu s úpravou u okapů, prostupů a výčnělků střechy rovné drážkováním ze svitků rš 500 mm, sklon střechy do 30°</t>
  </si>
  <si>
    <t xml:space="preserve"> "2NP_STAVBA_NOVÝ"_x000d_
 "SKLADBA NS.01 A NS.03"_x000d_
 13.735*6.200/0.98419561 = 86,524 [A]_x000d_
 13.735*1.220/0.98419561 = 17,026 [B]_x000d_
 57.660*4.971-27.615*2.520/0.98419561 = 215,921 [C]_x000d_
 13.813*1.220/0.98419561 = 17,122 [D]_x000d_
 13.813*6.150/0.98419561 = 86,314 [E]_x000d_
 Celkem: A+B+C+D+E = 422,907 [F]_x000d_</t>
  </si>
  <si>
    <t>764121442</t>
  </si>
  <si>
    <t>Krytina z hliníkového plechu s úpravou u okapů, prostupů a výčnělků ze šablon, počet kusů do 4 ks/m2 do 30°</t>
  </si>
  <si>
    <t xml:space="preserve"> "STRECHA_STAVBA_NOVÝ"_x000d_
 "SKLADBA NS.02"_x000d_
 31.762*7.200/0.8660254 = 264,064 [A]_x000d_
 31.762*7.200/0.8660254 = 264,064 [B]_x000d_
 12.835*0.890/0.8660254 = 13,190 [C]_x000d_
 Celkem: A+B+C = 541,319 [D]_x000d_</t>
  </si>
  <si>
    <t>764221408</t>
  </si>
  <si>
    <t>Oplechování střešních prvků z hliníkového plechu hřebene větraného, včetně větrací mřížky z hřebenáčů</t>
  </si>
  <si>
    <t xml:space="preserve"> "VYPIS_KLEMPIRSKYCH_VYROBKU"_x000d_
 "KL/006"_x000d_
 27.6 2.NP = 27,600 [A]_x000d_
 "KL/018"_x000d_
 49.1 STŘECHA = 49,100 [B]_x000d_
 Celkem: A+B = 76,700 [C]_x000d_</t>
  </si>
  <si>
    <t>764221466</t>
  </si>
  <si>
    <t>Oplechování střešních prvků z hliníkového plechu úžlabí rš 500 mm</t>
  </si>
  <si>
    <t xml:space="preserve"> "VYPIS_KLEMPIRSKYCH_VYROBKU"_x000d_
 "KL/025"_x000d_
 21.0 STŘECHA = 21,000 [A]_x000d_
 Celkem: A = 21,000 [B]_x000d_</t>
  </si>
  <si>
    <t>764221476</t>
  </si>
  <si>
    <t>Oplechování střešních prvků z hliníkového plechu Příplatek k cenám za provedení úžlabí v plechové krytině</t>
  </si>
  <si>
    <t>764222401</t>
  </si>
  <si>
    <t>Oplechování střešních prvků z hliníkového plechu štítu závětrnou lištou rš 160 mm</t>
  </si>
  <si>
    <t xml:space="preserve"> "VYPIS_KLEMPIRSKYCH_VYROBKU"_x000d_
 "KL/008"_x000d_
 25.4 2.NP = 25,400 [A]_x000d_
 "KL/022"_x000d_
 46.6 STŘECHA = 46,600 [B]_x000d_
 Celkem: A+B = 72,000 [C]_x000d_</t>
  </si>
  <si>
    <t>764222403</t>
  </si>
  <si>
    <t>Oplechování střešních prvků z hliníkového plechu štítu závětrnou lištou rš 250 mm</t>
  </si>
  <si>
    <t xml:space="preserve"> "VYPIS_KLEMPIRSKYCH_VYROBKU"_x000d_
 "KL/007"_x000d_
 25.4 2.NP = 25,400 [A]_x000d_
 "KL/019"_x000d_
 21.0 STŘECHA = 21,000 [B]_x000d_
 Celkem: A+B = 46,400 [C]_x000d_</t>
  </si>
  <si>
    <t>764222404</t>
  </si>
  <si>
    <t>Oplechování střešních prvků z hliníkového plechu štítu závětrnou lištou rš 330 mm</t>
  </si>
  <si>
    <t xml:space="preserve"> "VYPIS_KLEMPIRSKYCH_VYROBKU"_x000d_
 "KL/023"_x000d_
 33.6 STŘECHA = 33,600 [A]_x000d_
 Celkem: A = 33,600 [B]_x000d_</t>
  </si>
  <si>
    <t>764222405</t>
  </si>
  <si>
    <t>Oplechování střešních prvků z hliníkového plechu štítu závětrnou lištou rš 400 mm</t>
  </si>
  <si>
    <t xml:space="preserve"> "VYPIS_KLEMPIRSKYCH_VYROBKU"_x000d_
 "KL/024"_x000d_
 13.0 STŘECHA = 13,000 [A]_x000d_
 Celkem: A = 13,000 [B]_x000d_</t>
  </si>
  <si>
    <t>764222431</t>
  </si>
  <si>
    <t>Oplechování střešních prvků z hliníkového plechu okapu okapovým plechem střechy rovné rš 150 mm</t>
  </si>
  <si>
    <t xml:space="preserve"> "VYPIS_KLEMPIRSKYCH_VYROBKU"_x000d_
 "KL/021"_x000d_
 49.1 STŘECHA = 49,100 [A]_x000d_
 Celkem: A = 49,100 [B]_x000d_</t>
  </si>
  <si>
    <t>764222432</t>
  </si>
  <si>
    <t>Oplechování střešních prvků z hliníkového plechu okapu okapovým plechem střechy rovné rš 200 mm</t>
  </si>
  <si>
    <t xml:space="preserve"> "VYPIS_KLEMPIRSKYCH_VYROBKU"_x000d_
 "KL/005"_x000d_
 85.3 2.NP = 85,300 [A]_x000d_
 53.0 STŘECHA = 53,000 [B]_x000d_
 "KL/019"_x000d_
 21.0 STŘECHA = 21,000 [C]_x000d_
 Celkem: A+B+C = 159,300 [D]_x000d_</t>
  </si>
  <si>
    <t>764222433</t>
  </si>
  <si>
    <t>Oplechování střešních prvků z hliníkového plechu okapu okapovým plechem střechy rovné rš 250 mm</t>
  </si>
  <si>
    <t xml:space="preserve"> "VYPIS_KLEMPIRSKYCH_VYROBKU"_x000d_
 "KL/003"_x000d_
 85.3 2.NP = 85,300 [A]_x000d_
 "KL/009"_x000d_
 27.6 2.NP = 27,600 [B]_x000d_
 Celkem: A+B = 112,900 [C]_x000d_</t>
  </si>
  <si>
    <t>764222434</t>
  </si>
  <si>
    <t>Oplechování střešních prvků z hliníkového plechu okapu okapovým plechem střechy rovné rš 330 mm</t>
  </si>
  <si>
    <t xml:space="preserve"> "VYPIS_KLEMPIRSKYCH_VYROBKU"_x000d_
 "KL/017"_x000d_
 32.0 STŘECHA = 32,000 [A]_x000d_
 Celkem: A = 32,000 [B]_x000d_</t>
  </si>
  <si>
    <t>764222435</t>
  </si>
  <si>
    <t>Oplechování střešních prvků z hliníkového plechu okapu okapovým plechem střechy rovné rš 400 mm</t>
  </si>
  <si>
    <t xml:space="preserve"> "VYPIS_KLEMPIRSKYCH_VYROBKU"_x000d_
 "KL/004"_x000d_
 85.3 2.NP = 85,300 [A]_x000d_
 "KL/020"_x000d_
 21.0 STŘECHA = 21,000 [B]_x000d_
 Celkem: A+B = 106,300 [C]_x000d_</t>
  </si>
  <si>
    <t>764222437</t>
  </si>
  <si>
    <t>Oplechování střešních prvků z hliníkového plechu okapu okapovým plechem střechy rovné rš 670 mm</t>
  </si>
  <si>
    <t xml:space="preserve"> "VYPIS_KLEMPIRSKYCH_VYROBKU"_x000d_
 "KL/015"_x000d_
 32.0 STŘECHA = 32,000 [A]_x000d_
 Celkem: A = 32,000 [B]_x000d_</t>
  </si>
  <si>
    <t>764223451</t>
  </si>
  <si>
    <t>Oplechování střešních prvků z hliníkového plechu střešní výlez rozměru 600 x 600 mm, střechy s krytinou skládanou ze šablon</t>
  </si>
  <si>
    <t xml:space="preserve"> 3 STŘECHA - OE/014 = 3,000 [A]_x000d_</t>
  </si>
  <si>
    <t>764223456</t>
  </si>
  <si>
    <t>Oplechování střešních prvků z hliníkového plechu sněhový zachytávač průbežný dvoutrubkový</t>
  </si>
  <si>
    <t xml:space="preserve"> "VYPIS_KLEMPIRSKYCH_VYROBKU"_x000d_
 85.3 2.NP = 85,300 [A]_x000d_</t>
  </si>
  <si>
    <t>764223458</t>
  </si>
  <si>
    <t>Oplechování střešních prvků z hliníkového plechu sněhový hák pro falcované tašky, šindele nebo šablony</t>
  </si>
  <si>
    <t>764226403</t>
  </si>
  <si>
    <t>Oplechování parapetů z hliníkového plechu rovných mechanicky kotvené, bez rohů rš 250 mm</t>
  </si>
  <si>
    <t xml:space="preserve"> "VYPIS_KLEMPIRSKYCH_VYROBKU"_x000d_
 "KL/014"_x000d_
 3.3 3.NP = 3,300 [A]_x000d_
 Celkem: A = 3,300 [B]_x000d_</t>
  </si>
  <si>
    <t>764226465</t>
  </si>
  <si>
    <t>Oplechování parapetů z hliníkového plechu rovných celoplošně lepené, bez rohů Příplatek k cenám za zvýšenou pracnost při provedení rohu nebo koutu do rš 400 mm</t>
  </si>
  <si>
    <t>764228404</t>
  </si>
  <si>
    <t>Oplechování říms a ozdobných prvků z hliníkového plechu rovných, bez rohů mechanicky kotvené rš 330 mm</t>
  </si>
  <si>
    <t xml:space="preserve"> "VYPIS_KLEMPIRSKYCH_VYROBKU"_x000d_
 "KL/013"_x000d_
 88.9 3.NP = 88,900 [A]_x000d_
 Celkem: A = 88,900 [B]_x000d_</t>
  </si>
  <si>
    <t>764228405</t>
  </si>
  <si>
    <t>Oplechování říms a ozdobných prvků z hliníkového plechu rovných, bez rohů mechanicky kotvené rš 400 mm</t>
  </si>
  <si>
    <t xml:space="preserve"> "VYPIS_KLEMPIRSKYCH_VYROBKU"_x000d_
 "KL/001"_x000d_
 89.700 2.NP = 89,700 [A]_x000d_
 Celkem: A = 89,700 [B]_x000d_</t>
  </si>
  <si>
    <t>764321403</t>
  </si>
  <si>
    <t>Lemování zdí z hliníkového plechu boční nebo horní rovných, střech s krytinou prejzovou nebo vlnitou rš 250 mm</t>
  </si>
  <si>
    <t xml:space="preserve"> "VYPIS_KLEMPIRSKYCH_VYROBKU"_x000d_
 "KL/012"_x000d_
 2.600 2.NP = 2,600 [A]_x000d_</t>
  </si>
  <si>
    <t>764321404</t>
  </si>
  <si>
    <t>Lemování zdí z hliníkového plechu boční nebo horní rovných, střech s krytinou prejzovou nebo vlnitou rš 330 mm</t>
  </si>
  <si>
    <t xml:space="preserve"> "VYPIS_KLEMPIRSKYCH_VYROBKU"_x000d_
 "KL/010"_x000d_
 27.6 2.NP = 27,600 [A]_x000d_</t>
  </si>
  <si>
    <t>764324412</t>
  </si>
  <si>
    <t>Lemování prostupů z hliníkového plechu bez lišty, střech s krytinou skládanou nebo z plechu</t>
  </si>
  <si>
    <t xml:space="preserve"> "2NP_STAVBA_NOVÝ"_x000d_
 "OPLECHOVÁNÍ KOMÍNŮ"_x000d_
 "SKLADBA NS.01 A NS.03"_x000d_
 0.610*1.150 = 0,702 [A]_x000d_
 0.650*0.650*2 = 0,845 [B]_x000d_
 "SKLADBA NS.02"_x000d_
 1.130*0.600 = 0,678 [C]_x000d_
 0.650*0.600 = 0,390 [D]_x000d_
 0.620*0.600 = 0,372 [E]_x000d_
 0.550*0.600 = 0,330 [F]_x000d_
 0.580*0.600 = 0,348 [G]_x000d_
 0.970*0.600 = 0,582 [H]_x000d_
 0.990*0.600 = 0,594 [I]_x000d_
 Celkem: A+B+C+D+E+F+G+H+I = 4,841 [J]_x000d_</t>
  </si>
  <si>
    <t>764325421</t>
  </si>
  <si>
    <t>Lemování trub, konzol, držáků a ostatních kusových prvků z hliníkového plechu střech s krytinou skládanou mimo prejzovou nebo z plechu, průměr do 75 mm</t>
  </si>
  <si>
    <t>764325423</t>
  </si>
  <si>
    <t>Lemování trub, konzol, držáků a ostatních kusových prvků z hliníkového plechu střech s krytinou skládanou mimo prejzovou nebo z plechu, průměr přes 100 do 150 m</t>
  </si>
  <si>
    <t>Lemování trub, konzol, držáků a ostatních kusových prvků z hliníkového plechu střech s krytinou skládanou mimo prejzovou nebo z plechu, průměr přes 100 do 150 mm</t>
  </si>
  <si>
    <t>764325424</t>
  </si>
  <si>
    <t>Lemování trub, konzol, držáků a ostatních kusových prvků z hliníkového plechu střech s krytinou skládanou mimo prejzovou nebo z plechu, průměr přes 150 do 200 m</t>
  </si>
  <si>
    <t>Lemování trub, konzol, držáků a ostatních kusových prvků z hliníkového plechu střech s krytinou skládanou mimo prejzovou nebo z plechu, průměr přes 150 do 200 mm</t>
  </si>
  <si>
    <t>764521404</t>
  </si>
  <si>
    <t>Žlab podokapní z hliníkového plechu včetně háků a čel půlkruhový rš 330 mm</t>
  </si>
  <si>
    <t xml:space="preserve"> "VYPIS_KLEMPIRSKYCH_VYROBKU"_x000d_
 "KL/002"_x000d_
 85.3 2.NP = 85,300 [A]_x000d_
 21.0 STŘECHA = 21,000 [B]_x000d_
 Celkem: A+B = 106,300 [C]_x000d_</t>
  </si>
  <si>
    <t>764521424</t>
  </si>
  <si>
    <t>Žlab podokapní z hliníkového plechu roh nebo kout, žlabu půlkruhového rš 330 mm</t>
  </si>
  <si>
    <t xml:space="preserve"> "VYPIS_KLEMPIRSKYCH_VYROBKU"_x000d_
 "KL/002"_x000d_
 2 STŘECHA = 2,000 [A]_x000d_
 Celkem: A = 2,000 [B]_x000d_</t>
  </si>
  <si>
    <t>764521444</t>
  </si>
  <si>
    <t>Žlab podokapní z hliníkového plechu kotlík oválný (trychtýřový), rš žlabu/průměr svodu 330/100 mm</t>
  </si>
  <si>
    <t xml:space="preserve"> "VYPIS_KLEMPIRSKYCH_VYROBKU"_x000d_
 "KL/002"_x000d_
 6 2.NP = 6,000 [A]_x000d_
 4 STŘECHA = 4,000 [B]_x000d_
 Celkem: A+B = 10,000 [C]_x000d_</t>
  </si>
  <si>
    <t>764523406</t>
  </si>
  <si>
    <t>Žlab nadokapní (nástřešní) z hliníkového plechu oblého tvaru, včetně háků, čel a hrdel rš 500 mm</t>
  </si>
  <si>
    <t xml:space="preserve"> "VYPIS_KLEMPIRSKYCH_VYROBKU"_x000d_
 "KL/016"_x000d_
 32.0 STŘECHA = 32,000 [A]_x000d_
 Celkem: A = 32,000 [B]_x000d_</t>
  </si>
  <si>
    <t>764528422</t>
  </si>
  <si>
    <t>Svod z hliníkového plechu včetně objímek, kolen a odskoků kruhový, průměru 100 mm</t>
  </si>
  <si>
    <t xml:space="preserve"> "VYPIS_KLEMPIRSKYCH_VYROBKU"_x000d_
 "KL/026"_x000d_
 22.500 2.NP = 22,500 [A]_x000d_
 36.900 STŘECHA = 36,900 [B]_x000d_
 Celkem: A+B = 59,400 [C]_x000d_</t>
  </si>
  <si>
    <t>998764113</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</si>
  <si>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</si>
  <si>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12 do 24 m</t>
  </si>
  <si>
    <t>R283001</t>
  </si>
  <si>
    <t>doplňková nebo dělící bitumenová vrstva k pokládce na dřevěné bednění</t>
  </si>
  <si>
    <t>Povrch horní: Umělohmotná rohož, samolepící podélný spoj
Povrch spodní: Umělohmotná rohož, samolepící podélný spoj
Nosná vložka: Umělohmotná rohož
Samolepící ve spoji, pojistná hydroizolace pro pokládku na bednění</t>
  </si>
  <si>
    <t>R592440</t>
  </si>
  <si>
    <t>stoupací plošina 42 cm</t>
  </si>
  <si>
    <t>Materiál lakovaný kov. Rozměr plošiny je 25x42 cm</t>
  </si>
  <si>
    <t>stoupací plošina 120 cm</t>
  </si>
  <si>
    <t>Materiál lakovaný kov. Rozměr plošiny je 25x120 cm</t>
  </si>
  <si>
    <t>R592441</t>
  </si>
  <si>
    <t>držák stoupací plošiny pro šablony</t>
  </si>
  <si>
    <t>Držák stoupací plošiny je z pozinku a v barvě, včetně montážních šroubů a krytky
Nastavitelný pro střešní sklon 5°- 55°</t>
  </si>
  <si>
    <t>R76412535</t>
  </si>
  <si>
    <t>Montáž střešních doplňků krytiny plechové držák stoupací plošiny maloformátových krytin</t>
  </si>
  <si>
    <t xml:space="preserve"> "VYPIS_ZAMECNICKYCH_VYROBKU"_x000d_
 46 Z/007 = 46,000 [A]_x000d_
 2*2 Z/008 = 4,000 [B]_x000d_
 Celkem: A+B = 50,000 [C]_x000d_</t>
  </si>
  <si>
    <t>Montáž střešních doplňků krytiny plechové stoupací plošiny délky do 450 mm</t>
  </si>
  <si>
    <t xml:space="preserve"> "VYPIS_ZAMECNICKYCH_VYROBKU"_x000d_
 2 Z/008 = 2,000 [A]_x000d_</t>
  </si>
  <si>
    <t>Montáž střešních doplňků krytiny plechové stoupací plošiny délky do 1200 mm</t>
  </si>
  <si>
    <t xml:space="preserve"> "VYPIS_ZAMECNICKYCH_VYROBKU"_x000d_
 23 Z/007 = 23,000 [A]_x000d_</t>
  </si>
  <si>
    <t>R76432140</t>
  </si>
  <si>
    <t>Lemování zdí z hliníkového plechu boční nebo horní rovných, rš 133 včetně systémového pružného těsnění</t>
  </si>
  <si>
    <t xml:space="preserve"> "VYPIS_KLEMPIRSKYCH_VYROBKU"_x000d_
 "KL/011"_x000d_
 45.2 2.NP = 45,200 [A]_x000d_</t>
  </si>
  <si>
    <t>765</t>
  </si>
  <si>
    <t>Krytina skládaná</t>
  </si>
  <si>
    <t>28329036</t>
  </si>
  <si>
    <t>fólie kontaktní difuzně propustná pro doplňkovou hydroizolační vrstvu, třívrstvá mikroporézní PP 150g/m2 s integrovanou samolepící páskou</t>
  </si>
  <si>
    <t xml:space="preserve"> 422.907+541.318 = 964,225 [A]_x000d_
 A * 1.1Koeficient množství = 1060,648 [B]_x000d_</t>
  </si>
  <si>
    <t>765191001</t>
  </si>
  <si>
    <t>Montáž pojistné hydroizolační nebo parotěsné fólie kladené ve sklonu do 20° lepením (vodotěsné podstřeší) na bednění nebo tepelnou izolaci</t>
  </si>
  <si>
    <t>765191023</t>
  </si>
  <si>
    <t>Montáž pojistné hydroizolační nebo parotěsné fólie kladené ve sklonu přes 20° s lepenými přesahy na bednění nebo tepelnou izolaci</t>
  </si>
  <si>
    <t>998765113</t>
  </si>
  <si>
    <t>Přesun hmot pro krytiny skládané stanovený z hmotnosti přesunovaného materiálu vodorovná dopravní vzdálenost do 50 m s omezením mechanizace na objektech výšky p</t>
  </si>
  <si>
    <t>Přesun hmot pro krytiny skládané stanovený z hmotnosti přesunovaného materiálu vodorovná dopravní vzdálenost do 50 m s omezením mechanizace na objektech výšky přes 12 do 24 m</t>
  </si>
  <si>
    <t>R76519200</t>
  </si>
  <si>
    <t>Zakrývání střechy plachtou</t>
  </si>
  <si>
    <t xml:space="preserve"> 422.907+541.318 = 964,225 [A]_x000d_</t>
  </si>
  <si>
    <t>766</t>
  </si>
  <si>
    <t>Konstrukce truhlářské</t>
  </si>
  <si>
    <t>61191180</t>
  </si>
  <si>
    <t>palubky obkladové smrk profil klasický 19x146mm jakost A/B</t>
  </si>
  <si>
    <t>766412214</t>
  </si>
  <si>
    <t>Montáž obložení stěn palubkami na pero a drážku plochy přes 5 m2 z měkkého dřeva, šířky přes 100 mm</t>
  </si>
  <si>
    <t xml:space="preserve"> "SKLADBA NZ.05"_x000d_
 "POHLEDY NOVY"_x000d_
 "ODMĚŘENO V DWG V POHLEDECH"_x000d_
 "PLOCHA ZVĚTŠENA KOEFICIENTEM 1,3"_x000d_
 "50% DEMONTÁŽ A DOPLNĚNÍ"_x000d_
 "ZVÝŠENÁ PRACNOST"_x000d_
 "POHLED SEVERNÍ"_x000d_
 (2*8.700*0.580)*0.50 HLAVNÍ OBJEKT U POZEDNICE = 5,046 [A]_x000d_
 (28.24-2*0.710*1.125)*0.50 ŠTÍTOVÁ STĚNA = 13,321 [B]_x000d_
 "POHLED VÝCHODNÍ"_x000d_
 (33.34-2*0.813*1.485)*0.50 = 15,463 [C]_x000d_
 "POHLED JIŽNÍ"_x000d_
 30.062*0.992*0.50 = 14,911 [D]_x000d_
 "POHLED ZÁPADNÍ"_x000d_
 (33.34-2*0.813*1.485)*0.50 = 15,463 [E]_x000d_
 Celkem: A+B+C+D+E = 64,203 [F]_x000d_</t>
  </si>
  <si>
    <t>766621111</t>
  </si>
  <si>
    <t>Montáž oken dřevěných včetně montáže rámu plochy přes 1 m2 špaletových do zdiva, výšky do 1,5 m</t>
  </si>
  <si>
    <t xml:space="preserve"> "1NP_STAVBA_NOVÝ"_x000d_
 0.900*1.440*3 OE.004 = 3,888 [A]_x000d_
 0.840*1.390*3 OE.005 = 3,503 [B]_x000d_
 0.880*1.425*2 OE.006 = 2,508 [C]_x000d_
 0.900*1.465*2 OE.007 = 2,637 [D]_x000d_
 0.890*1.415*4 OE.008 = 5,037 [E]_x000d_
 0.870*1.420*3 OE.009 = 3,706 [F]_x000d_
 0.860*1.360*6 OE.010 = 7,018 [G]_x000d_
 "3NP_STAVBA_NOVÝ"_x000d_
 0.960*1.490*4 OE.012 = 5,722 [H]_x000d_
 Celkem: A+B+C+D+E+F+G+H = 34,019 [I]_x000d_</t>
  </si>
  <si>
    <t>VYPIS_OKENNICH_OTVORU</t>
  </si>
  <si>
    <t>766621112</t>
  </si>
  <si>
    <t>Montáž oken dřevěných včetně montáže rámu plochy přes 1 m2 špaletových do zdiva, výšky přes 1,5 do 2,5 m</t>
  </si>
  <si>
    <t xml:space="preserve"> "1NP_STAVBA_NOVÝ"_x000d_
 1.160*2.270*4 OE.003 = 10,533 [A]_x000d_
 "2NP_STAVBA_NOVÝ"_x000d_
 1.160*2.090*19 OE.011 = 46,064 [B]_x000d_
 Celkem: A+B = 56,596 [C]_x000d_</t>
  </si>
  <si>
    <t>766621622</t>
  </si>
  <si>
    <t>Montáž oken dřevěných plochy do 1 m2 včetně montáže rámu otevíravých do zdiva</t>
  </si>
  <si>
    <t xml:space="preserve"> "3NP_STAVBA_NOVÝ"_x000d_
 2 OE.013 = 2,000 [A]_x000d_</t>
  </si>
  <si>
    <t>766660411</t>
  </si>
  <si>
    <t>Montáž vchodových dveří včetně rámu do zdiva jednokřídlových bez nadsvětlíku</t>
  </si>
  <si>
    <t xml:space="preserve"> "1NP_STAVBA_NOVÝ"_x000d_
 1 DE.008 = 1,000 [A]_x000d_
 1 DE.009 = 1,000 [B]_x000d_
 1 DE.010 = 1,000 [C]_x000d_
 2 DE.012 = 2,000 [D]_x000d_
 2 DE.013 = 2,000 [E]_x000d_
 Celkem: A+B+C+D+E = 7,000 [F]_x000d_</t>
  </si>
  <si>
    <t>VYPIS_DVERNICH_OTVORU_EX</t>
  </si>
  <si>
    <t>766660421</t>
  </si>
  <si>
    <t>Montáž vchodových dveří včetně rámu do zdiva jednokřídlových s nadsvětlíkem</t>
  </si>
  <si>
    <t xml:space="preserve"> "1NP_STAVBA_NOVÝ"_x000d_
 1 DE.011 = 1,000 [A]_x000d_</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</si>
  <si>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</si>
  <si>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</si>
  <si>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</si>
  <si>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R611DE009</t>
  </si>
  <si>
    <t>dveře exteriérové vstupní historizující dřevěné 900x2135 mm, otevíravé jednokřídlé rámové s prahem</t>
  </si>
  <si>
    <t xml:space="preserve"> 1 DE.010 = 1,000 [A]_x000d_</t>
  </si>
  <si>
    <t>DODÁVKA DVEŘÍ VČETNĚ VEŠKERÝCH KOVÁNÍ DLE VÝPISU DVEŘÍ
SYSTÉM GENERÁLNÍHO KLÍČE OCENĚN ZVLÁŠŤ</t>
  </si>
  <si>
    <t>R611DE012</t>
  </si>
  <si>
    <t>dveře exteriérové vstupní historizující dřevěné s fixním nadsvětlíkem proskleným 900x2750 mm, otevíravé jednokřídlé rámové s prahem</t>
  </si>
  <si>
    <t xml:space="preserve"> 1 DE.011 = 1,000 [A]_x000d_</t>
  </si>
  <si>
    <t>R611DE013</t>
  </si>
  <si>
    <t>dveře exteriérové vstupní historizující dřevěné 900x2320 mm, otevíravé jednokřídlé rámové s prahem</t>
  </si>
  <si>
    <t xml:space="preserve"> 1 DE.008 = 1,000 [A]_x000d_</t>
  </si>
  <si>
    <t>dveře exteriérové vstupní historizující dřevěné 900x2230 mm, otevíravé jednokřídlé rámové s prahem</t>
  </si>
  <si>
    <t xml:space="preserve"> 1 DE.009 = 1,000 [A]_x000d_</t>
  </si>
  <si>
    <t>dveře exteriérové vstupní historizující dřevěné 900x2180 mm, otevíravé jednokřídlé rámové s prahem</t>
  </si>
  <si>
    <t xml:space="preserve"> 2 DE.012 = 2,000 [A]_x000d_</t>
  </si>
  <si>
    <t>dveře exteriérové vstupní historizující dřevěné 800x2220 mm, otevíravé jednokřídlé rámové s prahem</t>
  </si>
  <si>
    <t xml:space="preserve"> 2 DE.013 = 2,000 [A]_x000d_</t>
  </si>
  <si>
    <t>R611DI001</t>
  </si>
  <si>
    <t>dveře vnitřní historizující dřevěné, otvíravé, jednokřídlé rámové 900x1970 mm</t>
  </si>
  <si>
    <t xml:space="preserve"> 1 DI.001 = 1,000 [A]_x000d_</t>
  </si>
  <si>
    <t>dodávka profilované dřevěné zárubně
dodávka křídla včetně povrchových úprav
dodávka kování (klika-klika, 3x závěs/pant)
vložka generálního klíče řešena samostatnou položkou</t>
  </si>
  <si>
    <t>dveře vnitřní historizující dřevěné, otvíravé, jednokřídlé rámové protipožární 900x1970 mm; EW 30 DP3 - C3</t>
  </si>
  <si>
    <t xml:space="preserve"> 4 DI.002 = 4,000 [A]_x000d_</t>
  </si>
  <si>
    <t>dodávka profilované dřevěné zárubně s protipožárním těsněním
dodávka křídla včetně povrchových úprav
dodávka kování (klika-klika, 3x závěs/pant)
vložka generálního klíče řešena samostatnou položkou</t>
  </si>
  <si>
    <t>dveře vnitřní historizující dřevěné, otvíravé, jednokřídlé rámové 800x1970 mm</t>
  </si>
  <si>
    <t xml:space="preserve"> 2 DI.004 = 2,000 [A]_x000d_</t>
  </si>
  <si>
    <t>dodávka profilované dřevěné zárubně
dodávka křídla včetně povrchových úprav
dodávka kování (klika-klika, 3x závěs/pant)
vložka generálního klíče řešena samostatnou položkou
Dveře u podlahy podříznuté 20 mm</t>
  </si>
  <si>
    <t xml:space="preserve"> 3 DI.005 = 3,000 [A]_x000d_</t>
  </si>
  <si>
    <t>dodávka zárubně řešena samostatně
dodávka křídla včetně povrchových úprav
dodávka kování (klika-klika, 3x závěs/pant)
vložka generálního klíče řešena samostatnou položkou</t>
  </si>
  <si>
    <t>dveře vnitřní historizující dřevěné, otvíravé, jednokřídlé rámové 900x1900 mm</t>
  </si>
  <si>
    <t xml:space="preserve"> 1 DI.006 = 1,000 [A]_x000d_</t>
  </si>
  <si>
    <t>dveře vnitřní historizující dřevěné, otvíravé, jednokřídlé rámové 700x2100 mm</t>
  </si>
  <si>
    <t xml:space="preserve"> 6 DI.107 = 6,000 [A]_x000d_</t>
  </si>
  <si>
    <t>R611DI002</t>
  </si>
  <si>
    <t>dveře vnitřní historizující dřevěné, otvíravé, dvoukřídlé rámové 1800x1900 mm</t>
  </si>
  <si>
    <t xml:space="preserve"> 1 DI.003 = 1,000 [A]_x000d_</t>
  </si>
  <si>
    <t>dodávka profilované dřevěné zárubně
dodávka křídla 2x včetně povrchových úprav
dodávka kování (klika-klika, 3x závěs/pant, dveřní zástrč)
vložka generálního klíče řešena samostatnou položkou</t>
  </si>
  <si>
    <t>dveře vnitřní historizující dřevěné, otvíravé, jednokřídlé rámové protipožární 950x2180 mm; EW 30 DP3 - C3</t>
  </si>
  <si>
    <t xml:space="preserve"> 1 DI.105 = 1,000 [A]_x000d_</t>
  </si>
  <si>
    <t>R611DI005</t>
  </si>
  <si>
    <t>dveře vnitřní historizující dřevěné, otvíravé, jednokřídlé rámové 800x1900 mm</t>
  </si>
  <si>
    <t xml:space="preserve"> 1 DI.007 = 1,000 [A]_x000d_</t>
  </si>
  <si>
    <t>R611DI007</t>
  </si>
  <si>
    <t>dveře vnitřní historizující dřevěné, otvíravé, jednokřídlé rámové 800x2100 mm</t>
  </si>
  <si>
    <t xml:space="preserve"> 2 DI.109 = 2,000 [A]_x000d_</t>
  </si>
  <si>
    <t>R611DI107</t>
  </si>
  <si>
    <t>dveře vnitřní historizující dřevěné, otvíravé, jednokřídlé rámové 800x2180 mm</t>
  </si>
  <si>
    <t xml:space="preserve"> 1 DI.106 = 1,000 [A]_x000d_</t>
  </si>
  <si>
    <t xml:space="preserve"> 5 DI.108 = 5,000 [A]_x000d_</t>
  </si>
  <si>
    <t>R611DI108</t>
  </si>
  <si>
    <t>dveře vnitřní historizující dřevěné, otvíravé, jednokřídlé rámové 950x2180 mm</t>
  </si>
  <si>
    <t xml:space="preserve"> 2 DI.110 = 2,000 [A]_x000d_</t>
  </si>
  <si>
    <t>dodávka profilované dřevěné zárubně
dodávka křídla včetně povrchových úprav
dodávka kování (klika-klika, 3x závěs/pant)
vložka generálního klíče řešena samostatnou položkou
dodávka dubového prahu</t>
  </si>
  <si>
    <t>R611DI109</t>
  </si>
  <si>
    <t xml:space="preserve"> 3 DI.112 = 3,000 [A]_x000d_</t>
  </si>
  <si>
    <t>R611DI110</t>
  </si>
  <si>
    <t>dveře vnitřní historizující dřevěné, otvíravé, dvouokřídlé rámové 1480x2930 mm</t>
  </si>
  <si>
    <t xml:space="preserve"> 1 DI.111 = 1,000 [A]_x000d_</t>
  </si>
  <si>
    <t>R611DI112</t>
  </si>
  <si>
    <t xml:space="preserve"> 2 DI.113 = 2,000 [A]_x000d_</t>
  </si>
  <si>
    <t xml:space="preserve"> 1 DI.114 = 1,000 [A]_x000d_</t>
  </si>
  <si>
    <t>R611DI114</t>
  </si>
  <si>
    <t xml:space="preserve"> 3 DI.116 = 3,000 [A]_x000d_</t>
  </si>
  <si>
    <t>R611DI116</t>
  </si>
  <si>
    <t xml:space="preserve"> 3 DI.115 = 3,000 [A]_x000d_</t>
  </si>
  <si>
    <t>dveře vnitřní historizující dřevěné, otvíravé, jednokřídlé rámové 960x2150 mm - EW30DP3</t>
  </si>
  <si>
    <t xml:space="preserve"> 1 DI.206 = 1,000 [A]_x000d_</t>
  </si>
  <si>
    <t xml:space="preserve"> 8 DI.207 = 8,000 [A]_x000d_</t>
  </si>
  <si>
    <t>R611DI206</t>
  </si>
  <si>
    <t>dveře vnitřní historizující dřevěné, otvíravé, jednokřídlé rámové 800x1970 mm - EW30DP3 - C3</t>
  </si>
  <si>
    <t xml:space="preserve"> 2 DI.301 = 2,000 [A]_x000d_</t>
  </si>
  <si>
    <t>R611DI207</t>
  </si>
  <si>
    <t xml:space="preserve"> 3 DI.208 = 3,000 [A]_x000d_</t>
  </si>
  <si>
    <t>R611DI208</t>
  </si>
  <si>
    <t xml:space="preserve"> 2 DI.209 = 2,000 [A]_x000d_</t>
  </si>
  <si>
    <t>R611OE003</t>
  </si>
  <si>
    <t>okno dřevěné špaletové historizující otevíravé 900x1440 mm</t>
  </si>
  <si>
    <t xml:space="preserve"> 3 OE.004 = 3,000 [A]_x000d_</t>
  </si>
  <si>
    <t>dodávka špaletového rámu
dodávka křídel včetně povrchových úprav a předepsaného zasklení
dodávka veškerého kování
dodávka včetně integrovaného vnitřního parapetu zapraveného do ostění</t>
  </si>
  <si>
    <t>R611OE007</t>
  </si>
  <si>
    <t>okno dřevěné špaletové historizující otevíravé 1160x2270 mm</t>
  </si>
  <si>
    <t xml:space="preserve"> 4 OE.003 = 4,000 [A]_x000d_</t>
  </si>
  <si>
    <t>okno dřevěné špaletové historizující otevíravé 880x1425 mm</t>
  </si>
  <si>
    <t xml:space="preserve"> 2 OE.006 = 2,000 [A]_x000d_</t>
  </si>
  <si>
    <t>okno dřevěné špaletové historizující otevíravé 950x1465 mm</t>
  </si>
  <si>
    <t xml:space="preserve"> 2 OE.007 = 2,000 [A]_x000d_</t>
  </si>
  <si>
    <t>okno dřevěné špaletové historizující otevíravé 890x1415 mm</t>
  </si>
  <si>
    <t xml:space="preserve"> 4 OE.008 = 4,000 [A]_x000d_</t>
  </si>
  <si>
    <t>R611OE008</t>
  </si>
  <si>
    <t>okno dřevěné špaletové historizující otevíravé 840x1390 mm</t>
  </si>
  <si>
    <t xml:space="preserve"> 3 OE.005 = 3,000 [A]_x000d_</t>
  </si>
  <si>
    <t>okno dřevěné špaletové historizující otevíravé 870x1420 mm</t>
  </si>
  <si>
    <t xml:space="preserve"> 3 OE.009 = 3,000 [A]_x000d_</t>
  </si>
  <si>
    <t>R611OE009</t>
  </si>
  <si>
    <t>okno dřevěné špaletové historizující otevíravé 860x1360 mm</t>
  </si>
  <si>
    <t xml:space="preserve"> 6 OE.010 = 6,000 [A]_x000d_</t>
  </si>
  <si>
    <t>R611OE010</t>
  </si>
  <si>
    <t>okno dřevěné špaletové historizující otevíravé 1160x2090 mm</t>
  </si>
  <si>
    <t xml:space="preserve"> 19 OE.011 = 19,000 [A]_x000d_</t>
  </si>
  <si>
    <t>R611OE011</t>
  </si>
  <si>
    <t>okno dřevěné špaletové historizující otevíravé 960x1490 mm</t>
  </si>
  <si>
    <t xml:space="preserve"> 4 OE.012 = 4,000 [A]_x000d_</t>
  </si>
  <si>
    <t>R611OE012</t>
  </si>
  <si>
    <t>okno dřevěné špaletové historizující otevíravé 705x1230 mm</t>
  </si>
  <si>
    <t xml:space="preserve"> 2 OE.013 = 2,000 [A]_x000d_</t>
  </si>
  <si>
    <t>R766991</t>
  </si>
  <si>
    <t>D+M Cylindrické vložky pro systém generálního klíče</t>
  </si>
  <si>
    <t>D+M Sytémový klíč generálního klíče</t>
  </si>
  <si>
    <t>R766DE001</t>
  </si>
  <si>
    <t>Repase dveří DE/003 a DE/004 1455x3140 mm - dvoje dveře exteriérové/interiérové vstupní historizující dřevěné, otevíravé dvoukřídlé rámové s prahem, do dřevěné</t>
  </si>
  <si>
    <t>Repase dveří DE/003 a DE/004 1455x3140 mm - dvoje dveře exteriérové/interiérové vstupní historizující dřevěné, otevíravé dvoukřídlé rámové s prahem, do dřevěné trámové zárubně s fixním nadsvětlíkem proskleným</t>
  </si>
  <si>
    <t xml:space="preserve"> 1 DE.003 a DE.004 = 1,000 [A]_x000d_</t>
  </si>
  <si>
    <t>VYPIS_DVERNICH_OTVORU_EX
VIZ. POPIS A POSTUP REPASE</t>
  </si>
  <si>
    <t>Repase dveří DE/006 1310x3100 mm - dveře exteriérové vstupní historizující dřevěné, otevíravé dvoukřídlé rámové s prahem, do dřevěné trámové zárubně s fixním na</t>
  </si>
  <si>
    <t>Repase dveří DE/006 1310x3100 mm - dveře exteriérové vstupní historizující dřevěné, otevíravé dvoukřídlé rámové s prahem, do dřevěné trámové zárubně s fixním nadsvětlíkem proskleným</t>
  </si>
  <si>
    <t xml:space="preserve"> 1 DE.006 = 1,000 [A]_x000d_</t>
  </si>
  <si>
    <t>R766DE006</t>
  </si>
  <si>
    <t>Repase dveří DE/005 1280x3100 mm - dveře exteriérové vstupní historizující dřevěné, otevíravé dvoukřídlé rámové s prahem, do dřevěné trámové zárubně s fixním na</t>
  </si>
  <si>
    <t>Repase dveří DE/005 1280x3100 mm - dveře exteriérové vstupní historizující dřevěné, otevíravé dvoukřídlé rámové s prahem, do dřevěné trámové zárubně s fixním nadsvětlíkem proskleným</t>
  </si>
  <si>
    <t xml:space="preserve"> 1 DE.005 = 1,000 [A]_x000d_</t>
  </si>
  <si>
    <t>Repase dveří DE/007 1310x3100 mm - dveře exteriérové vstupní historizující dřevěné, otevíravé dvoukřídlé rámové s prahem, do dřevěné trámové zárubně s fixním na</t>
  </si>
  <si>
    <t>Repase dveří DE/007 1310x3100 mm - dveře exteriérové vstupní historizující dřevěné, otevíravé dvoukřídlé rámové s prahem, do dřevěné trámové zárubně s fixním nadsvětlíkem</t>
  </si>
  <si>
    <t xml:space="preserve"> 1 DE.007 = 1,000 [A]_x000d_</t>
  </si>
  <si>
    <t>R766DE01</t>
  </si>
  <si>
    <t>Repase dveří DE/001 a DE/002 1440x3100 mm - dvoje dveře exteriérové/interiérové vstupní historizující dřevěné, otevíravé dvoukřídlé rámové s prahem, do dřevěné</t>
  </si>
  <si>
    <t>Repase dveří DE/001 a DE/002 1440x3100 mm - dvoje dveře exteriérové/interiérové vstupní historizující dřevěné, otevíravé dvoukřídlé rámové s prahem, do dřevěné trámové zárubně</t>
  </si>
  <si>
    <t xml:space="preserve"> 1 DE.001 a DE.002 = 1,000 [A]_x000d_</t>
  </si>
  <si>
    <t>R766DI001</t>
  </si>
  <si>
    <t>Montáž vnitřních dveří 900x1970 mm, včetně profilované zárubně a veškerého kování</t>
  </si>
  <si>
    <t>VYPIS_DVERNICH_OTVORU_IN
1PP_STAVBA_NOVY</t>
  </si>
  <si>
    <t>Montáž vnitřních protipožárních dveří 900x1970 mm, včetně profilované zárubně s protipoožárním těsněním a veškerého kování</t>
  </si>
  <si>
    <t>Montáž vnitřních dveří 800x1970 mm, včetně profilované zárubně a veškerého kování</t>
  </si>
  <si>
    <t>Montáž vnitřních dveří 800x1970 mm, včetně veškerého kování</t>
  </si>
  <si>
    <t>Montáž vnitřních dveří 900x1900 mm, včetně profilované zárubně a veškerého kování</t>
  </si>
  <si>
    <t>Montáž vnitřních dveří 700x2100 mm, včetně profilované zárubně a veškerého kování</t>
  </si>
  <si>
    <t>VYPIS_DVERNICH_OTVORU_IN
1NP_STAVBA_NOVY
2NP_STAVBA_NOVY</t>
  </si>
  <si>
    <t>R766DI002</t>
  </si>
  <si>
    <t>Montáž vnitřních dveří 1800x1900 mm, včetně profilované zárubně a veškerého kování</t>
  </si>
  <si>
    <t>Montáž vnitřních protipožárních dveří 950x2180 mm, včetně profilované zárubně s protipoožárním těsněním a veškerého kování</t>
  </si>
  <si>
    <t>VYPIS_DVERNICH_OTVORU_IN
1NP_STAVBA_NOVY</t>
  </si>
  <si>
    <t>R766DI005</t>
  </si>
  <si>
    <t>Montáž vnitřních dveří 800x1900 mm, včetně veškerého kování</t>
  </si>
  <si>
    <t>R766DI102</t>
  </si>
  <si>
    <t>Repase dveří 950x2180 mm- historizující dřevěné, otvíravé, jednokřídlé rámové s prahem, do dřevěné trámové zárubně</t>
  </si>
  <si>
    <t xml:space="preserve"> 1 DI.101 = 1,000 [A]_x000d_</t>
  </si>
  <si>
    <t>VYPIS_DVERNICH_OTVORU_IN
VIZ. POPIS A POSTUP REPASE</t>
  </si>
  <si>
    <t>Repase dveří 1460x2920 mm- historizující dřevěné, otvíravé dvoukřídlé rámové s prahem, do dřevěné trámové zárubně s fixním nadsvětlíkem</t>
  </si>
  <si>
    <t xml:space="preserve"> 1 DI.102 = 1,000 [A]_x000d_</t>
  </si>
  <si>
    <t>Repase dveří 710x2410 mm- historizující dřevěné, otevíravé jednokřídlé rámové s prahem, do dřevěné trámové zárubně s fixním nadsvětlíkem proskleným</t>
  </si>
  <si>
    <t xml:space="preserve"> 1 DI.103 = 1,000 [A]_x000d_</t>
  </si>
  <si>
    <t>R766DI103</t>
  </si>
  <si>
    <t>Repase dveří 870x1860 mm- historizující dřevěné, otevíravé jednokřídlé rámové s prahem, do dřevěné trámové zárubně</t>
  </si>
  <si>
    <t xml:space="preserve"> 1 DI.104 = 1,000 [A]_x000d_</t>
  </si>
  <si>
    <t>R766DI107</t>
  </si>
  <si>
    <t>Montáž vnitřních dveří 800x2180 mm, včetně profilované zárubně a veškerého kování</t>
  </si>
  <si>
    <t>R766DI108</t>
  </si>
  <si>
    <t>Montáž vnitřních dveří 800x2100 mm, včetně profilované zárubně a veškerého kování</t>
  </si>
  <si>
    <t>R766DI109</t>
  </si>
  <si>
    <t>Montáž vnitřních dveří 950x2180 mm, včetně profilované zárubně a veškerého kování</t>
  </si>
  <si>
    <t>R766DI110</t>
  </si>
  <si>
    <t>Montáž vnitřních dveří 1480x2930 mm, včetně profilované zárubně a veškerého kování</t>
  </si>
  <si>
    <t>R766DI112</t>
  </si>
  <si>
    <t>R766DI114</t>
  </si>
  <si>
    <t>R766DI116</t>
  </si>
  <si>
    <t>Repase dveří 980x2200 mm - dveře vnitřní historizující dřevěné, otvíravé, jednokřídlé rámové s prahem</t>
  </si>
  <si>
    <t xml:space="preserve"> 1 DI.201 = 1,000 [A]_x000d_</t>
  </si>
  <si>
    <t>VYPIS_DVERNICH_OTVORU_IN
2NP_STAVBA_NOVY
VIZ. SHP - INVETARIZAČNÍ KARTA: PRVEK D43
VIZ. POPIS A POSTUP REPASE
PŘESUN DVEŘÍ NA NOVOU POZICI</t>
  </si>
  <si>
    <t>Montáž vnitřních dveří 960x2150 mm protipožárních, včetně profilované zárubně a veškerého kování</t>
  </si>
  <si>
    <t>VYPIS_DVERNICH_OTVORU_IN
2NP_STAVBA_NOVY</t>
  </si>
  <si>
    <t>R766DI201</t>
  </si>
  <si>
    <t>Repase dveří 970x2200 mm - dveře vnitřní historizující dřevěné, otvíravé, jednokřídlé rámové s prahem</t>
  </si>
  <si>
    <t xml:space="preserve"> 1 DI.202 = 1,000 [A]_x000d_</t>
  </si>
  <si>
    <t>VYPIS_DVERNICH_OTVORU_IN
2NP_STAVBA_NOVY
VIZ. SHP - INVETARIZAČNÍ KARTA: PRVEK D42
VIZ. POPIS A POSTUP REPASE</t>
  </si>
  <si>
    <t>R766DI202</t>
  </si>
  <si>
    <t>Repase dveří EW30DP3 960x2150 mm - dveře vnitřní historizující dřevěné, otvíravé, jednokřídlé rámové s prahem</t>
  </si>
  <si>
    <t xml:space="preserve"> 1 DI.203 = 1,000 [A]_x000d_</t>
  </si>
  <si>
    <t>VYPIS_DVERNICH_OTVORU_IN
2NP_STAVBA_NOVY
VIZ. SHP - INVETARIZAČNÍ KARTA: PRVEK D41
VIZ. POPIS A POSTUP REPASE
DOPLNĚNO O POŽÁRNÍ TĚSNĚNÍ</t>
  </si>
  <si>
    <t>R766DI203</t>
  </si>
  <si>
    <t>Repase dveří EW30DP3 940x2150 mm - dveře vnitřní historizující dřevěné, otvíravé, jednokřídlé rámové s prahem</t>
  </si>
  <si>
    <t xml:space="preserve"> 1 DI.204 = 1,000 [A]_x000d_</t>
  </si>
  <si>
    <t>VYPIS_DVERNICH_OTVORU_IN
2NP_STAVBA_NOVY
VIZ. SHP - INVETARIZAČNÍ KARTA: PRVEK D54
VIZ. POPIS A POSTUP REPASE
DOPLNĚNO O POŽÁRNÍ TĚSNĚNÍ</t>
  </si>
  <si>
    <t>R766DI204</t>
  </si>
  <si>
    <t>Repase dveří 980x2190 mm - dveře vnitřní historizující dřevěné, otvíravé, jednokřídlé rámové s prahem</t>
  </si>
  <si>
    <t xml:space="preserve"> 1 DI.205 = 1,000 [A]_x000d_</t>
  </si>
  <si>
    <t>VYPIS_DVERNICH_OTVORU_IN
2NP_STAVBA_NOVY
VIZ. SHP - INVETARIZAČNÍ KARTA: PRVEK D53
VIZ. POPIS A POSTUP REPASE</t>
  </si>
  <si>
    <t>R766DI206</t>
  </si>
  <si>
    <t>Montáž vnitřních dveří 800x1970 mm protipožárních, včetně profilované zárubně a veškerého kování</t>
  </si>
  <si>
    <t>VYPIS_DVERNICH_OTVORU_IN
3NP_STAVBA_NOVY</t>
  </si>
  <si>
    <t>R766DI207</t>
  </si>
  <si>
    <t>R766DI208</t>
  </si>
  <si>
    <t>R766OE001</t>
  </si>
  <si>
    <t>Repase okna historizujícího dřevěného, dvojité s jednoduchým zasklením, otevíravé dvoukřídlé s nadsvětlíkem 1160x2270 mm</t>
  </si>
  <si>
    <t xml:space="preserve"> 10 OE.001 = 10,000 [A]_x000d_</t>
  </si>
  <si>
    <t>VYPIS_OKENNICH_OTVORU
VIZ. POPIS A POSTUP REPASE</t>
  </si>
  <si>
    <t>Repase okna historizujícího dřevěného, dvojité s jednoduchým zasklením, otevíravé dvoukřídlé s nadsvětlíkem 1440x2240 mm</t>
  </si>
  <si>
    <t xml:space="preserve"> 1 OE.002 = 1,000 [A]_x000d_</t>
  </si>
  <si>
    <t>767</t>
  </si>
  <si>
    <t>Konstrukce zámečnické</t>
  </si>
  <si>
    <t>14011018</t>
  </si>
  <si>
    <t>trubka ocelová bezešvá hladká jakost 11 353 38x2,6mm</t>
  </si>
  <si>
    <t xml:space="preserve"> "VÝPLŇ ZÁBRADLÍ"_x000d_
 46*1.200 = 55,200 [A]_x000d_
 "SLOUPEK ZÁBRADLÍ"_x000d_
 46*1.370 = 63,020 [B]_x000d_
 "BOČNÍ ZÁBRADLÍ"_x000d_
 4*0.400 = 1,600 [C]_x000d_
 Celkem: A+B+C = 119,820 [D]_x000d_</t>
  </si>
  <si>
    <t>55350005</t>
  </si>
  <si>
    <t>těsnění k velkoformátové profilované krytiny k okapu</t>
  </si>
  <si>
    <t>59030710</t>
  </si>
  <si>
    <t>dvířka revizní jednokřídlá s automatickým zámkem 200x200mm</t>
  </si>
  <si>
    <t>59030712</t>
  </si>
  <si>
    <t>dvířka revizní jednokřídlá s automatickým zámkem 400x400mm</t>
  </si>
  <si>
    <t>767163112</t>
  </si>
  <si>
    <t>Montáž zábradlí přímého v exteriéru v rovině (na rovné ploše) kotveného do ocelové konstrukce</t>
  </si>
  <si>
    <t xml:space="preserve"> "VYPIS_ZAMECNICKYCH_VYROBKU"_x000d_
 27.600 Z/007 = 27,600 [A]_x000d_</t>
  </si>
  <si>
    <t>767391235</t>
  </si>
  <si>
    <t>Montáž krytiny z tvarovaných plechů vložení těsnícího nebo větracího prvku</t>
  </si>
  <si>
    <t xml:space="preserve"> "VYPIS_KLEMPIRSKYCH_VYROBKU"_x000d_
 "KL/002"_x000d_
 85.3 2.NP = 85,300 [A]_x000d_
 21.0 STŘECHA = 21,000 [B]_x000d_
 "KL/016"_x000d_
 32.0 STŘECHA = 32,000 [C]_x000d_
 Celkem: A+B+C = 138,300 [D]_x000d_</t>
  </si>
  <si>
    <t>767646411</t>
  </si>
  <si>
    <t>Montáž revizních dveří a dvířek hliníkových, ocelových nebo plastových s rámem jednokřídlových, plochy do 0,5 m2</t>
  </si>
  <si>
    <t xml:space="preserve"> "VÝPIS OSTATNÍCH VÝROBKŮ"_x000d_
 "O/001"_x000d_
 2 1PP = 2,000 [A]_x000d_
 1 1NP = 1,000 [B]_x000d_
 "O/002"_x000d_
 4 1NP = 4,000 [C]_x000d_
 3 2NP = 3,000 [D]_x000d_
 "O/003"_x000d_
 2 1NP = 2,000 [E]_x000d_
 3 2NP = 3,000 [F]_x000d_
 "O/004"_x000d_
 3 1NP = 3,000 [G]_x000d_
 Celkem: A+B+C+D+E+F+G = 18,000 [H]_x000d_</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</si>
  <si>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</si>
  <si>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</si>
  <si>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</si>
  <si>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R767001</t>
  </si>
  <si>
    <t>Repase stávajícího zábradlí na schodišti</t>
  </si>
  <si>
    <t xml:space="preserve"> 6.3 1S01 = 6,300 [A]_x000d_
 1.85 1S13 = 1,850 [B]_x000d_
 Celkem: A+B = 8,150 [C]_x000d_</t>
  </si>
  <si>
    <t>Renovace zábradlí- kovové prvky budou zbaveny původního nátěru celoplošným broušením, omyté, odmaštěné. Následně ošetřené antikorozním nátěrem a dvojnásobím krycím nátěrem v RAL dle požadavku architekta. Dřevěné prvky budou přebroušené, nerovnosti zatmelené a ošetřené dvojnásobím krycím lakem. Chybějící a výrazně poškozené části zábradlí budou nahrazený novými prvky, která budou materiálově, profilaci a zdobnosti plně odpovídat stávajícím prvkům.
VÝKRES 1NP - NOVÝ
VIZ. POZNÁMKA Č. 30</t>
  </si>
  <si>
    <t>R767002</t>
  </si>
  <si>
    <t>Repase ocelového pítka pod přístřeškem</t>
  </si>
  <si>
    <t>VÝKRES 1NP - NOVÝ
VIZ. POZNÁMKA Č. 31</t>
  </si>
  <si>
    <t>R767003</t>
  </si>
  <si>
    <t>Repase stávajícího zábradlí na schodišti, výška 900 mm - na hlavním schodišti</t>
  </si>
  <si>
    <t xml:space="preserve"> 7.3 1NP/2NP = 7,300 [A]_x000d_
 8.3 2NP/3NP = 8,300 [B]_x000d_
 1.32 3NP = 1,320 [C]_x000d_
 Celkem: A+B+C = 16,920 [D]_x000d_</t>
  </si>
  <si>
    <t>Renovace zábradlí- kovové prvky budou zbaveny původního nátěru celoplošným broušením, omyté, odmaštěné. Následně ošetřené antikorozním nátěrem a dvojnásobím krycím nátěrem v RAL dle požadavku architekta. Dřevěné prvky budou přebroušené, nerovnosti zatmelené a ošetřené dvojnásobím krycím lakem. Chybějící a výrazně poškozené části zábradlí budou nahrazený novými prvky, která budou materiálově, profilaci a zdobnosti plně odpovídat stávajícím prvkům.
VÝKRES 1NP - NOVÝ
VÝKRES 2NP - NOVÝ
VÝKRES 3NP - NOVÝ
VIZ. POZNÁMKA Č. 30</t>
  </si>
  <si>
    <t>R767004</t>
  </si>
  <si>
    <t>Repase litinového svodu v=1200 mm</t>
  </si>
  <si>
    <t>VÝKRES 1NP - NOVÝ
VIZ. POZNÁMKA Č. 11</t>
  </si>
  <si>
    <t>R767005</t>
  </si>
  <si>
    <t>Repase ocelových stupadel</t>
  </si>
  <si>
    <t>VÝKRES 3NP - NOVÝ
VIZ. POZNÁMKA Č. 13</t>
  </si>
  <si>
    <t>R767Z001</t>
  </si>
  <si>
    <t>Repase mřížky k přirozenému větrání sklepů 600x300 mm</t>
  </si>
  <si>
    <t xml:space="preserve"> "Výpis zámečnických výrobků"_x000d_
 6 Z/01 = 6,000 [A]_x000d_</t>
  </si>
  <si>
    <t>OCELOVÝ RÁMEČEK OSAZEN DO OSTĚNÍ OTVORU, OTVÍRACÍ DVÍŘKA OSAZENA NA PANTECH S JEDNODUCHÝM ZÁMKEM NA OTVÍRÁNÍ POMOCÍ KLIČKY
POPIS REPASE:
DEMONTÁŽ VČETNĚ RÁMU, ODVOZ NA DÍLNU
OŠKRABÁNÍ NEPŘILNAVÝCH NÁTĚRŮ, CELOPLOŠNÉ OBROUŠENÍ, OMYTÍ, ODMAŠTĚNÍ, PODKLADNÍ NÁTĚR, KRYCÍ NÁTĚR 2x
DOVOZ NA STAVBU, ZPĚTNÁ MONTÁŽ VČETNĚ KOTVÍCÍCH PRVKŮ A ZAPRAVENÍ
POZNÁMKA: NEREZOVÝ ZÁMEČEK BUDE PŘED ÚPRAVOU NÁTĚRŮ DEMONTOVÁN A POTÉ ZPĚTNĚ NAMONTOVÁN</t>
  </si>
  <si>
    <t>D+M Vynášecí konstrukce pod led tabule T1 nad perónem 650x700 mm</t>
  </si>
  <si>
    <t xml:space="preserve"> "Výpis zámečnických výrobků"_x000d_
 7.8 Z/019 = 7,800 [A]_x000d_</t>
  </si>
  <si>
    <t>POZINKOVANÁ OCELOVÁ S POVRCHOVOU ÚPRAVOU
NÁTĚR V RAL DLE VÝBĚRU ARCHITEKTA
VČETNĚ KOTVÍCÍHO MATERIÁLU</t>
  </si>
  <si>
    <t>R767Z002</t>
  </si>
  <si>
    <t>Repase mřížky k přirozenému větrání sklepů 700x120 mm</t>
  </si>
  <si>
    <t xml:space="preserve"> "Výpis zámečnických výrobků"_x000d_
 2 Z/02 = 2,000 [A]_x000d_</t>
  </si>
  <si>
    <t>OCELOVÝ RÁMEČEK PEVNÝ, NAMONTOVÁN DO ŽULOVÉHO STUPNĚ
POPIS REPASE:
DEMONTÁŽ VČETNĚ RÁMU, ODVOZ NA DÍLNU
OŠKRABÁNÍ NEPŘILNAVÝCH NÁTĚRŮ, CELOPLOŠNÉ OBROUŠENÍ, OMYTÍ, ODMAŠTĚNÍ, PODKLADNÍ NÁTĚR, KRYCÍ NÁTĚR 2x
DOVOZ NA STAVBU, ZPĚTNÁ MONTÁŽ VČETNĚ KOTVÍCÍCH PRVKŮ A ZAPRAVENÍ</t>
  </si>
  <si>
    <t>R767Z003</t>
  </si>
  <si>
    <t>D+M Mřížky sloužící k přirozenému větrání sklepních prostorů 600x120 mm</t>
  </si>
  <si>
    <t xml:space="preserve"> "Výpis zámečnických výrobků"_x000d_
 1 Z/03 = 1,000 [A]_x000d_</t>
  </si>
  <si>
    <t>OCELOVÝ RÁMEČEK OSAZEN DO OSTĚNÍ OTVORU, VČETNĚ MONTÁŽNÍHO RÁMEČKU, OSAZENO FIXNĚ BEZ OTVÍRÁNÍ
VÝROBEK BUDE VYROBEN OBDOBNĚ JAKO OSTATNÍ VÝROBKY URČENÉ K REPASI
MONTÁŽ VČETNĚ KOTVÍCÍCH PRVKŮ A ZAPRAVENÍ, NUTNÉ PŘED VÝROBOU OTVOR ZAMĚŘIT</t>
  </si>
  <si>
    <t>R767Z004</t>
  </si>
  <si>
    <t>Repase mřížky k přirozenému větrání sklepů 500x200 mm</t>
  </si>
  <si>
    <t xml:space="preserve"> "Výpis zámečnických výrobků"_x000d_
 3 Z/04 = 3,000 [A]_x000d_</t>
  </si>
  <si>
    <t>OCELOVÝ RÁMEČEK OSAZEN DO OSTĚNÍ OTVORU, OTVÍRACÍ DVÍŘKA OSAZENA NA PANTECH S JEDNODUCHÝM ZÁMKEM NA OTVÍRÁNÍ POMOCÍ KLIČKY
POPIS REPASE:
DEMONTÁŽ VČETNĚ RÁMU, ODVOZ NA DÍLNU
OŠKRABÁNÍ NEPŘILNAVÝCH NÁTĚRŮ, CELOPLOŠNÉ OBROUŠENÍ, OMYTÍ, ODMAŠTĚNÍ, PODKLADNÍ NÁTĚR, KRYCÍ NÁTĚR 2x
DOVOZ NA STAVBU, ZPĚTNÁ MONTÁŽ VČETNĚ KOTVÍCÍCH PRVKŮ A ZAPRAVENÍ</t>
  </si>
  <si>
    <t>R767Z005</t>
  </si>
  <si>
    <t>Repase mřížky k přirozenému větrání sklepů 600x200 mm</t>
  </si>
  <si>
    <t xml:space="preserve"> "Výpis zámečnických výrobků"_x000d_
 3 Z/05 = 3,000 [A]_x000d_</t>
  </si>
  <si>
    <t>R767Z009</t>
  </si>
  <si>
    <t>D+M Zabezpečení proti pádu z výšky a hloubky</t>
  </si>
  <si>
    <t xml:space="preserve"> "VYPIS_ZAMECNICKYCH_VYROBKU"_x000d_
 1 Z/009 = 1,000 [A]_x000d_</t>
  </si>
  <si>
    <t xml:space="preserve">U1: 8 kus - KOTVICÍ BOD PRO ŠIKMÉ STŘECHY S FALCOVANOU KRYTINOU. KOTVENÍ SHORA NA DVOJITOU STOJATOU DRÁŽKU POMOCÍ PŘÍTLAČNÝCH ŠROUBŮ. MATERIÁL NEREZOVÁ OCEL 1.4301, CERTIFIKACE DLE EN 795:2021. SOUČÁSTÍ DODÁVKY KOTVICÍHO BODU JSOU AJ 4KS PŘÍTLAČNÝCH ŠROUBŮ. UTAŽENÍ PŘÍTLAČNÝCH ŠROUBU 16Nm.
U2: 25 kus -  KOTVICÍ BOD DO DŘEVĚNÉHO BEDNĚNÍ. KOTVENÍ POMOCÍ 16ti VRUTŮ DO DŘEVA, ROZNÁŠECÍ DESKA 200x200 MM, MINIMÁLNÍ TLOUŠŤKA DŘEVĚNÝCH PRKEN 24 MM, DÉLKA 300 MM, MATERIÁL NEREZOVÁ OCEL 1.4301 CERTIFIKACE DLE EN 795:2012. SOUČÁSTÍ DODÁVKY KOTVICÍHO BODU: OKO, PÉROVÁ PODLOŽKA, MATKA, KOTEVNÍ SADA - 16xVRUT DO DŘEVA, 16xPLASTOVÁ PODLOŽKA. UTAŽENÍ OKA 70Nm.
U2x: 6 kus - KOTVICÍ BOD SHODNÝ S U1 + ZTUŽUJÍCÍ TRUBKA PRO KOTVICÍ BODY. JE URČENÁ PRO KONCOVÉ A ZLOMOVÉ BODY V SYSTÉMECH S NEREZOVÁM LANEM, VNEJŠÍ PŘŮMĚR 42 MM, DÉLKA 300 MM.
LANO: 71 m - PERMANENTNÍ NEREZOVÉ LANO TL. 8 MM (2 ÚSEKY)
KONCOVKA: 2 kus - KONCOVKA K NEREZ LANU NAPÍNACÍ, PROVEDENÍ Z NEREZ OCELI
KONCOVKA: 2 kus - KONCOVKA K NEREZ LANU PEVNÁ, PROVEDENÍ Z NEREZ OCELI, DÉLKA 140 MM
ŠTÍTEK: 2 kus - ŠTÍTEK K OZNAČENÍ JEDNOTLIVÝCH ÚSEKŮ PERMANENTNÍHO KOTVICÍHO VEDENÍ V SOULADU S ČSN EN 795</t>
  </si>
  <si>
    <t>R767Z010</t>
  </si>
  <si>
    <t>D+M Vynášecí konstrukce pod VZT 600x2400 mm</t>
  </si>
  <si>
    <t xml:space="preserve"> "Výpis zámečnických výrobků"_x000d_
 (37.0+1.683+13.150+1.27) Z/010 = 53,103 [A]_x000d_</t>
  </si>
  <si>
    <t>VYNÁŠECÍ KONSTRUKCE POD VZT
POZINKOVANÁ OCELOVÁ S POVRCHOVOU ÚPRAVOU
NÁTĚR V RAL DLE VÝBĚRU ARCHITEKTA
VČETNĚ KOTVÍCÍHO MATERIÁLU
VČETNĚ OPLÁŠTĚNÍ PALUBKAMI TL. 19 MM, S NÁTĚREM
VČETNĚ PLETIVA PROTI PTACTVU</t>
  </si>
  <si>
    <t>R767Z012</t>
  </si>
  <si>
    <t>D+M Zábradlí u vstupu do objektu z trubek 38x2,6 mm, svařovaný</t>
  </si>
  <si>
    <t xml:space="preserve"> "Výpis zámečnických výrobků"_x000d_
 2*(5.55) Z/012 = 11,100 [A]_x000d_</t>
  </si>
  <si>
    <t>ZÁBRADLÍ U VSTUPU DO OBJEKTU
POZINKOVANÁ OCELOVÁ S POVRCHOVOU ÚPRAVOU
NÁTĚR V RAL DLE VÝBĚRU ARCHITEKTA
VČETNĚ KOTVÍCÍHO MATERIÁLU</t>
  </si>
  <si>
    <t>R767Z013</t>
  </si>
  <si>
    <t>D+M Zábradlí v místnosti 0P31, svařenec z jeklů 40x30x4 a 40x40x4 mm</t>
  </si>
  <si>
    <t xml:space="preserve"> "Výpis zámečnických výrobků"_x000d_
 75.22 Z/013 = 75,220 [A]_x000d_</t>
  </si>
  <si>
    <t>1 KS , DÉLKA 2400 MM, VÝŠKA 900 MM 
POZINKOVANÁ OCELOVÁ S POVRCHOVOU ÚPRAVOU
NÁTĚR PRÁŠKOVÝ LAK V RAL 7016</t>
  </si>
  <si>
    <t>R767Z014</t>
  </si>
  <si>
    <t>Repase ocelového plechu 950x650 mm, včetně dodání nového ocelového rámu a vybetonování nové podkladní konstrukce</t>
  </si>
  <si>
    <t xml:space="preserve"> "Výpis zámečnických výrobků"_x000d_
 1 Z/014 = 1,000 [A]_x000d_</t>
  </si>
  <si>
    <t xml:space="preserve">REPASE OCELOVÉHO PLECHU PŘÍPADNĚ VÝMĚNA
OCELOVÁ KONSTRUKCE S POVRCHOVOU ÚPRAVOU,  BETON C20/25 XC2 XA1
NÁTĚR V RAL DLE VÝBĚRU ARCHITEKTA</t>
  </si>
  <si>
    <t>R767Z015</t>
  </si>
  <si>
    <t>Repase ocelového plechu 850x1095 mm, včetně dodání nového ocelového rámu a vybetonování nové podkladní konstrukce</t>
  </si>
  <si>
    <t xml:space="preserve"> "Výpis zámečnických výrobků"_x000d_
 1 Z/015 = 1,000 [A]_x000d_</t>
  </si>
  <si>
    <t>R767Z016</t>
  </si>
  <si>
    <t>Repase ocelového plechu 980x1200 mm, včetně dodání nového ocelového rámu a vybetonování nové podkladní konstrukce</t>
  </si>
  <si>
    <t xml:space="preserve"> "Výpis zámečnických výrobků"_x000d_
 1 Z/016 = 1,000 [A]_x000d_</t>
  </si>
  <si>
    <t>R767Z017</t>
  </si>
  <si>
    <t>Repase ocelového plechu 1120x1095 mm, včetně dodání nového ocelového rámu a vybetonování nové podkladní konstrukce</t>
  </si>
  <si>
    <t xml:space="preserve"> "Výpis zámečnických výrobků"_x000d_
 1 Z/017 = 1,000 [A]_x000d_</t>
  </si>
  <si>
    <t>R767Z018</t>
  </si>
  <si>
    <t>Repase ocelového plechu 470x470 mm, včetně dodání nového ocelového rámu a vybetonování nové podkladní konstrukce</t>
  </si>
  <si>
    <t xml:space="preserve"> "Výpis zámečnických výrobků"_x000d_
 1 Z/018 = 1,000 [A]_x000d_</t>
  </si>
  <si>
    <t>R767Z019</t>
  </si>
  <si>
    <t>Repase ocelového plechu 825x970 mm, včetně dodání nového ocelového rámu a vybetonování nové podkladní konstrukce</t>
  </si>
  <si>
    <t xml:space="preserve"> "Výpis zámečnických výrobků"_x000d_
 1 Z/019 = 1,000 [A]_x000d_</t>
  </si>
  <si>
    <t>R767Z020</t>
  </si>
  <si>
    <t>Repase podlahové mřížky 600x200 mm</t>
  </si>
  <si>
    <t xml:space="preserve"> "Výpis zámečnických výrobků"_x000d_
 1 Z/020 = 1,000 [A]_x000d_</t>
  </si>
  <si>
    <t xml:space="preserve">OCELOVÁ S POVRCHOVOU ÚPRAVOU
NÁTĚR V RAL DLE VÝBĚRU ARCHITEKTA
OCELOVÝ RÁMEČEK OSAZEN DO NÁŠLAPU BETONOVÉHO SCHODU.                                                                                 POPIS REPASE:
DEMONTÁŽ, ODVOZ NA DÍLNU, OŠKRABÁNÍ NEPŘILNAVÝCH NÁTĚRŮ, CELOPLOŠNÉ OBROUŠENÍ, OMYTÍ, ODMAŠTĚNÍ, PODKLADNÍ NÁTĚR, KRYCÍ NÁTĚR 2x
DOVOZ NA STAVBU, ZPĚTNÁ MONTÁŽ VČETNĚ KOTVÍCÍCH PRVKŮ A ZAPRAVENÍ</t>
  </si>
  <si>
    <t>771</t>
  </si>
  <si>
    <t>Podlahy z dlaždic</t>
  </si>
  <si>
    <t>59054130</t>
  </si>
  <si>
    <t>profil přechodový nerezový samolepící 35mm</t>
  </si>
  <si>
    <t>59761171</t>
  </si>
  <si>
    <t>dlažba keramická slinutá mrazuvzdorná R10/A povrch hladký/matný tl do 10mm přes 22 do 25ks/m2</t>
  </si>
  <si>
    <t xml:space="preserve"> 133.181 DLAŽBA = 133,181 [A]_x000d_
 147.884*0.080 SOKL = 11,831 [B]_x000d_
 Celkem: A+B = 145,012 [C]_x000d_
 C * 1.1Koeficient množství = 159,513 [D]_x000d_</t>
  </si>
  <si>
    <t>771121011</t>
  </si>
  <si>
    <t>Příprava podkladu před provedením dlažby nátěr penetrační na podlahu</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</si>
  <si>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NP.02"_x000d_
 13.73 0P13 = 13,730 [H]_x000d_
 21.69 0P15 = 21,690 [I]_x000d_
 4.130*2.580+0.330*0.910 0P33 = 10,956 [J]_x000d_
 "SKLADBA NP.03"_x000d_
 6.46 0P12 = 6,460 [K]_x000d_
 4.39 0P23 = 4,390 [L]_x000d_
 8.38 0P24 = 8,380 [M]_x000d_
 7.16 0P25 = 7,160 [N]_x000d_
 "SKLADBA NP.04"_x000d_
 4.64 0P39 = 4,640 [O]_x000d_
 "SKLADBA NP.05 a NP.10"_x000d_
 19.79+0.900*0.615 0P19 = 20,344 [P]_x000d_
 "SKLADBA NP.06 - 2x POD SAMONIVELACI, POD HYDROIZOLACI"_x000d_
 2*2.28 0P16 = 4,560 [Q]_x000d_
 2*1.70 0P17 = 3,400 [R]_x000d_
 "SKLADBA NP.07 a NP.08 - POD SAMONIVELACI"_x000d_
 5.200*5.570 0P33/0P37/0P38 = 28,964 [S]_x000d_
 "SKLADBA NP.07 - POD HYDROIZOLACI"_x000d_
 2.29 0P21 = 2,290 [T]_x000d_
 1.90 0P37A = 1,900 [U]_x000d_
 1.70+2*0.800*0.100 0P37B = 1,860 [V]_x000d_
 1.70 0P38 = 1,700 [W]_x000d_
 "SKLADBA NP.08 - POD SAMONIVELACI"_x000d_
 25.44 0P04 = 25,440 [X]_x000d_
 2.910*5.230+1.100*0.500 0P08 = 15,769 [Y]_x000d_
 9.98 0P20 = 9,980 [Z]_x000d_
 2.750*3.880 0P31 = 10,670 [AA]_x000d_
 "SKLADBA NP.08"_x000d_
 25.44 0P04 = 25,440 [AB]_x000d_
 "SKLADBA NP.12 - POD HYDROIZOLACI"_x000d_
 2.38 0P06A = 2,380 [AC]_x000d_
 1.56 0P06B = 1,560 [AD]_x000d_
 2.38 0P06C = 2,380 [AE]_x000d_
 "SKLADBA NP.13"_x000d_
 (6.375*2.180+1.780*0.470+6.605*6.190) 0P02 = 55,619 [AF]_x000d_
 "SKLADBA NP.17"_x000d_
 6.51 1P06 = 6,510 [AG]_x000d_
 1.40 1P08 = 1,400 [AH]_x000d_
 2.03 1P12 = 2,030 [AI]_x000d_
 4.27 1P13 = 4,270 [AJ]_x000d_
 5.67 1P23 = 5,670 [AK]_x000d_
 "SKLADBA NP.18"_x000d_
 6.95 1P03 = 6,950 [AL]_x000d_
 5.10 1P11 = 5,100 [AM]_x000d_
 8.08 1P17 = 8,080 [AN]_x000d_
 1.91 1P20 = 1,910 [AO]_x000d_
 4.66 1P22 = 4,660 [AP]_x000d_
 "SKLADBA NP.21"_x000d_
 29.21*0.020 1P02 = 0,584 [AQ]_x000d_
 Celkem: A+B+C+D+E+F+G+H+I+J+K+L+M+N+O+P+Q+R+S+T+U+V+W+X+Y+Z+AA+AB+AC+AD+AE+AF+AG+AH+AI+AJ+AK+AL+AM+AN+AO+AP+AQ = 377,992 [AR]_x000d_</t>
  </si>
  <si>
    <t>771151021</t>
  </si>
  <si>
    <t>Příprava podkladu před provedením dlažby samonivelační stěrka min. pevnosti 30 MPa, tloušťky do 3 mm</t>
  </si>
  <si>
    <t xml:space="preserve"> "1NP_STAVBA_NOVÝ"_x000d_
 "SKLADBA NP.01"_x000d_
 7.92+0.900*0.485 0P18 = 8,357 [A]_x000d_
 5.20 0P34 = 5,200 [B]_x000d_
 2.97 0P35A = 2,970 [C]_x000d_
 1.99 0P36 = 1,990 [D]_x000d_
 Celkem: A+B+C+D = 18,517 [E]_x000d_</t>
  </si>
  <si>
    <t>771151022</t>
  </si>
  <si>
    <t>Příprava podkladu před provedením dlažby samonivelační stěrka min. pevnosti 30 MPa, tloušťky přes 3 do 5 mm</t>
  </si>
  <si>
    <t xml:space="preserve"> "SKLADBA NP.05"_x000d_
 19.79-2.055*2.170 0P19 = 15,331 [A]_x000d_</t>
  </si>
  <si>
    <t>771161011</t>
  </si>
  <si>
    <t>Příprava podkladu před provedením dlažby montáž profilu dilatační spáry v rovině dlažby</t>
  </si>
  <si>
    <t xml:space="preserve"> "VÝKRESY PODLAH"_x000d_
 "PŮDORYS 1NP"_x000d_
 6.8 = 6,800 [A]_x000d_
 "PŮDORYS 2NP"_x000d_
 5.2 = 5,200 [B]_x000d_
 Celkem: A+B = 12,000 [C]_x000d_</t>
  </si>
  <si>
    <t>771161021</t>
  </si>
  <si>
    <t>Příprava podkladu před provedením dlažby montáž profilu ukončujícího profilu pro plynulý přechod (dlažba-koberec apod.)</t>
  </si>
  <si>
    <t xml:space="preserve"> "VÝKRESY PODLAH"_x000d_
 "PŮDORYS 1PP"_x000d_
 0.9 = 0,900 [A]_x000d_
 "PŮDORYS 1NP"_x000d_
 20.2 = 20,200 [B]_x000d_
 "PŮDORYS 2NP"_x000d_
 4.3 = 4,300 [C]_x000d_
 Celkem: A+B+C = 25,400 [D]_x000d_</t>
  </si>
  <si>
    <t>771474112</t>
  </si>
  <si>
    <t>Montáž soklů z dlaždic keramických lepených cementovým flexibilním lepidlem rovných, výšky přes 65 do 90 mm</t>
  </si>
  <si>
    <t xml:space="preserve"> "1PP_STAVBA_NOVÝ"_x000d_
 "SKLADBA NP.20"_x000d_
 (2*(6.365+2.170+0.490)-0.900)+2*(1.900+1.380) 1S08 = 23,710 [A]_x000d_
 "1NP_STAVBA_NOVÝ"_x000d_
 "SKLADBA NP.03"_x000d_
 2*(1.600+4.040)-1.170 0P12 = 10,110 [B]_x000d_
 2*(2.320+1.890)-1.100*2 0P23 = 6,220 [C]_x000d_
 2*(4.070+2.060)-1.000 0P24 = 11,260 [D]_x000d_
 2*(4.090+1.760)-1.000 0P25 = 10,700 [E]_x000d_
 "SKLADBA NP.04"_x000d_
 2.320+0.300 0P39 = 2,620 [F]_x000d_
 "SKLADBA NP.05"_x000d_
 2*(2.990+2.700+0.485)-1.070-1.000 0P19 = 10,280 [G]_x000d_
 2*(4.530+1.524+0.330+0.300)-1.070-0.900-0.900 0P19 = 10,498 [H]_x000d_
 "SKLADBA NP.10"_x000d_
 2*(2.055+2.170+0.410+0.653)-0.900-1.070-0.800*2 0P19 = 7,006 [I]_x000d_
 "SKLADBA NP.18"_x000d_
 2*(3.070+2.175)-1.050-0.900 1P03 = 8,540 [J]_x000d_
 2*(3.365+1.350)-1.180-0.800*2-0.900*2 1P11 = 4,850 [K]_x000d_
 2*(3.610+2.685)-0.800-1.050-1.070-0.900*2 1P17 = 7,870 [L]_x000d_
 2*(2.100+1.800)-0.900-1.180*2 1P22 = 4,540 [M]_x000d_
 "SKLADBA NP.21"_x000d_
 1.420+3.010+1.310+0.590-1.450 0P01 = 4,880 [N]_x000d_
 7.040+2*2.180+13.460+3.360-1.170-1.180-1.070 1P02 = 24,800 [O]_x000d_
 Celkem: A+B+C+D+E+F+G+H+I+J+K+L+M+N+O = 147,884 [P]_x000d_</t>
  </si>
  <si>
    <t>771573925</t>
  </si>
  <si>
    <t>Výměna keramické dlaždice lepené pro vysoké mechanické zatížení, velikosti přes 25 do 35 ks/m2</t>
  </si>
  <si>
    <t xml:space="preserve"> 60 0P02 = 60,000 [A]_x000d_</t>
  </si>
  <si>
    <t>771574419</t>
  </si>
  <si>
    <t>Montáž podlah z dlaždic keramických lepených cementovým flexibilním lepidlem hladkých, tloušťky do 10 mm přes 22 do 25 ks/m2</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</si>
  <si>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NP.03"_x000d_
 6.46 0P12 = 6,460 [H]_x000d_
 4.39 0P23 = 4,390 [I]_x000d_
 8.38 0P24 = 8,380 [J]_x000d_
 7.16 0P25 = 7,160 [K]_x000d_
 "SKLADBA NP.04"_x000d_
 4.64 0P39 = 4,640 [L]_x000d_
 "SKLADBA NP.05 NP.10"_x000d_
 19.79+0.900*0.615 0P19 = 20,344 [M]_x000d_
 "SKLADBA NP.17"_x000d_
 6.51 1P06 = 6,510 [N]_x000d_
 1.40 1P08 = 1,400 [O]_x000d_
 4.27 1P13 = 4,270 [P]_x000d_
 5.67 1P23 = 5,670 [Q]_x000d_
 "SKLADBA NP.18"_x000d_
 6.95 1P03 = 6,950 [R]_x000d_
 5.10 1P11 = 5,100 [S]_x000d_
 8.08 1P17 = 8,080 [T]_x000d_
 4.66 1P22 = 4,660 [U]_x000d_
 Celkem: A+B+C+D+E+F+G+H+I+J+K+L+M+N+O+P+Q+R+S+T+U = 133,180 [V]_x000d_</t>
  </si>
  <si>
    <t>771574480</t>
  </si>
  <si>
    <t>Montáž podlah z dlaždic keramických lepených cementovým flexibilním lepidlem pro vysoké mechanické zatížení, tloušťky přes 10 mm přes 25 do 35 ks/m2</t>
  </si>
  <si>
    <t xml:space="preserve"> "1NP_STAVBA_NOVÝ"_x000d_
 "2NP_STAVBA_NOVÝ"_x000d_
 "SKLADBA ZP.01"_x000d_
 46.030*3.800 ROZEBRÁNÍ DLAŽBY PRO NÁSLEDNÉ PŘESKLÁDÁNÍ = 174,914 [A]_x000d_
 "SKLADBA NP.13"_x000d_
 (6.375*2.180+1.780*0.470+6.605*6.190) 0P02 = 55,619 [B]_x000d_
 "SKLADBA NP.21"_x000d_
 4.27 0P01 = 4,270 [C]_x000d_
 29.21 1P02 = 29,210 [D]_x000d_
 Celkem: A+B+C+D = 264,013 [E]_x000d_</t>
  </si>
  <si>
    <t>771577213</t>
  </si>
  <si>
    <t>Montáž podlah z dlaždic keramických lepených cementovým flexibilním lepidlem Příplatek k cenám za pokládku na koso</t>
  </si>
  <si>
    <t xml:space="preserve"> 29.21+4.27 = 33,480 [A]_x000d_</t>
  </si>
  <si>
    <t>771591112</t>
  </si>
  <si>
    <t>Izolace podlahy pod dlažbu nátěrem nebo stěrkou ve dvou vrstvách</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</si>
  <si>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NP.04"_x000d_
 4.64 0P39 = 4,640 [H]_x000d_
 "SKLADBA NP.06"_x000d_
 2.28 0P16 = 2,280 [I]_x000d_
 1.70 0P17 = 1,700 [J]_x000d_
 "SKLADBA NP.07"_x000d_
 2.29 0P21 = 2,290 [K]_x000d_
 1.90 0P37A = 1,900 [L]_x000d_
 1.70+2*0.800*0.100 0P37B = 1,860 [M]_x000d_
 1.70 0P38 = 1,700 [N]_x000d_
 "SKLADBA NP.12"_x000d_
 2.38 0P06A = 2,380 [O]_x000d_
 1.56 0P06B = 1,560 [P]_x000d_
 2.38 0P06C = 2,380 [Q]_x000d_
 "SKLADBA NP.17"_x000d_
 6.51 1P06 = 6,510 [R]_x000d_
 1.40 1P08 = 1,400 [S]_x000d_
 2.03 1P12 = 2,030 [T]_x000d_
 4.27 1P13 = 4,270 [U]_x000d_
 1.91 1P20 = 1,910 [V]_x000d_
 5.67 1P23 = 5,670 [W]_x000d_
 Celkem: A+B+C+D+E+F+G+H+I+J+K+L+M+N+O+P+Q+R+S+T+U+V+W = 83,647 [X]_x000d_</t>
  </si>
  <si>
    <t>771591241</t>
  </si>
  <si>
    <t>Izolace podlahy pod dlažbu těsnícími izolačními pásy vnitřní kout</t>
  </si>
  <si>
    <t xml:space="preserve"> "1PP_STAVBA_NOVÝ"_x000d_
 "SKLADBA NP.20"_x000d_
 4 1S02  = 4,000 [A]_x000d_
 10 1S08 = 10,000 [B]_x000d_
 4 1S11 = 4,000 [C]_x000d_
 "1NP_STAVBA_NOVÝ"_x000d_
 "SKLADBA NP.01"_x000d_
 6 0P18 = 6,000 [D]_x000d_
 8 0P34 = 8,000 [E]_x000d_
 50P35A = 5,000 [F]_x000d_
 4 0P36 = 4,000 [G]_x000d_
 "SKLADBA NP.04"_x000d_
 4 0P39 = 4,000 [H]_x000d_
 "SKLADBA NP.06"_x000d_
 4 0P16 = 4,000 [I]_x000d_
 4 0P17 = 4,000 [J]_x000d_
 "SKLADBA NP.07"_x000d_
 4 0P21 = 4,000 [K]_x000d_
 4 0P37A = 4,000 [L]_x000d_
 4 0P37B = 4,000 [M]_x000d_
 4 0P38 = 4,000 [N]_x000d_
 "SKLADBA NP.12"_x000d_
 4 0P06A = 4,000 [O]_x000d_
 4 0P06B = 4,000 [P]_x000d_
 4 0P06C = 4,000 [Q]_x000d_
 "SKLADBA NP.17"_x000d_
 5 1P06 = 5,000 [R]_x000d_
 4 1P08 = 4,000 [S]_x000d_
 4 1P12 = 4,000 [T]_x000d_
 61P13 = 6,000 [U]_x000d_
 4 1P20 = 4,000 [V]_x000d_
 4 1P23 = 4,000 [W]_x000d_
 Celkem: A+B+C+D+E+F+G+H+I+J+K+L+M+N+O+P+Q+R+S+T+U+V+W = 108,000 [X]_x000d_</t>
  </si>
  <si>
    <t>771591242</t>
  </si>
  <si>
    <t>Izolace podlahy pod dlažbu těsnícími izolačními pásy vnější roh</t>
  </si>
  <si>
    <t xml:space="preserve"> "1PP_STAVBA_NOVÝ"_x000d_
 "SKLADBA NP.20"_x000d_
 2 1S08 = 2,000 [A]_x000d_
 "1NP_STAVBA_NOVÝ"_x000d_
 "SKLADBA NP.01"_x000d_
 2 0P18 = 2,000 [B]_x000d_
 2 0P34 = 2,000 [C]_x000d_
 1 0P35A = 1,000 [D]_x000d_
 "SKLADBA NP.04"_x000d_
 2 0P39 = 2,000 [E]_x000d_
 "SKLADBA NP.06"_x000d_
 2 0P16 = 2,000 [F]_x000d_
 4 0P17 = 4,000 [G]_x000d_
 "SKLADBA NP.07"_x000d_
 2 0P21 = 2,000 [H]_x000d_
 2 0P37A = 2,000 [I]_x000d_
 4 0P37B = 4,000 [J]_x000d_
 2 0P38 = 2,000 [K]_x000d_
 "SKLADBA NP.12"_x000d_
 4 0P06A = 4,000 [L]_x000d_
 2 0P06B = 2,000 [M]_x000d_
 2 0P06C = 2,000 [N]_x000d_
 "SKLADBA NP.17"_x000d_
 1 1P06 = 1,000 [O]_x000d_
 2 1P13 = 2,000 [P]_x000d_
 1 1P20 = 1,000 [Q]_x000d_
 Celkem: A+B+C+D+E+F+G+H+I+J+K+L+M+N+O+P+Q = 37,000 [R]_x000d_</t>
  </si>
  <si>
    <t>771591264</t>
  </si>
  <si>
    <t>Izolace podlahy pod dlažbu těsnícími izolačními pásy mezi podlahou a stěnu</t>
  </si>
  <si>
    <t xml:space="preserve"> "1PP_STAVBA_NOVÝ"_x000d_
 "SKLADBA NP.20"_x000d_
 2*1.320+1.110 1S02  = 3,750 [A]_x000d_
 2*(6.365+2.170+0.490)-0.900 1S08 = 17,150 [B]_x000d_
 2*(2.480+1.840)-0.900 1S11 = 7,740 [C]_x000d_
 "1NP_STAVBA_NOVÝ"_x000d_
 "SKLADBA NP.01"_x000d_
 2*(2.990+2.650+0.930)+0.100-0.900 0P18 = 12,340 [D]_x000d_
 2*(2.030+2.470+0.230+0.950+0.080)+0.820-0.800 0P34 = 11,540 [E]_x000d_
 2*(1.953+1.420+0.230)-0.800 0P35A = 6,406 [F]_x000d_
 2*(1.803+1.100)-0.800 0P36 = 5,006 [G]_x000d_
 "SKLADBA NP.04"_x000d_
 2*(2.320+2.000)-1.100 0P39 = 7,540 [H]_x000d_
 "SKLADBA NP.06"_x000d_
 2*(1.200+1.900)-0.800*2 0P16 = 4,600 [I]_x000d_
 2*(1.000+1.700)-0.800 0P17 = 4,600 [J]_x000d_
 "SKLADBA NP.07"_x000d_
 2*(1.050+2.170)-0.800 0P21 = 5,640 [K]_x000d_
 2*(1.800+1.000)-0.800-0.700 0P37A = 4,100 [L]_x000d_
 2*(1.700+1.000)-0.700*2 0P37B = 4,000 [M]_x000d_
 2*(1.700+1.000)-0.700 0P38 = 4,700 [N]_x000d_
 "SKLADBA NP.12"_x000d_
 2*(1.840+1.100)-0.700*2 0P06A = 4,480 [O]_x000d_
 2*(1.640+1.000)-0.700 0P06B = 4,580 [P]_x000d_
 2*(0.900+2.200)-0.700 0P06C = 5,500 [Q]_x000d_
 "SKLADBA NP.17"_x000d_
 2*(2.710+2.955)-0.800 1P06 = 10,530 [R]_x000d_
 2*(1.000+1.400)-0.800 1P08 = 4,000 [S]_x000d_
 2*(1.550+1.307)-0.800 1P12 = 4,914 [T]_x000d_
 2*(3.300+1.320+0.720)-0.800 1P13 = 9,880 [U]_x000d_
 2*(1.500+1.275)-0.800 1P20 = 4,750 [V]_x000d_
 2*(3.150+1.800)-0.800 1P23 = 9,100 [W]_x000d_
 Celkem: A+B+C+D+E+F+G+H+I+J+K+L+M+N+O+P+Q+R+S+T+U+V+W = 156,846 [X]_x000d_</t>
  </si>
  <si>
    <t>771592011</t>
  </si>
  <si>
    <t>Čištění vnitřních ploch po položení dlažby podlah nebo schodišť chemickými prostředky</t>
  </si>
  <si>
    <t xml:space="preserve"> "1NP_STAVBA_NOVÝ"_x000d_
 74.58 0P02 = 74,580 [A]_x000d_
 "2NP_STAVBA_NOVÝ"_x000d_
 3.010*1.100 mezipodesta schodiště = 3,311 [B]_x000d_
 "3NP_STAVBA_NOVÝ"_x000d_
 18.90 2P02 = 18,900 [C]_x000d_
 Celkem: A+B+C = 96,791 [D]_x000d_</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</si>
  <si>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</si>
  <si>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</si>
  <si>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</si>
  <si>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R590541</t>
  </si>
  <si>
    <t>profil dilatační nerez mat s EPDM těsněním, dvojitý L profil</t>
  </si>
  <si>
    <t>R597001</t>
  </si>
  <si>
    <t>doplnění repliky historické šamotové dlažby 180x180mm, tzv. poltynky - béžová</t>
  </si>
  <si>
    <t xml:space="preserve"> "SKLADBA ZP.01"_x000d_
 46.030*3.800*0.2 ROZEBRÁNÍ DLAŽBY PRO NÁSLEDNÉ PŘESKLÁDÁNÍ - 20% DOPLNĚNÍ = 34,983 [A]_x000d_
 55.619*0.5*1.05 0P02 = 29,200 [B]_x000d_
 Celkem: A+B = 64,183 [C]_x000d_</t>
  </si>
  <si>
    <t>VIZ. SHP - INVETARIZAČNÍ KARTA: PRVEK P1
ODHAD DOPLNĚNÍ 50%</t>
  </si>
  <si>
    <t>R597002</t>
  </si>
  <si>
    <t>replika historické šamotové dlažby 180x180mm, tzv. poltynky - béžová</t>
  </si>
  <si>
    <t>VIZ. SHP - INVETARIZAČNÍ KARTA: PRVEK P2</t>
  </si>
  <si>
    <t>R597003</t>
  </si>
  <si>
    <t>replika historické dlažby, cementová dlažba bílá/černá (200x200 mm) s černým lemováním (160x320 mm)</t>
  </si>
  <si>
    <t xml:space="preserve"> "SKLADBA NP.21"_x000d_
 4.27 0P01 = 4,270 [A]_x000d_
 (1.420+3.010+1.310+0.590-1.450)*0.080*1.15 0P01 - sokl = 0,449 [B]_x000d_
 29.21*1.15 1P02 = 33,592 [C]_x000d_
 (7.040+2*2.180+13.460+3.360-1.170-1.180-1.070)*0.080*1.15 1P02 - sokl = 2,282 [D]_x000d_
 Celkem: A+B+C+D = 40,592 [E]_x000d_</t>
  </si>
  <si>
    <t>VIZ. SHP - INVETARIZAČNÍ KARTA: PRVEK P3</t>
  </si>
  <si>
    <t>773</t>
  </si>
  <si>
    <t>Podlahy z litého teraca</t>
  </si>
  <si>
    <t>773291173</t>
  </si>
  <si>
    <t>Příprava podkladu před provedením teracových podlah schodiště penetrační nátěr</t>
  </si>
  <si>
    <t xml:space="preserve"> "VÝPIS OSTATNÍCH VÝROBKŮ"_x000d_
 "O/005"_x000d_
 ((4.844+2*0.266)*0.300+(4.844+2*0.266))*0.150 = 1,048 [A]_x000d_
 (4.775+2*0.300)*0.300+(4.775+2*0.300)*0.150 = 2,419 [B]_x000d_
 1.500*0.400*2 = 1,200 [C]_x000d_
 "O/006"_x000d_
 (1.170*0.500)+(2*1.170*0.180) = 1,006 [D]_x000d_
 "O/007"_x000d_
 (1.100*0.480)+(1.100*0.190) = 0,737 [E]_x000d_
 "O/008"_x000d_
 (0.388*1.230)+1.230*0.180+1.430*0.300+(1.430+2*0.240)*0.180 = 1,471 [F]_x000d_
 "O/009"_x000d_
 (1.240*0.300)+(1.240+2*0.250)*0.150 = 0,633 [G]_x000d_
 (0.340*1.040)+(1.040*0.150) = 0,510 [H]_x000d_
 Celkem: A+B+C+D+E+F+G+H = 9,024 [I]_x000d_</t>
  </si>
  <si>
    <t>773511260</t>
  </si>
  <si>
    <t>Podlaha z přírodního litého teraca prostá tloušťky do 20 mm</t>
  </si>
  <si>
    <t>773519190</t>
  </si>
  <si>
    <t>Podlaha z přírodního litého teraca Příplatek k cenám za plochu do 5 m2 jednotlivě</t>
  </si>
  <si>
    <t>998773101</t>
  </si>
  <si>
    <t>Přesun hmot pro podlahy teracové lité stanovený z hmotnosti přesunovaného materiálu vodorovná dopravní vzdálenost do 50 m základní v objektech výšky do 6 m</t>
  </si>
  <si>
    <t>775</t>
  </si>
  <si>
    <t>Podlahy skládané</t>
  </si>
  <si>
    <t>59054153</t>
  </si>
  <si>
    <t>profil přechodový mezi kobercem a dlažbou, laminátovou nebo dřevěnou podlahou</t>
  </si>
  <si>
    <t>61192142</t>
  </si>
  <si>
    <t>vlysy parketové š 50mm do dl 300mm I třída buk</t>
  </si>
  <si>
    <t xml:space="preserve"> "PŘEDPOKLAD DOPLNĚNÍ VLYSŮ CCA 30%, 70% VYUŽITÍ PŮVODNÍCH"_x000d_
 44.12 0P03 = 44,120 [A]_x000d_
 (5.460*11.300)*0.30 0P30/0P32 = 18,509 [B]_x000d_
 Celkem: A+B = 62,629 [C]_x000d_
 C * 1.08Koeficient množství = 67,640 [D]_x000d_</t>
  </si>
  <si>
    <t>775121411</t>
  </si>
  <si>
    <t>Příprava podkladu skládaných podlah a stěn penetrace dvousložková podlah na dřevo (špachtlováním)</t>
  </si>
  <si>
    <t>775413401</t>
  </si>
  <si>
    <t>Montáž lišty obvodové lepené</t>
  </si>
  <si>
    <t xml:space="preserve"> "SKLADBA NP.14"_x000d_
 "1NP_STAVBA_NOVÝ"_x000d_
 2*(8.200+5.380)-0.950*2-1.480 0P03 = 23,780 [A]_x000d_
 2*(5.460+0.370+0.295+7.55)-0.900-1.400 0P30 = 25,050 [B]_x000d_
 2*(5.460+3.600)-0.900 0P32 = 17,220 [C]_x000d_
 "2NP_STAVBA_NOVÝ"_x000d_
 2*(5.800+5.270)-0.900-1.170 1P07 = 20,070 [D]_x000d_
 Celkem: A+B+C+D = 86,120 [E]_x000d_</t>
  </si>
  <si>
    <t>775429121</t>
  </si>
  <si>
    <t>Montáž lišty přechodové (vyrovnávací) připevněné vruty</t>
  </si>
  <si>
    <t xml:space="preserve"> "VÝKRESY PODLAH"_x000d_
 "PŮDORYS 2NP"_x000d_
 8.3 = 8,300 [A]_x000d_</t>
  </si>
  <si>
    <t>775511439</t>
  </si>
  <si>
    <t>Podlahy vlysové masivní lepené rybinový, řemenový, průpletový vzor s tmelením a broušením, bez povrchové úpravy a olištování z vlysů tl. do 22 mm šířky přes 40</t>
  </si>
  <si>
    <t>Podlahy vlysové masivní lepené rybinový, řemenový, průpletový vzor s tmelením a broušením, bez povrchové úpravy a olištování z vlysů tl. do 22 mm šířky přes 40 do 50 mm, délky přes 240 do 300 mm montáž (přilepení) z jakýchkoliv dřevin</t>
  </si>
  <si>
    <t xml:space="preserve"> "SKLADBA NP.14"_x000d_
 "1NP_STAVBA_NOVÝ"_x000d_
 44.12 0P03 = 44,120 [A]_x000d_
 (5.460*11.300) 0P30/0P32 = 61,698 [B]_x000d_
 "2NP_STAVBA_NOVÝ"_x000d_
 30.96 1P07 = 30,960 [C]_x000d_
 Celkem: A+B+C = 136,778 [D]_x000d_</t>
  </si>
  <si>
    <t>775591311</t>
  </si>
  <si>
    <t>Skládané podlahy - ostatní práce lakování jednotlivé operace základní lak</t>
  </si>
  <si>
    <t>775591313</t>
  </si>
  <si>
    <t>Skládané podlahy - ostatní práce lakování jednotlivé operace vrchní lak pro vysokou zátěž (sportovní prostory)</t>
  </si>
  <si>
    <t>775591316</t>
  </si>
  <si>
    <t>Skládané podlahy - ostatní práce lakování jednotlivé operace mezibroušení mezi vrstvami laku</t>
  </si>
  <si>
    <t>775591919</t>
  </si>
  <si>
    <t>Ostatní práce při opravách dřevěných podlah broušení podlah vlysových, palubkových, parketových nebo mozaikových celkové včetně tmelení s broušením hrubým, stře</t>
  </si>
  <si>
    <t>Ostatní práce při opravách dřevěných podlah broušení podlah vlysových, palubkových, parketových nebo mozaikových celkové včetně tmelení s broušením hrubým, středním a jemným</t>
  </si>
  <si>
    <t>Přebroušení po vyskládání - použití původních vlysů, nutné přebrousit a dotmelit.</t>
  </si>
  <si>
    <t>998775112</t>
  </si>
  <si>
    <t>Přesun hmot pro podlahy skládané stanovený z hmotnosti přesunovaného materiálu vodorovná dopravní vzdálenost do 50 m s omezením mechanizace v objektech výšky př</t>
  </si>
  <si>
    <t>Přesun hmot pro podlahy skládané stanovený z hmotnosti přesunovaného materiálu vodorovná dopravní vzdálenost do 50 m s omezením mechanizace v objektech výšky přes 6 do 12 m</t>
  </si>
  <si>
    <t>R2841101</t>
  </si>
  <si>
    <t>lišta soklová MDF lakovaná; výška 60 mm, včetně koncovek rohů</t>
  </si>
  <si>
    <t>776</t>
  </si>
  <si>
    <t>Podlahy povlakové</t>
  </si>
  <si>
    <t>28411050</t>
  </si>
  <si>
    <t>dílce vinylové tl 2,0mm, nášlapná vrstva 0,40mm, úprava PUR, třída zátěže 23/32/41, otlak 0,05mm, R10, třída otěru T, hořlavost Bfl S1, bez ftalátů</t>
  </si>
  <si>
    <t>28411127</t>
  </si>
  <si>
    <t>PVC vinyl elektrostatický tl 2mm, hm 2980g/m2, hořlavost Bfl-s1, smykové tření µ 0,6, třída zátěže 34/43, odpor krytiny &lt;=10^6 napětí těla &lt;35V, pro průmysl a č</t>
  </si>
  <si>
    <t>PVC vinyl elektrostatický tl 2mm, hm 2980g/m2, hořlavost Bfl-s1, smykové tření µ 0,6, třída zátěže 34/43, odpor krytiny &lt;=10^6 napětí těla &lt;35V, pro průmysl a čisté prostory</t>
  </si>
  <si>
    <t xml:space="preserve"> 25.440 = 25,440 [A]_x000d_
 17.050*0.1 = 1,705 [B]_x000d_
 Celkem: A+B = 27,145 [C]_x000d_
 C * 1.1Koeficient množství = 29,860 [D]_x000d_</t>
  </si>
  <si>
    <t>776111311</t>
  </si>
  <si>
    <t>Příprava podkladu povlakových podlah a stěn vysátí podlah</t>
  </si>
  <si>
    <t>776121112</t>
  </si>
  <si>
    <t>Příprava podkladu povlakových podlah a stěn penetrace vodou ředitelná podlah</t>
  </si>
  <si>
    <t xml:space="preserve"> "SKLADBA NP.09 - POD LEPIDLO"_x000d_
 25.44 = 25,440 [A]_x000d_</t>
  </si>
  <si>
    <t>776121321</t>
  </si>
  <si>
    <t>Příprava podkladu povlakových podlah a stěn penetrace neředěná podlah</t>
  </si>
  <si>
    <t>776221121</t>
  </si>
  <si>
    <t>Montáž podlahovin z PVC lepením lepidlem pro elektrostaticky vodivé podlahoviny z pásů</t>
  </si>
  <si>
    <t xml:space="preserve"> "SKLADBA NP.09"_x000d_
 25.44 = 25,440 [A]_x000d_</t>
  </si>
  <si>
    <t>776231111</t>
  </si>
  <si>
    <t>Montáž podlahovin z vinylu lepením lamel nebo čtverců standardním lepidlem</t>
  </si>
  <si>
    <t xml:space="preserve"> "2NP_STAVBA_NOVÝ"_x000d_
 "SKLADBA NP.16"_x000d_
 26.97 1P04 = 26,970 [A]_x000d_
 28.42 1P09 = 28,420 [B]_x000d_
 11.18 1P14 = 11,180 [C]_x000d_
 21.82 1P15 = 21,820 [D]_x000d_
 14.45 1P16 = 14,450 [E]_x000d_
 15.68 1P18 = 15,680 [F]_x000d_
 12.99 1P19 = 12,990 [G]_x000d_
 18.94 1P24 = 18,940 [H]_x000d_
 27.37 1P25 = 27,370 [I]_x000d_
 Celkem: A+B+C+D+E+F+G+H+I = 177,820 [J]_x000d_</t>
  </si>
  <si>
    <t>776411211</t>
  </si>
  <si>
    <t>Montáž soklíků tahaných (fabiony) z PVC obvodových, výšky do 80 mm</t>
  </si>
  <si>
    <t xml:space="preserve"> "SKLADBA NP.09"_x000d_
 2*(4.630+5.380+0.500)-0.800-0.900-0.900-1.370 0P04 = 17,050 [A]_x000d_</t>
  </si>
  <si>
    <t>776411213</t>
  </si>
  <si>
    <t>Montáž soklíků tahaných (fabiony) z PVC vnitřních rohů</t>
  </si>
  <si>
    <t>776421111</t>
  </si>
  <si>
    <t>Montáž lišt obvodových lepených</t>
  </si>
  <si>
    <t xml:space="preserve"> "2NP_STAVBA_NOVÝ"_x000d_
 2*((6.585+0.335+1.030)+3.750)-1.555*2-0.800 1P04 = 19,490 [A]_x000d_
 (5.660+3.680*2+6*0.650+2*0.150+2*1.550+2.100+1.700+1.900+2.310)-1.170-0.700 1P09 = 26,460 [B]_x000d_
 2*(2.850+3.992)-0.900 1P14 = 12,784 [C]_x000d_
 2*(5.625+3.880)-0.900*2 1P15 = 17,210 [D]_x000d_
 2*(2.685+5.380)-0.900 1P16 = 15,230 [E]_x000d_
 2*(5.560+2.780)-0.900 1P18 = 15,780 [F]_x000d_
 2*(3.080+4.170)-0.900 1P19 = 13,600 [G]_x000d_
 2*(5.480+3.455)-0.900 1P24 = 16,970 [H]_x000d_
 2*(5.080*5.390)-1.180 1P25 = 53,582 [I]_x000d_
 Celkem: A+B+C+D+E+F+G+H+I = 191,106 [J]_x000d_</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</si>
  <si>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</si>
  <si>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</si>
  <si>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</si>
  <si>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777</t>
  </si>
  <si>
    <t>Podlahy lité</t>
  </si>
  <si>
    <t>777131101</t>
  </si>
  <si>
    <t>Penetrační nátěr podlahy epoxidový na podklad suchý a vyzrálý</t>
  </si>
  <si>
    <t xml:space="preserve"> "1NP_STAVBA_NOVÝ"_x000d_
 "SKLADBA NP.02"_x000d_
 13.73 0P13 = 13,730 [A]_x000d_
 21.69 0P15 = 21,690 [B]_x000d_
 4.130*2.580+0.330*0.910 0P33 = 10,956 [C]_x000d_
 "SKLADBA NP.06"_x000d_
 2.28 0P16 = 2,280 [D]_x000d_
 1.70 0P17 = 1,700 [E]_x000d_
 "SKLADBA NP.07"_x000d_
 2.29 0P21 = 2,290 [F]_x000d_
 1.90 0P37A = 1,900 [G]_x000d_
 1.70+2*0.800*0.100 0P37B = 1,860 [H]_x000d_
 1.70 0P38 = 1,700 [I]_x000d_
 "SKLADBA NP.08"_x000d_
 2.910*5.230+1.100*0.500 0P08 = 15,769 [J]_x000d_
 9.98 0P20 = 9,980 [K]_x000d_
 3.200*3.300+5.200*2.270 0P33 = 22,364 [L]_x000d_
 2.750*3.880+0.180*1.760+0.530*0.800+2*0.800+1.180*0.650 0P31 = 13,778 [M]_x000d_
 "SKLADBA NP.11"_x000d_
 8.69 0P05 = 8,690 [N]_x000d_
 "SKLADBA NP.12"_x000d_
 2.38 0P06A = 2,380 [O]_x000d_
 1.56 0P06B = 1,560 [P]_x000d_
 2.38 0P06C = 2,380 [Q]_x000d_
 Celkem: A+B+C+D+E+F+G+H+I+J+K+L+M+N+O+P+Q = 135,007 [R]_x000d_</t>
  </si>
  <si>
    <t>777521103</t>
  </si>
  <si>
    <t>Krycí stěrka dekorativní polyuretanová, tloušťky přes 1 do 2 mm</t>
  </si>
  <si>
    <t>777622101</t>
  </si>
  <si>
    <t>Uzavírací nátěr podlahy polyuretanový barevný</t>
  </si>
  <si>
    <t>777622103</t>
  </si>
  <si>
    <t>Uzavírací nátěr podlahy polyuretanový transparentní</t>
  </si>
  <si>
    <t>777911111</t>
  </si>
  <si>
    <t>Napojení na stěnu nebo sokl fabionem z epoxidové stěrky plněné pískem tuhé</t>
  </si>
  <si>
    <t xml:space="preserve"> "1NP_STAVBA_NOVÝ"_x000d_
 "SKLADBA NP.02"_x000d_
 2*(4.530+4.090)-0.900 0P13 = 16,340 [A]_x000d_
 (2*(4.040+2.660)+2*(4.040+2.520)+2*(0.602+1.157+0.310))-0.900*3 0P15 = 27,958 [B]_x000d_
 2*(4.130+2.580+0.330)-0.910-2*0.800 0P33 = 11,570 [C]_x000d_
 "SKLADBA NP.06"_x000d_
 2*(1.200+1.900)-0.800*2 0P16 = 4,600 [D]_x000d_
 2*(1.000+1.700)-0.800 0P17 = 4,600 [E]_x000d_
 "SKLADBA NP.07"_x000d_
 2*(1.050+2.170)-0.800 0P21 = 5,640 [F]_x000d_
 2*(1.800+1.000)-2*0.800 0P37A = 4,000 [G]_x000d_
 2*(1.700+1.000)-2*0.800 0P37B = 3,800 [H]_x000d_
 2*(1.700+1.000)-1*0.800 0P38 = 4,600 [I]_x000d_
 "SKLADBA NP.08"_x000d_
 2*(2.910+5.230+0.500)-1.100 0P08 = 16,180 [J]_x000d_
 2*(3.205+3.100)-0.800 0P20 = 11,810 [K]_x000d_
 2.750+2*3.880-1.050-0.900-1.180 0P31 = 7,380 [L]_x000d_
 3.200+2*3.300+5.200+2*2.270+2.000-0.910-0.950 0P33 = 19,680 [M]_x000d_
 "SKLADBA NP.11"_x000d_
 2*(2.840+3.060)-0.800-0.700*2 = 9,600 [N]_x000d_
 "SKLADBA NP.12"_x000d_
 2*(1.840+1.100)-0.700*2 0P06A = 4,480 [O]_x000d_
 2*(1.640+1.000)-0.700 0P06B = 4,580 [P]_x000d_
 2*(0.900+2.200)-0.700 0P06C = 5,500 [Q]_x000d_
 Celkem: A+B+C+D+E+F+G+H+I+J+K+L+M+N+O+P+Q = 162,318 [R]_x000d_</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</si>
  <si>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</si>
  <si>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</si>
  <si>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</si>
  <si>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</si>
  <si>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</si>
  <si>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19416008</t>
  </si>
  <si>
    <t>lišta ukončovací hliníková 10mm</t>
  </si>
  <si>
    <t xml:space="preserve"> 30.500 = 30,500 [A]_x000d_
 A * 1.05Koeficient množství = 32,025 [B]_x000d_</t>
  </si>
  <si>
    <t>59761714</t>
  </si>
  <si>
    <t>obklad keramický nemrazuvzdorný povrch hladký/matný tl do 10mm přes 22 do 25ks/m2</t>
  </si>
  <si>
    <t>781131112</t>
  </si>
  <si>
    <t>Izolace stěny pod obklad izolace nátěrem nebo stěrkou ve dvou vrstvách</t>
  </si>
  <si>
    <t xml:space="preserve"> "1PP_STAVBA_NOVÝ"_x000d_
 "SKLADBA NP.20"_x000d_
 (2*1.320+1.110)*0.200 1S02  = 0,750 [A]_x000d_
 (2*(6.365+2.170+0.490)-0.900)*0.080+2*(1.900+1.380 )*0.080 1S08 = 1,897 [B]_x000d_
 (2*(2.480+1.840)-0.900)*0.200 1S11 = 1,548 [C]_x000d_
 "1NP_STAVBA_NOVÝ"_x000d_
 "SKLADBA NP.01"_x000d_
 (2*(2.990+2.650+0.930)+0.100-0.900)*0.200+(0.960+2*0.930)*2.000+1.000*1.300 0P18 = 9,408 [D]_x000d_
 (4*1.030+0.967+0.980+2*0.370)*2.200 0P34 - SPRCHOVÉ KOUTY = 14,975 [E]_x000d_
 (2*(2.030+1.440+0.230)-0.800)*0.200 0P34 = 1,320 [F]_x000d_
 (2*(1.953+1.420+0.230)-0.800)*0.200+1.000*1.300 0P35A = 2,581 [G]_x000d_
 (2*(1.803+1.100)-0.800)*0.200 0P36 = 1,001 [H]_x000d_
 "SKLADBA NP.04"_x000d_
 (2*(2.320+2.000)-1.100)*0.200 0P39 = 1,508 [I]_x000d_
 "SKLADBA NP.06"_x000d_
 (2*(1.200+1.900)-0.800*2)*0.200-1.000*1.300 0P16 = -0,380 [J]_x000d_
 (2*(1.000+1.700)-0.800)*0.200 0P17 = 0,920 [K]_x000d_
 "SKLADBA NP.07"_x000d_
 (2*(1.050+2.170)-0.800)*0.200+1.000*1.300 0P21 = 2,428 [L]_x000d_
 (2*(1.800+1.000)-0.800-0.700)*0.200+1.000*1.200 0P37A = 2,020 [M]_x000d_
 (2*(1.700+1.000)-0.700*2)*0.200 0P37B = 0,800 [N]_x000d_
 (2*(1.700+1.000)-0.700)*0.200 0P38 = 0,940 [O]_x000d_
 "SKLADBA NP.12"_x000d_
 (2*(1.840+1.100)-0.700*2)*0.200+1.100*1.300 0P06A = 2,326 [P]_x000d_
 (2*(1.640+1.000)-0.700)*0.200 0P06B = 0,916 [Q]_x000d_
 (2*(0.900+2.200)-0.700)*0.200+(1.100*2+0.900)*2.000 0P06C = 7,300 [R]_x000d_
 "SKLADBA NP.17"_x000d_
 (2*(2.710+2.955)-0.800)*0.200+(1.000+1.500)*2.000 NP.17 = 7,106 [S]_x000d_
 (2*(1.000+1.400)-0.800)*0.200 1P08 = 0,800 [T]_x000d_
 (2*(3.300+1.320+0.720)-0.800)*0.200+(1.230+0.925+0.720)*2.000 1P13 = 7,726 [U]_x000d_
 (2*(1.500+1.275)-0.800)*0.200 1P20 = 0,950 [V]_x000d_
 (2*(3.150+1.800)-0.800)*0.200+(1.800+2*1.000)*2.000 1P23 = 9,420 [W]_x000d_
 Celkem: A+B+C+D+E+F+G+H+I+J+K+L+M+N+O+P+Q+R+S+T+U+V+W = 78,261 [X]_x000d_</t>
  </si>
  <si>
    <t>781472219</t>
  </si>
  <si>
    <t>Montáž keramických obkladů stěn lepených cementovým flexibilním lepidlem hladkých přes 22 do 25 ks/m2</t>
  </si>
  <si>
    <t xml:space="preserve"> "1PP_STAVBA_NOVÝ"_x000d_
 "SKLADBA NP.20"_x000d_
 (2*1.320+1.110)*2.000 1S02  = 7,500 [A]_x000d_
 (2*(2.480+1.840)-0.900)*2.000 1S11 = 15,480 [B]_x000d_
 "1NP_STAVBA_NOVÝ"_x000d_
 2*(1.840+1.100)*2.000-0.700*2.000*2 0P06A = 8,960 [C]_x000d_
 2*(1.640+1.000)*2.000-0.700*2.000-1.230*1.100 0P06B = 7,807 [D]_x000d_
 (0.900+2*2.200)*2.000 0P06C = 10,600 [E]_x000d_
 (2*(1.200+1.900)-0.800*2)*2.000 0P16 = 9,200 [F]_x000d_
 (2*(1.000+1.700)-0.800)*2.000 0P17 = 9,200 [G]_x000d_
 (2*(2.990+2.650+0.930)+0.100-0.900)*2.000 0P18 = 24,680 [H]_x000d_
 (2.990+2*0.600)*0.600 0P19 = 2,514 [I]_x000d_
 2*(1.050+2.170)*2.000-0.800*2.000 0P21 = 11,280 [J]_x000d_
 (2*(2.030+2.470+0.230+0.950+0.370+0.080)+0.820)*2.000-0.800*2.000+(0.950+0.820)*0.100 0P34 = 24,737 [K]_x000d_
 2*(1.953+1.420+0.230)*2.000-0.800*2.000-0.700*2.000-0.890*1.080 0P35A = 10,451 [L]_x000d_
 2*(1.803+1.100)*2.000-0.700*2.000 0P36 = 10,212 [M]_x000d_
 2*(1.800+1.000)*2.000-0.800*2.000*2 0P37A = 8,000 [N]_x000d_
 2*(1.700+1.000)*2.000-0.800*2.000*2 0P37B = 7,600 [O]_x000d_
 2*(1.700+1.000)*2.000-0.800*2.000 0P38 = 9,200 [P]_x000d_
 (0.600+2.320+2.000)*2.000 0P39 = 9,840 [Q]_x000d_
 "SKLADBA NP.17"_x000d_
 (2*(2.710+2.955)-0.800)*2.000 1P06 = 21,060 [R]_x000d_
 (2*(1.000+1.400)-0.800)*1.500 1P08 = 6,000 [S]_x000d_
 (2*(1.550+1.307)-0.800)*2.000 1P12 = 9,828 [T]_x000d_
 (2*(3.300+1.320+0.720)-0.800)*2.000 1P13 = 19,760 [U]_x000d_
 (2*(1.500+1.275)-0.800)*2.000 1P20 = 9,500 [V]_x000d_
 (2*(3.150+1.800)-0.800)*2.000 1P23 = 18,200 [W]_x000d_
 Celkem: A+B+C+D+E+F+G+H+I+J+K+L+M+N+O+P+Q+R+S+T+U+V+W = 271,609 [X]_x000d_</t>
  </si>
  <si>
    <t>781492211</t>
  </si>
  <si>
    <t>Obklad - dokončující práce montáž profilu lepeného flexibilním cementovým lepidlem rohového</t>
  </si>
  <si>
    <t xml:space="preserve"> "1NP_STAVBA_NOVÝ"_x000d_
 2*1.100 0P06B = 2,200 [A]_x000d_
 2*2.000+2*1.070 0P18 = 6,140 [B]_x000d_
 5*2.000 0P34 = 10,000 [C]_x000d_
 1*2.000+2*1.080 0P35A = 4,160 [D]_x000d_
 "2NP_STAVBA_NOVÝ"_x000d_
 2.000 1P06 = 2,000 [E]_x000d_
 2*2.000 1P13 = 4,000 [F]_x000d_
 2.000 1P20 = 2,000 [G]_x000d_
 Celkem: A+B+C+D+E+F+G = 30,500 [H]_x000d_</t>
  </si>
  <si>
    <t>781495115</t>
  </si>
  <si>
    <t>Obklad - dokončující práce ostatní práce spárování silikonem</t>
  </si>
  <si>
    <t xml:space="preserve"> "1PP_STAVBA_NOVÝ"_x000d_
 "SKLADBA NP.20"_x000d_
 (2*1.320+1.110)+4*2.000 1S02  = 11,750 [A]_x000d_
 (2*(6.365+2.170+0.490)-0.900)+2*(1.900+1.380) 1S08 = 23,710 [B]_x000d_
 (2*(2.480+1.840)-0.900)+4*2.000 1S11 = 15,740 [C]_x000d_
 "1NP_STAVBA_NOVÝ"_x000d_
 2*(1.840+1.100)-0.700*2+4*2.000 0P06A = 12,480 [D]_x000d_
 2*(1.640+1.000)-0.700+4*2.000 0P06B = 12,580 [E]_x000d_
 2*(0.900+2.200)-0.700+4*2.000 0P06C = 13,500 [F]_x000d_
 4*2.000 0P21 = 8,000 [G]_x000d_
 (2*(2.030+2.470+0.230+0.950+0.370+0.080)+0.820)-0.800 0P34 = 12,280 [H]_x000d_
 9*2.000 0P34 = 18,000 [I]_x000d_
 2*(1.953+1.420+0.230)-0.800-0.700 0P35A = 5,706 [J]_x000d_
 5*2.000 0P35A = 10,000 [K]_x000d_
 2*(1.803+1.100)-0.700+4*2.000 0P36 = 13,106 [L]_x000d_
 4*2.000 0P37A = 8,000 [M]_x000d_
 4*2.000 0P37B = 8,000 [N]_x000d_
 4*2.000 0P38 = 8,000 [O]_x000d_
 2*2.000 0P39 = 4,000 [P]_x000d_
 "2NP_STAVBA_NOVÝ"_x000d_
 2*(2.710+2.955)-0.800+5*2.000 1P06 = 20,530 [Q]_x000d_
 2*(1.000+1.400)-0.800+4*2.000 1P08 = 12,000 [R]_x000d_
 2*(1.550+1.307)-0.800+4*2.000 1P12 = 12,914 [S]_x000d_
 2*(3.300+1.320+0.720)-0.800+6*2.000 1P13 = 21,880 [T]_x000d_
 2*(1.500+1.275)-0.800+4*2.000 1P20 = 12,750 [U]_x000d_
 2*(3.150+1.800)-0.800+4*2.000 1P23 = 17,100 [V]_x000d_
 Celkem: A+B+C+D+E+F+G+H+I+J+K+L+M+N+O+P+Q+R+S+T+U+V = 282,026 [W]_x000d_</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</si>
  <si>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</si>
  <si>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</si>
  <si>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</si>
  <si>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782</t>
  </si>
  <si>
    <t>Dokončovací práce - obklady z kamene</t>
  </si>
  <si>
    <t>782991911</t>
  </si>
  <si>
    <t>Oprava spárování obkladů z kamene včetně vyškrábání a vymytí spar aktivovanou maltou do 9 ks/m2</t>
  </si>
  <si>
    <t>782994913</t>
  </si>
  <si>
    <t>Obklady z kamene oprava - ostatní práce očištění tlakovou vodou</t>
  </si>
  <si>
    <t>782994914</t>
  </si>
  <si>
    <t>Obklady z kamene oprava - ostatní práce očištění tryskáním pískem</t>
  </si>
  <si>
    <t>782994915</t>
  </si>
  <si>
    <t>Obklady z kamene oprava - ostatní práce očištění ocelovými kartáči</t>
  </si>
  <si>
    <t>782994922</t>
  </si>
  <si>
    <t>Obklady z kamene oprava - ostatní práce nátěr impregnační a zpevňující</t>
  </si>
  <si>
    <t>3 NÁSOBNÝ NÁTĚR</t>
  </si>
  <si>
    <t>R78299401</t>
  </si>
  <si>
    <t>Minerální restaurátorská suchá hmota s hydraolicklými pojivy - oprava spárování obkladů</t>
  </si>
  <si>
    <t xml:space="preserve"> "POHLED SEVERNÍ"_x000d_
 13.062*0.500-1.430*0.400 NIŽŠÍ ČÁST = 5,959 [A]_x000d_
 30.200*0.650-1.650*0.350*2-4.775*0.300 HLAVNÍ OBJEKT = 17,043 [B]_x000d_
 13.060*0.400-1.050*0.400 NIŽŠÍ ČÁST = 4,804 [C]_x000d_
 "POHLED VÝCHODNÍ"_x000d_
 "11,035*0,600-1,050*0,600 NIŽŠÍ ČÁST"_x000d_
 5.960*0.620-1.330*0.620 HLAVNÍ OBEJKT = 2,871 [D]_x000d_
 0.800*0.650 ODSKOK HLAVNÍHO OBJEKTU = 0,520 [E]_x000d_
 "POHLED JIŽNÍ"_x000d_
 5.180*0.400 NIŽŠÍ ČÁST = 2,072 [F]_x000d_
 4.330*0.250-0.890*0.250 BOK POD PŘÍSTŘEŠKEM = 0,860 [G]_x000d_
 7.900*0.350+30.150*0.420-1.620*0.420*3+7.870*0.350 HLAVNÍ ČÁST POD PŘÍSTŘEŠKEM = 16,141 [H]_x000d_
 4.380*0.250 BOK POD PŘÍSTŘEŠKEM = 1,095 [I]_x000d_
 5.180*0.650 NIŽŠÍ ČÁST = 3,367 [J]_x000d_
 "POHLED ZÁPADNÍ"_x000d_
 11.000*0.400 NIŽŠÍ ČÁST = 4,400 [K]_x000d_
 5.9740*0.570 HLAVNÍ OBJEKT = 3,405 [L]_x000d_
 0.800*0.570 ODSKOK HLAVNÍHO OBJEKTU = 0,456 [M]_x000d_
 Celkem: A+B+C+D+E+F+G+H+I+J+K+L+M = 62,993 [N]_x000d_</t>
  </si>
  <si>
    <t>R78299402</t>
  </si>
  <si>
    <t>Doplnění žulového obložení soklu</t>
  </si>
  <si>
    <t xml:space="preserve"> "POHLED SEVERNÍ"_x000d_
 0.900*0.450 = 0,405 [A]_x000d_
 "POHLED JIŽNÍ"_x000d_
 1.620*0.400 = 0,648 [B]_x000d_
 2.070*0.400 = 0,828 [C]_x000d_
 Celkem: A+B+C = 1,881 [D]_x000d_</t>
  </si>
  <si>
    <t>V místech např. kde byly dveře.</t>
  </si>
  <si>
    <t>Doplnění žulového parapetu, šířka 120 mm</t>
  </si>
  <si>
    <t xml:space="preserve"> 1.070+1.100 0P15 = 2,170 [A]_x000d_
 1.000 0P33 = 1,000 [B]_x000d_
 1.000 0P35A = 1,000 [C]_x000d_
 1.100 0P24 = 1,100 [D]_x000d_
 Celkem: A+B+C+D = 5,270 [E]_x000d_</t>
  </si>
  <si>
    <t>R78299403</t>
  </si>
  <si>
    <t>Oprava venkovního žulového parapetu u oken, šířka 120 mm</t>
  </si>
  <si>
    <t xml:space="preserve"> 1.100+1.070 0P12 = 2,170 [A]_x000d_
 1.070+1.100 0P15 = 2,170 [B]_x000d_
 1.070 0P19 = 1,070 [C]_x000d_
 3*1.070 0P25 = 3,210 [D]_x000d_
 1.070 0P39 = 1,070 [E]_x000d_
 Celkem: A+B+C+D+E = 9,690 [F]_x000d_</t>
  </si>
  <si>
    <t>R78299404</t>
  </si>
  <si>
    <t>Oprava venkovní žulové římsy, šířka 90 mm</t>
  </si>
  <si>
    <t xml:space="preserve"> "POHLED SEVERNÍ"_x000d_
 19.1 = 19,100 [A]_x000d_
 "POHLED ZÁPADNÍ"_x000d_
 4.6 = 4,600 [B]_x000d_
 "POHLED VÝCHODNÍ"_x000d_
 4.7 = 4,700 [C]_x000d_
 "POHLED JIŽNÍ"_x000d_
 15.7 = 15,700 [D]_x000d_
 Celkem: A+B+C+D = 44,100 [E]_x000d_</t>
  </si>
  <si>
    <t>R78299405</t>
  </si>
  <si>
    <t>Oprava venkovní žulové římsy, šířka 160 mm</t>
  </si>
  <si>
    <t xml:space="preserve"> "POHLED SEVERNÍ"_x000d_
 9.6 = 9,600 [A]_x000d_
 "POHLED ZÁPADNÍ"_x000d_
 1.3 = 1,300 [B]_x000d_
 Celkem: A+B = 10,900 [C]_x000d_</t>
  </si>
  <si>
    <t>Oprava venkovní žulové římsy, šířka 200 mm</t>
  </si>
  <si>
    <t xml:space="preserve"> "POHLED JIŽNÍ"_x000d_
 6.2 = 6,200 [A]_x000d_
 Celkem: A = 6,200 [B]_x000d_</t>
  </si>
  <si>
    <t>R78299407</t>
  </si>
  <si>
    <t>Doplnění žulové římsy, šířka 90 mm</t>
  </si>
  <si>
    <t xml:space="preserve"> "POHLED JIŽNÍ"_x000d_
 1.200 = 1,200 [A]_x000d_</t>
  </si>
  <si>
    <t>R78299408</t>
  </si>
  <si>
    <t>Doplnění žulové římsy, šířka 200 mm</t>
  </si>
  <si>
    <t xml:space="preserve"> "POHLED JIŽNÍ"_x000d_
 2.500 = 2,500 [A]_x000d_</t>
  </si>
  <si>
    <t>783</t>
  </si>
  <si>
    <t>Dokončovací práce - nátěry</t>
  </si>
  <si>
    <t>783114101</t>
  </si>
  <si>
    <t>Základní nátěr truhlářských konstrukcí jednonásobný syntetický</t>
  </si>
  <si>
    <t xml:space="preserve"> "NÁTĚR ZÁBRADLÍ T/001"_x000d_
 4*(5*(4.450)*2*(0.100+0.025)+31*0.700*2*(0.060+0.025)+2*0.150*2*(0.060*0.025)) = 37,010 [A]_x000d_
 Celkem: A = 37,010 [B]_x000d_</t>
  </si>
  <si>
    <t>783118211</t>
  </si>
  <si>
    <t>Lakovací nátěr truhlářských konstrukcí dvojnásobný s mezibroušením syntetický</t>
  </si>
  <si>
    <t>783138213</t>
  </si>
  <si>
    <t>Lakovací nátěr truhlářských konstrukcí dvojnásobný s mezibroušením epoxidový</t>
  </si>
  <si>
    <t>783144101</t>
  </si>
  <si>
    <t>Základní nátěr truhlářských konstrukcí jednonásobný polyuretanový</t>
  </si>
  <si>
    <t xml:space="preserve"> "SKLADBA NZ.05"_x000d_
 "POHLEDY NOVY"_x000d_
 "ODMĚŘENO V DWG V POHLEDECH"_x000d_
 "PLOCHA ZVĚTŠENA KOEFICIENTEM 1,5"_x000d_
 "ZVÝŠENÁ PRACNOST"_x000d_
 "POHLED SEVERNÍ"_x000d_
 (2*8.700*0.580) HLAVNÍ OBJEKT U POZEDNICE = 10,092 [A]_x000d_
 (28.24-2*0.710*1.125) ŠTÍTOVÁ STĚNA = 26,643 [B]_x000d_
 "POHLED VÝCHODNÍ"_x000d_
 (33.34-2*0.813*1.485) = 30,925 [C]_x000d_
 "POHLED JIŽNÍ"_x000d_
 30.062*0.992 = 29,822 [D]_x000d_
 "POHLED ZÁPADNÍ"_x000d_
 (33.34-2*0.813*1.485) = 30,925 [E]_x000d_
 "PODBITÍ"_x000d_
 "OBROUŠENÍ 100%"_x000d_
 85.30/0.8660254 = 98,496 [F]_x000d_
 Celkem: A+B+C+D+E+F = 226,903 [G]_x000d_
 G * 1.5Koeficient množství = 340,354 [H]_x000d_</t>
  </si>
  <si>
    <t>783201401</t>
  </si>
  <si>
    <t>Příprava podkladu tesařských konstrukcí před provedením nátěru ometení</t>
  </si>
  <si>
    <t xml:space="preserve"> "SKLADBA NS.02"_x000d_
 231.16/0.98419561 plocha palubek = 234,872 [A]_x000d_
 632.150*(0.060+0.120) krokve = 113,787 [B]_x000d_
 632.150*2*(0.040+0.040) hoblované latě = 101,144 [C]_x000d_
 Celkem: A+B+C = 449,803 [D]_x000d_</t>
  </si>
  <si>
    <t>783213111</t>
  </si>
  <si>
    <t>Preventivní napouštěcí nátěr tesařských prvků proti dřevokazným houbám, hmyzu a plísním zabudovaných do konstrukce jednonásobný syntetický</t>
  </si>
  <si>
    <t xml:space="preserve"> "SKLADBA NS.01"_x000d_
 31.762*7.200/0.8660254 = 264,064 [A]_x000d_
 31.762*7.200/0.8660254 = 264,064 [B]_x000d_
 12.835*0.890/0.8660254 = 13,190 [C]_x000d_
 480*(0.120+2*0.160) = 211,200 [D]_x000d_
 120*2*(0.140+0.140) = 67,200 [E]_x000d_
 Celkem: A+B+C+D+E = 819,719 [F]_x000d_</t>
  </si>
  <si>
    <t>OŠETŘENÍ STÁVAJÍCÍH PRVKŮ</t>
  </si>
  <si>
    <t>783244101</t>
  </si>
  <si>
    <t>Základní nátěr tesařských konstrukcí jednonásobný polyuretanový</t>
  </si>
  <si>
    <t>783248221</t>
  </si>
  <si>
    <t>Lakovací nátěr tesařských konstrukcí dvojnásobný s mezibroušením polyuretanový</t>
  </si>
  <si>
    <t>783344101</t>
  </si>
  <si>
    <t>Základní nátěr zámečnických konstrukcí jednonásobný polyuretanový</t>
  </si>
  <si>
    <t xml:space="preserve"> "U 120 - PLOCHA POVRCHU - 0,434 m2/m"_x000d_
 13*0.585*0.434 ZVZ/01 = 3,301 [A]_x000d_
 13*4.450*0.434 ZVZ/02 = 25,107 [B]_x000d_
 152*4.65*0.434 ZVZ/03 = 306,751 [C]_x000d_
 16*3.550*0.434 ZVZ/04 = 24,651 [D]_x000d_
 2*1.170*0.434 ZVZ/05 = 1,016 [E]_x000d_
 12*5.650*0.434 ZVZ/06 = 29,425 [F]_x000d_
 6*12.550*0.434 ZKR/01 = 32,680 [G]_x000d_
 2*3.35*0.434 ZKR/02 = 2,908 [H]_x000d_
 2*8.000*0.434 ZKR/03 = 6,944 [I]_x000d_
 2*3.950*0.434 ZKR/04 = 3,429 [J]_x000d_
 2*1.550*0.434 ZKR/05 = 1,345 [K]_x000d_
 2*5.650*0.434 ZKR/06 = 4,904 [L]_x000d_
 14*5.000*0.434 ZKR/07 = 30,380 [M]_x000d_
 Celkem: A+B+C+D+E+F+G+H+I+J+K+L+M = 472,841 [N]_x000d_</t>
  </si>
  <si>
    <t>783344201</t>
  </si>
  <si>
    <t>Základní antikorozní nátěr zámečnických konstrukcí jednonásobný polyuretanový</t>
  </si>
  <si>
    <t xml:space="preserve"> 9*10.000 litinové sloupy = 90,000 [A]_x000d_</t>
  </si>
  <si>
    <t>783347101</t>
  </si>
  <si>
    <t>Krycí nátěr (email) zámečnických konstrukcí jednonásobný polyuretanový</t>
  </si>
  <si>
    <t xml:space="preserve"> 472.841 = 472,841 [A]_x000d_
 62*2.600*2*(0.060+0.040) ZKR/08 = 32,240 [B]_x000d_
 12*4.650*2*(0.060+0.040) ZVZ/07 = 11,160 [C]_x000d_
 9*10.000 litinové sloupy = 90,000 [D]_x000d_
 "VYPIS_ZAMECNICKYCH_VYROBKU"_x000d_
 "Z/08"_x000d_
 "VÝPLŇ ZÁBRADLÍ"_x000d_
 2*PI*0.04*46*1.200 = 0,000 [E]_x000d_
 "SLOUPEK ZÁBRADLÍ"_x000d_
 2*PI*0.04*46*1.370 = 0,000 [F]_x000d_
 "BOČNÍ ZÁBRADLÍ"_x000d_
 2*PI*0.04*4*0.400 = 0,000 [G]_x000d_
 Celkem: A+B+C+D+E+F+G = 0,000 [H]_x000d_</t>
  </si>
  <si>
    <t>783827443</t>
  </si>
  <si>
    <t>Krycí (ochranný ) nátěr omítek dvojnásobný hladkých omítek hladkých, zrnitých tenkovrstvých nebo štukových stupně členitosti 3 silikátový</t>
  </si>
  <si>
    <t>783827505</t>
  </si>
  <si>
    <t>Krycí (ochranný ) nátěr omítek dvojnásobný hladkých zdiva lícového silikonový</t>
  </si>
  <si>
    <t xml:space="preserve"> "NÁTĚRY KOMÍNŮ"_x000d_
 "2NP_STAVBA_NOVY"_x000d_
 2*(0.610+1.150)*4.500 = 15,840 [A]_x000d_
 2*2*(0.650+0.650)*1.500 = 7,800 [B]_x000d_
 Mezisoučet: A+B = 23,640 [C]_x000d_
 "STRECHA_STAVBA_NOVY"_x000d_
 2*(1.130+0.580)*1.500 = 5,130 [D]_x000d_
 2*(0.650+0.580)*1.500 = 3,690 [E]_x000d_
 2*(0.620+0.580)*1.500 = 3,600 [F]_x000d_
 2*(0.550+0.580)*1.500 = 3,390 [G]_x000d_
 2*(0.580+0.580)*1.500 = 3,480 [H]_x000d_
 2*(0.970+0.580)*1.500 = 4,650 [I]_x000d_
 2*(0.990+0.580)*1.500 = 4,710 [J]_x000d_
 Mezisoučet: D+E+F+G+H+I+J = 28,650 [K]_x000d_
 Celkem: A+B+D+E+F+G+H+I+J = 52,290 [L]_x000d_</t>
  </si>
  <si>
    <t>783897611</t>
  </si>
  <si>
    <t>Krycí (ochranný ) nátěr omítek Příplatek k cenám za provádění barevného nátěru v odstínu středně sytém dvojnásobného</t>
  </si>
  <si>
    <t>R7833170</t>
  </si>
  <si>
    <t>Krycí nátěr ocelových zárubní 2násobný</t>
  </si>
  <si>
    <t xml:space="preserve"> "Výpis dveřních otvorů - interiér"_x000d_
 "1PP_STAVBA_NOVÝ"_x000d_
 2 DI.005 = 2,000 [A]_x000d_
 1 DI.007 = 1,000 [B]_x000d_
 Celkem: A+B = 3,000 [C]_x000d_</t>
  </si>
  <si>
    <t>784</t>
  </si>
  <si>
    <t>Dokončovací práce - malby a tapety</t>
  </si>
  <si>
    <t>784211121</t>
  </si>
  <si>
    <t>Malby z malířských směsí oděruvzdorných za mokra dvojnásobné, bílé za mokra oděruvzdorné středně v místnostech výšky do 3,80 m</t>
  </si>
  <si>
    <t xml:space="preserve"> "1NP_STAVBA_NOVÝ"_x000d_
 2*(1.200*1.900)*2.750+1.200*1.900 0P16 = 14,820 [A]_x000d_
 2*(1.000*1.700)*2.750+1.000*1.700 0P17 = 11,050 [B]_x000d_
 2*(2.990+2.650+0.930)*0.750+2.990*2.650 0P18 = 17,779 [C]_x000d_
 2*(4.080+2.620+0.230)*1.200+(0.890+2*1.415)*0.235+2.000*0.230 0P34/0P35A/0P36 = 17,966 [D]_x000d_
 2*(1.800+1.000)*1.000+1.800*1.000 0P37A = 7,400 [E]_x000d_
 2*(1.700+1.000)*1.000+1.700*1.000 0P37B = 7,100 [F]_x000d_
 2*(1.700+1.000)*1.000+1.700*1.000 0P38 = 7,100 [G]_x000d_
 2*(2.320+2.000)*2.750+2.320*2.000-(0.600+2.320+2.000)*2.000 0P39 = 18,560 [H]_x000d_
 "2NP_STAVBA_NOVÝ"_x000d_
 2*(2.710+2.955)*1.400+6.51 1P06 = 22,372 [I]_x000d_
 2*(1.000+1.400)*2.000+1.400 1P08 = 11,000 [J]_x000d_
 2*(1.550+1.307)*1.500+2.03 1P12 = 10,601 [K]_x000d_
 2*(3.300+1.320+0.720)*1.500+4.27 1P13 = 20,290 [L]_x000d_
 2*(1.500+1.275)*1.500+1.91 1P20 = 10,235 [M]_x000d_
 2*(3.150+1.800)*1.500+5.67 1P23 = 20,520 [N]_x000d_
 Celkem: A+B+C+D+E+F+G+H+I+J+K+L+M+N = 196,793 [O]_x000d_</t>
  </si>
  <si>
    <t>784211123</t>
  </si>
  <si>
    <t>Malby z malířských směsí oděruvzdorných za mokra dvojnásobné, bílé za mokra oděruvzdorné středně v místnostech výšky přes 3,80 do 5,00 m</t>
  </si>
  <si>
    <t xml:space="preserve"> "1NP_STAVBA_NOVÝ"_x000d_
 2*(1.840+1.100)*2.040+1.840*1.100 0P06A = 14,019 [A]_x000d_
 2*(1.640+1.000)*2.040+1.640*1.000 0P06B = 12,411 [B]_x000d_
 2*(2.200+0.900)*2.040+2.200*0.900 0P06C = 14,628 [C]_x000d_
 2*(1.050+2.170)*2.040+1.050*2.170 0P21 = 15,416 [D]_x000d_
 Celkem: A+B+C+D = 56,475 [E]_x000d_</t>
  </si>
  <si>
    <t>784221103</t>
  </si>
  <si>
    <t>Malby z malířských směsí otěruvzdorných za sucha dvojnásobné, bílé za sucha otěruvzdorné dobře v místnostech výšky přes 3,80 do 5,00 m</t>
  </si>
  <si>
    <t xml:space="preserve"> "1NP_STAVBA_NOVÝ"_x000d_
 2*(8.200+5.380)*4.140+8.200*5.380 0P03 = 156,558 [A]_x000d_
 2*(4.630+5.380)*4.030+4.630*5.380 0P04 = 105,590 [B]_x000d_
 2*(2.840+3.060)*4.040+2.840*3.060 0P05 = 56,362 [C]_x000d_
 2*(2.910+5.230)*4.010+2.910*5.230 0P08 = 80,502 [D]_x000d_
 2*(2.055+2.170)*4.040+2.055*2.170 0P19 = 38,597 [E]_x000d_
 2*(3.205+3.100)*4.040+3.205*3.100 0P20 = 60,880 [F]_x000d_
 2*(5.460+7.550)*4.040+40.84 0P30 = 145,961 [G]_x000d_
 2*(5.460+3.600)*4.040+19.66 0P32 = 92,865 [H]_x000d_
 Celkem: A+B+C+D+E+F+G+H = 737,316 [I]_x000d_</t>
  </si>
  <si>
    <t>784221111</t>
  </si>
  <si>
    <t>Malby z malířských směsí otěruvzdorných za sucha dvojnásobné, bílé za sucha otěruvzdorné středně v místnostech výšky do 3,80 m</t>
  </si>
  <si>
    <t xml:space="preserve"> "1NP_STAVBA_NOVÝ"_x000d_
 2*(1.600+4.040)*3.000+1.600*4.040 0P12 = 40,304 [A]_x000d_
 2*(4.530+5.400)*2.750+13.73 0P13 = 68,345 [B]_x000d_
 2*(4.040+2.660)*2.750+2*(4.040+2.520)*2.750-2.300*2.300*2+4.040*2.660+4.040*2.520 0P15 = 83,277 [C]_x000d_
 2*(4.530+1.254)*2.750+4.530*1.254 0P19 = 37,493 [D]_x000d_
 2*(2.990+2.700)*2.750+2.990*2.700 0P19 = 39,368 [E]_x000d_
 2*(2.320*1.890)*2.750+2.320*1.890 0P23 = 28,501 [F]_x000d_
 2*(4.070+2.060)*3.000+4.070*2.060 0P24 = 45,164 [G]_x000d_
 2*(4.090+1.760)*3.000+4.090*1.760 0P25 = 42,298 [H]_x000d_
 2*(2.750+5.560)*3.000+2.750*5.560 0P31 = 65,150 [I]_x000d_
 2*(5.200+5.570)*3.000 0P33 = 64,620 [J]_x000d_
 2*(4.130+2.580)*3.0000P33 = 40,260 [K]_x000d_
 33.00 0P33 = 33,000 [L]_x000d_
 "2NP_STAVBA_NOVÝ"_x000d_
 2*((6.585+0.335+1.030)+3.750)*3.420+26.97 1P04 = 106,998 [M]_x000d_
 2*(3.070+2.175)*3.400+6.95 1P03 = 42,616 [N]_x000d_
 2*(5.800+5.270)*3.500+30.96 1P07 = 108,450 [O]_x000d_
 2*(5.660+5.380+3*0.650+1.550)*3.500+28.42 1P09 = 130,200 [P]_x000d_
 2*(3.365+1.350)*3.500+5.10 1P11 = 38,105 [Q]_x000d_
 2*(2.850+3.922)*3.500+11.18 1P14 = 58,584 [R]_x000d_
 2*(5.625+3.880)*3.500+21.82 1P15 = 88,355 [S]_x000d_
 2*(2.685+5.380)*3.500+14.45 1P16 = 70,905 [T]_x000d_
 2*(3.610+2.685)*3.500+8.08 1P17 = 52,145 [U]_x000d_
 2*(5.560+2.780)*3.500+15.68 1P18 = 74,060 [V]_x000d_
 2*(3.080+4.170)*3.500+12.99 1P19 = 63,740 [W]_x000d_
 2*(2.100+1.800)*3.500+4.66 1P22 = 31,960 [X]_x000d_
 2*(5.480+3.455)*3.500+18.94 1P24 = 81,485 [Y]_x000d_
 2*(5.080+5.390)*3.500+27.37 1P25 = 100,660 [Z]_x000d_
 "3NP_STAVBA_NOVÝ"_x000d_
 2*(8.290+2.280)*2.500+2*(3.040+4.050)*2.500+8.290*2.280+3.040*4.050 2P02 = 119,513 [AA]_x000d_
 "3NP_STAVBA_DEMOLICE"_x000d_
 (29.200+9.600+9.000)*1.160 POZEDNICOVÉ ZDIVO = 55,448 [AB]_x000d_
 2*11.630*3.000 ŠTÍTOVÉ ZDIVO = 69,780 [AC]_x000d_
 2*(3.040+4.010)*3.800 SCHODIŠTĚ = 53,580 [AD]_x000d_
 2*(3.490+3.860)*2.500 2P01 = 36,750 [AE]_x000d_
 2*(8.290+2.280)*2.500 2P12 = 52,850 [AF]_x000d_
 8.690*2.700+5.680*2.600OBVOD ZDIVA KOLEM CHODBY = 38,231 [AG]_x000d_
 2*(1.030+0.580)*4.000 KOMÍN = 12,880 [AH]_x000d_
 4*2*(0.570+0.560)*4.000 KOMÍN = 36,160 [AI]_x000d_
 2*(0.990+0.533)*4.000 KOMÍN = 12,184 [AJ]_x000d_
 Celkem: A+B+C+D+E+F+G+H+I+J+K+L+M+N+O+P+Q+R+S+T+U+V+W+X+Y+Z+AA+AB+AC+AD+AE+AF+AG+AH+AI+AJ = 2123,420 [AK]_x000d_</t>
  </si>
  <si>
    <t>784321031</t>
  </si>
  <si>
    <t>Malby silikátové dvojnásobné, bílé v místnostech výšky do 3,80 m</t>
  </si>
  <si>
    <t xml:space="preserve"> "1PP_STAVBA_NOVÝ"_x000d_
 352.013 STROPY VE SKLEPĚ = 352,013 [A]_x000d_
 660.392  STÁVAJÍCÍ ZDIVO = 660,392 [B]_x000d_
 91.134 NOVÉ ZDIVO = 91,134 [C]_x000d_
 Celkem: A+B+C = 1103,539 [D]_x000d_</t>
  </si>
  <si>
    <t>787</t>
  </si>
  <si>
    <t>Dokončovací práce - zasklívání</t>
  </si>
  <si>
    <t>R78731340</t>
  </si>
  <si>
    <t>Zasklívání střech drátosklem, tl. 6 mm, počet skel 54 - 500x2650 mm</t>
  </si>
  <si>
    <t xml:space="preserve"> "VYPIS_ZAMECNICKYCH_VYROBKU"_x000d_
 "Z/011"_x000d_
 73.200 = 73,200 [A]_x000d_</t>
  </si>
  <si>
    <t>Jednotlivé kusy skel budou připevněny do ocelové konstrukce pomocí krycích přítlačných lišt
Položka obsahuje montáž a dodávku veškerého zasklení
Položka obsahuje montáž a dodávku veškerých přítlačných lišt pro montáž</t>
  </si>
  <si>
    <t>790</t>
  </si>
  <si>
    <t>R790O010</t>
  </si>
  <si>
    <t>D+M Netopýří budka zabudovaná do dřevěné konstrukce</t>
  </si>
  <si>
    <t>R790O012</t>
  </si>
  <si>
    <t>D+M Bezpečnostní tabulky dle PBŘ - hasicí přístroje, únikové východy apod.</t>
  </si>
  <si>
    <t>941111121</t>
  </si>
  <si>
    <t>Lešení řadové trubkové lehké pracovní s podlahami s provozním zatížením tř. 3 do 200 kg/m2 šířky tř. W09 od 0,9 do 1,2 m, výšky výšky do 10 m montáž</t>
  </si>
  <si>
    <t xml:space="preserve"> "POHLED SEVERNÍ"_x000d_
 (13.000+1.200)*3.000 NIŽŠÍ ČÁST = 42,600 [A]_x000d_
 (30.200+2*1.200)*8.000 PROSTŘEDNÍ ČÁST = 260,800 [B]_x000d_
 12.000*3.000 ŠTÍT PROSTŘEDNÍ ČÁSTI = 36,000 [C]_x000d_
 (13.000+1.200)*3.000 NIŽŠÍ ČÁST = 42,600 [D]_x000d_
 Mezisoučet: A+B+C+D = 382,000 [E]_x000d_
 "POHLED VÝCHODNÍ"_x000d_
 (11.000+2*1.200)*3.000 NIŽŠÍ ČÁST = 40,200 [F]_x000d_
 110.77 VYŠŠÍ ČÁST = 110,770 [G]_x000d_
 Mezisoučet: F+G = 150,970 [H]_x000d_
 "POHLED JIŽNÍ"_x000d_
 5.200*3.000 NIŽŠÍ ČÁST = 15,600 [I]_x000d_
 (4.300+46.030+4.300)*2.800 POD PŘÍSTŘEŠKEM = 152,964 [J]_x000d_
 5.200*3.000 NIŽŠÍ ČÁST = 15,600 [K]_x000d_
 (30.060+2*1.200)*3.400 NAD PŘÍSTŘEŠKEM = 110,364 [L]_x000d_
 Mezisoučet: I+J+K+L = 294,528 [M]_x000d_
 "POHLED ZÁPADNÍ"_x000d_
 (11.000+2*1.200)*3.000 NIŽŠÍ ČÁST = 40,200 [N]_x000d_
 110.77 VYŠŠÍ ČÁST = 110,770 [O]_x000d_
 Mezisoučet: N+O = 150,970 [P]_x000d_
 Celkem: A+B+C+D+F+G+I+J+K+L+N+O = 978,468 [Q]_x000d_</t>
  </si>
  <si>
    <t>941111221</t>
  </si>
  <si>
    <t>Lešení řadové trubkové lehké pracovní s podlahami s provozním zatížením tř. 3 do 200 kg/m2 šířky tř. W09 od 0,9 do 1,2 m, výšky výšky do 10 m příplatek k ceně z</t>
  </si>
  <si>
    <t>Lešení řadové trubkové lehké pracovní s podlahami s provozním zatížením tř. 3 do 200 kg/m2 šířky tř. W09 od 0,9 do 1,2 m, výšky výšky do 10 m příplatek k ceně za každý den použití</t>
  </si>
  <si>
    <t>941111821</t>
  </si>
  <si>
    <t>Lešení řadové trubkové lehké pracovní s podlahami s provozním zatížením tř. 3 do 200 kg/m2 šířky tř. W09 od 0,9 do 1,2 m, výšky výšky do 10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</si>
  <si>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</si>
  <si>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</si>
  <si>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</si>
  <si>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</si>
  <si>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</si>
  <si>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</si>
  <si>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949101112</t>
  </si>
  <si>
    <t>Lešení pomocné pracovní pro objekty pozemních staveb pro zatížení do 150 kg/m2, o výšce lešeňové podlahy přes 1,9 do 3,5 m</t>
  </si>
  <si>
    <t>952901111</t>
  </si>
  <si>
    <t>Vyčištění budov nebo objektů před předáním do užívání budov bytové nebo občanské výstavby, světlé výšky podlaží do 4 m</t>
  </si>
  <si>
    <t xml:space="preserve"> "1PP_STAVBA_NOVÝ"_x000d_
 438.6 = 438,600 [A]_x000d_
 "1NP_STAVBA_NOVÝ"_x000d_
 597.9 = 597,900 [B]_x000d_
 "2NP_STAVBA_NOVÝ"_x000d_
 387.8 = 387,800 [C]_x000d_
 "3NP_STAVBA_NOVÝ"_x000d_
 374.6 = 374,600 [D]_x000d_
 Celkem: A+B+C+D = 1798,900 [E]_x000d_</t>
  </si>
  <si>
    <t>979071111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</si>
  <si>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</si>
  <si>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</si>
  <si>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 xml:space="preserve"> "1NP_STAVBA_NOVY"_x000d_
 "SKLADBA ZP.02"_x000d_
 61.340*1.200 ROZEBRÁNÍ DLAŽBY PRO NÁSLEDNÉ PŘESKLÁDÁNÍ = 73,608 [A]_x000d_</t>
  </si>
  <si>
    <t>985324111</t>
  </si>
  <si>
    <t>Ochranný nátěr betonu na bázi silanu impregnační dvojnásobný S1 (OS-A)</t>
  </si>
  <si>
    <t>998011010</t>
  </si>
  <si>
    <t>Přesun hmot pro budovy občanské výstavby, bydlení, výrobu a služby s nosnou svislou konstrukcí zděnou z cihel, tvárnic nebo kamene vodorovná dopravní vzdálenost do 100 m s omezením mechanizace pro budovy výšky přes 12 do 24 m</t>
  </si>
  <si>
    <t>ON</t>
  </si>
  <si>
    <t>VSEOB010</t>
  </si>
  <si>
    <t>Zpracování projektové dokumentace pasportizace stavebních prvků a konstrukcí v rozsahu dle požadavku památkové péče, včetně projednání s PP</t>
  </si>
  <si>
    <t>VSEOB011</t>
  </si>
  <si>
    <t>Dílenská dokumentace výrobků pro odsouhlasení k odsouhlasení AD, u prvků historických replik včetně projednání s PP</t>
  </si>
  <si>
    <t>VSEOB012</t>
  </si>
  <si>
    <t>Laboratorní dendrochronologická analýza především pro zjištění stavu dřevěných konstrukcí a také pro zjištění stáří</t>
  </si>
  <si>
    <t>VSEOB013</t>
  </si>
  <si>
    <t>Doplňková sondáž a restaurátorský průzkum exteriérových omítek a interiérových omítek - evidence uměleckořemeslných prvků a detailů</t>
  </si>
  <si>
    <t>VSEOB014</t>
  </si>
  <si>
    <t>Dokumentace OPD dle metodiky NPÚ</t>
  </si>
  <si>
    <t>Po započetí stavebních prací při rekonstrukci budovy je nutné provádět operativní průzkum a dokumentaci (OPD) dle Metodiky NPÚ. OPD je jednou ze zásadních forem průzkumu nemovitého památkového fondu. Jeho výsledky upřesní a doplní výsledky stavebně historického průzkumu. Tento průzkum není možné opomenout, aby se během stavby např. nepoškodily nálezové situace s hodnotnými detaily či prvky.</t>
  </si>
  <si>
    <t>VSEOB015</t>
  </si>
  <si>
    <t>Realizační dokumentace</t>
  </si>
  <si>
    <t>Zhotovení realizační dokumentace na:
- truhlářské výrobky
- zámečnické výrobky
- klepmpířské výrobky
- ocelové konstrukce přístřešku
- veškeré profese (silnoproud, slaboproud, VZT, MAR a další)
a další výrobky nebo prvky stavby, které vyžadují rozpracování výrobní, dílenské nebo montážní dokumentace.
Tato položka obsahuje veškeré náklady pro všechny stavební objekty.</t>
  </si>
  <si>
    <t>SO 55-71-01.01B</t>
  </si>
  <si>
    <t>113105111</t>
  </si>
  <si>
    <t>Rozebrání dlažeb z lomového kamene s přemístěním hmot na skládku na vzdálenost do 3 m nebo s naložením na dopravní prostředek, kladených na sucho</t>
  </si>
  <si>
    <t xml:space="preserve"> "1NP_STAVBA_NOVY"_x000d_
 "SKLADBA ZP.02"_x000d_
 61.340*1.500 ROZEBRÁNÍ DLAŽBY PRO NÁSLEDNÉ PŘESKLÁDÁNÍ = 92,010 [A]_x000d_</t>
  </si>
  <si>
    <t>122211101</t>
  </si>
  <si>
    <t>Odkopávky a prokopávky ručně zapažené i nezapažené v hornině třídy těžitelnosti I skupiny 3</t>
  </si>
  <si>
    <t xml:space="preserve"> "1PP_STAVBA_DEMOLICE"_x000d_
 "SKLADBA S.01 - ZHUTNĚNÁ ZEMINA"_x000d_
 45.70*0.130 1S02 = 5,941 [A]_x000d_
 12.19*0.130 1S03 = 1,585 [B]_x000d_
 8.60*0.130 1S04 = 1,118 [C]_x000d_
 16.36*0.130 1S05 = 2,127 [D]_x000d_
 13.37*0.130 1S06 = 1,738 [E]_x000d_
 27.40*0.130 1S07 = 3,562 [F]_x000d_
 14.72*0.130 1S08 = 1,914 [G]_x000d_
 14.28*0.130 1S09 = 1,856 [H]_x000d_
 74.73*0.130 1S10 = 9,715 [I]_x000d_
 9.56*0.130 1S12 = 1,243 [J]_x000d_
 23.82*0.130 1S13 = 3,097 [K]_x000d_
 28.23*0.130 1S14 = 3,670 [L]_x000d_
 15.48*0.130 + 2.340*1.670*1.150 1S15 = 6,506 [M]_x000d_
 1.15*0.130 1S16 = 0,150 [N]_x000d_
 "EXTERIÉR"_x000d_
 "VÝKOP PRO ODBOURÁNÍ ZDIVA POD SCHODY"_x000d_
 5.375*0.520*0.500 = 1,398 [O]_x000d_
 "1NP_STAVBA_DEMOLICE"_x000d_
 "SKLADBA ZP.01"_x000d_
 8*0.300*0.800*0.300 VÝKOPY PRO ZÁKLADY LAVIČEK = 0,576 [P]_x000d_
 8*0.350*0.350*0.450 VÝKOPY PRO ZÁKLADY KOLOSTAVU = 0,441 [Q]_x000d_
 Celkem: A+B+C+D+E+F+G+H+I+J+K+L+M+N+O+P+Q = 46,635 [R]_x000d_</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</si>
  <si>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</si>
  <si>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</si>
  <si>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</si>
  <si>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 xml:space="preserve"> "1NP_STAVBA_NOVY"_x000d_
 "SKLADBA ZP.02"_x000d_
 61.340*1.200*2.000 ROZEBRÁNÍ DLAŽBY PRO NÁSLEDNÉ PŘESKLÁDÁNÍ = 147,216 [A]_x000d_</t>
  </si>
  <si>
    <t>139711111</t>
  </si>
  <si>
    <t>Vykopávka v uzavřených prostorech ručně v hornině třídy těžitelnosti I skupiny 1 až 3</t>
  </si>
  <si>
    <t xml:space="preserve"> "1NP_STAVBA_DEMOLICE"_x000d_
 "SKLADBA S.02"_x000d_
 10.96*0.285 0P23 = 3,124 [A]_x000d_
 10.66*0.285 0P24 = 3,038 [B]_x000d_
 "SKLADBA S.03"_x000d_
 4.090*1.760*0.285 0P19-21 = 2,052 [C]_x000d_
 4.070*2.060*0.285 0P22 a 0P31 = 2,389 [D]_x000d_
 "SKLADBA S.04"_x000d_
 4.530*5.500*0.085 0P08 = 2,118 [E]_x000d_
 "SKLADBA S.05"_x000d_
 10.09*0.085 0P05 = 0,858 [F]_x000d_
 "SKLADBA S.06"_x000d_
 16.45*0.115 0P09 = 1,892 [G]_x000d_
 "SKLADBA S.07"_x000d_
 10.85*0.065 0P06 = 0,705 [H]_x000d_
 "SKLADBA S.08"_x000d_
 16.44*0.065 0P07 = 1,069 [I]_x000d_
 "SKLADBA S.10"_x000d_
 21.59*0.050 0P02 = 1,080 [J]_x000d_
 5.67*0.050 0P03 = 0,284 [K]_x000d_
 17.21*0.050 0P10 = 0,861 [L]_x000d_
 9.82*0.050 0P17 = 0,491 [M]_x000d_
 (28.95-3.300*1.900)*0.050 0P18 = 1,134 [N]_x000d_
 13.90*0.050 0P27 = 0,695 [O]_x000d_
 3.010*6.190*0.050 0P28 = 0,932 [P]_x000d_
 9.17*0.050 0P29 = 0,459 [Q]_x000d_
 "SKLADBA S.11"_x000d_
 4.630*5.380*0.050 0P11/0P30 = 1,245 [R]_x000d_
 "SKLADBA S.12"_x000d_
 30.57*0.045 1P05 = 1,376 [S]_x000d_
 31.20*0.045 1P06 = 1,404 [T]_x000d_
 "SKLADBA S.13"_x000d_
 5.080*5.380*0.120 1P07/1P17 = 3,280 [U]_x000d_
 17.38*0.120 1P08 = 2,086 [V]_x000d_
 15.33*0.120 1P09 = 1,840 [W]_x000d_
 28.03*0.120 1P10 = 3,364 [X]_x000d_
 29.62*0.120 1P11 = 3,554 [Y]_x000d_
 16.95*0.120 1P12 = 2,034 [Z]_x000d_
 12.38*0.120 1P13 = 1,486 [AA]_x000d_
 3.010*2.760*0.120 1P14/1P15/1P16 = 0,997 [AB]_x000d_
 Celkem: A+B+C+D+E+F+G+H+I+J+K+L+M+N+O+P+Q+R+S+T+U+V+W+X+Y+Z+AA+AB = 45,842 [AC]_x000d_</t>
  </si>
  <si>
    <t>151811131</t>
  </si>
  <si>
    <t>Zřízení pažicích boxů pro pažení a rozepření stěn rýh podzemního vedení hloubka výkopu do 4 m, šířka do 1,2 m</t>
  </si>
  <si>
    <t xml:space="preserve"> "1NP_STAVBA_NOVY"_x000d_
 "SKLADBA ZP.02"_x000d_
 2*61.340*2.000 ROZEBRÁNÍ DLAŽBY PRO NÁSLEDNÉ PŘESKLÁDÁNÍ = 245,360 [A]_x000d_</t>
  </si>
  <si>
    <t>151811231</t>
  </si>
  <si>
    <t>Odstranění pažicích boxů pro pažení a rozepření stěn rýh podzemního vedení hloubka výkopu do 4 m, šířka do 1,2 m</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</si>
  <si>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</si>
  <si>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</si>
  <si>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</si>
  <si>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 xml:space="preserve"> 46.637+3.567+45.847 = 96,051 [A]_x000d_</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</si>
  <si>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</si>
  <si>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</si>
  <si>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</si>
  <si>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</si>
  <si>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</si>
  <si>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</si>
  <si>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171151103</t>
  </si>
  <si>
    <t>Uložení sypanin do násypů strojně s rozprostřením sypaniny ve vrstvách a s hrubým urovnáním zhutněných z hornin soudržných jakékoliv třídy těžitelnosti</t>
  </si>
  <si>
    <t xml:space="preserve"> 96.051*2.000 = 192,102 [A]_x000d_</t>
  </si>
  <si>
    <t>R113102</t>
  </si>
  <si>
    <t>Demontáž mobiliáře - lavičky, koše apod.</t>
  </si>
  <si>
    <t>VÝKRES 1NP - DEMOLICE
VIZ. POZNÁMKA Č. 94</t>
  </si>
  <si>
    <t>279311126</t>
  </si>
  <si>
    <t>Postupné podbetonování základového zdiva jakékoliv tloušťky, bez výkopu, bez zapažení a bednění z betonu prostého se zvýšenými nároky na prostředí tř. C 25/30</t>
  </si>
  <si>
    <t xml:space="preserve"> 2.340*0.500*0.800 1S15 = 0,936 [A]_x000d_</t>
  </si>
  <si>
    <t>218220201</t>
  </si>
  <si>
    <t>Demontáž hromosvodného vedení jímacích tyčí délky do 3 m ze střešního hřebenu</t>
  </si>
  <si>
    <t xml:space="preserve"> "STRECHA_STAVBA_DEMOLICE"_x000d_
 7 = 7,000 [A]_x000d_</t>
  </si>
  <si>
    <t>13010742</t>
  </si>
  <si>
    <t>ocel profilová jakost S235JR (11 375) průřez IPE 100</t>
  </si>
  <si>
    <t xml:space="preserve"> "IPE 100 - 8,10 kg/m"_x000d_
 3*1.950*8.10/1000 PŘEKLAD N/05 = 0,047 [A]_x000d_
 3*1.700*8.10/1000 PŘEKLAD N/06 = 0,041 [B]_x000d_
 6*1.800*8.10/1000 PŘEKLAD N/07 = 0,087 [C]_x000d_
 5*1.700*8.10/1000 PŘEKLAD N/20 = 0,069 [D]_x000d_
 2*1.700*8.10/1000 PŘEKLAD N/21 = 0,028 [E]_x000d_
 3*(2*1.400*8.10/1000) PŘEKLAD N/22 = 0,068 [F]_x000d_
 4*2.000*8.10/1000 PŘEKLAD N/23 = 0,065 [G]_x000d_
 2*1.200*8.10/1000 PŘEKLAD N/26 = 0,019 [H]_x000d_
 4*1.700*8.10/1000 PŘEKLAD N/27 = 0,055 [I]_x000d_
 2*1.300*8.10/1000 PŘEKLAD N/28 = 0,021 [J]_x000d_
 Celkem: A+B+C+D+E+F+G+H+I+J = 0,501 [K]_x000d_</t>
  </si>
  <si>
    <t>13010746</t>
  </si>
  <si>
    <t>ocel profilová jakost S235JR (11 375) průřez IPE 140</t>
  </si>
  <si>
    <t>13010970</t>
  </si>
  <si>
    <t>ocel profilová jakost S235JR (11 375) průřez HEB 100</t>
  </si>
  <si>
    <t xml:space="preserve"> "HEB 100 - 20,40 kg/m"_x000d_
 1.300*20.40/1000 PŘEKLAD N/08 = 0,027 [A]_x000d_</t>
  </si>
  <si>
    <t xml:space="preserve"> 0.950*0.490*2.200 0P07/EXT. = 1,024 [A]_x000d_
 1.100*0.520*2.300 0P08A/EXT. = 1,316 [B]_x000d_
 0.860*2.000*0.485 0P09/0P08 = 0,834 [C]_x000d_
 Celkem: A+B+C = 3,174 [D]_x000d_</t>
  </si>
  <si>
    <t xml:space="preserve"> "1PP_STAVBA_DEMOLICE"_x000d_
 2 N/01 = 2,000 [A]_x000d_</t>
  </si>
  <si>
    <t>317941121</t>
  </si>
  <si>
    <t>Osazování ocelových válcovaných nosníků na zdivu I nebo IE nebo U nebo UE nebo L do č. 12 nebo výšky do 120 mm</t>
  </si>
  <si>
    <t xml:space="preserve"> "1NP_STAVBA_DEMOLICE"_x000d_
 "IPE 100 - 8,10 kg/m"_x000d_
 3*1.950*8.10/1000 PŘEKLAD N/05 = 0,047 [A]_x000d_
 3*1.700*8.10/1000 PŘEKLAD N/06 = 0,041 [B]_x000d_
 6*1.800*8.10/1000 PŘEKLAD N/07 = 0,087 [C]_x000d_
 3*(2*1.400*8.10/1000) PŘEKLAD N/22 = 0,068 [D]_x000d_
 2*1.200*8.10/1000 PŘEKLAD N/26 = 0,019 [E]_x000d_
 "HEB 100 - 20,40 kg/m"_x000d_
 1.300*20.40/1000 PŘEKLAD N/08 = 0,027 [F]_x000d_
 "2NP_STAVBA_DEMOLICE"_x000d_
 5*1.700*8.10/1000 PŘEKLAD N/20 = 0,069 [G]_x000d_
 2*1.700*8.10/1000 PŘEKLAD N/21 = 0,028 [H]_x000d_
 4*2.000*8.10/1000 PŘEKLAD N/23 = 0,065 [I]_x000d_
 4*1.700*8.10/1000 PŘEKLAD N/27 = 0,055 [J]_x000d_
 2*1.300*8.10/1000 PŘEKLAD N/28 = 0,021 [K]_x000d_
 Celkem: A+B+C+D+E+F+G+H+I+J+K = 0,528 [L]_x000d_</t>
  </si>
  <si>
    <t>317941123</t>
  </si>
  <si>
    <t>Osazování ocelových válcovaných nosníků na zdivu I nebo IE nebo U nebo UE nebo L č. 14 až 22 nebo výšky do 220 mm</t>
  </si>
  <si>
    <t xml:space="preserve"> "1NP_STAVBA_DEMOLICE"_x000d_
 "IPE 140 - 12,90 kg/m"_x000d_
 3*2.500*12.90/1000 PŘEKLAD N/03 = 0,097 [A]_x000d_
 4*1.500*12.90/1000 PŘEKLAD N/10 = 0,077 [B]_x000d_
 5*1.600*12.90/1000 PŘEKLAD N/11 = 0,103 [C]_x000d_
 5*1.450*12.90/1000 PŘEKLAD N/12 = 0,094 [D]_x000d_
 4*1.400*12.90/1000 PŘEKLAD N/13 = 0,072 [E]_x000d_
 3*4*1.600*12.90/1000 PŘEKLAD N/14 = 0,248 [F]_x000d_
 4*1.700*12.90/1000 PŘEKLAD N/15 = 0,088 [G]_x000d_
 3*2.800*12.90/1000 PŘEKLAD N/16 = 0,108 [H]_x000d_
 5*1.400*12.90/1000 PŘEKLAD N/17 = 0,090 [I]_x000d_
 Celkem: A+B+C+D+E+F+G+H+I = 0,977 [J]_x000d_</t>
  </si>
  <si>
    <t>317944321</t>
  </si>
  <si>
    <t>Válcované nosníky dodatečně osazované do připravených otvorů bez zazdění hlav do č. 12</t>
  </si>
  <si>
    <t xml:space="preserve"> "2NP_STAVBA_DEMOLICE"_x000d_
 157.53/1000 1P07 - HEB 120 = 0,158 [A]_x000d_</t>
  </si>
  <si>
    <t>349231821</t>
  </si>
  <si>
    <t>Přizdívka z cihel ostění s ozubem ve vybouraných otvorech, s vysekáním kapes pro zavázaní přes 150 do 300 mm</t>
  </si>
  <si>
    <t xml:space="preserve"> "1NP_STAVBA_DEMOLICE"_x000d_
 "PŘIZDÍVKA ZDIVA PRO PŘEKLAD N/26"_x000d_
 0.310*2.200 = 0,682 [A]_x000d_</t>
  </si>
  <si>
    <t>411388531</t>
  </si>
  <si>
    <t>Zabetonování otvorů ve stropech nebo v klenbách včetně lešení, bednění, odbednění a výztuže (materiál v ceně) ve stropech železobetonových, tvárnicových a prefa</t>
  </si>
  <si>
    <t>Zabetonování otvorů ve stropech nebo v klenbách včetně lešení, bednění, odbednění a výztuže (materiál v ceně) ve stropech železobetonových, tvárnicových a prefabrikovaných</t>
  </si>
  <si>
    <t xml:space="preserve"> "2NP_STAVBA_DEMOLICE"_x000d_
 2*(0.300*0.300*0.300) 1P07 - HEB NOSNÍK = 0,054 [A]_x000d_</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</si>
  <si>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</si>
  <si>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</si>
  <si>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</si>
  <si>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 xml:space="preserve"> "1NP_STAVBA_DEMOLICE"_x000d_
 2.500*0.340*0.150 PŘEKLAD N/03 = 0,128 [A]_x000d_
 1.950*0.300*0.120 PŘEKLAD N/05 = 0,070 [B]_x000d_
 1.700*0.300*0.120 PŘEKLAD N/06 = 0,061 [C]_x000d_
 1.800*0.660*0.120 PŘEKLAD N/07 = 0,143 [D]_x000d_
 1.300*0.130*0.120 PŘEKLAD N/08 = 0,020 [E]_x000d_
 1.500*0.485*0.150 PŘEKLAD N/10 = 0,109 [F]_x000d_
 1.600*0.510*0.150 PŘEKLAD N/11 = 0,122 [G]_x000d_
 1.450*0.520*0.150 PŘEKLAD N/12 = 0,113 [H]_x000d_
 1.400*0.485*0.150 PŘEKLAD N/13 = 0,102 [I]_x000d_
 1.600*0.370*0.150+2*1.600*0.490*0.150 PŘEKLAD N/14 = 0,324 [J]_x000d_
 1.700*0.480*0.150 PŘEKLAD N/15 = 0,122 [K]_x000d_
 2.800*0.310*0.150 PŘEKLAD N/16 = 0,130 [L]_x000d_
 1.400*0.510*0.150 PŘEKLAD N/17 = 0,107 [M]_x000d_
 3*1.400*0.180*0.120 PŘEKLAD N/22 = 0,091 [N]_x000d_
 1.200*0.180*0.120 PŘEKLAD N/26 = 0,026 [O]_x000d_
 "2NP_STAVBA_DEMOLICE"_x000d_
 1.700*0.480*0.100 PŘEKLAD N/20 = 0,082 [P]_x000d_
 1.700*0.190*0.100 PŘEKLAD N/21 = 0,032 [Q]_x000d_
 2.000*0.330*0.100 PŘEKLAD N/23 = 0,066 [R]_x000d_
 1.700*0.330*0.100 PŘEKLAD N/27 = 0,056 [S]_x000d_
 1.300*0.200*0.100 PŘEKLAD N/28 = 0,026 [T]_x000d_
 Celkem: A+B+C+D+E+F+G+H+I+J+K+L+M+N+O+P+Q+R+S+T = 1,931 [U]_x000d_</t>
  </si>
  <si>
    <t>413351121</t>
  </si>
  <si>
    <t>Bednění nosníků a průvlaků - bez podpěrné konstrukce výška nosníku po spodní líc stropní desky přes 100 cm zřízení</t>
  </si>
  <si>
    <t xml:space="preserve"> "1NP_STAVBA_DEMOLICE"_x000d_
 2.000*0.340+2*2.500*0.150 PŘEKLAD N/03 = 1,430 [A]_x000d_
 1.950*0.150+1.500*0.300 PŘEKLAD N/05 = 0,743 [B]_x000d_
 1.700*0.150+1.200*0.350 PŘEKLAD N/06 = 0,675 [C]_x000d_
 1.232*0.660+2*1.800*0.120 PŘEKLAD N/07 = 1,245 [D]_x000d_
 0.900*0.130+2*1.300*0.120 PŘEKLAD N/08 = 0,429 [E]_x000d_
 1.000*0.485+2*1.500*0.150 PŘEKLAD N/10 = 0,935 [F]_x000d_
 1.100*0.510+2*1.600*0.150 PŘEKLAD N/11 = 1,041 [G]_x000d_
 0.900*0.520+2*1.450*0.150 PŘEKLAD N/12 = 0,903 [H]_x000d_
 0.900*0.485+2*1.400*0.150 PŘEKLAD N/13 = 0,857 [I]_x000d_
 1.600*0.370+2*1.100*0.150+2*(1.100*0.490+2*1.600*0.150) PŘEKLAD N/14 = 2,960 [J]_x000d_
 1.180*0.480+2*1.700*0.150 PŘEKLAD N/15 = 1,076 [K]_x000d_
 2.300*0.310+2*2.800*0.150 PŘEKLAD N/16 = 1,553 [L]_x000d_
 0.900*0.510+2*1.400*0.150 PŘEKLAD N/17 = 0,879 [M]_x000d_
 3*(1.050*0.180+2*1.400*0.120) PŘEKLAD N/22 = 1,575 [N]_x000d_
 0.900*0.180+2*1.200*0.120 PŘEKLAD N/26 = 0,450 [O]_x000d_
 "2NP_STAVBA_DEMOLICE"_x000d_
 1.180*0.480+2*1.700*0.120 PŘEKLAD N/20 = 0,974 [P]_x000d_
 1.300*0.190+2*1.700*0.120 PŘEKLAD N/21 = 0,655 [Q]_x000d_
 1.555*0.330+2*2.000*0.120 PŘEKLAD N/23 = 0,993 [R]_x000d_
 1.170*0.330+2*1.700*0.120 PŘEKLAD N/27 = 0,794 [S]_x000d_
 0.900*0.200+2*1.300*0.120 PŘEKLAD N/28 = 0,492 [T]_x000d_
 Celkem: A+B+C+D+E+F+G+H+I+J+K+L+M+N+O+P+Q+R+S+T = 20,659 [U]_x000d_</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</si>
  <si>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</si>
  <si>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</si>
  <si>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</si>
  <si>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</si>
  <si>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 xml:space="preserve"> "1NP_STAVBA_DEMOLICE"_x000d_
 2.000*0.340 PŘEKLAD N/03 = 0,680 [A]_x000d_
 1.500*0.300 PŘEKLAD N/05 = 0,450 [B]_x000d_
 1.200*0.350 PŘEKLAD N/06 = 0,420 [C]_x000d_
 1.232*0.660  PŘEKLAD N/07 = 0,813 [D]_x000d_
 0.900*0.130 PŘEKLAD N/08 = 0,117 [E]_x000d_
 1.000*0.485 PŘEKLAD N/10 = 0,485 [F]_x000d_
 1.100*0.510 PŘEKLAD N/11 = 0,561 [G]_x000d_
 0.900*0.520 PŘEKLAD N/12 = 0,468 [H]_x000d_
 0.900*0.485 PŘEKLAD N/13 = 0,437 [I]_x000d_
 3*1.100*0.400 PŘEKLAD N/14 = 1,320 [J]_x000d_
 1.180*0.480 PŘEKLAD N/15 = 0,566 [K]_x000d_
 2.300*0.310 PŘEKLAD N/16 = 0,713 [L]_x000d_
 0.900*0.510 PŘEKLAD N/17 = 0,459 [M]_x000d_
 3*1.050*0.180 PŘEKLAD N/22 = 0,567 [N]_x000d_
 0.900*0.180 PŘEKLAD N/26 = 0,162 [O]_x000d_
 "2NP_STAVBA_DEMOLICE"_x000d_
 1.180*0.480 PŘEKLAD N/20 = 0,566 [P]_x000d_
 1.300*0.190 PŘEKLAD N/21 = 0,247 [Q]_x000d_
 1.555*0.330 PŘEKLAD N/23 = 0,513 [R]_x000d_
 1.170*0.330 PŘEKLAD N/27 = 0,386 [S]_x000d_
 0.900*0.200 PŘEKLAD N/28 = 0,180 [T]_x000d_
 Celkem: A+B+C+D+E+F+G+H+I+J+K+L+M+N+O+P+Q+R+S+T = 10,111 [U]_x000d_</t>
  </si>
  <si>
    <t>413352116</t>
  </si>
  <si>
    <t>Podpěrná konstrukce nosníků a průvlaků výšky podepření do 4 m výšky nosníku (po spodní hranu stropní desky) přes 100 cm odstranění</t>
  </si>
  <si>
    <t>451579777</t>
  </si>
  <si>
    <t>Podklad nebo lože pod dlažbu (přídlažbu) Příplatek k cenám za každých dalších i započatých 10 mm tloušťky podkladu nebo lože z kameniva těženého</t>
  </si>
  <si>
    <t>594611112</t>
  </si>
  <si>
    <t>Kladení dlažby z lomového kamene lomařsky upraveného v ploše vodorovné nebo ve sklonu na plocho tl. do 100 mm, bez vyplnění spár, s provedením lože tl. 50 mm ze</t>
  </si>
  <si>
    <t>Kladení dlažby z lomového kamene lomařsky upraveného v ploše vodorovné nebo ve sklonu na plocho tl. do 100 mm, bez vyplnění spár, s provedením lože tl. 50 mm ze štěrkopísku</t>
  </si>
  <si>
    <t>629995101</t>
  </si>
  <si>
    <t>Očištění vnějších ploch tlakovou vodou omytím tlakovou vodou</t>
  </si>
  <si>
    <t xml:space="preserve"> "POHLED SEVERNÍ"_x000d_
 13.063*3.600 NIŽŠÍ VÝCHODNÍ ČÁST = 47,027 [A]_x000d_
 13.035*3.600 NIŽŠÍ ZÁPANÍ ČÁST = 46,926 [B]_x000d_
 (9.480+11.080+9.502)*8.930 HLAVNÍ OBJEKT = 268,454 [C]_x000d_
 Mezisoučet: A+B+C = 362,406 [D]_x000d_
 "POHLED VÝCHODNÍ"_x000d_
 10.915*(4.575+3.900)/2 NIŽŠÍ ČÁST OBJEKTU = 46,252 [E]_x000d_
 13.440*8.800-28.720 HLAVNÍ OBJEKT = 89,552 [F]_x000d_
 Mezisoučet: E+F = 135,804 [G]_x000d_
 "POHLED JIŽNÍ"_x000d_
 5.060*3.750 NIŽŠÍ ZÁPADNÍ ČÁST = 18,975 [H]_x000d_
 5.070*3.800 NIŽŠÍ VÝCHODNÍ ČÁST = 19,266 [I]_x000d_
 46.030*4.100 PRŮČELNÍ STENA NA NÁSTUPIŠTI = 188,723 [J]_x000d_
 2*4.330*3.750 BOČNÍ STĚNY POD NÁSTUPIŠTĚM = 32,475 [K]_x000d_
 30.062*4.225 HLAVNÍ OBJEKT NAD PŘÍSTŘEŠKEM = 127,012 [L]_x000d_
 Mezisoučet: H+I+J+K+L = 386,451 [M]_x000d_
 "POHLED ZÁPADNÍ"_x000d_
 10.980*(4.575+3.900)/2 NIŽŠÍ ČÁST OBJEKTU = 46,528 [N]_x000d_
 13.440*8.800-28.720 HLAVNÍ OBJEKT = 89,552 [O]_x000d_
 Mezisoučet: N+O = 136,080 [P]_x000d_
 Celkem: A+B+C+E+F+H+I+J+K+L+N+O = 1020,741 [Q]_x000d_</t>
  </si>
  <si>
    <t>712</t>
  </si>
  <si>
    <t>Povlakové krytiny</t>
  </si>
  <si>
    <t>712300845</t>
  </si>
  <si>
    <t>Ostatní práce při odstranění povlakové krytiny střech plochých do 10° doplňků ventilační hlavice</t>
  </si>
  <si>
    <t xml:space="preserve"> "2NP_STAVBA_DEMOLICE"_x000d_
 4 VĚTRACÍ KOMÍNKY = 4,000 [A]_x000d_</t>
  </si>
  <si>
    <t>721</t>
  </si>
  <si>
    <t>Zdravotechnika - vnitřní kanalizace</t>
  </si>
  <si>
    <t>721171808</t>
  </si>
  <si>
    <t>Demontáž potrubí z novodurových trub odpadních nebo připojovacích přes 75 do D 114</t>
  </si>
  <si>
    <t xml:space="preserve"> "1PP_STAVBA_DEMOLICE"_x000d_
 10.4 + 7.4 + 5.5 VODOVOD POD STROPEM = 23,300 [A]_x000d_</t>
  </si>
  <si>
    <t>721220801</t>
  </si>
  <si>
    <t>Demontáž zápachových uzávěrek do DN 70</t>
  </si>
  <si>
    <t xml:space="preserve"> "1NP_STAVBA_DEMOLICE"_x000d_
 2 = 2,000 [A]_x000d_</t>
  </si>
  <si>
    <t>722170804</t>
  </si>
  <si>
    <t>Demontáž rozvodů vody z plastů přes 25 do O 50 mm</t>
  </si>
  <si>
    <t xml:space="preserve"> "1PP_STAVBA_DEMOLICE"_x000d_
 45.1 + 3.5 + 2.5 VODOVOD POD STROPEM = 51,100 [A]_x000d_</t>
  </si>
  <si>
    <t>725</t>
  </si>
  <si>
    <t>Zdravotechnika - zařizovací předměty</t>
  </si>
  <si>
    <t>725110811</t>
  </si>
  <si>
    <t>Demontáž klozetů splachovacíchch s nádrží nebo tlakovým splachovačem</t>
  </si>
  <si>
    <t xml:space="preserve"> "1NP_STAVBA_DEMOLICE"_x000d_
 1 0p20 = 1,000 [A]_x000d_
 1 0P21  = 1,000 [B]_x000d_
 1 0P28C = 1,000 [C]_x000d_
 1 0P31 = 1,000 [D]_x000d_
 "2NP_STAVBA_DEMOLICE"_x000d_
 1 1P15 = 1,000 [E]_x000d_
 "3NP_STAVBA_DEMOLICE"_x000d_
 1 2P16 = 1,000 [F]_x000d_
 Celkem: A+B+C+D+E+F = 6,000 [G]_x000d_</t>
  </si>
  <si>
    <t>725110814</t>
  </si>
  <si>
    <t>Demontáž klozetů kombi</t>
  </si>
  <si>
    <t xml:space="preserve"> "2NP_STAVBA_DEMOLICE"_x000d_
 1 1P17 = 1,000 [A]_x000d_
 1 1P20 = 1,000 [B]_x000d_
 Celkem: A+B = 2,000 [C]_x000d_</t>
  </si>
  <si>
    <t>725122813</t>
  </si>
  <si>
    <t>Demontáž pisoárů s nádrží a 1 záchodkem</t>
  </si>
  <si>
    <t xml:space="preserve"> "1NP_STAVBA_DEMOLICE"_x000d_
 3 0P22 = 3,000 [A]_x000d_</t>
  </si>
  <si>
    <t>725210821</t>
  </si>
  <si>
    <t>Demontáž umyvadel bez výtokových armatur umyvadel</t>
  </si>
  <si>
    <t xml:space="preserve"> "1NP_STAVBA_DEMOLICE"_x000d_
 1 0P03 = 1,000 [A]_x000d_
 1 0P06 = 1,000 [B]_x000d_
 1 0P19 = 1,000 [C]_x000d_
 1 0P22 = 1,000 [D]_x000d_
 2 0P23 = 2,000 [E]_x000d_
 "2NP_STAVBA_DEMOLICE"_x000d_
 1 1P14 = 1,000 [F]_x000d_
 1 1P17 = 1,000 [G]_x000d_
 1 1P19 = 1,000 [H]_x000d_
 "3NP_STAVBA_DEMOLICE"_x000d_
 1 2P16 = 1,000 [I]_x000d_
 Celkem: A+B+C+D+E+F+G+H+I = 10,000 [J]_x000d_</t>
  </si>
  <si>
    <t>725210826</t>
  </si>
  <si>
    <t>Demontáž umyvadel bez výtokových armatur umývátek</t>
  </si>
  <si>
    <t xml:space="preserve"> "1NP_STAVBA_DEMOLICE"_x000d_
 1 0P28C = 1,000 [A]_x000d_
 1 0P28A = 1,000 [B]_x000d_
 Celkem: A+B = 2,000 [C]_x000d_</t>
  </si>
  <si>
    <t>725220842</t>
  </si>
  <si>
    <t>Demontáž van ocelových volně stojících</t>
  </si>
  <si>
    <t xml:space="preserve"> "2NP_STAVBA_DEMOLICE"_x000d_
 1 1P17 = 1,000 [A]_x000d_
 1 1P19 = 1,000 [B]_x000d_
 Celkem: A+B = 2,000 [C]_x000d_</t>
  </si>
  <si>
    <t>725220851</t>
  </si>
  <si>
    <t>Demontáž van akrylátových</t>
  </si>
  <si>
    <t xml:space="preserve"> "2NP_STAVBA_DEMOLICE"_x000d_
 1 1P14 = 1,000 [A]_x000d_
 "3NP_STAVBA_DEMOLICE"_x000d_
 1 2P16 = 1,000 [B]_x000d_
 Celkem: A+B = 2,000 [C]_x000d_</t>
  </si>
  <si>
    <t>725240811</t>
  </si>
  <si>
    <t>Demontáž sprchových kabin a vaniček bez výtokových armatur kabin</t>
  </si>
  <si>
    <t xml:space="preserve"> 1 0P06 = 1,000 [A]_x000d_</t>
  </si>
  <si>
    <t>725310823</t>
  </si>
  <si>
    <t>Demontáž dřezů jednodílných bez výtokových armatur vestavěných v kuchyňských sestavách</t>
  </si>
  <si>
    <t xml:space="preserve"> "1NP_STAVBA_DEMOLICE"_x000d_
 1 0P10 = 1,000 [A]_x000d_
 "2NP_STAVBA_DEMOLICE"_x000d_
 1 1P08 = 1,000 [B]_x000d_
 1 1P12 = 1,000 [C]_x000d_
 "3NP_STAVBA_DEMOLICE"_x000d_
 1 2P13 = 1,000 [D]_x000d_
 Celkem: A+B+C+D = 4,000 [E]_x000d_</t>
  </si>
  <si>
    <t>725330820</t>
  </si>
  <si>
    <t>Demontáž výlevek bez výtokových armatur a bez nádrže a splachovacího potrubí diturvitových</t>
  </si>
  <si>
    <t xml:space="preserve"> "1NP_STAVBA_DEMOLICE"_x000d_
 1 0P23 = 1,000 [A]_x000d_</t>
  </si>
  <si>
    <t>725530823</t>
  </si>
  <si>
    <t>Demontáž elektrických zásobníkových ohřívačů vody tlakových od 50 do 200 l</t>
  </si>
  <si>
    <t xml:space="preserve"> "1NP_STAVBA_DEMOLICE"_x000d_
 1 0P23 = 1,000 [A]_x000d_
 "2NP_STAVBA_DEMOLICE"_x000d_
 1 1P14 = 1,000 [B]_x000d_
 1 1P19 = 1,000 [C]_x000d_
 "3NP_STAVBA_DEMOLICE"_x000d_
 1 2P15 = 1,000 [D]_x000d_
 Celkem: A+B+C+D = 4,000 [E]_x000d_</t>
  </si>
  <si>
    <t>725530831</t>
  </si>
  <si>
    <t>Demontáž elektrických zásobníkových ohřívačů vody průtokových jakýchkoliv</t>
  </si>
  <si>
    <t xml:space="preserve"> "1NP_STAVBA_DEMOLICE"_x000d_
 1 0P03 = 1,000 [A]_x000d_
 "2NP_STAVBA_DEMOLICE"_x000d_
 1 1P17 = 1,000 [B]_x000d_
 Celkem: A+B = 2,000 [C]_x000d_</t>
  </si>
  <si>
    <t>725610810</t>
  </si>
  <si>
    <t>Demontáž plynových sporáků normálních nebo kombinovaných</t>
  </si>
  <si>
    <t xml:space="preserve"> "2NP_STAVBA_DEMOLICE"_x000d_
 1 1P12 = 1,000 [A]_x000d_
 "3NP_STAVBA_DEMOLICE"_x000d_
 1 2P13 = 1,000 [B]_x000d_
 Celkem: A+B = 2,000 [C]_x000d_</t>
  </si>
  <si>
    <t>725820801</t>
  </si>
  <si>
    <t>Demontáž baterií nástěnných do G 3/4</t>
  </si>
  <si>
    <t xml:space="preserve"> "1NP_STAVBA_DEMOLICE"_x000d_
 10 UMYVADLA = 10,000 [A]_x000d_
 2 UMÝVÁTKA = 2,000 [B]_x000d_
 4 DŘEZ = 4,000 [C]_x000d_
 4 VANA = 4,000 [D]_x000d_
 Celkem: A+B+C+D = 20,000 [E]_x000d_</t>
  </si>
  <si>
    <t>R72566280</t>
  </si>
  <si>
    <t>Demontáž infrazářičů elektrických</t>
  </si>
  <si>
    <t xml:space="preserve"> "1NP_STAVBA_DEMOLICE"_x000d_
 1 0P19 = 1,000 [A]_x000d_
 1 0P22 = 1,000 [B]_x000d_
 1 0P23 = 1,000 [C]_x000d_
 Celkem: A+B+C = 3,000 [D]_x000d_</t>
  </si>
  <si>
    <t>731</t>
  </si>
  <si>
    <t>Ústřední vytápění - kotelny</t>
  </si>
  <si>
    <t>731200815</t>
  </si>
  <si>
    <t>Demontáž kotlů ocelových na tuhá paliva, o výkonu přes 25 do 40 kW</t>
  </si>
  <si>
    <t xml:space="preserve"> "1PP_STAVBA_DEMOLICE"_x000d_
 1 1S02 = 1,000 [A]_x000d_</t>
  </si>
  <si>
    <t>731200823</t>
  </si>
  <si>
    <t>Demontáž kotlů ocelových na kapalná nebo plynná paliva, o výkonu do 25 kW</t>
  </si>
  <si>
    <t xml:space="preserve"> "3NP_STAVBA_DEMOLICE"_x000d_
 1 2P17 = 1,000 [A]_x000d_</t>
  </si>
  <si>
    <t>733</t>
  </si>
  <si>
    <t>Ústřední vytápění - rozvodné potrubí</t>
  </si>
  <si>
    <t>733120815</t>
  </si>
  <si>
    <t>Demontáž potrubí z trubek ocelových hladkých O do 38</t>
  </si>
  <si>
    <t>733290801</t>
  </si>
  <si>
    <t>Demontáž potrubí z trubek měděných O do 35/1,5</t>
  </si>
  <si>
    <t xml:space="preserve"> "3NP_STAVBA_DEMOLICE"_x000d_
 50 = 50,000 [A]_x000d_</t>
  </si>
  <si>
    <t>735</t>
  </si>
  <si>
    <t>Ústřední vytápění - otopná tělesa</t>
  </si>
  <si>
    <t>735121810</t>
  </si>
  <si>
    <t>Demontáž otopných těles ocelových článkových</t>
  </si>
  <si>
    <t xml:space="preserve"> "2NP_STAVBA_DEMOLICE"_x000d_
 8*5.000 = 40,000 [A]_x000d_</t>
  </si>
  <si>
    <t>735151811</t>
  </si>
  <si>
    <t>Demontáž otopných těles panelových jednořadých stavební délky do 1500 mm</t>
  </si>
  <si>
    <t xml:space="preserve"> "3NP_STAVBA_DEMOLICE"_x000d_
 1 2P11 = 1,000 [A]_x000d_
 1 2P13 = 1,000 [B]_x000d_
 1 2P17 = 1,000 [C]_x000d_
 1 2P16 = 1,000 [D]_x000d_
 Celkem: A+B+C+D = 4,000 [E]_x000d_</t>
  </si>
  <si>
    <t>735151812</t>
  </si>
  <si>
    <t>Demontáž otopných těles panelových jednořadých stavební délky přes 1500 do 2820 mm</t>
  </si>
  <si>
    <t xml:space="preserve"> "3NP_STAVBA_DEMOLICE"_x000d_
 1 2P10 = 1,000 [A]_x000d_</t>
  </si>
  <si>
    <t>735291800</t>
  </si>
  <si>
    <t>Demontáž konzol nebo držáků otopných těles, registrů, konvektorů do odpadu</t>
  </si>
  <si>
    <t>735494811</t>
  </si>
  <si>
    <t>Vypuštění vody z otopných soustav bez kotlů, ohříváků, zásobníků a nádrží</t>
  </si>
  <si>
    <t xml:space="preserve"> "2NP_STAVBA_DEMOLICE"_x000d_
 40 = 40,000 [A]_x000d_
 "3NP_STAVBA_DEMOLICE"_x000d_
 50 = 50,000 [B]_x000d_
 Celkem: A+B = 90,000 [C]_x000d_</t>
  </si>
  <si>
    <t>741211833</t>
  </si>
  <si>
    <t>Demontáž rozvodnic kovových, uložených na povrchu, krytí do IPx 4, plochy přes 0,2 do 0,8 m2</t>
  </si>
  <si>
    <t xml:space="preserve"> "1PP_STAVBA_DEMOLICE"_x000d_
 1 1S05 = 1,000 [A]_x000d_
 "1NP_STAVBA_DEMOLICE"_x000d_
 1 0P07 = 1,000 [B]_x000d_
 1 0P11/0P12 = 1,000 [C]_x000d_
 1 0P14 = 1,000 [D]_x000d_
 "2NP_STAVBA_DEMOLICE"_x000d_
 2 1P03 = 2,000 [E]_x000d_
 1 1P13 = 1,000 [F]_x000d_
 2 1P18 = 2,000 [G]_x000d_
 "3NP_STAVBA_DEMOLICE"_x000d_
 1 2P12 = 1,000 [H]_x000d_
 Celkem: A+B+C+D+E+F+G+H = 10,000 [I]_x000d_</t>
  </si>
  <si>
    <t>741211837</t>
  </si>
  <si>
    <t>Demontáž rozvodnic kovových, uložených na povrchu, krytí do IPx 4, plochy přes 0,8 m2</t>
  </si>
  <si>
    <t xml:space="preserve"> 1 0P12 = 1,000 [A]_x000d_</t>
  </si>
  <si>
    <t>741371900</t>
  </si>
  <si>
    <t>Demontáž svítidel bez zachování funkčnosti (do suti) exteriérových s integrovaným zdrojem LED přisazených nástěnných</t>
  </si>
  <si>
    <t>741421831</t>
  </si>
  <si>
    <t>Demontáž hromosvodného vedení bez zachování funkčnosti svodových drátů nebo lan na šikmé střeše, průměru do 8 mm</t>
  </si>
  <si>
    <t xml:space="preserve"> "2NP_STAVBA_DEMOLICE"_x000d_
 25.500*2 = 51,000 [A]_x000d_
 "STRECHA_STAVBA_DEMOLICE"_x000d_
 18.0+36.0+11.0+2*6.5 = 78,000 [B]_x000d_
 Celkem: A+B = 129,000 [C]_x000d_</t>
  </si>
  <si>
    <t>762111811</t>
  </si>
  <si>
    <t>Demontáž stěn a příček z hranolků, fošen nebo latí</t>
  </si>
  <si>
    <t xml:space="preserve"> "1PP_STAVBA_DEMOLICE"_x000d_
 2*1.615*2.300 1S10/1S15 = 7,429 [A]_x000d_
 3.550*2.300+3.180*2.300-0.850*1.960 1S02/1S03 = 13,813 [B]_x000d_
 2.700*2.300 1S04 = 6,210 [C]_x000d_
 4.080*2.300 1S04/1S05 = 9,384 [D]_x000d_
 (0.480+2.610+0.500+2.500)*2.300 1S05 = 14,007 [E]_x000d_
 1.560*2.300 1S05 = 3,588 [F]_x000d_
 1.480*2.300 1S02 = 3,404 [G]_x000d_
 "3NP_STAVBA_DEMOLICE"_x000d_
 3.860*2.500 2P01/2P03 = 9,650 [H]_x000d_
 4.230*2.500 2P02/2P12 = 10,575 [I]_x000d_
 4.600*2.500-0.800*2.030 2P03/2P04 = 9,876 [J]_x000d_
 Celkem: A+B+C+D+E+F+G+H+I+J = 87,936 [K]_x000d_</t>
  </si>
  <si>
    <t>762112811</t>
  </si>
  <si>
    <t>Demontáž stěn a příček z polohraněného řeziva nebo tyčoviny</t>
  </si>
  <si>
    <t xml:space="preserve"> "1NP_STAVBA_DEMOLICE"_x000d_
 2.750*2.930-0.750*2.000 0P16/0P17 - DŘEVĚNÁ STĚNA = 6,558 [A]_x000d_</t>
  </si>
  <si>
    <t>762131811</t>
  </si>
  <si>
    <t>Demontáž bednění svislých stěn a nadstřešních stěn z hrubých prken, latí nebo tyčoviny</t>
  </si>
  <si>
    <t xml:space="preserve"> "3NP_STAVBA_DEMOLICE"_x000d_
 3.600*2.500 2P02/2P03 = 9,000 [A]_x000d_
 5.950*2.300 2P19/2P20 = 13,685 [B]_x000d_
 Celkem: A+B = 22,685 [C]_x000d_</t>
  </si>
  <si>
    <t>762211811</t>
  </si>
  <si>
    <t>Demontáž schodiště se zábradlím přímočarých nebo křivočarých z prken nebo fošen bez podstupnic, šířky do 1,00 m</t>
  </si>
  <si>
    <t xml:space="preserve"> "2NP_STAVBA_DEMOLICE"_x000d_
 1.800 1P07 = 1,800 [A]_x000d_</t>
  </si>
  <si>
    <t>762321905</t>
  </si>
  <si>
    <t>Podepření vazníků fošnami a hranoly (materiál v ceně) průřezové plochy přes 100 cm2</t>
  </si>
  <si>
    <t xml:space="preserve"> "KROV_STAVBA_DEMOLICE"_x000d_
 2*9.800 SKR/15 - PODEPŘENÍ PRO VYŘEZÁNÍ ROHOVÉ KROKVE = 19,600 [A]_x000d_</t>
  </si>
  <si>
    <t>762331811</t>
  </si>
  <si>
    <t>Demontáž vázaných konstrukcí krovů sklonu do 60° z hranolů, hranolků, fošen, průřezové plochy do 120 cm2</t>
  </si>
  <si>
    <t xml:space="preserve"> "KROV_STAVBA_DEMOLICE"_x000d_
 24*5.650 SVZ/02 = 135,600 [A]_x000d_
 50*4.550 SVZ/03 = 227,500 [B]_x000d_
 16*3.550 SVZ/09 = 56,800 [C]_x000d_
 2*1.550 SVZ/10 = 3,100 [D]_x000d_
 22*2.500 SKR/17 = 55,000 [E]_x000d_
 9*2.750 SKR/18 = 24,750 [F]_x000d_
 8*1.550 SKR/19 = 12,400 [G]_x000d_
 5*1.000 SKR/20 = 5,000 [H]_x000d_
 2*1.600 SKR/36 = 3,200 [I]_x000d_
 1*2.100 SKR/37 = 2,100 [J]_x000d_
 3*0.500 SKR/38 = 1,500 [K]_x000d_
 14*1.400 SKR/39 = 19,600 [L]_x000d_
 34*0.850 SKR/40 = 28,900 [M]_x000d_
 40*2.400 SKR/41 = 96,000 [N]_x000d_
 28*2.700 SKR/42 = 75,600 [O]_x000d_
 12*1.000 SKR/43 = 12,000 [P]_x000d_
 11*1.600 SKR/44 = 17,600 [Q]_x000d_
 19*1.400 SKR/45 = 26,600 [R]_x000d_
 58*0.750 SKR/46 = 43,500 [S]_x000d_
 Celkem: A+B+C+D+E+F+G+H+I+J+K+L+M+N+O+P+Q+R+S = 846,750 [T]_x000d_</t>
  </si>
  <si>
    <t>762331812</t>
  </si>
  <si>
    <t>Demontáž vázaných konstrukcí krovů sklonu do 60° z hranolů, hranolků, fošen, průřezové plochy přes 120 do 224 cm2</t>
  </si>
  <si>
    <t xml:space="preserve"> "KROV_STAVBA_DEMOLICE"_x000d_
 4*1.100 SKR/35 = 4,400 [A]_x000d_</t>
  </si>
  <si>
    <t>762331911</t>
  </si>
  <si>
    <t>Vyřezání části střešní vazby vázané konstrukce krovů průřezové plochy řeziva do 120 cm2, délky vyřezané části krovového prvku do 3 m</t>
  </si>
  <si>
    <t xml:space="preserve"> "KROV_STAVBA_DEMOLICE"_x000d_
 4*2.750 SVZ/07 = 11,000 [A]_x000d_
 2*2.950 SVZ/08 = 5,900 [B]_x000d_
 4*1.250 SSL/04 = 5,000 [C]_x000d_
 4*0.550 SSL/05 = 2,200 [D]_x000d_
 Celkem: A+B+C+D = 24,100 [E]_x000d_</t>
  </si>
  <si>
    <t>762331921</t>
  </si>
  <si>
    <t>Vyřezání části střešní vazby vázané konstrukce krovů průřezové plochy řeziva přes 120 do 224 cm2, délky vyřezané části krovového prvku do 3 m</t>
  </si>
  <si>
    <t xml:space="preserve"> "KROV_STAVBA_DEMOLICE"_x000d_
 4*1.900 SKR/19 = 7,600 [A]_x000d_
 4*1.900 SKR/26 = 7,600 [B]_x000d_
 4*1.050 SKR/27 = 4,200 [C]_x000d_
 8*2.000 SKR/28 = 16,000 [D]_x000d_
 4*1.050 SKR/29 = 4,200 [E]_x000d_
 4*2.000 SKR/30 = 8,000 [F]_x000d_
 4*1.400 SKR/32 = 5,600 [G]_x000d_
 8*0.300 SKR/33 = 2,400 [H]_x000d_
 4*2.600 SKR/34 = 10,400 [I]_x000d_
 "VÝMĚNA STÁVAJÍCÍHO KROVU V ROZSAHU CCA 20%"_x000d_
 158.230*0.20 = 31,646 [J]_x000d_
 Celkem: A+B+C+D+E+F+G+H+I+J = 97,646 [K]_x000d_</t>
  </si>
  <si>
    <t>762331934</t>
  </si>
  <si>
    <t>Vyřezání části střešní vazby vázané konstrukce krovů průřezové plochy řeziva přes 224 do 288 cm2, délky vyřezané části krovového prvku přes 8 m</t>
  </si>
  <si>
    <t xml:space="preserve"> "KROV_STAVBA_DEMOLICE"_x000d_
 9.800 SKR/15 = 9,800 [A]_x000d_
 "VÝMĚNA STÁVAJÍCÍHO KROVU V ROZSAHU CCA 20%"_x000d_
 591.850*0.20 = 118,370 [B]_x000d_
 Celkem: A+B = 128,170 [C]_x000d_</t>
  </si>
  <si>
    <t>762331943</t>
  </si>
  <si>
    <t>Vyřezání části střešní vazby vázané konstrukce krovů průřezové plochy řeziva přes 288 do 450 cm2, délky vyřezané části krovového prvku přes 5 do 8 m</t>
  </si>
  <si>
    <t>762341811</t>
  </si>
  <si>
    <t>Demontáž bednění a laťování bednění střech rovných, obloukových, sklonu do 60° se všemi nadstřešními konstrukcemi z prken hrubých, hoblovaných tl. do 32 mm</t>
  </si>
  <si>
    <t xml:space="preserve"> "2NP_STAVBA_DEMOLICE"_x000d_
 13.785*6.300*2 = 173,691 [A]_x000d_
 13.813*6.300*2 = 174,044 [B]_x000d_
 30.062*5.050-27.780*2.600 = 79,585 [C]_x000d_
 "STRECHA_STAVBA_DEMOLICE"_x000d_
 (31.762*14.185)/0.8660254 = 520,243 [D]_x000d_
 (12.835*0.800)/0.8660254 = 11,856 [E]_x000d_
 Celkem: A+B+C+D+E = 959,420 [F]_x000d_</t>
  </si>
  <si>
    <t>762382011</t>
  </si>
  <si>
    <t>Heverování a podepření tesařských konstrukcí krovů prázdná vazba, rozpětí do 9 m</t>
  </si>
  <si>
    <t xml:space="preserve"> "KROV_STAVBA_DEMOLICE"_x000d_
 1 SKR/15 - PODEPŘENÍ PRO VYŘEZÁNÍ ROHOVÉ KROKVE = 1,000 [A]_x000d_</t>
  </si>
  <si>
    <t>762430812</t>
  </si>
  <si>
    <t>Demontáž obložení stěn z cementotřískových desek šroubovaných na sraz, tloušťka desky do 16 mm</t>
  </si>
  <si>
    <t xml:space="preserve"> "3NP_STAVBA_DEMOLICE"_x000d_
 3.860*2.500 2P01/2P03 = 9,650 [A]_x000d_
 4.230*2.500 2P02/2P12 = 10,575 [B]_x000d_
 Celkem: A+B = 20,225 [C]_x000d_</t>
  </si>
  <si>
    <t>762431815</t>
  </si>
  <si>
    <t>Demontáž obložení stěn z dřevoštěpkových desek šroubovaných na sraz, tloušťka desky do 15 mm</t>
  </si>
  <si>
    <t xml:space="preserve"> "1NP_STAVBA_DEMOLICE"_x000d_
 (8.200+5.380+0.630)*2.010-2*1.190*(2.010-0.980)-1.470*(2.010-0.990) 0P14 = 24,611 [A]_x000d_
 2*(5.460+11.300+0.310+0.295)*1.420 0P15 = 49,317 [B]_x000d_
 (-1.180-1.400-1.360-2.100-3.400)*1.420 0P15 = -13,405 [C]_x000d_
 2*(2.880+3.060)*3.400-1.238*2.330-0.900*2.000 0P29 = 35,707 [D]_x000d_
 "2NP_STAVBA_DEMOLICE"_x000d_
 (0.560+2.180+0.860+0.730+1.570)*1.310 1P04 = 7,729 [E]_x000d_
 (2.235+0.460+0.730)*2.090+(0.390+2.235)*1.180+(1.175+0.760+0.150)*1.180 1P13 = 12,716 [F]_x000d_
 (0.830+0.580+0.450+1.635+0.560+1.360+0.720)*1.330 1P18 = 8,160 [G]_x000d_
 Celkem: A+B+C+D+E+F+G = 124,835 [H]_x000d_</t>
  </si>
  <si>
    <t>762510819</t>
  </si>
  <si>
    <t>Demontáž podlahové konstrukce podkladové z cementotřískových desek jednovrstvých lepených na sraz, tloušťka desky přes 20 mm</t>
  </si>
  <si>
    <t xml:space="preserve"> "3NP_STAVBA_DEMOLICE"_x000d_
 "ODMĚŘENO V DWG"_x000d_
 "ZÁKLOP STROPU/PODHLEDU NA PŮDĚ"_x000d_
 2*52.56 = 105,120 [A]_x000d_
 13.47 2P01 = 13,470 [B]_x000d_
 Celkem: A+B = 118,590 [C]_x000d_</t>
  </si>
  <si>
    <t>762511847</t>
  </si>
  <si>
    <t>Demontáž podlahové konstrukce podkladové z dřevoštěpkových desek jednovrstvých šroubovaných na sraz, tloušťka desky přes 15 mm</t>
  </si>
  <si>
    <t xml:space="preserve"> "SKLADBA S.04"_x000d_
 4.530*5.500 0P08 = 24,915 [A]_x000d_
 "SKLADBA S.13"_x000d_
 11.61 1P02 = 11,610 [B]_x000d_
 16.07 1P04 = 16,070 [C]_x000d_
 6.79 1P18 = 6,790 [D]_x000d_
 1.32 1P20 = 1,320 [E]_x000d_
 4.70 1P21 = 4,700 [F]_x000d_
 2.45 1P21A = 2,450 [G]_x000d_
 "SKLADBA S.13"_x000d_
 23.19 1P07 = 23,190 [H]_x000d_
 17.38 1P08 = 17,380 [I]_x000d_
 15.33 1P09 = 15,330 [J]_x000d_
 28.03 1P10 = 28,030 [K]_x000d_
 29.62 1P11 = 29,620 [L]_x000d_
 16.95 1P12 = 16,950 [M]_x000d_
 12.38 1P13 = 12,380 [N]_x000d_
 2.99 1P16 = 2,990 [O]_x000d_
 "SKLADBA S.14"_x000d_
 3.37 1P14 = 3,370 [P]_x000d_
 1.24 1P15 = 1,240 [Q]_x000d_
 3.84 1P17 = 3,840 [R]_x000d_
 3.30 1P19 = 3,300 [S]_x000d_
 Celkem: A+B+C+D+E+F+G+H+I+J+K+L+M+N+O+P+Q+R+S = 225,475 [T]_x000d_</t>
  </si>
  <si>
    <t>762522811</t>
  </si>
  <si>
    <t>Demontáž podlah s polštáři z prken tl. do 32 mm</t>
  </si>
  <si>
    <t xml:space="preserve"> "2NP_STAVBA_DEMOLICE"_x000d_
 "SKLADBA S.12"_x000d_
 30.57 1P05 = 30,570 [A]_x000d_
 31.20 1P06 = 31,200 [B]_x000d_
 "SKLADBA S.13"_x000d_
 6.585*3.870 1P02/19/20/21/21A = 25,484 [C]_x000d_
 16.07 1P04 = 16,070 [D]_x000d_
 17.38 1P08 = 17,380 [E]_x000d_
 15.33 1P09 = 15,330 [F]_x000d_
 28.03 1P10 = 28,030 [G]_x000d_
 29.62 1P11 = 29,620 [H]_x000d_
 16.95 1P12 = 16,950 [I]_x000d_
 12.38 1P13 = 12,380 [J]_x000d_
 3.010*2.760 1P14/1P15/1P16 = 8,308 [K]_x000d_
 6.79 1P18 = 6,790 [L]_x000d_
 5.080*5.380 1P07/1P17 = 27,330 [M]_x000d_
 Celkem: A+B+C+D+E+F+G+H+I+J+K+L+M = 265,442 [N]_x000d_</t>
  </si>
  <si>
    <t>762528811</t>
  </si>
  <si>
    <t>Demontáž podlah k dalšímu použití s polštáři z prken tl. do 32 mm</t>
  </si>
  <si>
    <t xml:space="preserve"> "1NP_STAVBA_DEMOLICE"_x000d_
 "SKLADBA S.09"_x000d_
 15.24 0P12 = 15,240 [A]_x000d_
 44.12 0P14 = 44,120 [B]_x000d_
 61.31 0P15 = 61,310 [C]_x000d_
 Celkem: A+B+C = 120,670 [D]_x000d_</t>
  </si>
  <si>
    <t>762711810</t>
  </si>
  <si>
    <t>Demontáž prostorových vázaných konstrukcí z řeziva hraněného nebo polohraněného průřezové plochy do 120 cm2</t>
  </si>
  <si>
    <t xml:space="preserve"> "1NP_STAVBA_DEMOLICE"_x000d_
 "SKLADBA S.09"_x000d_
 (15.24/0.800)*0.40 0P12 - NOSNÝ TRÁM PODLAHY 120x60MM - 40% = 7,620 [A]_x000d_
 (44.12/0.800)*0.40 0P14 - NOSNÝ TRÁM PODLAHY 120x60MM - 40% = 22,060 [B]_x000d_
 (61.31/0.800)*0.40 0P15 - NOSNÝ TRÁM PODLAHY 120x60MM - 40% = 30,655 [C]_x000d_
 Celkem: A+B+C = 60,335 [D]_x000d_</t>
  </si>
  <si>
    <t>762811811</t>
  </si>
  <si>
    <t>Demontáž záklopů stropů vrchních a zapuštěných z hrubých prken, tl. do 32 mm</t>
  </si>
  <si>
    <t xml:space="preserve"> "2NP_STAVBA_DEMOLICE"_x000d_
 "SKLADBA S.12 - 20%"_x000d_
 30.57*0.20 1P05 = 6,114 [A]_x000d_
 31.20*0.20 1P06 = 6,240 [B]_x000d_
 "SKLADBA S.13 - 20%"_x000d_
 (6.585*3.870)*0.20 1P02/19/20/21/21A = 5,097 [C]_x000d_
 16.07*0.20 1P04 = 3,214 [D]_x000d_
 5.080*5.380*0.20 1P07/1P17 = 5,466 [E]_x000d_
 17.38*0.20 1P08 = 3,476 [F]_x000d_
 15.33*0.20 1P09 = 3,066 [G]_x000d_
 28.03*0.20 1P10 = 5,606 [H]_x000d_
 29.62*0.20 1P11 = 5,924 [I]_x000d_
 16.95*0.20 1P12 = 3,390 [J]_x000d_
 12.38*0.20 1P13 = 2,476 [K]_x000d_
 3.010*2.760*0.20 1P14/1P15/1P16 = 1,662 [L]_x000d_
 6.79*0.20 1P18 = 1,358 [M]_x000d_
 "SKLADBA S.22 - 20%"_x000d_
 3.31*2.170*0.20 1P03 = 1,437 [N]_x000d_
 Celkem: A+B+C+D+E+F+G+H+I+J+K+L+M+N = 54,525 [O]_x000d_</t>
  </si>
  <si>
    <t>762822810</t>
  </si>
  <si>
    <t>Demontáž stropních trámů z hraněného řeziva, průřezové plochy do 144 cm2</t>
  </si>
  <si>
    <t xml:space="preserve"> "2NP_STAVBA_DEMOLICE"_x000d_
 3*3.050 1P07 - VYVÝŠENÁ ČÁST MÍSTNOSTI = 9,150 [A]_x000d_</t>
  </si>
  <si>
    <t>762822830</t>
  </si>
  <si>
    <t>Demontáž stropních trámů z hraněného řeziva, průřezové plochy přes 288 do 450 cm2</t>
  </si>
  <si>
    <t xml:space="preserve"> "DEMONTÁŽ STROPNÍCH TRÁMŮ V ROZSAHU 20%"_x000d_
 576/0.850*0.20 = 135,529 [A]_x000d_</t>
  </si>
  <si>
    <t>762841811</t>
  </si>
  <si>
    <t>Demontáž podbíjení obkladů stropů a střech sklonu do 60° z hrubých prken tl. do 35 mm bez omítky</t>
  </si>
  <si>
    <t xml:space="preserve"> 3.050*2.040+2.030*2.040 1P07 = 10,363 [A]_x000d_</t>
  </si>
  <si>
    <t>762841812</t>
  </si>
  <si>
    <t>Demontáž podbíjení obkladů stropů a střech sklonu do 60° z hrubých prken tl. do 35 mm s omítkou</t>
  </si>
  <si>
    <t xml:space="preserve"> "1NP_STAVBA_DEMOLICE"_x000d_
 10.09 0P05 = 10,090 [A]_x000d_
 10.85 0P06 = 10,850 [B]_x000d_
 16.44 0P07 = 16,440 [C]_x000d_
 4.530*5.500 0P08 = 24,915 [D]_x000d_
 16.45 0P09 = 16,450 [E]_x000d_
 5.35 0P16 = 5,350 [F]_x000d_
 9.82 0P17 = 9,820 [G]_x000d_
 28.95 0P18 = 28,950 [H]_x000d_
 (4.090*1.760) 0P19-21 = 7,198 [I]_x000d_
 (4.070*2.060) 0P22 a 0P31 = 8,384 [J]_x000d_
 (4.080*2.620) 0P23 = 10,690 [K]_x000d_
 (4.130*2.580) 0P24 = 10,655 [L]_x000d_
 "3NP_STAVBA_DEMOLICE"_x000d_
 13.47 2P01 = 13,470 [M]_x000d_
 "VÝMĚNA 20% STROPNÍCH TRÁMŮ"_x000d_
 "VIZ. POLOŽKA 978012141"_x000d_
 575.883*0.20 = 115,177 [N]_x000d_
 Celkem: A+B+C+D+E+F+G+H+I+J+K+L+M+N = 288,439 [O]_x000d_</t>
  </si>
  <si>
    <t>R762001</t>
  </si>
  <si>
    <t>Výměna dřevěných prvků ve sklepě</t>
  </si>
  <si>
    <t>VÝKRES_1PP_DEMOLICE
VIZ. POZNÁMKA Č. 80
VYBOURÁNÍ A DODÁVKA NOVÝCH DŘEVĚNÝCH PRVKŮ, VČETNĚ PODCHYCENÍ
DŘEVĚNÉ PODPÍRACÍ RÁMY</t>
  </si>
  <si>
    <t>763111811</t>
  </si>
  <si>
    <t>Demontáž příček ze sádrokartonových desek s nosnou konstrukcí z ocelových profilů jednoduchých, opláštění jednoduché</t>
  </si>
  <si>
    <t xml:space="preserve"> "2NP_STAVBA_DEMOLICE"_x000d_
 1.000*3.070 1P04 = 3,070 [A]_x000d_
 Celkem: A = 3,070 [B]_x000d_</t>
  </si>
  <si>
    <t>763131821</t>
  </si>
  <si>
    <t>Demontáž podhledu nebo samostatného požárního předělu ze sádrokartonových desek s nosnou konstrukcí dvouvrstvou z ocelových profilů, opláštění jednoduché</t>
  </si>
  <si>
    <t xml:space="preserve"> "1NP_STAVBA_DEMOLICE"_x000d_
 8.83 0P28 = 8,830 [A]_x000d_
 "2NP_STAVBA_DEMOLICE"_x000d_
 16.07 1P04 = 16,070 [B]_x000d_
 3.84 1P17 = 3,840 [C]_x000d_
 3.30 1P19 = 3,300 [D]_x000d_
 1.32 1P20 = 1,320 [E]_x000d_
 4.70 1P21 = 4,700 [F]_x000d_
 "3NP_STAVBA_DEMOLICE"_x000d_
 23.54 2P10 = 23,540 [G]_x000d_
 13.90 2P11 = 13,900 [H]_x000d_
 14.13 2P13 = 14,130 [I]_x000d_
 11.64 2P17 = 11,640 [J]_x000d_
 7.03 2P15 = 7,030 [K]_x000d_
 5.22 2P16 = 5,220 [L]_x000d_
 Celkem: A+B+C+D+E+F+G+H+I+J+K+L = 113,520 [M]_x000d_</t>
  </si>
  <si>
    <t>763135811</t>
  </si>
  <si>
    <t>Demontáž podhledu sádrokartonového kazetového na zavěšeném na roštu viditelném</t>
  </si>
  <si>
    <t xml:space="preserve"> "2NP_STAVBA_DEMOLICE"_x000d_
 6.79 1P18 = 6,790 [A]_x000d_</t>
  </si>
  <si>
    <t>763161811</t>
  </si>
  <si>
    <t>Demontáž podkroví ze sádrokartonových desek s nosnou konstrukcí dvouvrstvou dřevěnou, opláštění jednoduché</t>
  </si>
  <si>
    <t xml:space="preserve"> "3NP_STAVBA_DEMOLICE"_x000d_
 3.88 2P05 = 3,880 [A]_x000d_
 13.83 2P07 = 13,830 [B]_x000d_
 5.45 2P08 = 5,450 [C]_x000d_
 18.94 2P09 = 18,940 [D]_x000d_
 23.54 2P10 = 23,540 [E]_x000d_
 13.90 2P11 = 13,900 [F]_x000d_
 4.04 2P14 = 4,040 [G]_x000d_
 5.09 2P18 = 5,090 [H]_x000d_
 Celkem: A+B+C+D+E+F+G+H = 88,670 [I]_x000d_</t>
  </si>
  <si>
    <t>763711811</t>
  </si>
  <si>
    <t>Demontáž svislé konstrukce stěn a příček z panelů bez izolace a omítky, tloušťky do 100 mm</t>
  </si>
  <si>
    <t xml:space="preserve"> (2.975+1.720)*2.500-0.900*2.000 0P11 = 9,938 [A]_x000d_</t>
  </si>
  <si>
    <t>763711812</t>
  </si>
  <si>
    <t>Demontáž svislé konstrukce stěn a příček z panelů bez izolace a omítky, tloušťky přes 100 do 150 mm</t>
  </si>
  <si>
    <t xml:space="preserve"> "3NP_STAVBA_DEMOLICE"_x000d_
 3.690*2.500 2P03/2P06 = 9,225 [A]_x000d_
 3.280*1.800-0.700*1.700 2P05/2P06 = 4,714 [B]_x000d_
 (0.840+1.540+1.102)*2.600 2P06/2P07 = 9,053 [C]_x000d_
 4.320*2.300 2P07/2P09 = 9,936 [D]_x000d_
 (3.290+1.165)*1.800+1.370*1.300 2P07/2P08/2P09 = 9,800 [E]_x000d_
 4.094*2.500+0.928*1.800+1.370*1.300+1.200*2.500 2P09/2P10 = 16,686 [F]_x000d_
 4.538*2.600-0.800*2.030 2P04/2P09 = 10,175 [G]_x000d_
 4.190*2.600-0.810*2.020 2P12/2P19 = 9,258 [H]_x000d_
 5.950*2.300 2P20/2P10 = 13,685 [I]_x000d_
 0.960*1.800+1.640*1.300+1.640*1.300 2P10 = 5,992 [J]_x000d_
 4.280*1.800 2P18 = 7,704 [K]_x000d_
 4.250*2.300-0.800*2.000 2P10/2P11 = 8,175 [L]_x000d_
 (0.630+1.610+0.200+2.870+1.070)*2.600-0.790*2.030 2P10/2P11/2P13/2P17 = 14,984 [M]_x000d_
 (4.540+0.180+1.210)*2.100-0.790*2.020 2P13/2P14/2P15/2P17 = 10,857 [N]_x000d_
 3.335*1.800-0.640*1.740 2P14 = 4,889 [O]_x000d_
 "4,510*2,600 `2P17-0,790*2,030-0,690*2,030 `2P17/2P15/2P16"_x000d_
 3.030*2.100 2P15/2P16 = 6,363 [P]_x000d_
 1.370*2.300+1.190*1.800 2P16/2P21 = 5,293 [Q]_x000d_
 Celkem: A+B+C+D+E+F+G+H+I+J+K+L+M+N+O+P+Q = 156,790 [R]_x000d_</t>
  </si>
  <si>
    <t>764001821</t>
  </si>
  <si>
    <t>Demontáž klempířských konstrukcí krytiny ze svitků nebo tabulí do suti</t>
  </si>
  <si>
    <t xml:space="preserve"> "2NP_STAVBA_DEMOLICE"_x000d_
 13.785*6.300*2 = 173,691 [A]_x000d_
 13.813*6.300*2 = 174,044 [B]_x000d_
 30.062*5.050-27.780*2.600 = 79,585 [C]_x000d_
 Celkem: A+B+C = 427,320 [D]_x000d_</t>
  </si>
  <si>
    <t>764001891</t>
  </si>
  <si>
    <t>Demontáž klempířských konstrukcí oplechování úžlabí do suti</t>
  </si>
  <si>
    <t xml:space="preserve"> "KLEMPIRSKE_VYROBKY"_x000d_
 "STRECHA_STAVBA_DEMOLICE"_x000d_
 21.000 KL/¨025 = 21,000 [A]_x000d_</t>
  </si>
  <si>
    <t>764002801</t>
  </si>
  <si>
    <t>Demontáž klempířských konstrukcí závětrné lišty do suti</t>
  </si>
  <si>
    <t xml:space="preserve"> "KLEMPIRSKE_VYROBKY"_x000d_
 "2NP_STAVBA_DEMOLICE"_x000d_
 2*12.500 = 25,000 [A]_x000d_
 "STRECHA_STAVBA_DEMOLICE"_x000d_
 33.600 KL/023 = 33,600 [B]_x000d_
 13.000 KL/024 = 13,000 [C]_x000d_
 Celkem: A+B+C = 71,600 [D]_x000d_</t>
  </si>
  <si>
    <t>764002812</t>
  </si>
  <si>
    <t>Demontáž klempířských konstrukcí okapového plechu do suti, v krytině skládané</t>
  </si>
  <si>
    <t xml:space="preserve"> 106.300+32.000 = 138,300 [A]_x000d_</t>
  </si>
  <si>
    <t>764002851</t>
  </si>
  <si>
    <t>Demontáž klempířských konstrukcí oplechování parapetů do suti</t>
  </si>
  <si>
    <t xml:space="preserve"> "3NP_STAVBA_DEMOLICE"_x000d_
 4*0.970 = 3,880 [A]_x000d_
 Celkem: A = 3,880 [B]_x000d_</t>
  </si>
  <si>
    <t>764002861</t>
  </si>
  <si>
    <t>Demontáž klempířských konstrukcí oplechování říms do suti</t>
  </si>
  <si>
    <t xml:space="preserve"> "KLEMPIRSKE_VYROBKY"_x000d_
 "2NP_STAVBA_DEMOLICE"_x000d_
 89.700 KL/001 = 89,700 [A]_x000d_
 "3NP_STAVBA_DEMOLICE"_x000d_
 88.900 KL/013 = 88,900 [B]_x000d_
 Celkem: A+B = 178,600 [C]_x000d_</t>
  </si>
  <si>
    <t>764002871</t>
  </si>
  <si>
    <t>Demontáž klempířských konstrukcí lemování zdí do suti</t>
  </si>
  <si>
    <t xml:space="preserve"> "KLEMPIRSKE_VYROBKY"_x000d_
 "2NP_STAVBA_DEMOLICE"_x000d_
 45.000 = 45,000 [A]_x000d_</t>
  </si>
  <si>
    <t>764002881</t>
  </si>
  <si>
    <t>Demontáž klempířských konstrukcí lemování střešních prostupů do suti</t>
  </si>
  <si>
    <t xml:space="preserve"> "KLEMPIRSKE_VYROBKY"_x000d_
 "2NP_STAVBA_DEMOLICE"_x000d_
 1.150*0.610 KOMÍN = 0,702 [A]_x000d_
 2*0.640*0.650 KOMÍN = 0,832 [B]_x000d_
 "STRECHA_STAVBA_DEMOLICE"_x000d_
 (1.130+0.650+0.620+0.550+0.580+0.970+0.990+0.580)*0.580 KOMÍNY = 3,521 [C]_x000d_
 Celkem: A+B+C = 5,054 [D]_x000d_</t>
  </si>
  <si>
    <t>764004801</t>
  </si>
  <si>
    <t>Demontáž klempířských konstrukcí žlabu podokapního do suti</t>
  </si>
  <si>
    <t xml:space="preserve"> "kl/002"_x000d_
 "2NP_STAVBA_DEMOLICE"_x000d_
 2*13.800 = 27,600 [A]_x000d_
 57.660 = 57,660 [B]_x000d_
 "STRECHA_STAVBA_DEMOLICE"_x000d_
 21.000 = 21,000 [C]_x000d_
 Celkem: A+B+C = 106,260 [D]_x000d_</t>
  </si>
  <si>
    <t>764004821</t>
  </si>
  <si>
    <t>Demontáž klempířských konstrukcí žlabu nástřešního do suti</t>
  </si>
  <si>
    <t xml:space="preserve"> "KLEMPIRSKE_VYROBKY"_x000d_
 "STRECHA_STAVBA_DEMOLICE"_x000d_
 32.000 KL/016 = 32,000 [A]_x000d_</t>
  </si>
  <si>
    <t>764004861</t>
  </si>
  <si>
    <t>Demontáž klempířských konstrukcí svodu do suti</t>
  </si>
  <si>
    <t xml:space="preserve"> "KLEMPIRSKE_VYROBKY"_x000d_
 "KL/026"_x000d_
 "2NP_STAVBA_DEMOLICE"_x000d_
 22.500 = 22,500 [A]_x000d_
 "STRECHA_STAVBA_DEMOLICE"_x000d_
 36.900 = 36,900 [B]_x000d_
 Celkem: A+B = 59,400 [C]_x000d_</t>
  </si>
  <si>
    <t>765131801</t>
  </si>
  <si>
    <t>Demontáž vláknocementové krytiny skládané sklonu do 30° do suti</t>
  </si>
  <si>
    <t xml:space="preserve"> "STRECHA_STAVBA_DEMOLICE"_x000d_
 (31.762*14.185)/0.8660254 = 520,243 [A]_x000d_
 (12.835*0.800)/0.8660254 = 11,856 [B]_x000d_
 Celkem: A+B = 532,100 [C]_x000d_</t>
  </si>
  <si>
    <t>765131821</t>
  </si>
  <si>
    <t>Demontáž vláknocementové krytiny skládané sklonu do 30° hřebene nebo nároží z hřebenáčů do suti</t>
  </si>
  <si>
    <t xml:space="preserve"> "KLEMPIRSKE_VYROBKY"_x000d_
 "KL/018"_x000d_
 "STRECHA_STAVBA_DEMOLICE"_x000d_
 49.100 = 49,100 [A]_x000d_</t>
  </si>
  <si>
    <t>765142801</t>
  </si>
  <si>
    <t>Demontáž krytiny z polykarbonátových desek rovných z kovové nebo dřevěné konstrukce</t>
  </si>
  <si>
    <t xml:space="preserve"> "2NP_STAVBA_DEMOLICE"_x000d_
 27.780*2.600 PROSVĚTLENÍ NÁSTUPIŠTĚ POLYKARBONÁTOVÝMI DESKAMI = 72,228 [A]_x000d_</t>
  </si>
  <si>
    <t>765192811</t>
  </si>
  <si>
    <t>Demontáž střešního výlezu jakékoliv plochy</t>
  </si>
  <si>
    <t xml:space="preserve"> "STRECHA_STAVBA_DEMOLICE"_x000d_
 14 = 14,000 [A]_x000d_</t>
  </si>
  <si>
    <t>766311811</t>
  </si>
  <si>
    <t>Demontáž zábradlí dřevěného vnitřního</t>
  </si>
  <si>
    <t xml:space="preserve"> "1NP_STAVBA_DEMOLICE"_x000d_
 "SKLADBA ZP.01"_x000d_
 2*9.150 DEMONTÁŽ ZÁBRADLÍ POD PŘÍSTŘEŠKEM = 18,300 [A]_x000d_</t>
  </si>
  <si>
    <t>766411821</t>
  </si>
  <si>
    <t>Demontáž obložení stěn palubkami</t>
  </si>
  <si>
    <t xml:space="preserve"> "POHLEDY DEMOLICE"_x000d_
 "ODMĚŘENO V DWG V POHLEDECH"_x000d_
 "50% DEMONTÁŽ A DOPLNĚNÍ"_x000d_
 "ZVÝŠENÁ PRACNOST"_x000d_
 "POHLED SEVERNÍ"_x000d_
 2*9.500*0.990*0.50 HLAVNÍ OBJEKT U POZEDNICE = 9,405 [A]_x000d_
 (26.932-2*0.710*1.125)*0.50 ŠTÍTOVÁ STĚNA = 12,667 [B]_x000d_
 Mezisoučet: A+B = 22,072 [C]_x000d_
 "POHLED VÝCHODNÍ"_x000d_
 (33.34-2*0.813*1.485)*0.50 = 15,463 [D]_x000d_
 Mezisoučet: D = 15,463 [E]_x000d_
 "POHLED JIŽNÍ"_x000d_
 30.062*0.992*0.50 = 14,911 [F]_x000d_
 Mezisoučet: F = 14,911 [G]_x000d_
 "POHLED ZÁPADNÍ"_x000d_
 (33.34-2*0.813*1.485)*0.50 = 15,463 [H]_x000d_
 Mezisoučet: H = 15,463 [I]_x000d_
 Celkem: A+B+D+F+H = 67,908 [J]_x000d_</t>
  </si>
  <si>
    <t>766681812</t>
  </si>
  <si>
    <t>Demontáž zárubní k opětovnému použití obložkových z masívu, plochy otvoru přes 2 m2</t>
  </si>
  <si>
    <t xml:space="preserve"> "1NP_STAVBA_DEMOLICE"_x000d_
 1.010*2.275 DVEŘE 0P17/0P18 = 2,298 [A]_x000d_
 "2NP_STAVBA_DEMOLICE"_x000d_
 "POZNÁMKA 33 - REPAS A POUŽITÍ NA JINÉ POZICI"_x000d_
 1.160*2.290 1P10/11 = 2,656 [B]_x000d_
 Celkem: A+B = 4,954 [C]_x000d_</t>
  </si>
  <si>
    <t>766691811</t>
  </si>
  <si>
    <t>Demontáž parapetních desek šířky do 300 mm</t>
  </si>
  <si>
    <t xml:space="preserve"> "1NP_STAVBA_DEMOLICE"_x000d_
 0.960 0P23 = 0,960 [A]_x000d_
 0.920 0P24 = 0,920 [B]_x000d_
 2*0.930 0P18 = 1,860 [C]_x000d_
 0.900 0P16 = 0,900 [D]_x000d_
 0.900 0P08 = 0,900 [E]_x000d_
 0.990 0P05 = 0,990 [F]_x000d_
 2*0.900 0P07 = 1,800 [G]_x000d_
 "2NP_STAVBA_DEMOLICE"_x000d_
 19*1.200 = 22,800 [H]_x000d_
 "3NP_STAVBA_DEMOLICE"_x000d_
 4*0.970 2P06/2P07/2P11/2P13 = 3,880 [I]_x000d_
 2*2.640 2P09/2P10 = 5,280 [J]_x000d_
 2*0.710 2P01 = 1,420 [K]_x000d_
 Celkem: A+B+C+D+E+F+G+H+I+J+K = 41,710 [L]_x000d_</t>
  </si>
  <si>
    <t>766691914</t>
  </si>
  <si>
    <t>Ostatní práce vyvěšení nebo zavěšení křídel dřevěných dveřních, plochy do 2 m2</t>
  </si>
  <si>
    <t xml:space="preserve"> "1NP_STAVBA_DEMOLICE"_x000d_
 1 DVEŘE 0P15/0P25 = 1,000 [A]_x000d_</t>
  </si>
  <si>
    <t>766691915</t>
  </si>
  <si>
    <t>Ostatní práce vyvěšení nebo zavěšení křídel dřevěných dveřních, plochy přes 2 m2</t>
  </si>
  <si>
    <t xml:space="preserve"> "DVEŘE URČENÉ K REPASI"_x000d_
 "1NP_STAVBA_DEMOLICE"_x000d_
 1 0P01 = 1,000 [A]_x000d_
 1 DVEŘE 0P17/0P18 = 1,000 [B]_x000d_
 1 DVEŘE 0P15/0P27 = 1,000 [C]_x000d_
 "2NP_STAVBA_DEMOLICE"_x000d_
 1 1P03/1P08 = 1,000 [D]_x000d_
 1 1P03/1P13 = 1,000 [E]_x000d_
 1 1P05/1P06 = 1,000 [F]_x000d_
 1 1P10/1P11 = 1,000 [G]_x000d_
 1 1P11/1P13 = 1,000 [H]_x000d_
 Celkem: A+B+C+D+E+F+G+H = 8,000 [I]_x000d_</t>
  </si>
  <si>
    <t>766812820</t>
  </si>
  <si>
    <t>Demontáž kuchyňských linek dřevěných nebo kovových včetně skříněk uchycených na stěně, délky do 1500 mm</t>
  </si>
  <si>
    <t xml:space="preserve"> "2NP_STAVBA_DEMOLICE"_x000d_
 2 1P12 = 2,000 [A]_x000d_
 Celkem: A = 2,000 [B]_x000d_</t>
  </si>
  <si>
    <t>766812830</t>
  </si>
  <si>
    <t>Demontáž kuchyňských linek dřevěných nebo kovových včetně skříněk uchycených na stěně, délky přes 1500 do 1800 mm</t>
  </si>
  <si>
    <t xml:space="preserve"> "1NP_STAVBA_DEMOLICE"_x000d_
 1 0P03 = 1,000 [A]_x000d_
 1 0P10 = 1,000 [B]_x000d_
 "2NP_STAVBA_DEMOLICE"_x000d_
 1 1P08 = 1,000 [C]_x000d_
 "3NP_STAVBA_DEMOLICE"_x000d_
 2 2P13 = 2,000 [D]_x000d_
 Celkem: A+B+C+D = 5,000 [E]_x000d_</t>
  </si>
  <si>
    <t>767141800</t>
  </si>
  <si>
    <t>Demontáž konstrukcí pro beztmelé zasklení se zasklením</t>
  </si>
  <si>
    <t>767590840</t>
  </si>
  <si>
    <t>Demontáž podlahových konstrukcí šroubovaných , nýtovaných nebo svařovaných z podlahových roštů</t>
  </si>
  <si>
    <t xml:space="preserve"> "1PP_STAVBA_DEMOLICE"_x000d_
 0.350*0.600 1S06 = 0,210 [A]_x000d_
 0.550*0.900 1S08 = 0,495 [B]_x000d_
 "1NP_STAVBA_DEMOLICE"_x000d_
 0.300*0.500 0P06 = 0,150 [C]_x000d_
 Celkem: A+B+C = 0,855 [D]_x000d_</t>
  </si>
  <si>
    <t>767661811</t>
  </si>
  <si>
    <t>Demontáž mříží pevných nebo otevíravých</t>
  </si>
  <si>
    <t xml:space="preserve"> 1.000*1.250 0P05/EXT. = 1,250 [A]_x000d_
 0.900*1.300 0P08/EXT. = 1,170 [B]_x000d_
 0.900*1.300 0P09/EXT. = 1,170 [C]_x000d_
 3*1.470*2.130 0P14/EXT. = 9,393 [D]_x000d_
 2*1.100*2.200 0P15/EXT. = 4,840 [E]_x000d_
 1.400*2.100 0P17/EXT. = 2,940 [F]_x000d_
 2*0.800*1.350 0P18/EXT. = 2,160 [G]_x000d_
 2*1.050*1.500 0P18/EXT. = 3,150 [H]_x000d_
 1.050*1.500 0P24/EXT. = 1,575 [I]_x000d_
 1.100*2.100 0P28A/EXT. = 2,310 [J]_x000d_
 Celkem: A+B+C+D+E+F+G+H+I+J = 29,958 [K]_x000d_</t>
  </si>
  <si>
    <t>767851803</t>
  </si>
  <si>
    <t>Demontáž komínových lávek kompletní celé lávky</t>
  </si>
  <si>
    <t xml:space="preserve"> "STRECHA_STAVBA_DEMOLICE"_x000d_
 26.370 = 26,370 [A]_x000d_</t>
  </si>
  <si>
    <t>767996701</t>
  </si>
  <si>
    <t>Demontáž ostatních zámečnických konstrukcí řezáním o hmotnosti jednotlivých dílů do 50 kg</t>
  </si>
  <si>
    <t xml:space="preserve"> 30 DEMONTÁŽ VYNÁŠECÍ KCE NÁZVU STANICE = 30,000 [A]_x000d_</t>
  </si>
  <si>
    <t>R76715499</t>
  </si>
  <si>
    <t>Demontáž plechové digestoře v kuchyni, cca 2000x1200mm - zavěšena ke stropu</t>
  </si>
  <si>
    <t>771574913</t>
  </si>
  <si>
    <t>Oprava spárování podlah z dlaždic keramických včetně vyškrabání a vymytí spár přes 45 do 50 ks/m2</t>
  </si>
  <si>
    <t xml:space="preserve"> "1NP_STAVBA_DEMOLICE"_x000d_
 18.46 0P13 = 18,460 [A]_x000d_</t>
  </si>
  <si>
    <t>772</t>
  </si>
  <si>
    <t>Podlahy z kamene</t>
  </si>
  <si>
    <t>R77252381</t>
  </si>
  <si>
    <t>Demontáž dlažby keramické k dalšímu použití lepených</t>
  </si>
  <si>
    <t xml:space="preserve"> "1NP_STAVBA_DEMOLICE"_x000d_
 "SKLADBA ZP.01"_x000d_
 46.030*3.800 ROZEBRÁNÍ DLAŽBY PRO NÁSLEDNÉ PŘESKLÁDÁNÍ = 174,914 [A]_x000d_
 "SKLADBA S.10"_x000d_
 21.59 0P02 = 21,590 [B]_x000d_
 13.90 0P27 = 13,900 [C]_x000d_
 "SKLADBA S.21 a S.22"_x000d_
 22.72 1P03 = 22,720 [D]_x000d_
 Celkem: A+B+C+D = 233,124 [E]_x000d_</t>
  </si>
  <si>
    <t>R77299144</t>
  </si>
  <si>
    <t>Očištění vybouraných keramických dlažeb k dalšímu použití od lepidla</t>
  </si>
  <si>
    <t>775511801</t>
  </si>
  <si>
    <t>Demontáž podlah vlysových k dalšímu použití s lištami lepených s očištěním</t>
  </si>
  <si>
    <t xml:space="preserve"> "1NP_STAVBA_DEMOLICE"_x000d_
 "SKLADBA S.09"_x000d_
 15.24 0P12 = 15,240 [A]_x000d_
 44.12 0P14 = 44,120 [B]_x000d_
 61.31 0P15 = 61,310 [C]_x000d_
 "SKLADBA S.12"_x000d_
 30.57 1P05 = 30,570 [D]_x000d_
 31.20 1P06 = 31,200 [E]_x000d_
 Celkem: A+B+C+D+E = 182,440 [F]_x000d_</t>
  </si>
  <si>
    <t>776201811</t>
  </si>
  <si>
    <t>Demontáž povlakových podlahovin lepených ručně bez podložky</t>
  </si>
  <si>
    <t xml:space="preserve"> "1NP_STAVBA_DEMOLICE"_x000d_
 "SKLADBA S.04"_x000d_
 4.530*5.500 0P08 = 24,915 [A]_x000d_
 "SKLADBA S.08"_x000d_
 16.44 0P07 = 16,440 [B]_x000d_
 "SKLADBA S.11"_x000d_
 5.67 0P03 = 5,670 [C]_x000d_
 17.21 0P10 = 17,210 [D]_x000d_
 4.630*5.380 0P11/0P30 = 24,909 [E]_x000d_
 9.10 0P28 = 9,100 [F]_x000d_
 9.17 0P29 = 9,170 [G]_x000d_
 "2NP_STAVBA_DEMOLICE"_x000d_
 "SKLADBA S.13"_x000d_
 11.61 1P02 = 11,610 [H]_x000d_
 16.07-1.400*1.400 1P04 = 14,110 [I]_x000d_
 17.38 1P08 = 17,380 [J]_x000d_
 15.33 1P09 = 15,330 [K]_x000d_
 28.03 1P10 = 28,030 [L]_x000d_
 29.62 1P11 = 29,620 [M]_x000d_
 16.95 1P12 = 16,950 [N]_x000d_
 12.38 1P13 = 12,380 [O]_x000d_
 2.99 1P16 = 2,990 [P]_x000d_
 6.79 1P18 = 6,790 [Q]_x000d_
 1.32 1P20 = 1,320 [R]_x000d_
 4.70 1P21 = 4,700 [S]_x000d_
 2.45 1P21A = 2,450 [T]_x000d_
 "SKLADBA S.18"_x000d_
 13.47 2P01 = 13,470 [U]_x000d_
 3.88 2P05 = 3,880 [V]_x000d_
 14.37 2P06 = 14,370 [W]_x000d_
 13.83 2P07 = 13,830 [X]_x000d_
 5.45 2P08 = 5,450 [Y]_x000d_
 18.93 2P09 = 18,930 [Z]_x000d_
 23.54 2P10 = 23,540 [AA]_x000d_
 13.90 2P11 = 13,900 [AB]_x000d_
 14.13 2P13 = 14,130 [AC]_x000d_
 4.04 2P14 = 4,040 [AD]_x000d_
 7.03 2P15 = 7,030 [AE]_x000d_
 5.09 2P18 = 5,090 [AF]_x000d_
 3.18 2P21 = 3,180 [AG]_x000d_
 Celkem: A+B+C+D+E+F+G+H+I+J+K+L+M+N+O+P+Q+R+S+T+U+V+W+X+Y+Z+AA+AB+AC+AD+AE+AF+AG = 411,914 [AH]_x000d_</t>
  </si>
  <si>
    <t>776201814</t>
  </si>
  <si>
    <t>Demontáž povlakových podlahovin volně položených podlepených páskou</t>
  </si>
  <si>
    <t xml:space="preserve"> "1NP_STAVBA_DEMOLICE"_x000d_
 "SKLADBA S.09"_x000d_
 15.24 0P12 = 15,240 [A]_x000d_
 44.12 0P14 = 44,120 [B]_x000d_
 61.31 0P15 = 61,310 [C]_x000d_
 "SKLADBA S.13"_x000d_
 23.19 1P07 = 23,190 [D]_x000d_
 Celkem: A+B+C+D = 143,860 [E]_x000d_</t>
  </si>
  <si>
    <t>783106805</t>
  </si>
  <si>
    <t>Odstranění nátěrů z truhlářských konstrukcí opálením s obroušením</t>
  </si>
  <si>
    <t xml:space="preserve"> "POHLEDY DEMOLICE"_x000d_
 "ODMĚŘENO V DWG V POHLEDECH"_x000d_
 "PLOCHA ZVĚTŠENA KOEFICIENTEM 1,3"_x000d_
 "50% DEMONTÁŽ A DOPLNĚNÍ"_x000d_
 "ZVÝŠENÁ PRACNOST"_x000d_
 "POHLED SEVERNÍ"_x000d_
 (2*9.500*0.990)*0.50 HLAVNÍ OBJEKT U POZEDNICE = 9,405 [A]_x000d_
 (26.932-2*0.710*1.125)*0.50 ŠTÍTOVÁ STĚNA = 12,667 [B]_x000d_
 Mezisoučet: A+B = 22,072 [C]_x000d_
 "POHLED VÝCHODNÍ"_x000d_
 (33.34-2*0.813*1.485)*0.50 = 15,463 [D]_x000d_
 Mezisoučet: D = 15,463 [E]_x000d_
 "POHLED JIŽNÍ"_x000d_
 30.062*0.992*0.50 = 14,911 [F]_x000d_
 Mezisoučet: F = 14,911 [G]_x000d_
 "POHLED ZÁPADNÍ"_x000d_
 (33.34-2*0.813*1.485)*0.50 = 15,463 [H]_x000d_
 Mezisoučet: H = 15,463 [I]_x000d_
 "PODBITÍ"_x000d_
 "OBROUŠENÍ 100%"_x000d_
 85.30/0.8660254 = 98,496 [J]_x000d_
 Celkem: A+B+D+F+H+J = 166,404 [K]_x000d_
 K * 1.3Koeficient množství = 216,326 [L]_x000d_</t>
  </si>
  <si>
    <t>783232111</t>
  </si>
  <si>
    <t>Tmelení tesařských konstrukcí lokální, včetně přebroušení tmelených míst rozsahu přes 10 do 30% plochy, tmelem epoxidovým</t>
  </si>
  <si>
    <t>783306805</t>
  </si>
  <si>
    <t>Odstranění nátěrů ze zámečnických konstrukcí opálením s obroušením</t>
  </si>
  <si>
    <t xml:space="preserve"> "U 120 - PLOCHA POVRCHU - 0,434 m2/m"_x000d_
 "OBROUŠENÍ ZBYLÝCH KONSTRUKCÍ"_x000d_
 13*0.585*0.434*0.50 ZVZ/01 = 1,650 [A]_x000d_
 13*4.450*0.434*0.50 ZVZ/02 = 12,553 [B]_x000d_
 152*4.65*0.434*0.50 ZVZ/03 = 153,376 [C]_x000d_
 16*3.550*0.434*0.50 ZVZ/04 = 12,326 [D]_x000d_
 2*1.170*0.434*0.50 ZVZ/05 = 0,508 [E]_x000d_
 12*5.650*0.434*0.50 ZVZ/06 = 14,713 [F]_x000d_
 6*12.550*0.434*0.50 ZKR/01 = 16,340 [G]_x000d_
 2*3.35*0.434*0.50 ZKR/02 = 1,454 [H]_x000d_
 2*8.000*0.434*0.50 ZKR/03 = 3,472 [I]_x000d_
 2*3.950*0.434*0.50 ZKR/04 = 1,714 [J]_x000d_
 2*1.550*0.434*0.50 ZKR/05 = 0,673 [K]_x000d_
 2*5.650*0.434*0.50 ZKR/06 = 2,452 [L]_x000d_
 14*5.000*0.434*0.50 ZKR/07 = 15,190 [M]_x000d_
 Celkem: A+B+C+D+E+F+G+H+I+J+K+L+M = 236,420 [N]_x000d_</t>
  </si>
  <si>
    <t>783306807</t>
  </si>
  <si>
    <t>Odstranění nátěrů ze zámečnických konstrukcí odstraňovačem nátěrů s obroušením</t>
  </si>
  <si>
    <t xml:space="preserve"> "1NP_STAVBA_DEMOLICE"_x000d_
 9*10.000 OBROUŠENÍ LITINOVÝCH SLOUPŮ = 90,000 [A]_x000d_</t>
  </si>
  <si>
    <t>783306809</t>
  </si>
  <si>
    <t>Odstranění nátěrů ze zámečnických konstrukcí okartáčováním</t>
  </si>
  <si>
    <t>795</t>
  </si>
  <si>
    <t>Lokální vytápění</t>
  </si>
  <si>
    <t>795121811</t>
  </si>
  <si>
    <t>Odpojení a odebrání přenosných kamen na tuhá paliva hmotnosti do 100 kg</t>
  </si>
  <si>
    <t xml:space="preserve"> "2NP_STAVBA_DEMOLICE"_x000d_
 1 1P08 = 1,000 [A]_x000d_</t>
  </si>
  <si>
    <t>962031132</t>
  </si>
  <si>
    <t>Bourání příček nebo přizdívek z cihel pálených plných nebo dutých, tl. do 100 mm</t>
  </si>
  <si>
    <t xml:space="preserve"> "2NP_STAVBA_DEMOLICE"_x000d_
 (2.030+1.970)*2.100 1P07/1P17 = 8,400 [A]_x000d_
 1.350*2.100 1P14/1P15 = 2,835 [B]_x000d_
 Celkem: A+B = 11,235 [C]_x000d_</t>
  </si>
  <si>
    <t>962031133</t>
  </si>
  <si>
    <t>Bourání příček nebo přizdívek z cihel pálených plných nebo dutých, tl. přes 100 do 150 mm</t>
  </si>
  <si>
    <t xml:space="preserve"> "1PP_STAVBA_DEMOLICE"_x000d_
 (1.210-0.980)*2.430 1S10/1S14 = 0,559 [A]_x000d_
 2*0.200*2.000 N/01 - ODSEKÁNÍ OSTĚNÍ = 0,800 [B]_x000d_
 "1NP_STAVBA_DEMOLICE"_x000d_
 (1.307*3.580)-0.900*2.000-1.000*0.800 0P02/0P13 = 2,079 [C]_x000d_
 (2.070+1.000)*2.960-0.800*2.00 0P08 = 7,487 [D]_x000d_
 (1.070+2*0.180)*2.060 0P09/0P10 = 2,946 [E]_x000d_
 (1.480*3.050)-0.800*2.000 0P14/0P27 = 2,914 [F]_x000d_
 0.200*2.200 0P17/0P18 - ODBOURÁNÍ PŘEKLAD N/26 = 0,440 [G]_x000d_
 1.570*2.100 + 1.76*2.100 - 2*0.600*2.000 0P19/0P20/0P21 = 4,593 [H]_x000d_
 (1.520+1.000)*2.080 0P22/0P31 = 5,242 [I]_x000d_
 (1.180*2.370)-(0.880*2.180) 0P17/EXT. - ODBOURÁNÍ OSTĚNÍ = 0,878 [J]_x000d_
 3.010*4.010-0.800*2.000 0P28 = 10,470 [K]_x000d_
 (1.270+3.010+0.900+1.670)*2.400-0.700*2.000*2 0P28 = 13,640 [L]_x000d_
 "2NP_STAVBA_DEMOLICE"_x000d_
 5.380*3.500-1.050*2.200 1P07/1P08 = 16,520 [M]_x000d_
 3.905*3.420-0.800*2.000-0.700*2.000 1P19/1P20/1P21 = 10,355 [N]_x000d_
 ((2.850+0.920)*3.420-0.700*2.000) 1P21/1P21A = 11,493 [O]_x000d_
 Celkem: A+B+C+D+E+F+G+H+I+J+K+L+M+N+O = 90,416 [P]_x000d_</t>
  </si>
  <si>
    <t>962032230</t>
  </si>
  <si>
    <t>Bourání zdiva nadzákladového z cihel pálených plných nebo lícových nebo vápenopískových, na maltu vápennou nebo vápenocementovou, objemu do 1 m3</t>
  </si>
  <si>
    <t xml:space="preserve"> "1PP_STAVBA_DEMOLICE"_x000d_
 "POZNÁMKA Č. 72"_x000d_
 "REZ-A_stavba_demolice"_x000d_
 2*1.750*0.300*0.500 EXT. = 0,525 [A]_x000d_
 "2NP_STAVBA_DEMOLICE"_x000d_
 (2.180*3.470-0.900*2.020-2.200*1.000)*0.165 1P03/1P18 = 0,585 [B]_x000d_
 Celkem: A+B = 1,110 [C]_x000d_</t>
  </si>
  <si>
    <t>962032231</t>
  </si>
  <si>
    <t>Bourání zdiva nadzákladového z cihel pálených plných nebo lícových nebo vápenopískových, na maltu vápennou nebo vápenocementovou, objemu přes 1 m3</t>
  </si>
  <si>
    <t xml:space="preserve"> "1PP_STAVBA_DEMOLICE"_x000d_
 4.310*2.300*0.190 1S09/1S15 = 1,883 [A]_x000d_
 4.180*2.300*0.270 1S09/1S15 = 2,596 [B]_x000d_
 4.270*2.300*0.315-0.970*1.940*0.315 1S07/1S08 = 2,501 [C]_x000d_
 4.310*2.300*0.320-0.800*1.970*0.320-0.770-0.250*0.280 1S06/1S07 = 1,828 [D]_x000d_
 "1NP_STAVBA_DEMOLICE"_x000d_
 (0.620+0.175)*3.580*0.175+(6.190*4.030-1.230*1.280)*0.175+1.230*1.010*0.230 0P02 = 4,874 [E]_x000d_
 2.880*4.010*0.210-2.400*0.800*0.210-0.800*2.000*0.210 0P03/0P29 = 1,686 [F]_x000d_
 "2NP_STAVBA_DEMOLICE"_x000d_
 3.870*3.420*0.185 1P02 = 2,449 [G]_x000d_
 (3.300*3.500-1.050*2.200)*0.170 1P12/1P13 = 1,571 [H]_x000d_
 (2.765*3.130-2*0.700*2.000)*0.480 1P13/1P14/1P15 = 2,810 [I]_x000d_
 (1.185*0.150+0.600*0.535+1.060*0.190)*3.500+0.500*0.190*2.130 1P14/1P15/1P16 = 2,653 [J]_x000d_
 (1.250*3.420-0.260*0.300)*0.185 1P19/1P20 = 0,776 [K]_x000d_
 Celkem: A+B+C+D+E+F+G+H+I+J+K = 25,627 [L]_x000d_</t>
  </si>
  <si>
    <t>962032631</t>
  </si>
  <si>
    <t>Bourání zdiva nadzákladového komínového z cihel pálených, šamotových nebo vápenopískových, na maltu vápennou nebo vápenocementovou</t>
  </si>
  <si>
    <t xml:space="preserve"> "1NP_STAVBA_DEMOLICE"_x000d_
 0.450*0.450*5.300 1NP/2NP/POHLEDY = 1,073 [A]_x000d_
 "2NP_STAVBA_DEMOLICE/POHLEDY_DEMOLICE"_x000d_
 1.150*0.610*1.600 = 1,122 [B]_x000d_
 "3NP_STAVBA_DEMOLICE"_x000d_
 0.550*0.500*4.300 2P16/2P21 AŽ NAD STŘECHU = 1,183 [C]_x000d_
 Celkem: A+B+C = 3,378 [D]_x000d_</t>
  </si>
  <si>
    <t>962081131</t>
  </si>
  <si>
    <t>Bourání příček nebo přizdívek ze skleněných tvárnic, tl. do 100 mm</t>
  </si>
  <si>
    <t xml:space="preserve"> "1NP_STAVBA_DEMOLICE"_x000d_
 1.000*0.800 0P02 = 0,800 [A]_x000d_
 2.400*0.800 0P03/0P29 = 1,920 [B]_x000d_
 2*1.160*2.200 0P04/0P04A = 5,104 [C]_x000d_
 "2NP_STAVBA_DEMOLICE"_x000d_
 2.200*1.000 1P03/1P18 = 2,200 [D]_x000d_
 Celkem: A+B+C+D = 10,024 [E]_x000d_</t>
  </si>
  <si>
    <t>962086111</t>
  </si>
  <si>
    <t>Bourání příček nebo přizdívek z pórobetonových tvárnic, tl. přes 100 do 150 mm</t>
  </si>
  <si>
    <t xml:space="preserve"> "1NP_STAVBA_DEMOLICE"_x000d_
 0.930*1.440 0P23 = 1,339 [A]_x000d_</t>
  </si>
  <si>
    <t>963023611</t>
  </si>
  <si>
    <t>Vybourání schodišťových stupňů oblých, rovných nebo kosých ze zdi kamenné jednostranně</t>
  </si>
  <si>
    <t xml:space="preserve"> 1.170 0P07 = 1,170 [A]_x000d_
 1.000 0P06 = 1,000 [B]_x000d_
 1.750*2 0P01/0P02 = 3,500 [C]_x000d_
 Celkem: A+B+C = 5,670 [D]_x000d_</t>
  </si>
  <si>
    <t>VÝKRES 1NP - DEMOLICE
VIZ. POZNÁMKA Č. 43</t>
  </si>
  <si>
    <t>964072321</t>
  </si>
  <si>
    <t>Vybourání válcovaných nosníků uložených ve zdivu smíšeném nebo kamenném délky do 6 m, hmotnosti do 20 kg/m</t>
  </si>
  <si>
    <t xml:space="preserve"> "U 120 - HMOTNOST 13,40 kg/m"_x000d_
 "DEMONTÁŽ 50%"_x000d_
 13*0.585*13.40/1000*0.50 ZVZ/01 = 0,051 [A]_x000d_
 13*4.450*13.40/1000*0.50 ZVZ/02 = 0,388 [B]_x000d_
 152*4.65*13.40/1000*0.50 ZVZ/03 = 4,736 [C]_x000d_
 16*3.550*13.40/1000*0.50 ZVZ/04 = 0,381 [D]_x000d_
 2*1.170*13.40/1000*0.50 ZVZ/05 = 0,016 [E]_x000d_
 12*5.650*13.40/1000*0.50 ZVZ/06 = 0,454 [F]_x000d_
 6*12.550*13.40/1000*0.50 ZKR/01 = 0,505 [G]_x000d_
 2*3.35*13.40/1000*0.50 ZKR/02 = 0,045 [H]_x000d_
 2*8.000*13.40/1000*0.50 ZKR/03 = 0,107 [I]_x000d_
 2*3.950*13.40/1000*0.50 ZKR/04 = 0,053 [J]_x000d_
 2*1.550*13.40/1000*0.50 ZKR/05 = 0,021 [K]_x000d_
 2*5.650*13.40/1000*0.50 ZKR/06 = 0,076 [L]_x000d_
 14*5.000*13.40/1000*0.50 ZKR/07 = 0,469 [M]_x000d_
 Celkem: A+B+C+D+E+F+G+H+I+J+K+L+M = 7,300 [N]_x000d_</t>
  </si>
  <si>
    <t>965031131</t>
  </si>
  <si>
    <t>Bourání podlah z cihel bez podkladního lože, s jakoukoliv výplní spár kladených naplocho, plochy přes 1 m2</t>
  </si>
  <si>
    <t xml:space="preserve"> "SKLADBA S.04"_x000d_
 4.530*5.500 0P08 = 24,915 [A]_x000d_
 "SKLADBA S.05"_x000d_
 10.09 0P05 = 10,090 [B]_x000d_
 "SKLADBA S.06"_x000d_
 16.45 0P09 = 16,450 [C]_x000d_
 "SKLADBA S.07"_x000d_
 10.85 0P06 = 10,850 [D]_x000d_
 "SKLADBA S.08"_x000d_
 16.44 0P07 = 16,440 [E]_x000d_
 Celkem: A+B+C+D+E = 78,745 [F]_x000d_</t>
  </si>
  <si>
    <t>965041441</t>
  </si>
  <si>
    <t>Bourání mazanin škvárobetonových tl. přes 100 mm, plochy přes 4 m2</t>
  </si>
  <si>
    <t xml:space="preserve"> "1PP_STAVBA_DEMOLICE"_x000d_
 "SKLADBA S.01 - BETONOVÁ MAZANINA/KAMENINOVÁ DLAŽBA/CIHELNÁ DLAŽBA A JINÉ NAVÁŽKY"_x000d_
 45.70*0.100 1S02 = 4,570 [A]_x000d_
 12.19*0.100 1S03 = 1,219 [B]_x000d_
 8.60*0.100 1S04 = 0,860 [C]_x000d_
 16.36*0.100 1S05 = 1,636 [D]_x000d_
 13.37*0.100 1S06 = 1,337 [E]_x000d_
 27.40*0.100 1S07 = 2,740 [F]_x000d_
 14.72*0.100 1S08 = 1,472 [G]_x000d_
 14.28*0.100 1S09 = 1,428 [H]_x000d_
 74.73*0.100 1S10 = 7,473 [I]_x000d_
 9.56*0.100 1S12 = 0,956 [J]_x000d_
 23.82*0.100 1S13 = 2,382 [K]_x000d_
 28.23*0.100 1S14 = 2,823 [L]_x000d_
 15.48*0.100 1S15 = 1,548 [M]_x000d_
 1.15*0.100 1S16 = 0,115 [N]_x000d_
 "2NP_STAVBA_DEMOLICE"_x000d_
 "SKLADBA S.13"_x000d_
 (6.585*3.870)*0.120 1P02/19/20/21/21A = 3,058 [O]_x000d_
 16.07*0.120 1P04 = 1,928 [P]_x000d_
 6.79*0.120 1P18 = 0,815 [Q]_x000d_
 "SKLADBA S.21 a S.22"_x000d_
 22.72*0.150 1P03 = 3,408 [R]_x000d_
 Celkem: A+B+C+D+E+F+G+H+I+J+K+L+M+N+O+P+Q+R = 39,768 [S]_x000d_</t>
  </si>
  <si>
    <t>965042141</t>
  </si>
  <si>
    <t>Bourání mazanin betonových nebo z litého asfaltu tl. do 100 mm, plochy přes 4 m2</t>
  </si>
  <si>
    <t xml:space="preserve"> "1NP_STAVBA_DEMOLICE"_x000d_
 "SKLADBA ZP.01"_x000d_
 46.030*3.800*0.050 ROZEBRÁNÍ DLAŽBY PRO NÁSLEDNÉ PŘESKLÁDÁNÍ = 8,746 [A]_x000d_
 "SKLADBA S.02"_x000d_
 3.300*1.900*0.070 0P18 - BETONOVÁ PODLAHA = 0,439 [B]_x000d_
 10.96*0.070 0P23 = 0,767 [C]_x000d_
 10.66*0.070 0P24 = 0,746 [D]_x000d_
 "SKLADBA S.03"_x000d_
 4.090*1.760*0.070 0P19-21 = 0,504 [E]_x000d_
 4.070*2.060*0.070 0P22 a 0P31 = 0,587 [F]_x000d_
 "SKLADBA S.04"_x000d_
 4.530*5.500*0.032 0P08 = 0,797 [G]_x000d_
 "SKLADBA S.05"_x000d_
 10.09*0.030 0P05 = 0,303 [H]_x000d_
 "SKLADBA S.06"_x000d_
 16.45*0.030 0P09 = 0,494 [I]_x000d_
 "SKLADBA S.07"_x000d_
 10.85*0.220 0P06 = 2,387 [J]_x000d_
 "SKLADBA S.08"_x000d_
 16.44*0.225 0P07 = 3,699 [K]_x000d_
 "SKLADBA S.10"_x000d_
 21.59*0.050 0P02 = 1,080 [L]_x000d_
 5.67*0.050 0P03 = 0,284 [M]_x000d_
 17.21*0.050 0P10 = 0,861 [N]_x000d_
 4.630*5.380*0.050 0P11/0P30 = 1,245 [O]_x000d_
 9.82*0.050 0P17 = 0,491 [P]_x000d_
 (28.95-3.300*1.900)*0.050 0P18 = 1,134 [Q]_x000d_
 13.90*0.050 0P27 = 0,695 [R]_x000d_
 3.010*6.190*0.050 0P28 = 0,932 [S]_x000d_
 9.17*0.050 0P29 = 0,459 [T]_x000d_
 "SKLADBA S.21 a S.22"_x000d_
 22.72*0.030 1P03 = 0,682 [U]_x000d_
 Celkem: A+B+C+D+E+F+G+H+I+J+K+L+M+N+O+P+Q+R+S+T+U = 27,329 [V]_x000d_</t>
  </si>
  <si>
    <t>965081213</t>
  </si>
  <si>
    <t>Bourání podlah z dlaždic bez podkladního lože nebo mazaniny, s jakoukoliv výplní spár keramických nebo xylolitových tl. do 10 mm, plochy přes 1 m2</t>
  </si>
  <si>
    <t xml:space="preserve"> "1NP_STAVBA_DEMOLICE"_x000d_
 "SKLADBA S.03"_x000d_
 10.85 0P06 = 10,850 [A]_x000d_
 4.28 0P19 = 4,280 [B]_x000d_
 1.27 0P20 = 1,270 [C]_x000d_
 1.24 0P21 = 1,240 [D]_x000d_
 6.83 0P23 = 6,830 [E]_x000d_
 1.37 0P31 = 1,370 [F]_x000d_
 "SKLADBA S.10"_x000d_
 4.47 0P28A = 4,470 [G]_x000d_
 2.04 0P28B = 2,040 [H]_x000d_
 1.59 0P28C = 1,590 [I]_x000d_
 "SKLADBA S.14"_x000d_
 1.400*1.400 1P04 = 1,960 [J]_x000d_
 3.37 1P14 = 3,370 [K]_x000d_
 1.24 1P15 = 1,240 [L]_x000d_
 3.84 1P17 = 3,840 [M]_x000d_
 3.30 1P19 = 3,300 [N]_x000d_
 "SKLADBA S.19"_x000d_
 9.30 2P04 = 9,300 [O]_x000d_
 5.22 2P16 = 5,220 [P]_x000d_
 11.64 2P17 = 11,640 [Q]_x000d_
 Celkem: A+B+C+D+E+F+G+H+I+J+K+L+M+N+O+P+Q = 73,810 [R]_x000d_</t>
  </si>
  <si>
    <t>965081223</t>
  </si>
  <si>
    <t>Bourání podlah z dlaždic bez podkladního lože nebo mazaniny, s jakoukoliv výplní spár keramických nebo xylolitových tl. přes 10 mm plochy přes 1 m2</t>
  </si>
  <si>
    <t xml:space="preserve"> "1NP_STAVBA_DEMOLICE"_x000d_
 "SKLADBA S.10"_x000d_
 28.95-3.300*1.900 0P18 = 22,680 [A]_x000d_
 9.82 0P17 = 9,820 [B]_x000d_
 Celkem: A+B = 32,500 [C]_x000d_</t>
  </si>
  <si>
    <t>968062245</t>
  </si>
  <si>
    <t>Vybourání dřevěných rámů oken s křídly, dveřních zárubní, vrat, stěn, ostění nebo obkladů rámů oken s křídly jednoduchých, plochy do 2 m2</t>
  </si>
  <si>
    <t xml:space="preserve"> "1NP_STAVBA_DEMOLICE"_x000d_
 1.230*1.280 0P02 - POKLADNÍ OKNO = 1,574 [A]_x000d_
 0.720*0.295 0P06 = 0,212 [B]_x000d_
 0.400*0.680 0P12 = 0,272 [C]_x000d_
 0.930*1.440 0P23 = 1,339 [D]_x000d_
 "2NP_STAVBA_DEMOLICE"_x000d_
 0.260*0.300 1P20 = 0,078 [E]_x000d_
 "3NP_STAVBA_DEMOLICE"_x000d_
 2*0.705*1.230 2P01 = 1,734 [F]_x000d_
 Celkem: A+B+C+D+E+F = 5,210 [G]_x000d_</t>
  </si>
  <si>
    <t>968062355</t>
  </si>
  <si>
    <t>Vybourání dřevěných rámů oken s křídly, dveřních zárubní, vrat, stěn, ostění nebo obkladů rámů oken s křídly dvojitých, plochy do 2 m2</t>
  </si>
  <si>
    <t xml:space="preserve"> "1NP_STAVBA_DEMOLICE"_x000d_
 0.990*1.400 0P05 = 1,386 [A]_x000d_
 2*(0.900*1.390) 0P07 = 2,502 [B]_x000d_
 0.890*1.410 0P08 = 1,255 [C]_x000d_
 0.890*1.410 0P09 = 1,255 [D]_x000d_
 0.900*1.400 0P16 = 1,260 [E]_x000d_
 2*0.930*1.460 + 2*0.960*1.400 0P18 = 5,404 [F]_x000d_
 1.020*1.420 0P19 = 1,448 [G]_x000d_
 1.020*1.420 0P20 = 1,448 [H]_x000d_
 0.930*1.470 0P22 = 1,367 [I]_x000d_
 0.920*1.440 0P24 = 1,325 [J]_x000d_
 "2NP_STAVBA_DEMOLICE"_x000d_
 19*1.160*2.090 = 46,064 [K]_x000d_
 "3NP_STAVBA_DEMOLICE"_x000d_
 4*0.980*1.480 = 5,802 [L]_x000d_
 4*1.070*0.930 = 3,980 [M]_x000d_
 Celkem: A+B+C+D+E+F+G+H+I+J+K+L+M = 74,496 [N]_x000d_</t>
  </si>
  <si>
    <t>968062455</t>
  </si>
  <si>
    <t>Vybourání dřevěných rámů oken s křídly, dveřních zárubní, vrat, stěn, ostění nebo obkladů dveřních zárubní, plochy do 2 m2</t>
  </si>
  <si>
    <t xml:space="preserve"> "1PP_STAVBA_DEMOLICE"_x000d_
 0.970*1.940 1S07/1S08 = 1,882 [A]_x000d_
 0.900*1.970 1S06/1S07 = 1,773 [B]_x000d_
 0.850*1.960 1S02/1S03 = 1,666 [C]_x000d_
 0.800*1.800 1S02/1S09 = 1,440 [D]_x000d_
 "1NP_STAVBA_DEMOLICE"_x000d_
 0.750*2.000 0P16/0P17 - DŘEVĚNÁ STĚNA = 1,500 [E]_x000d_
 0.900*2.000 0P12/0P30 = 1,800 [F]_x000d_
 "2NP_STAVBA_DEMOLICE"_x000d_
 0.790*2.000 1P03/1P16 = 1,580 [G]_x000d_
 "3NP_STAVBA_DEMOLICE"_x000d_
 0.890*2.070 2P01/2P12 = 1,842 [H]_x000d_
 0.890*2.080 2P02/2P12 = 1,851 [I]_x000d_
 0.890*2.070 2P04/2P12 = 1,842 [J]_x000d_
 0.890*2.080 2P03/2P04 = 1,851 [K]_x000d_
 0.880*2.070 2P04/2P06 = 1,822 [L]_x000d_
 0.790*1.750 2P05/2P06 = 1,383 [M]_x000d_
 0.890*2.080 2P04/2P09 = 1,851 [N]_x000d_
 0.890*2.070 2P07/2P09 = 1,842 [O]_x000d_
 0.780*1.720 2P08/2P09 = 1,342 [P]_x000d_
 0.910*2.070 2P12/2P19 = 1,884 [Q]_x000d_
 0.890*2.040 2P12/2P20 = 1,816 [R]_x000d_
 0.880*2.070 2P12/2P17 = 1,822 [S]_x000d_
 0.660*1.980 2P12/2P21 = 1,307 [T]_x000d_
 0.890*2.080 2P10/2P17 = 1,851 [U]_x000d_
 0.890*2.070 2P10/2P11 = 1,842 [V]_x000d_
 0.710*1.610 2P10/2P18 = 1,143 [W]_x000d_
 0.890*2.070 2P13/2P17 = 1,842 [X]_x000d_
 0.740*1.740 2P13/2P14 = 1,288 [Y]_x000d_
 0.890*2.080 2P15/2P17 = 1,851 [Z]_x000d_
 0.790*2.080 2P16/2P17 = 1,643 [AA]_x000d_
 Celkem: A+B+C+D+E+F+G+H+I+J+K+L+M+N+O+P+Q+R+S+T+U+V+W+X+Y+Z+AA = 45,556 [AB]_x000d_</t>
  </si>
  <si>
    <t>968062456</t>
  </si>
  <si>
    <t>Vybourání dřevěných rámů oken s křídly, dveřních zárubní, vrat, stěn, ostění nebo obkladů dveřních zárubní, plochy přes 2 m2</t>
  </si>
  <si>
    <t xml:space="preserve"> "1PP_STAVBA_DEMOLICE"_x000d_
 1.180*2.130 1S10/1S12 = 2,513 [A]_x000d_
 1.210*2.430 1S10/1S14 = 2,940 [B]_x000d_
 1.170*2.320 1S02/1S10 = 2,714 [C]_x000d_
 1.150*2.300 1S04/1S07 = 2,645 [D]_x000d_
 "1NP_STAVBA_DEMOLICE"_x000d_
 1.000*2.445 0P04/EXT. = 2,445 [E]_x000d_
 1.000*2.300 0P08A/EXT. = 2,300 [F]_x000d_
 1.030*2.300 0P11/0P10 = 2,369 [G]_x000d_
 1.290*3.000 0P11/0P11A = 3,870 [H]_x000d_
 1.180*2.260 0P15/0P17 = 2,667 [I]_x000d_
 1.460*3.100 0P12/NÁSTUPIŠTĚ = 4,526 [J]_x000d_
 "2NP_STAVBA_DEMOLICE"_x000d_
 1.050*2.500 1P02/1P03 = 2,625 [K]_x000d_
 1.050*2.230 1P07/1P08 = 2,342 [L]_x000d_
 1.050*2.230 1P09/1P10 = 2,342 [M]_x000d_
 1.030*2.250 1P12/1P13 = 2,318 [N]_x000d_
 Celkem: A+B+C+D+E+F+G+H+I+J+K+L+M+N = 38,615 [O]_x000d_</t>
  </si>
  <si>
    <t>968062745</t>
  </si>
  <si>
    <t>Vybourání dřevěných rámů oken s křídly, dveřních zárubní, vrat, stěn, ostění nebo obkladů stěn plných, zasklených nebo výkladních pevných nebo otevíratelných, p</t>
  </si>
  <si>
    <t>Vybourání dřevěných rámů oken s křídly, dveřních zárubní, vrat, stěn, ostění nebo obkladů stěn plných, zasklených nebo výkladních pevných nebo otevíratelných, plochy do 2 m2</t>
  </si>
  <si>
    <t xml:space="preserve"> 2*(0.120+0.900+0.450)*2.500 ODSTRANĚNÍ KIOSKU = 7,350 [A]_x000d_</t>
  </si>
  <si>
    <t>968062746</t>
  </si>
  <si>
    <t>Vybourání dřevěných rámů oken s křídly, dveřních zárubní, vrat, stěn, ostění nebo obkladů stěn plných, zasklených nebo výkladních pevných nebo otevíratelných, plochy do 4 m2</t>
  </si>
  <si>
    <t xml:space="preserve"> (2.975+1.720)*1.530 0P11 = 7,183 [A]_x000d_</t>
  </si>
  <si>
    <t>968072455</t>
  </si>
  <si>
    <t>Vybourání kovových rámů oken s křídly, dveřních zárubní, vrat, stěn, ostění nebo obkladů dveřních zárubní, plochy do 2 m2</t>
  </si>
  <si>
    <t xml:space="preserve"> "1NP_STAVBA_DEMOLICE"_x000d_
 0.900*2.000 0P02/0P13 = 1,800 [A]_x000d_
 0.900*2.000 0P03/0P29 = 1,800 [B]_x000d_
 0.900*2.000 0P03/0P28 = 1,800 [C]_x000d_
 0.900*2.000 0P04/0P04A = 1,800 [D]_x000d_
 1.000*2.000 0P04/0P10 = 2,000 [E]_x000d_
 0.900*2.000 0P05/0P08 = 1,800 [F]_x000d_
 0.800*2.000 0P006/0P07 = 1,600 [G]_x000d_
 0.800*2.000 0P06/0P08 = 1,600 [H]_x000d_
 0.900*2.000 0P08/0P08A = 1,800 [I]_x000d_
 0.900*2.000 0P08/0P09 = 1,800 [J]_x000d_
 0.900*2.000 0P11/0P04B = 1,800 [K]_x000d_
 0.900*2.000 0P14/0P27 = 1,800 [L]_x000d_
 0.900*2.000 0P13/0P14 = 1,800 [M]_x000d_
 0.900*2.000 0P19 = 1,800 [N]_x000d_
 0.700*2.000 0P20 = 1,400 [O]_x000d_
 0.700*2.000 0P21 = 1,400 [P]_x000d_
 0.900*2.000 0P22 = 1,800 [Q]_x000d_
 0.700*2.000 0P31 = 1,400 [R]_x000d_
 0.910*1.900 0P18/0P24 = 1,729 [S]_x000d_
 0.900*2.200 0P17/EXT. = 1,980 [T]_x000d_
 0.900*2.000 0P28/0P28B = 1,800 [U]_x000d_
 2*0.800*2.000 0P28 = 3,200 [V]_x000d_
 "2NP_STAVBA_DEMOLICE"_x000d_
 0.900*2.000 1P03/1P18 = 1,800 [W]_x000d_
 0.900*2.000 1P04/1P05 = 1,800 [X]_x000d_
 0.700*2.000 1P07/1P17 = 1,400 [Y]_x000d_
 0.700*2.000 1P13/1P14 = 1,400 [Z]_x000d_
 0.800*2.000 1P13/1P15 = 1,600 [AA]_x000d_
 0.900*2.000 1P18/1P21 = 1,800 [AB]_x000d_
 0.900*2.000 1P19/1P21 = 1,800 [AC]_x000d_
 0.700*2.000 1P20/1P21 = 1,400 [AD]_x000d_
 0.700*2.000 1P21/1P21A = 1,400 [AE]_x000d_
 Celkem: A+B+C+D+E+F+G+H+I+J+K+L+M+N+O+P+Q+R+S+T+U+V+W+X+Y+Z+AA+AB+AC+AD+AE = 54,109 [AF]_x000d_</t>
  </si>
  <si>
    <t xml:space="preserve"> "1PP_STAVBA_DEMOLICE"_x000d_
 4 = 4,000 [A]_x000d_</t>
  </si>
  <si>
    <t>971033171</t>
  </si>
  <si>
    <t>Vybourání otvorů ve zdivu základovém nebo nadzákladovém z cihel, tvárnic, příčkovek z cihel pálených na maltu vápennou nebo vápenocementovou průměru profilu do 60 mm, tl. do 750 mm</t>
  </si>
  <si>
    <t xml:space="preserve"> "1PP_STAVBA_DEMOLICE"_x000d_
 7 = 7,000 [A]_x000d_</t>
  </si>
  <si>
    <t>971033231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</si>
  <si>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</si>
  <si>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150 mm</t>
  </si>
  <si>
    <t xml:space="preserve"> "2NP_STAVBA_DEMOLICE"_x000d_
 1 1P02 = 1,000 [A]_x000d_
 1 1P04 = 1,000 [B]_x000d_
 Celkem: A+B = 2,000 [C]_x000d_</t>
  </si>
  <si>
    <t>971033241</t>
  </si>
  <si>
    <t>Vybourání otvorů ve zdivu základovém nebo nadzákladovém z cihel, tvárnic, příčkovek z cihel pálených na maltu vápennou nebo vápenocementovou plochy do 0,0225 m2, tl. do 300 mm</t>
  </si>
  <si>
    <t xml:space="preserve"> "2NP_STAVBA_DEMOLICE"_x000d_
 1 1P11 = 1,000 [A]_x000d_
 1 1P12 = 1,000 [B]_x000d_
 Celkem: A+B = 2,000 [C]_x000d_</t>
  </si>
  <si>
    <t>971033261</t>
  </si>
  <si>
    <t>Vybourání otvorů ve zdivu základovém nebo nadzákladovém z cihel, tvárnic, příčkovek z cihel pálených na maltu vápennou nebo vápenocementovou plochy do 0,0225 m2, tl. do 600 mm</t>
  </si>
  <si>
    <t xml:space="preserve"> "1NP_STAVBA_DEMOLICE"_x000d_
 1 0P10/0P09 = 1,000 [A]_x000d_
 Celkem: A = 1,000 [B]_x000d_</t>
  </si>
  <si>
    <t>971033431</t>
  </si>
  <si>
    <t>Vybourání otvorů ve zdivu základovém nebo nadzákladovém z cihel, tvárnic, příčkovek z cihel pálených na maltu vápennou nebo vápenocementovou plochy do 0,25 m2, tl. do 150 mm</t>
  </si>
  <si>
    <t xml:space="preserve"> "1NP_STAVBA_DEMOLICE"_x000d_
 1 OTVOR PRO PŘEKLAD N/08 = 1,000 [A]_x000d_
 2 OTVOR PRO PŘEKLAD N/16 = 2,000 [B]_x000d_
 "2NP_STAVBA_DEMOLICE"_x000d_
 2 OTVOR PRO PŘEKLAD N/21 = 2,000 [C]_x000d_
 2 OTVOR PRO PŘEKLAD N/28 = 2,000 [D]_x000d_
 Celkem: A+B+C+D = 7,000 [E]_x000d_</t>
  </si>
  <si>
    <t xml:space="preserve"> "1NP_STAVBA_DEMOLICE"_x000d_
 1 OTVOR PRO PŘEKLAD N/05 = 1,000 [A]_x000d_
 1 OTVOR PRO PŘEKLAD N/06 = 1,000 [B]_x000d_
 2 OTVORY PRO PŘEKLAD N/07 = 2,000 [C]_x000d_
 2 OTVOR PRO PŘEKLAD N/10 = 2,000 [D]_x000d_
 2 OTVOR PRO PŘEKLAD N/11 = 2,000 [E]_x000d_
 2 OTVOR PRO PŘEKLAD N/12 = 2,000 [F]_x000d_
 2 OTVOR PRO PŘEKLAD N/13 = 2,000 [G]_x000d_
 3*2 OTVOR PRO PŘEKLAD N/14 = 6,000 [H]_x000d_
 3 OTVOR PRO PŘEKLAD - N/22 = 3,000 [I]_x000d_
 1 OTVOR PRO PŘEKLAD - N/26 = 1,000 [J]_x000d_
 "2NP_STAVBA_DEMOLICE"_x000d_
 2 OTVOR PRO PŘEKLAD N/20 = 2,000 [K]_x000d_
 2 OTVOR PRO PŘEKLAD N/23 = 2,000 [L]_x000d_
 2 OTVOR PRO PŘEKLAD N/27 = 2,000 [M]_x000d_
 Celkem: A+B+C+D+E+F+G+H+I+J+K+L+M = 28,000 [N]_x000d_</t>
  </si>
  <si>
    <t>971033531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</si>
  <si>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</si>
  <si>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150 mm</t>
  </si>
  <si>
    <t xml:space="preserve"> "1NP_STAVBA_DEMOLICE"_x000d_
 0.900*2.020 OTVOR 0P11/0P12 = 1,818 [A]_x000d_
 Celkem: A = 1,818 [B]_x000d_</t>
  </si>
  <si>
    <t>971033541</t>
  </si>
  <si>
    <t>Vybourání otvorů ve zdivu základovém nebo nadzákladovém z cihel, tvárnic, příčkovek z cihel pálených na maltu vápennou nebo vápenocementovou plochy do 1 m2, tl. do 300 mm</t>
  </si>
  <si>
    <t xml:space="preserve"> "1NP_STAVBA_DEMOLICE"_x000d_
 1.100*1.330*0.230 0P09/EXT. = 0,336 [A]_x000d_
 0.800*0.200*1.220 0P22 = 0,195 [B]_x000d_
 0.165*2.350*0.180 0P13/0P14 = 0,070 [C]_x000d_
 1.010*2.320*0.170-0.800*2.000*0.170 0P19/NÁSTUPIŠTĚ = 0,126 [D]_x000d_
 1.010*2.320*0.170-0.800*2.000*0.170 0P22/NÁSTUPIŠTĚ = 0,126 [E]_x000d_
 2.500*0.150*0.340 OTVOR PRO PŘEKLAD 0P23/0P24 - N/03 = 0,128 [F]_x000d_
 "2NP_STAVBA_DEMOLICE"_x000d_
 1.307*0.190*2.350 1P08/1P09 = 0,584 [G]_x000d_
 0.850*0.800*0.180 1P03 = 0,122 [H]_x000d_
 Celkem: A+B+C+D+E+F+G+H = 1,688 [I]_x000d_</t>
  </si>
  <si>
    <t>971033561</t>
  </si>
  <si>
    <t>Vybourání otvorů ve zdivu základovém nebo nadzákladovém z cihel, tvárnic, příčkovek z cihel pálených na maltu vápennou nebo vápenocementovou plochy do 1 m2, tl. do 600 mm</t>
  </si>
  <si>
    <t xml:space="preserve"> "2NP_STAVBA_DEMOLICE"_x000d_
 ((1.170*2.350)-(0.870*2.000))*0.330 = 0,333 [A]_x000d_</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</si>
  <si>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</si>
  <si>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</si>
  <si>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</si>
  <si>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 xml:space="preserve"> "1NP_STAVBA_DEMOLICE"_x000d_
 1.050*2.230*0.180 0P13/0P14 = 0,421 [A]_x000d_
 1.050*2.275*0.180 0P17/0P18 = 0,430 [B]_x000d_
 "2NP_STAVBA_DEMOLICE"_x000d_
 0.900*2.200*0.200 1P04/1P05 = 0,396 [C]_x000d_
 Celkem: A+B+C = 1,247 [D]_x000d_</t>
  </si>
  <si>
    <t>971033651</t>
  </si>
  <si>
    <t>Vybourání otvorů ve zdivu základovém nebo nadzákladovém z cihel, tvárnic, příčkovek z cihel pálených na maltu vápennou nebo vápenocementovou plochy do 4 m2, tl. do 600 mm</t>
  </si>
  <si>
    <t xml:space="preserve"> "1NP_STAVBA_DEMOLICE"_x000d_
 1.000*1.400*0.430 0P06/EXT. = 0,602 [A]_x000d_
 0.910*1.400*0.355 0P07/EXT. = 0,452 [B]_x000d_
 1.030*1.380*0.525 0P08/EXT. = 0,746 [C]_x000d_
 0.900*1.330*0.520 0P08/NÁSTUPIŠTĚ = 0,622 [D]_x000d_
 0.370*0.660*2.070 0P11/0P03 = 0,505 [E]_x000d_
 0.890*1.440*0.300 0P24/EXT. = 0,384 [F]_x000d_
 1.030*1.470*0.350 0P21/EXT. = 0,530 [G]_x000d_
 1.150*2.285*0.515 0P05/EXT. = 1,353 [H]_x000d_
 2.301*2.700*0.300 0P05/0P06 = 1,864 [I]_x000d_
 1.180*0.480*2.700 0P05/0P08 = 1,529 [J]_x000d_
 1.100*2.700*0.370 0P06/0P07 = 1,099 [K]_x000d_
 1.170*2.455*0.360 0P07/EXT. = 1,034 [L]_x000d_
 0.800*2.700*0.490 0P07/EXT. = 1,058 [M]_x000d_
 1.260*2.700*0.490 0P07/EXT. = 1,667 [N]_x000d_
 1.000*0.485*2.700 0P08/0P09 = 1,310 [O]_x000d_
 0.900*0.485*2.700 0P09/0P08A = 1,179 [P]_x000d_
 1.180*2.345*0.350+0.300*2.345*0.300 0P15/0P17 = 1,180 [Q]_x000d_
 "2NP_STAVBA_DEMOLICE"_x000d_
 1.555*0.330*2.430 1P04/1P19 = 1,247 [R]_x000d_
 1.180*0.480*2.350 1P10/1P11 = 1,331 [S]_x000d_
 Celkem: A+B+C+D+E+F+G+H+I+J+K+L+M+N+O+P+Q+R+S = 19,693 [T]_x000d_</t>
  </si>
  <si>
    <t>972033261</t>
  </si>
  <si>
    <t>Vybourání otvorů v klenbách z cihel bez odstranění podlahy a násypu, plochy do 0,09 m2, tl. do 300 mm</t>
  </si>
  <si>
    <t xml:space="preserve"> "1PP_STAVBA_DEMOLICE"_x000d_
 6 = 6,000 [A]_x000d_</t>
  </si>
  <si>
    <t>972033361</t>
  </si>
  <si>
    <t>Vybourání otvorů v klenbách z cihel bez odstranění podlahy a násypu, plochy do 0,25 m2, tl. do 300 mm</t>
  </si>
  <si>
    <t>973031324</t>
  </si>
  <si>
    <t>Vysekání výklenků nebo kapes ve zdivu z cihel na maltu vápennou nebo vápenocementovou kapes, plochy do 0,10 m2, hl. do 150 mm</t>
  </si>
  <si>
    <t xml:space="preserve"> "1PP_STAVBA_DEMOLICE"_x000d_
 3 = 3,000 [A]_x000d_</t>
  </si>
  <si>
    <t>973031325</t>
  </si>
  <si>
    <t>Vysekání výklenků nebo kapes ve zdivu z cihel na maltu vápennou nebo vápenocementovou kapes, plochy do 0,10 m2, hl. do 300 mm</t>
  </si>
  <si>
    <t xml:space="preserve"> "2NP_STAVBA_DEMOLICE"_x000d_
 1 1P05 = 1,000 [A]_x000d_
 1 1P06 = 1,000 [B]_x000d_
 1 1P09 = 1,000 [C]_x000d_
 1 1P10 = 1,000 [D]_x000d_
 1 1P12 = 1,000 [E]_x000d_
 Celkem: A+B+C+D+E = 5,000 [F]_x000d_</t>
  </si>
  <si>
    <t>973031334</t>
  </si>
  <si>
    <t>Vysekání výklenků nebo kapes ve zdivu z cihel na maltu vápennou nebo vápenocementovou kapes, plochy do 0,16 m2, hl. do 150 mm</t>
  </si>
  <si>
    <t xml:space="preserve"> "1PP_STAVBA_DEMOLICE"_x000d_
 2 = 2,000 [A]_x000d_</t>
  </si>
  <si>
    <t>973031344</t>
  </si>
  <si>
    <t>Vysekání výklenků nebo kapes ve zdivu z cihel na maltu vápennou nebo vápenocementovou kapes, plochy do 0,25 m2, hl. do 150 mm</t>
  </si>
  <si>
    <t xml:space="preserve"> "1PP_STAVBA_DEMOLICE"_x000d_
 2 N/01 - vybourání kapes pro osazení nových překladů = 2,000 [A]_x000d_
 "2NP_STAVBA_DEMOLICE"_x000d_
 1 1P17 = 1,000 [B]_x000d_
 Celkem: A+B = 3,000 [C]_x000d_</t>
  </si>
  <si>
    <t>973031345</t>
  </si>
  <si>
    <t>Vysekání výklenků nebo kapes ve zdivu z cihel na maltu vápennou nebo vápenocementovou kapes, plochy do 0,25 m2, hl. do 300 mm</t>
  </si>
  <si>
    <t xml:space="preserve"> "1PP_STAVBA_DEMOLICE"_x000d_
 3 = 3,000 [A]_x000d_
 1  1S16 = 1,000 [B]_x000d_
 "2NP_STAVBA_DEMOLICE"_x000d_
 2 1P07 - HEB NOSNÍK = 2,000 [C]_x000d_
 Celkem: A+B+C = 6,000 [D]_x000d_</t>
  </si>
  <si>
    <t>974029157</t>
  </si>
  <si>
    <t>Vysekání rýh ve zdivu kamenném do hl. 100 mm a šířky do 300 mm</t>
  </si>
  <si>
    <t>974029164</t>
  </si>
  <si>
    <t>Vysekání rýh ve zdivu kamenném do hl. 150 mm a šířky do 150 mm</t>
  </si>
  <si>
    <t>974031154</t>
  </si>
  <si>
    <t>Vysekání rýh ve zdivu cihelném na maltu vápennou nebo vápenocementovou do hl. 100 mm a šířky do 150 mm</t>
  </si>
  <si>
    <t xml:space="preserve"> "1NP_STAVBA_DEMOLICE"_x000d_
 4.050 0P28 = 4,050 [A]_x000d_</t>
  </si>
  <si>
    <t>974031157</t>
  </si>
  <si>
    <t>Vysekání rýh ve zdivu cihelném na maltu vápennou nebo vápenocementovou do hl. 100 mm a šířky do 300 mm</t>
  </si>
  <si>
    <t xml:space="preserve"> "1NP_STAVBA_DEMOLICE"_x000d_
 4.050 0P02 = 4,050 [A]_x000d_</t>
  </si>
  <si>
    <t>974031164</t>
  </si>
  <si>
    <t>Vysekání rýh ve zdivu cihelném na maltu vápennou nebo vápenocementovou do hl. 150 mm a šířky do 150 mm</t>
  </si>
  <si>
    <t xml:space="preserve"> "1NP_STAVBA_DEMOLICE"_x000d_
 4.050 0P12 = 4,050 [A]_x000d_
 4.050 0P14 = 4,050 [B]_x000d_
 4.050 0P15 = 4,050 [C]_x000d_
 4.050 0P29 = 4,050 [D]_x000d_
 "2NP_STAVBA_DEMOLICE"_x000d_
 3.700 1P03 = 3,700 [E]_x000d_
 3.700 1P06 = 3,700 [F]_x000d_
 3.700 1P11 = 3,700 [G]_x000d_
 Celkem: A+B+C+D+E+F+G = 27,300 [H]_x000d_</t>
  </si>
  <si>
    <t>974031167</t>
  </si>
  <si>
    <t>Vysekání rýh ve zdivu cihelném na maltu vápennou nebo vápenocementovou do hl. 150 mm a šířky do 300 mm</t>
  </si>
  <si>
    <t xml:space="preserve"> "1NP_STAVBA_DEMOLICE"_x000d_
 4.050 0P02 = 4,050 [A]_x000d_
 4.050 0P27 = 4,050 [B]_x000d_
 Celkem: A+B = 8,100 [C]_x000d_</t>
  </si>
  <si>
    <t>974031169</t>
  </si>
  <si>
    <t>Vysekání rýh ve zdivu cihelném na maltu vápennou nebo vápenocementovou do hl. 150 mm a šířky Příplatek k ceně -1167 za každých dalších 100 mm šířky rýhy hl. do</t>
  </si>
  <si>
    <t>Vysekání rýh ve zdivu cihelném na maltu vápennou nebo vápenocementovou do hl. 150 mm a šířky Příplatek k ceně -1167 za každých dalších 100 mm šířky rýhy hl. do 150 mm</t>
  </si>
  <si>
    <t xml:space="preserve"> "1NP_STAVBA_DEMOLICE"_x000d_
 3*4.050 0P02 = 12,150 [A]_x000d_
 4.050 0P27 = 4,050 [B]_x000d_
 Celkem: A+B = 16,200 [C]_x000d_</t>
  </si>
  <si>
    <t>977151122</t>
  </si>
  <si>
    <t>Jádrové vrty diamantovými korunkami do stavebních materiálů (železobetonu, betonu, cihel, obkladů, dlažeb, kamene) průměru přes 120 do 130 mm</t>
  </si>
  <si>
    <t xml:space="preserve"> "1NP_STAVBA_DEMOLICE"_x000d_
 0.300 0P15 = 0,300 [A]_x000d_</t>
  </si>
  <si>
    <t>977151123</t>
  </si>
  <si>
    <t>Jádrové vrty diamantovými korunkami do stavebních materiálů (železobetonu, betonu, cihel, obkladů, dlažeb, kamene) průměru přes 130 do 150 mm</t>
  </si>
  <si>
    <t xml:space="preserve"> "1PP_STAVBA_DEMOLICE"_x000d_
 0.700 1S13/EXT. = 0,700 [A]_x000d_
 0.520 1S12/1S13 = 0,520 [B]_x000d_
 0.650 1S10/1S12 = 0,650 [C]_x000d_
 0.710 1S14/EXT. = 0,710 [D]_x000d_
 0.600 1S03/EXT. = 0,600 [E]_x000d_
 0.620 1S03/1S04 = 0,620 [F]_x000d_
 0.730 1S06/EXT. = 0,730 [G]_x000d_
 0.525 1S07/1S08 = 0,525 [H]_x000d_
 0.615 1S03/1S08 = 0,615 [I]_x000d_
 0.750 1S15 = 0,750 [J]_x000d_
 0.630 1S15/1S10 = 0,630 [K]_x000d_
 2*0.340 1S14/1S15 = 0,680 [L]_x000d_
 Celkem: A+B+C+D+E+F+G+H+I+J+K+L = 7,730 [M]_x000d_</t>
  </si>
  <si>
    <t>977151124</t>
  </si>
  <si>
    <t>Jádrové vrty diamantovými korunkami do stavebních materiálů (železobetonu, betonu, cihel, obkladů, dlažeb, kamene) průměru přes 150 do 180 mm</t>
  </si>
  <si>
    <t xml:space="preserve"> "1PP_STAVBA_DEMOLICE"_x000d_
 1.000 1S15/KOMÍN = 1,000 [A]_x000d_
 0.495 1S02/1S15 = 0,495 [B]_x000d_
 0.315 1S02/KOMÍN = 0,315 [C]_x000d_
 Celkem: A+B+C = 1,810 [D]_x000d_</t>
  </si>
  <si>
    <t>977151127</t>
  </si>
  <si>
    <t>Jádrové vrty diamantovými korunkami do stavebních materiálů (železobetonu, betonu, cihel, obkladů, dlažeb, kamene) průměru přes 225 do 250 mm</t>
  </si>
  <si>
    <t xml:space="preserve"> "1NP_STAVBA_DEMOLICE"_x000d_
 0.650 0P15/EXT. = 0,650 [A]_x000d_</t>
  </si>
  <si>
    <t>978011191</t>
  </si>
  <si>
    <t>Otlučení vápenných nebo vápenocementových omítek vnitřních ploch stropů, v rozsahu přes 50 do 100 %</t>
  </si>
  <si>
    <t xml:space="preserve"> "1PP_STAVBA_DEMOLICE"_x000d_
 "SKLADBA NZ.01 - ODSTRANĚNÍ NESOUDRŽNÉ OMÍTKY - STROPY"_x000d_
 "VÝPOČET PLOCHY VALENÉ KLENBY:"_x000d_
 "P= d x (s + v)"_x000d_
 "d - délka klenby"_x000d_
 "s - světlost klenby"_x000d_
 "v - vzepětí klenby"_x000d_
 6.49 1S01 = 6,490 [A]_x000d_
 6.190*(3.180+0.260) + 6.180*(2.875+0.320) + 0.480*(5.000+0.510) 1S02/1S03 = 43,684 [B]_x000d_
 5.270*(2.700+0.320) + 5.270*(2.610+0.310) + 5.270*(2.500+0.290) + 2*0.500*(4.080+0.430) 1S02/1S04/1S05 = 50,517 [C]_x000d_
 5.370*(2.490+0.290) + 0.530*(4.190+0.400) 1S06 = 17,361 [D]_x000d_
 5.390*(2.190+0.290) + 5.390*(2.150+0.290) + 0.530*(4.210+0.410) 1S07 = 28,967 [E]_x000d_
 5.390*(2.520+0.300) + 0.530*(4.190+0.400) + 2*0.530*(4.250+0.420) 1S08 = 22,583 [F]_x000d_
 5.390*(2.650+0.300) + 0.555*(4.310+0.460) 1S09 = 18,548 [G]_x000d_
 5.400*((2.340+0.350)+(2.285+0.350)+(2.435+0.350)+(2.470+0.350)+(2.480+0.350)) + 4*0.520*(4.150+0.450) 1S10 = 83,872 [H]_x000d_
 3.54 1S11 = 3,540 [I]_x000d_
 3.450*(2.770+0.400) 1S12 = 10,937 [J]_x000d_
 4.500*(2.660+0.440)+4.450*(2.290+0.440) + 0.505*(3.280+0.410) 1S13 = 27,962 [K]_x000d_
 5.260*(2.480+0.340)+5.260*(2.520+0.320) + 0.465*(4.060+0.410) 1S14 = 31,850 [L]_x000d_
 6.365*(2.170*0.300) 1S15 = 4,144 [M]_x000d_
 1.320*(1.110+0.070) 1S16 = 1,558 [N]_x000d_
 Celkem: A+B+C+D+E+F+G+H+I+J+K+L+M+N = 352,012 [O]_x000d_</t>
  </si>
  <si>
    <t>978012141</t>
  </si>
  <si>
    <t>Otlučení vápenných nebo vápenocementových omítek vnitřních ploch stropů rákosovaných, v rozsahu přes 10 do 30 %</t>
  </si>
  <si>
    <t xml:space="preserve"> "1NP_STAVBA_DEMOLICE"_x000d_
 21.59 0P02 = 21,590 [A]_x000d_
 2.880*5.270 0P03/0P29 = 15,178 [B]_x000d_
 17.21 0P10 = 17,210 [C]_x000d_
 4.630*5.380 0P11/0P30 = 24,909 [D]_x000d_
 15.24 0P12 = 15,240 [E]_x000d_
 18.46 0P13 = 18,460 [F]_x000d_
 44.12 0P14 = 44,120 [G]_x000d_
 61.31 0P15 = 61,310 [H]_x000d_
 13.90 0P27 = 13,900 [I]_x000d_
 3.010*6.190 0P28 = 18,632 [J]_x000d_
 "2NP_STAVBA_DEMOLICE"_x000d_
 11.70 1P01 = 11,700 [K]_x000d_
 (6.585*3.870) 1P02/19/20/21/21A  = 25,484 [L]_x000d_
 22.72 1P03 = 22,720 [M]_x000d_
 16.07 1P04 = 16,070 [N]_x000d_
 30.57 1P05 = 30,570 [O]_x000d_
 31.20 1P06 = 31,200 [P]_x000d_
 5.080*5.380 1P07/1P17 = 27,330 [Q]_x000d_
 17.38 1P08 = 17,380 [R]_x000d_
 15.33 1P09 = 15,330 [S]_x000d_
 28.03 1P10 = 28,030 [T]_x000d_
 29.62 1P11 = 29,620 [U]_x000d_
 16.95 1P12 = 16,950 [V]_x000d_
 12.38 1P13 = 12,380 [W]_x000d_
 3.37 1P14 = 3,370 [X]_x000d_
 1.24 1P15 = 1,240 [Y]_x000d_
 2.99 1P16 = 2,990 [Z]_x000d_
 6.79 1P18 = 6,790 [AA]_x000d_
 "3NP_STAVBA_DEMOLICE"_x000d_
 26.18 2P12 = 26,180 [AB]_x000d_
 Celkem: A+B+C+D+E+F+G+H+I+J+K+L+M+N+O+P+Q+R+S+T+U+V+W+X+Y+Z+AA+AB = 575,883 [AC]_x000d_</t>
  </si>
  <si>
    <t>978012191</t>
  </si>
  <si>
    <t>Otlučení vápenných nebo vápenocementových omítek vnitřních ploch stropů rákosovaných, v rozsahu přes 50 do 100 %</t>
  </si>
  <si>
    <t xml:space="preserve"> "1NP_STAVBA_DEMOLICE"_x000d_
 10.09 0P05 = 10,090 [A]_x000d_
 10.85 0P06 = 10,850 [B]_x000d_
 16.44 0P07 = 16,440 [C]_x000d_
 4.530*5.500 0P08 = 24,915 [D]_x000d_
 16.45 0P09 = 16,450 [E]_x000d_
 5.35 0P16 = 5,350 [F]_x000d_
 9.82 0P17 = 9,820 [G]_x000d_
 28.95 0P18 = 28,950 [H]_x000d_
 (4.090*1.760) 0P19-21 = 7,198 [I]_x000d_
 (4.070*2.060) 0P22 a 0P31 = 8,384 [J]_x000d_
 (4.080*2.620) 0P23 = 10,690 [K]_x000d_
 (4.130*2.580) 0P24 = 10,655 [L]_x000d_
 Celkem: A+B+C+D+E+F+G+H+I+J+K+L = 159,793 [M]_x000d_</t>
  </si>
  <si>
    <t>978013141</t>
  </si>
  <si>
    <t>Otlučení vápenných nebo vápenocementových omítek vnitřních ploch stěn s vyškrabáním spar, s očištěním zdiva, v rozsahu přes 10 do 30 %</t>
  </si>
  <si>
    <t xml:space="preserve"> "1NP_STAVBA_DEMOLICE"_x000d_
 2*(3.010+3.050)*4.500 0P01 = 54,540 [A]_x000d_
 2*(3.420+6.190)*4.050-1.780*3.820-6.190*4.050 0P02 = 45,972 [B]_x000d_
 2*(2.880+5.270)*4.010 0P03/0P29 = 65,363 [C]_x000d_
 2*(4.060+2.520)*2.870 0P05 = 37,769 [D]_x000d_
 2*(4.040+2.660)*2.840 0P06 = 38,056 [E]_x000d_
 2*(4.070+4.040)*2.810 0P07 = 45,578 [F]_x000d_
 2*(4.530+5.500)*2.960 0P08 = 59,378 [G]_x000d_
 2*(2.990+5.500)*3.050 0P09 = 51,789 [H]_x000d_
 2*(3.205+5.370)*4.040 0P10 = 69,286 [I]_x000d_
 2*(4.630+5.380)*4.040 0P11/0P30 = 80,881 [J]_x000d_
 2*(2.840+5.360)*4.040 0P12 = 66,256 [K]_x000d_
 2*(3.220+5.400)*4.010 0P13 = 69,132 [L]_x000d_
 2*(8.200+5.380)*4.030 0P14 = 109,455 [M]_x000d_
 2*(5.460+11.300)*4.040 0P15 = 135,421 [N]_x000d_
 2*(2.750+5.560)*2.930 0P16 a 0P17 = 48,697 [O]_x000d_
 2*(5.200+5.570)*2.910 0P18 = 62,681 [P]_x000d_
 2*(4.090+1.760)*3.180 0P19-21 = 37,206 [Q]_x000d_
 2*(4.070+2.060)*3.180 0P22 a 0P31 = 38,987 [R]_x000d_
 2*(4.080+2.620)*2.860 0P23 = 38,324 [S]_x000d_
 2*(4.130+2.580)*2.950 0P24 = 39,589 [T]_x000d_
 2*(6.375+2.180)*4.050-1.780*3.820 0P27 = 62,496 [U]_x000d_
 2*(3.010*6.190)*4.010 0P28 = 149,428 [V]_x000d_
 "2NP_STAVBA_DEMOLICE"_x000d_
 (4.030+2*3.060)*3.900 1P01 = 39,585 [W]_x000d_
 2*(6.585+3.870)*3.420 1P02/19/20/21/21A  = 71,512 [X]_x000d_
 2*((10.180+0.165+3.115)+2.170)*3.500-3.060*3.500 1P03/1P18 = 98,700 [Y]_x000d_
 2*(3.070+5.280)*3.070 1P04 = 51,269 [Z]_x000d_
 2*(5.800+5.270)*3.530 1P05 = 78,154 [AA]_x000d_
 2*(5.780+5.380)*3.540 1P06 = 79,013 [AB]_x000d_
 2*(5.080+5.380)*3.520 1P07 = 73,638 [AC]_x000d_
 2*(3.230+5.380)*3.500 1P08 = 60,270 [AD]_x000d_
 2*(2.850+5.380)*3.500 1P09 = 57,610 [AE]_x000d_
 2*(5.200+5.390)*3.500 1P10 = 74,130 [AF]_x000d_
 2*(5.480+5.405)*3.500 1P11 = 76,195 [AG]_x000d_
 2*(3.080+5.580)*3.500 1P12 = 60,620 [AH]_x000d_
 2*(2.210+5.600)*3.500-2.765*3.130 1P13 = 46,016 [AI]_x000d_
 2*(3.010+2.760)*3.500 1P14/15/16 = 40,390 [AJ]_x000d_
 "3NP_STAVBA_DEMOLICE"_x000d_
 (29.200+9.600+9.000)*1.160 POZEDNICOVÉ ZDIVO = 55,448 [AK]_x000d_
 2*11.630*3.000 ŠTÍTOVÉ ZDIVO = 69,780 [AL]_x000d_
 2*(3.040+4.010)*3.800 SCHODIŠTĚ = 53,580 [AM]_x000d_
 2*(3.490+3.860)*2.500 2P01 = 36,750 [AN]_x000d_
 2*(8.290+2.280)*2.500 2P12 = 52,850 [AO]_x000d_
 8.690*2.700+5.680*2.600OBVOD ZDIVA KOLEM CHODBY = 38,231 [AP]_x000d_
 2*(1.030+0.580)*4.000 KOMÍN = 12,880 [AQ]_x000d_
 4*2*(0.570+0.560)*4.000 KOMÍN = 36,160 [AR]_x000d_
 2*(0.990+0.533)*4.000 KOMÍN = 12,184 [AS]_x000d_
 Celkem: A+B+C+D+E+F+G+H+I+J+K+L+M+N+O+P+Q+R+S+T+U+V+W+X+Y+Z+AA+AB+AC+AD+AE+AF+AG+AH+AI+AJ+AK+AL+AM+AN+AO+AP+AQ+AR+AS = 2681,248 [AT]_x000d_</t>
  </si>
  <si>
    <t>978013191</t>
  </si>
  <si>
    <t>Otlučení vápenných nebo vápenocementových omítek vnitřních ploch stěn s vyškrabáním spar, s očištěním zdiva, v rozsahu přes 50 do 100 %</t>
  </si>
  <si>
    <t xml:space="preserve"> "1PP_STAVBA_DEMOLICE"_x000d_
 "SKLADBA NZ.01 - ODSTRANĚNÍ NESOUDRŽNÉ OMÍTKY - STĚNY"_x000d_
 (0.730+2.700+4.800+0.810+0.890+0.520+1.550+0.100)*2.500 1S01 - částečně odměřeno v DWG = 30,250 [A]_x000d_
 2*((3.180+0.480+2.875)+6.180)*2.700-1.170*2.400-1.480*2.200-1.190*2.100-1.480*2.100 1S02/1S03 = 56,990 [B]_x000d_
 2*6.180*2.500-2*5.000*2.300 1S02/1S03 = 7,900 [C]_x000d_
 2*((2.700+0.480+2.610+0.500+2.500)+5.270)*2.750-1.480*2.200-0.990*2.250 1S02/1S04/1S05 = 71,847 [D]_x000d_
 4*5.270*2.600-4*4.070*2.250 1S02/1S04/1S05 = 18,178 [E]_x000d_
 2*(2.490+5.370)*2.600-4.190*2.150 1S06 = 31,864 [F]_x000d_
 2*((2.190+0.530+2.150)+5.390)*2.700+4*0.210*1.840-4.190*2.100-4.270*2.100-0.990*2.150 1S07 = 37,055 [G]_x000d_
 2*5.390*2.530-2*4.210*2.050 1S07 = 10,012 [H]_x000d_
 2*(2.520+5.410)*2.600-4.180*2.100-4.270*2.200 1S08 = 23,064 [I]_x000d_
 2*(5.390+2.650)*2.700-4.130*2.150-4.180*2.100 1S09 = 25,759 [J]_x000d_
 2*(14.060+5.400)*2.750-4.130*2.150-1.180*2.130-1.210*2.400-0.970*2.250 1S10 = 90,551 [K]_x000d_
 2*4*(5.400*2.600)-8*4.170*2.200 1S10 = 38,928 [L]_x000d_
 (0.605+1.900+0.700+1.650+0.400+0.590+0.800+0.900)*2.500 1S11 - částečně odměřeno v DWG = 18,863 [M]_x000d_
 2*(2.770+3.450)*2.300-0.960*2.050-1.180*2.000-1.180*2.050 1S12 = 21,865 [N]_x000d_
 2*(4.500+(2.660+0.505+2.290))*2.300-1.030*1.900 1S13 = 43,836 [O]_x000d_
 2*4.500*2.130-2*3.280*1.700 1S13 = 8,018 [P]_x000d_
 2*((2.480+0.465+2.520)+5.260)*2.900-1.210*2.350 1S14 = 59,362 [Q]_x000d_
 2*5.260*2.750-2*4.060*2.100 1S14 = 11,878 [R]_x000d_
 2*(6.365+2.170)*2.900-0.970*2.250-1.480*2.200 1S15 = 44,065 [S]_x000d_
 2*(1.320+1.110)*2.450-0.900*2.000 1S16 = 10,107 [T]_x000d_
 Celkem: A+B+C+D+E+F+G+H+I+J+K+L+M+N+O+P+Q+R+S+T = 660,389 [U]_x000d_</t>
  </si>
  <si>
    <t>978019341</t>
  </si>
  <si>
    <t>Otlučení vápenných nebo vápenocementových omítek vnějších ploch s vyškrabáním spar a s očištěním zdiva stupně členitosti 3 až 5, v rozsahu přes 20 do 30 %</t>
  </si>
  <si>
    <t xml:space="preserve"> "VIZ. POLOŽKA ČIŠTĚNÍ TLAKOVOU VODOU"_x000d_
 1020.742 = 1020,742 [A]_x000d_</t>
  </si>
  <si>
    <t>978059511</t>
  </si>
  <si>
    <t>Odsekání obkladů stěn včetně otlučení podkladní omítky až na zdivo z obkládaček vnitřních, z jakýchkoliv materiálů, plochy do 1 m2</t>
  </si>
  <si>
    <t xml:space="preserve"> 2*0.600*0.450 0P03 = 0,540 [A]_x000d_</t>
  </si>
  <si>
    <t>978059541</t>
  </si>
  <si>
    <t>Odsekání obkladů stěn včetně otlučení podkladní omítky až na zdivo z obkládaček vnitřních, z jakýchkoliv materiálů, plochy přes 1 m2</t>
  </si>
  <si>
    <t xml:space="preserve"> "1PP_STAVBA_DEMOLICE"_x000d_
 2*(2.490+5.370)*1.410-0.800*1.410 1S06 = 21,037 [A]_x000d_
 "1NP_STAVBA_DEMOLICE"_x000d_
 (2.100+0.180+2*0.470+4.320+0.880+1.170)*1.210 0P02 = 11,604 [B]_x000d_
 (1.625+1.050)*2.200+1.000*1.600 0P06 = 7,485 [C]_x000d_
 (4.150+0.980+0.670+0.260+3.800+0.560+0.600)*1.220 0P13 = 13,444 [D]_x000d_
 (0.775+1.065)*1.390 0P18 = 2,558 [E]_x000d_
 2*(2.430+1.760)*1.820 0P19 = 15,252 [F]_x000d_
 -0.600*1.820*2-1.020*0.960+2*0.300*0.960-0.860*1.820 0P19 = -4,152 [G]_x000d_
 2*(1.570+0.810)*1.820-0.600*1.820 0p20 = 7,571 [H]_x000d_
 2*(1.570+0.790)*1.820-0.600*1.820 0P21 = 7,498 [I]_x000d_
 2*(4.070+2.060)*1.820-0.600*1.820-0.850*1.820-0.930*0.960 0P22 = 18,781 [J]_x000d_
 (2*(6.375+2.180)-1.780-1.480-1.400-0.800-0.780)*1.510 0P27 = 16,414 [K]_x000d_
 2*(2.760+1.670+0.900)*2.200-0.700*2.000-1.160*1.200 0P28A = 20,660 [L]_x000d_
 2*(1.250+1.270)*1.500-0.700*1.500 0P28C = 6,510 [M]_x000d_
 2*(1.520+0.900)*1.820-0.600*1.820 0P31 = 7,717 [N]_x000d_
 "2NP_STAVBA_DEMOLICE"_x000d_
 3.800*0.600+2*1.400*1.450 1P04 = 6,340 [O]_x000d_
 (2.100+0.600)*0.600+2.500*0.600 1P08 = 3,120 [P]_x000d_
 (2.000+2.360+0.300)*0.600 1P12 = 2,796 [Q]_x000d_
 2*(1.940+1.820)*1.610+1.600*0.600 1P14 = 13,067 [R]_x000d_
 (2*1.630+0.915)*1.360 1P15 = 5,678 [S]_x000d_
 2*(1.950+1.970)*1.380 - 0.600*1.380 1P17 = 9,991 [T]_x000d_
 2*(1.250+2.640)*1.770-0.900*1.770 1P19 = 12,178 [U]_x000d_
 2*(1.260+1.050)*1.380-0.600*1.380 1P20 = 5,548 [V]_x000d_
 "3NP_STAVBA_DEMOLICE"_x000d_
 2*2.390*0.600 2P13 = 2,868 [W]_x000d_
 2*(2.020+3.050)*1.400 2P16 = 14,196 [X]_x000d_
 Celkem: A+B+C+D+E+F+G+H+I+J+K+L+M+N+O+P+Q+R+S+T+U+V+W+X = 228,160 [Y]_x000d_</t>
  </si>
  <si>
    <t>R97899</t>
  </si>
  <si>
    <t>Ochrana, zakrývání historických kamen</t>
  </si>
  <si>
    <t xml:space="preserve"> 1 1P05 = 1,000 [A]_x000d_</t>
  </si>
  <si>
    <t>Ochrana, zakrývání a případný přesun na určené místo historického dispečinku</t>
  </si>
  <si>
    <t xml:space="preserve"> "1NP_STAVBA_DEMOLICE"_x000d_
 1 0P14 = 1,000 [A]_x000d_</t>
  </si>
  <si>
    <t>997013154</t>
  </si>
  <si>
    <t>Vnitrostaveništní doprava suti a vybouraných hmot vodorovně do 50 m s naložením s omezením mechanizace pro budovy a haly výšky přes 12 do 15 m</t>
  </si>
  <si>
    <t xml:space="preserve"> Díl 9- Ostatní práce a konstrukce, bourání  137.7519 = 137,752 [A]_x000d_</t>
  </si>
  <si>
    <t>R015120.907</t>
  </si>
  <si>
    <t>POPLATKY ZA LIKVIDACI ODPADŮ NEKONTAMINOVANÝCH - 17 09 04 STAVEBNÍ A DEMOLIČNÍ
SMĚSNÝ, VČETNĚ NALOŽENÍ NA DOPRAVNÍ PROSTŘDEK A DOPRAVY</t>
  </si>
  <si>
    <t xml:space="preserve"> Díl 1-Zemní práce0.126 = 0,126 [A]_x000d_
 Díl9-Ostatní konstrukce a práce, bourání 223.456 = 223,456 [B]_x000d_
 Díl 712-Povlakové Krytiny0.00120 = 0,001 [C]_x000d_
 Díl 721-Zdravotechnika-vnitřní kanalizace0.05233 = 0,052 [D]_x000d_
 Díl 722-Zdravotechnika- vnitřní vodovod0.01482 = 0,015 [E]_x000d_
 Díl 725-Zdravotechnika-zařizovací předměty1.58704 = 1,587 [F]_x000d_
 Díl 731-Ústřední vytápění-kotelny0.53250 = 0,533 [G]_x000d_
 Díl 733- Ústřední vytápění - rozvodné potrubí 0.28668 = 0,287 [H]_x000d_
 Díl 735-Ústřední vytápění-otopná tělesa0.50746 = 0,507 [I]_x000d_
 Díl 741-Elektroinstalace-silnoproud0.3636 = 0,364 [J]_x000d_
 Díl 763 - Konstrukce suché výstavby 10.62994 = 10,630 [K]_x000d_
 Díl 764-Konstrukce klempířské4.19481 = 4,195 [L]_x000d_
 Díl 767- Konstrukce zámečnické 3.35522 = 3,355 [M]_x000d_
 Díl 771-Podlahy z dlaždic 0.02031 = 0,020 [N]_x000d_
 Díl 776-Podlahy povlakové1.46137 = 1,461 [O]_x000d_
 Celkem: A+B+C+D+E+F+G+H+I+J+K+L+M+N+O = 246,589 [P]_x000d_</t>
  </si>
  <si>
    <t xml:space="preserve"> Díl 9-Ostatní konstrukce a práce, bourání 60.13040 = 60,130 [A]_x000d_
 Díl 765-Krytina skládaná  10.11118 = 10,111 [B]_x000d_
 Celkem: A+B = 70,242 [C]_x000d_</t>
  </si>
  <si>
    <t>R015170.908</t>
  </si>
  <si>
    <t>POPLATKY ZA LIKVIDACI ODPADŮ NEKONTAMINOVANÝCH - 17 02 01 DŘEVO PO STAVEBNÍM
POUŽITÍ, Z DEMOLIC, VČETNĚ NALOŽENÍ NA DOPRAVNÍ PROSTŘDEK A DOPRAVY</t>
  </si>
  <si>
    <t xml:space="preserve"> Díl 9 Ostatní konstrukce a práce, bourání 11.674 = 11,674 [A]_x000d_
 Díl 762- Konstrukce Tesařské 60.104 = 60,104 [B]_x000d_
 Díl 766-Konstrukce truhlářské 2.4322 = 2,432 [C]_x000d_
 Celkem: A+B+C = 74,210 [D]_x000d_</t>
  </si>
  <si>
    <t>R015240.911</t>
  </si>
  <si>
    <t>POPLATKY ZA LIKVIDACI ODPADŮ NEKONTAMINOVANÝCH - 20 03 99 ODPAD PODOBNÝ KOMUNÁLNÍMU ODPADU, VČETNĚ NALOŽENÍ NA DOPRAVNÍ PROSTŘDEK A DOPRAVY</t>
  </si>
  <si>
    <t>NEOCEŇOVAT – Evidenční položka (neoceňovat v objektu SO/PS, položka se oceňuje pouze v objektu SO 90-90)
KOMUNÁLNÍ ODPAD VZNIKAJÍCÍ V PRŮBĚHU STAVBY</t>
  </si>
  <si>
    <t>R015680.909</t>
  </si>
  <si>
    <t>POPLATKY ZA LIKVIDACI ODPADŮ NEBEZPEČNÝCH - 17 06 05* STAVEBNÍ MATERIÁLY OBSAHUJÍCÍ AZBEST, VČETNĚ NALOŽENÍ NA DOPRAVNÍ PROSTŘDEK A DOPRAVY</t>
  </si>
  <si>
    <t>R015750.910</t>
  </si>
  <si>
    <t>POPLATKY ZA LIKVIDACI ODPADŮ NEBEZPEČNÝCH - 17 06 01* IZOLAČNÍ MATERIÁLY S OBSAHEM AZBESTU, VČETNĚ NALOŽENÍ NA DOPRAVNÍ PROSTŘDEK A DOPRAVY</t>
  </si>
  <si>
    <t>R99700601</t>
  </si>
  <si>
    <t>Úprava stavebního odpadu pytlování nebezpečného odpadu s obsahem azbestu</t>
  </si>
  <si>
    <t>Opatření pro dodržení technologického postupu při likvidaci azbestu</t>
  </si>
  <si>
    <t>Vytvoření kontrolovaného uzavřeného podtlakového pásma.
VVybudování personální dekontaminační komory.
A další nutné požadavky pro splnění hygienických požadavků na likvidaci azbestu.</t>
  </si>
  <si>
    <t>SO 55-71-01.41</t>
  </si>
  <si>
    <t>132251101</t>
  </si>
  <si>
    <t>Hloubení nezapažených rýh šířky do 800 mm strojně s urovnáním dna do předepsaného profilu a spádu v hornině třídy těžitelnosti I skupiny 3 do 20 m3</t>
  </si>
  <si>
    <t xml:space="preserve"> "1.PP"_x000d_
 12.6 = 12,600 [A]_x000d_
 Celkem: A = 12,600 [B]_x000d_</t>
  </si>
  <si>
    <t xml:space="preserve"> "1.PP"_x000d_
 12.6*0.3 = 3,780 [A]_x000d_
 Celkem: A = 3,780 [B]_x000d_</t>
  </si>
  <si>
    <t xml:space="preserve"> "1.PP"_x000d_
 12.6*0.7 = 8,820 [A]_x000d_
 Celkem: A = 8,820 [B]_x000d_</t>
  </si>
  <si>
    <t xml:space="preserve"> 8.82*2 Přepočtené koeficientem množství = 17,640 [A]_x000d_</t>
  </si>
  <si>
    <t xml:space="preserve"> 12.600*2.000 = 25,200 [A]_x000d_</t>
  </si>
  <si>
    <t>451572111</t>
  </si>
  <si>
    <t>Lože pod potrubí, stoky a drobné objekty v otevřeném výkopu z kameniva drobného těženého 0 až 4 mm</t>
  </si>
  <si>
    <t xml:space="preserve"> "1.PP"_x000d_
 3.78 = 3,780 [A]_x000d_
 Celkem: A = 3,780 [B]_x000d_</t>
  </si>
  <si>
    <t xml:space="preserve"> "1.NP"_x000d_
 2.05 = 2,050 [A]_x000d_
 Celkem: A = 2,050 [B]_x000d_</t>
  </si>
  <si>
    <t>721110806</t>
  </si>
  <si>
    <t>Demontáž potrubí z kameninových trub normálních nebo kyselinovzdorných přes 100 do DN 200</t>
  </si>
  <si>
    <t xml:space="preserve"> 70 = 70,000 [A]_x000d_</t>
  </si>
  <si>
    <t xml:space="preserve"> 100 = 100,000 [A]_x000d_</t>
  </si>
  <si>
    <t>721173401</t>
  </si>
  <si>
    <t>Potrubí z trub PVC SN4 svodné (ležaté) DN 110</t>
  </si>
  <si>
    <t xml:space="preserve"> "1.PP"_x000d_
 1.7 = 1,700 [A]_x000d_
 "1.NP"_x000d_
 2.5+1+1+2.9 = 7,400 [B]_x000d_
 Celkem: A+B = 9,100 [C]_x000d_</t>
  </si>
  <si>
    <t>721173402</t>
  </si>
  <si>
    <t>Potrubí z trub PVC SN4 svodné (ležaté) DN 125</t>
  </si>
  <si>
    <t xml:space="preserve"> "1.PP"_x000d_
 103 = 103,000 [A]_x000d_
 Celkem: A = 103,000 [B]_x000d_</t>
  </si>
  <si>
    <t>721174043</t>
  </si>
  <si>
    <t>Potrubí z trub polypropylenových připojovací DN 50</t>
  </si>
  <si>
    <t xml:space="preserve"> "1.NP"_x000d_
 17.9 = 17,900 [A]_x000d_
 "2NP"_x000d_
 29.65 = 29,650 [B]_x000d_
 Celkem: A+B = 47,550 [C]_x000d_</t>
  </si>
  <si>
    <t>721175212</t>
  </si>
  <si>
    <t>Plastové potrubí odhlučněné třívrstvé odpadní (svislé) DN 110</t>
  </si>
  <si>
    <t xml:space="preserve"> "1.PP"_x000d_
 64.8 = 64,800 [A]_x000d_
 Celkem: A = 64,800 [B]_x000d_</t>
  </si>
  <si>
    <t>721175221</t>
  </si>
  <si>
    <t>Plastové potrubí odhlučněné třívrstvé svodné (ležaté) DN 75</t>
  </si>
  <si>
    <t xml:space="preserve"> "1.PP"_x000d_
 3.2 = 3,200 [A]_x000d_
 Celkem: A = 3,200 [B]_x000d_</t>
  </si>
  <si>
    <t>721194107</t>
  </si>
  <si>
    <t>Vyměření přípojek na potrubí vyvedení a upevnění odpadních výpustek DN 70</t>
  </si>
  <si>
    <t xml:space="preserve"> 35 = 35,000 [A]_x000d_</t>
  </si>
  <si>
    <t>721194109</t>
  </si>
  <si>
    <t>Vyměření přípojek na potrubí vyvedení a upevnění odpadních výpustek DN 110</t>
  </si>
  <si>
    <t>721212121</t>
  </si>
  <si>
    <t>Odtokové sprchové žlaby se zápachovou uzávěrkou a krycím roštem délky 700 mm</t>
  </si>
  <si>
    <t xml:space="preserve"> "1.NP"_x000d_
 2 = 2,000 [A]_x000d_</t>
  </si>
  <si>
    <t>721273153</t>
  </si>
  <si>
    <t>Ventilační hlavice z polypropylenu (PP) DN 110</t>
  </si>
  <si>
    <t xml:space="preserve"> "Střešní rovina"_x000d_
 5 = 5,000 [A]_x000d_
 Celkem: A = 5,000 [B]_x000d_</t>
  </si>
  <si>
    <t>721274126</t>
  </si>
  <si>
    <t>Ventily přivzdušňovací odpadních potrubí vnitřní DN 110</t>
  </si>
  <si>
    <t xml:space="preserve"> "1.PP"_x000d_
 2 = 2,000 [A]_x000d_
 "1.NP"_x000d_
 8 = 8,000 [B]_x000d_
 "2.NP"_x000d_
 2 = 2,000 [C]_x000d_
 Celkem: A+B+C = 12,000 [D]_x000d_</t>
  </si>
  <si>
    <t>721290111</t>
  </si>
  <si>
    <t>Zkouška těsnosti kanalizace v objektech vodou do DN 125</t>
  </si>
  <si>
    <t xml:space="preserve"> "1.PP"_x000d_
 1.7+103+64.8+3.2 = 172,700 [A]_x000d_
 Celkem: A = 172,700 [B]_x000d_</t>
  </si>
  <si>
    <t>998721102</t>
  </si>
  <si>
    <t>Přesun hmot pro vnitřní kanalizaci stanovený z hmotnosti přesunovaného materiálu vodorovná dopravní vzdálenost do 50 m základní v objektech výšky přes 6 do 12 m</t>
  </si>
  <si>
    <t>722130103</t>
  </si>
  <si>
    <t>Potrubí z ocelových trubek pozinkovaných hladkých pro zavodněný požární systém spojovaných lisováním PN 16 do 110°C O 22/1,5</t>
  </si>
  <si>
    <t xml:space="preserve"> 15 = 15,000 [A]_x000d_</t>
  </si>
  <si>
    <t>722130104</t>
  </si>
  <si>
    <t>Potrubí z ocelových trubek pozinkovaných hladkých pro zavodněný požární systém spojovaných lisováním PN 16 do 110°C O 28/1,5</t>
  </si>
  <si>
    <t xml:space="preserve"> 52 = 52,000 [A]_x000d_</t>
  </si>
  <si>
    <t>722130105</t>
  </si>
  <si>
    <t>Potrubí z ocelových trubek pozinkovaných hladkých pro zavodněný požární systém spojovaných lisováním PN 16 do 110°C O 35/1,5</t>
  </si>
  <si>
    <t xml:space="preserve"> 8 = 8,000 [A]_x000d_</t>
  </si>
  <si>
    <t>722130801</t>
  </si>
  <si>
    <t>Demontáž potrubí z ocelových trubek pozinkovaných závitových do DN 25</t>
  </si>
  <si>
    <t xml:space="preserve"> 200 = 200,000 [A]_x000d_</t>
  </si>
  <si>
    <t>722130802</t>
  </si>
  <si>
    <t>Demontáž potrubí z ocelových trubek pozinkovaných závitových přes 25 do DN 40</t>
  </si>
  <si>
    <t>722174002</t>
  </si>
  <si>
    <t>Potrubí z plastových trubek z polypropylenu PPR svařovaných polyfúzně PN 16 (SDR 7,4) D 20 x 2,8</t>
  </si>
  <si>
    <t xml:space="preserve"> 240 = 240,000 [A]_x000d_</t>
  </si>
  <si>
    <t>722174003</t>
  </si>
  <si>
    <t>Potrubí z plastových trubek z polypropylenu PPR svařovaných polyfúzně PN 16 (SDR 7,4) D 25 x 3,5</t>
  </si>
  <si>
    <t xml:space="preserve"> 220 = 220,000 [A]_x000d_</t>
  </si>
  <si>
    <t>722174004</t>
  </si>
  <si>
    <t>Potrubí z plastových trubek z polypropylenu PPR svařovaných polyfúzně PN 16 (SDR 7,4) D 32 x 4,4</t>
  </si>
  <si>
    <t xml:space="preserve"> 151 = 151,000 [A]_x000d_</t>
  </si>
  <si>
    <t>722174005</t>
  </si>
  <si>
    <t>Potrubí z plastových trubek z polypropylenu PPR svařovaných polyfúzně PN 16 (SDR 7,4) D 40 x 5,5</t>
  </si>
  <si>
    <t xml:space="preserve"> 50 = 50,000 [A]_x000d_</t>
  </si>
  <si>
    <t>722174006</t>
  </si>
  <si>
    <t>Potrubí z plastových trubek z polypropylenu PPR svařovaných polyfúzně PN 16 (SDR 7,4) D 50 x 6,9</t>
  </si>
  <si>
    <t>722181113</t>
  </si>
  <si>
    <t>Ochrana potrubí plstěnými pásy DN 25</t>
  </si>
  <si>
    <t xml:space="preserve"> 15+52 = 67,000 [A]_x000d_</t>
  </si>
  <si>
    <t>722181114</t>
  </si>
  <si>
    <t>Ochrana potrubí plstěnými pásy DN 32 a DN 40</t>
  </si>
  <si>
    <t>722181116</t>
  </si>
  <si>
    <t>Ochrana potrubí plstěnými pásy DN 50 a DN 65</t>
  </si>
  <si>
    <t xml:space="preserve"> 15+50 = 65,000 [A]_x000d_</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</si>
  <si>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</si>
  <si>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</si>
  <si>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</si>
  <si>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</si>
  <si>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</si>
  <si>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</si>
  <si>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</si>
  <si>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</si>
  <si>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722181223</t>
  </si>
  <si>
    <t>Ochrana potrubí termoizolačními trubicemi z pěnového polyetylenu PE přilepenými v příčných a podélných spojích, tloušťky izolace přes 6 do 9 mm, vnitřního průměru izolace DN přes 45 do 63 mm</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</si>
  <si>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</si>
  <si>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</si>
  <si>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</si>
  <si>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 xml:space="preserve"> "1.PP_Kanalizace"_x000d_
 7.4 = 7,400 [A]_x000d_</t>
  </si>
  <si>
    <t>722181246</t>
  </si>
  <si>
    <t>Ochrana potrubí termoizolačními trubicemi z pěnového polyetylenu PE přilepenými v příčných a podélných spojích, tloušťky izolace přes 13 do 20 mm, vnitřního průměru izolace DN přes 110 mm</t>
  </si>
  <si>
    <t xml:space="preserve"> "1.PP"_x000d_
 103 = 103,000 [A]_x000d_
 "3.NP"_x000d_
 6 = 6,000 [B]_x000d_</t>
  </si>
  <si>
    <t>722220111</t>
  </si>
  <si>
    <t>Armatury s jedním závitem nástěnky pro výtokový ventil G 1/2"</t>
  </si>
  <si>
    <t xml:space="preserve"> 20 = 20,000 [A]_x000d_</t>
  </si>
  <si>
    <t>722224152</t>
  </si>
  <si>
    <t>Armatury s jedním závitem ventily kulové zahradní uzávěry PN 15 do 120° C G 1/2" - 3/4"</t>
  </si>
  <si>
    <t xml:space="preserve"> 1 = 1,000 [A]_x000d_</t>
  </si>
  <si>
    <t>722230105</t>
  </si>
  <si>
    <t>Armatury se dvěma závity ventily přímé G 6/4"</t>
  </si>
  <si>
    <t xml:space="preserve"> 10 = 10,000 [A]_x000d_</t>
  </si>
  <si>
    <t>722230111</t>
  </si>
  <si>
    <t>Armatury se dvěma závity ventily přímé s odvodňovacím ventilem G 1/2"</t>
  </si>
  <si>
    <t>722230112</t>
  </si>
  <si>
    <t>Armatury se dvěma závity ventily přímé s odvodňovacím ventilem G 3/4"</t>
  </si>
  <si>
    <t xml:space="preserve"> 9 = 9,000 [A]_x000d_</t>
  </si>
  <si>
    <t>722230113</t>
  </si>
  <si>
    <t>Armatury se dvěma závity ventily přímé s odvodňovacím ventilem G 1"</t>
  </si>
  <si>
    <t>722230114</t>
  </si>
  <si>
    <t>Armatury se dvěma závity ventily přímé s odvodňovacím ventilem G 5/4"</t>
  </si>
  <si>
    <t xml:space="preserve"> 2 = 2,000 [A]_x000d_</t>
  </si>
  <si>
    <t>722231072</t>
  </si>
  <si>
    <t>Armatury se dvěma závity ventily zpětné mosazné PN 10 do 110°C G 1/2"</t>
  </si>
  <si>
    <t>722231075</t>
  </si>
  <si>
    <t>Armatury se dvěma závity ventily zpětné mosazné PN 10 do 110°C G 5/4"</t>
  </si>
  <si>
    <t>722231076</t>
  </si>
  <si>
    <t>Armatury se dvěma závity ventily zpětné mosazné PN 10 do 110°C G 6/4"</t>
  </si>
  <si>
    <t>722231141</t>
  </si>
  <si>
    <t>Armatury se dvěma závity ventily pojistné rohové G 1/2"</t>
  </si>
  <si>
    <t xml:space="preserve"> 10 = 10,000 [A]_x000d_
 22 = 22,000 [B]_x000d_
 6 = 6,000 [C]_x000d_
 1 = 1,000 [D]_x000d_
 5 = 5,000 [E]_x000d_
 Celkem: A+B+C+D+E = 44,000 [F]_x000d_</t>
  </si>
  <si>
    <t>722254115</t>
  </si>
  <si>
    <t>Požární příslušenství a armatury hydrantové skříně vnitřní s výzbrojí D 25 (polyesterová hadice)</t>
  </si>
  <si>
    <t xml:space="preserve"> 3 = 3,000 [A]_x000d_</t>
  </si>
  <si>
    <t>722262226</t>
  </si>
  <si>
    <t>Vodoměry pro vodu do 40°C závitové horizontální jednovtokové suchoběžné pro dálkový odečet G 1/2" x 110 mm Qn 1,6 R100</t>
  </si>
  <si>
    <t xml:space="preserve"> 11 = 11,000 [A]_x000d_</t>
  </si>
  <si>
    <t>722263209</t>
  </si>
  <si>
    <t>Vodoměry pro vodu do 100°C závitové horizontální jednovtokové suchoběžné pro dálkový odečet G 1/2"x 110 mm Qn 1,6 R100</t>
  </si>
  <si>
    <t>722290226</t>
  </si>
  <si>
    <t>Zkoušky, proplach a desinfekce vodovodního potrubí zkoušky těsnosti vodovodního potrubí závitového do DN 50</t>
  </si>
  <si>
    <t xml:space="preserve"> 85 = 85,000 [A]_x000d_</t>
  </si>
  <si>
    <t>722290246</t>
  </si>
  <si>
    <t>Zkoušky, proplach a desinfekce vodovodního potrubí zkoušky těsnosti vodovodního potrubí plastového do DN 40</t>
  </si>
  <si>
    <t xml:space="preserve"> 650 = 650,000 [A]_x000d_</t>
  </si>
  <si>
    <t>998722102</t>
  </si>
  <si>
    <t>Přesun hmot pro vnitřní vodovod stanovený z hmotnosti přesunovaného materiálu vodorovná dopravní vzdálenost do 50 m základní v objektech výšky přes 6 do 12 m</t>
  </si>
  <si>
    <t>725112171</t>
  </si>
  <si>
    <t>Zařízení záchodů kombi klozety s hlubokým splachováním odpad vodorovný</t>
  </si>
  <si>
    <t>725121525</t>
  </si>
  <si>
    <t>Pisoárové záchodky keramické automatické s radarovým senzorem</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</si>
  <si>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</si>
  <si>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</si>
  <si>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</si>
  <si>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</si>
  <si>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725219101</t>
  </si>
  <si>
    <t>Umyvadla montáž umyvadel ostatních typů na konzoly</t>
  </si>
  <si>
    <t xml:space="preserve"> 14 = 14,000 [A]_x000d_</t>
  </si>
  <si>
    <t>725222116</t>
  </si>
  <si>
    <t>Vany bez výtokových armatur akrylátové se zápachovou uzávěrkou klasické 1700x700 mm</t>
  </si>
  <si>
    <t>725226214</t>
  </si>
  <si>
    <t>Vanové zástěny na plnou délku/šířku vany skleněné tl. 6 mm, výšky 1500 mm čelní, dvoudílná s jedním posuvným dílem, na vanu délky 1700 mm</t>
  </si>
  <si>
    <t>725241111</t>
  </si>
  <si>
    <t>Sprchové vaničky akrylátové čtvercové 800x800 mm</t>
  </si>
  <si>
    <t>725241128</t>
  </si>
  <si>
    <t>Sprchové vaničky akrylátové obdélníkové 1200x900 mm</t>
  </si>
  <si>
    <t>725244102</t>
  </si>
  <si>
    <t>Sprchové dveře a zástěny dveře sprchové do niky rámové se skleněnou výplní tl. 5 mm otvíravé jednokřídlové, na vaničku šířky 800 mm</t>
  </si>
  <si>
    <t>725244213</t>
  </si>
  <si>
    <t>Sprchové dveře a zástěny zástěny sprchové ke stěně bezdveřové, pevná stěna sklo tl. 8 mm, na vaničku šířky 900 mm</t>
  </si>
  <si>
    <t>725244215</t>
  </si>
  <si>
    <t>Sprchové dveře a zástěny zástěny sprchové ke stěně bezdveřové, pevná stěna sklo tl. 8 mm, na vaničku šířky 1200 mm</t>
  </si>
  <si>
    <t>725331111</t>
  </si>
  <si>
    <t>Výlevky bez výtokových armatur a splachovací nádrže keramické se sklopnou plastovou mřížkou stojící, výšky 460 mm</t>
  </si>
  <si>
    <t>725535212</t>
  </si>
  <si>
    <t>Elektrické ohřívače zásobníkové pojistné armatury pojistný ventil G 3/4"</t>
  </si>
  <si>
    <t>725813111</t>
  </si>
  <si>
    <t>Ventily rohové bez připojovací trubičky nebo flexi hadičky G 1/2"</t>
  </si>
  <si>
    <t>725813112</t>
  </si>
  <si>
    <t>Ventily rohové bez připojovací trubičky nebo flexi hadičky pračkové G 3/4"</t>
  </si>
  <si>
    <t>725821315</t>
  </si>
  <si>
    <t>Baterie dřezové nástěnné pákové s otáčivým plochým ústím a délkou ramínka 200 mm</t>
  </si>
  <si>
    <t>725822613</t>
  </si>
  <si>
    <t>Baterie umyvadlové stojánkové pákové s výpustí</t>
  </si>
  <si>
    <t>725829121</t>
  </si>
  <si>
    <t>Baterie umyvadlové montáž ostatních typů nástěnných pákových nebo klasických</t>
  </si>
  <si>
    <t>725831315</t>
  </si>
  <si>
    <t>Baterie vanové nástěnné pákové s automatickým přepínačem a sprchou</t>
  </si>
  <si>
    <t>725841322</t>
  </si>
  <si>
    <t>Baterie sprchové klasické s roztečí 150 mm</t>
  </si>
  <si>
    <t xml:space="preserve"> 7 = 7,000 [A]_x000d_</t>
  </si>
  <si>
    <t>725861311</t>
  </si>
  <si>
    <t>Zápachové uzávěrky zařizovacích předmětů pro umyvadla s přípojkou pro pračku nebo myčku DN 40</t>
  </si>
  <si>
    <t>725864311</t>
  </si>
  <si>
    <t>Zápachové uzávěrky zařizovacích předmětů pro koupací vany s kulovým kloubem na odtoku DN 40/50</t>
  </si>
  <si>
    <t>725865501</t>
  </si>
  <si>
    <t>Zápachové uzávěrky zařizovacích předmětů odpadní soupravy se zápachovou uzávěrkou DN 40/50</t>
  </si>
  <si>
    <t>998725102</t>
  </si>
  <si>
    <t>Přesun hmot pro zařizovací předměty stanovený z hmotnosti přesunovaného materiálu vodorovná dopravní vzdálenost do 50 m základní v objektech výšky přes 6 do 12</t>
  </si>
  <si>
    <t>Přesun hmot pro zařizovací předměty stanovený z hmotnosti přesunovaného materiálu vodorovná dopravní vzdálenost do 50 m základní v objektech výšky přes 6 do 12 m</t>
  </si>
  <si>
    <t>726</t>
  </si>
  <si>
    <t>Zdravotechnika - předstěnové instalace</t>
  </si>
  <si>
    <t>55281795</t>
  </si>
  <si>
    <t>tlačítko pro ovládání WC shora/zepředu plast dvě množství vody 213x142mm</t>
  </si>
  <si>
    <t>726131041</t>
  </si>
  <si>
    <t>Předstěnové instalační systémy do lehkých stěn s kovovou konstrukcí pro závěsné klozety ovládání zepředu, stavební výšky 1120 mm</t>
  </si>
  <si>
    <t>726131203</t>
  </si>
  <si>
    <t>Předstěnové instalační systémy do lehkých stěn s kovovou konstrukcí montáž ostatních typů pisoárů</t>
  </si>
  <si>
    <t>726131204</t>
  </si>
  <si>
    <t>Předstěnové instalační systémy do lehkých stěn s kovovou konstrukcí montáž ostatních typů klozetů</t>
  </si>
  <si>
    <t>726191011</t>
  </si>
  <si>
    <t>Ostatní příslušenství instalačních systémů montáž ovládacích tlačítek k WC</t>
  </si>
  <si>
    <t>998726112</t>
  </si>
  <si>
    <t>Přesun hmot pro instalační prefabrikáty stanovený z hmotnosti přesunovaného materiálu vodorovná dopravní vzdálenost do 50 m základní v objektech výšky přes 6 m</t>
  </si>
  <si>
    <t>Přesun hmot pro instalační prefabrikáty stanovený z hmotnosti přesunovaného materiálu vodorovná dopravní vzdálenost do 50 m základní v objektech výšky přes 6 m do 12 m</t>
  </si>
  <si>
    <t>727111003</t>
  </si>
  <si>
    <t>Protipožární trubní ucpávky ocelového potrubí bez izolace prostup stěnou tloušťky 100 mm požární odolnost EI 120 DN 50</t>
  </si>
  <si>
    <t>732</t>
  </si>
  <si>
    <t>Ústřední vytápění - strojovny</t>
  </si>
  <si>
    <t>732421206</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</si>
  <si>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</si>
  <si>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12,0 m / 12,0 m3/h</t>
  </si>
  <si>
    <t>734</t>
  </si>
  <si>
    <t>Ústřední vytápění - armatury</t>
  </si>
  <si>
    <t>734220122</t>
  </si>
  <si>
    <t>Ventily regulační závitové vyvažovací přímé s vypouštěním PN 25 do 120°C G 1/2</t>
  </si>
  <si>
    <t>40561095</t>
  </si>
  <si>
    <t>rozšiřující modul určený pro vzdálený odečet elektroměrů, plynoměrů, vodoměrů na webový portál pomocí Ethernetu</t>
  </si>
  <si>
    <t>741410072</t>
  </si>
  <si>
    <t>Montáž uzemňovacího vedení s upevněním, propojením a připojením pomocí svorek doplňků ostatních konstrukcí vodičem průřezu do 16 mm2, uloženým pevně</t>
  </si>
  <si>
    <t>741761015</t>
  </si>
  <si>
    <t>Montáž monitorovacího zařízení fotovoltaických systémů rozšiřujícího modulu pro vzdálený odečet dat z elektroměru</t>
  </si>
  <si>
    <t xml:space="preserve"> 11 osazení na vodoměry = 11,000 [A]_x000d_</t>
  </si>
  <si>
    <t>751</t>
  </si>
  <si>
    <t>Vzduchotechnika</t>
  </si>
  <si>
    <t>48481003</t>
  </si>
  <si>
    <t>sifon pro odvod kondenzátu</t>
  </si>
  <si>
    <t>751613140</t>
  </si>
  <si>
    <t>Montáž ostatních zařízení pro odvod kondenzátu sifonu</t>
  </si>
  <si>
    <t xml:space="preserve"> "1.PP"_x000d_
 311.81 = 311,810 [A]_x000d_
 Celkem: A = 311,810 [B]_x000d_</t>
  </si>
  <si>
    <t>SO 55-71-01.42</t>
  </si>
  <si>
    <t>63151671</t>
  </si>
  <si>
    <t>rohož izolační z minerální vlny lamelová s Al fólií 50-60kg/m3 tl 40mm</t>
  </si>
  <si>
    <t>713411141</t>
  </si>
  <si>
    <t>Montáž izolace tepelné potrubí a ohybů pásy nebo rohožemi s povrchovou úpravou hliníkovou fólií připevněnými samolepící hliníkovou páskou potrubí jednovrstvá</t>
  </si>
  <si>
    <t xml:space="preserve"> "EF01.1 – Větrání kotelny v 1PP"_x000d_
 8 = 8,000 [A]_x000d_
 "EF1.1 – Větrání umývárny personálu v 1NP"_x000d_
 2 = 2,000 [B]_x000d_
 "EF1.2 – Větrání WC personálu v 1NP"_x000d_
 4 = 4,000 [C]_x000d_
 "EF1.3 – Větrání sprchy a WC personálu v 1NP"_x000d_
 5 = 5,000 [D]_x000d_
 "EF1.4 – Větrání umývárny personálu v 1NP"_x000d_
 3 = 3,000 [E]_x000d_
 "EF2.1 až EF2.6 – Odvětrání sociálních zařízení bytů v 2NP"_x000d_
 4 = 4,000 [F]_x000d_
 "Odvod vzduchu od digestoří v bytů v 2NP"_x000d_
 12 = 12,000 [G]_x000d_
 Celkem: A+B+C+D+E+F+G = 38,000 [H]_x000d_</t>
  </si>
  <si>
    <t>10892003</t>
  </si>
  <si>
    <t>chladivo R410A 10kg</t>
  </si>
  <si>
    <t>42914525</t>
  </si>
  <si>
    <t>ventilátor axiální diagonální potrubní dvouotáčkový plastový IP44 připojení D 125mm</t>
  </si>
  <si>
    <t xml:space="preserve"> "EF01.1 – Větrání kotelny v 1PP"_x000d_
 1 SF01.1 = 1,000 [A]_x000d_
 "EF1.2 – Větrání WC personálu v 1NP"_x000d_
 1 EF1.2 = 1,000 [B]_x000d_
 "EF1.3 – Větrání sprchy a WC personálu v 1NP"_x000d_
 1 EF1.3 = 1,000 [C]_x000d_
 Celkem: A+B+C = 3,000 [D]_x000d_</t>
  </si>
  <si>
    <t>42914527</t>
  </si>
  <si>
    <t>ventilátor axiální diagonální potrubní tříotáčkový plastový IP44 připojení D 160mm</t>
  </si>
  <si>
    <t xml:space="preserve"> "EF1.1 – Větrání umývárny personálu v 1NP"_x000d_
 1 EF1.1 = 1,000 [A]_x000d_
 "EF1.4 – Větrání umývárny personálu v 1NP"_x000d_
 1 EF1.4 = 1,000 [B]_x000d_
 Celkem: A+B = 2,000 [C]_x000d_</t>
  </si>
  <si>
    <t>42914715</t>
  </si>
  <si>
    <t>ventilátor radiální nástěnný/podhledový materiál ABS bílý požární F90 zadní vývod D 100mm</t>
  </si>
  <si>
    <t>42952001</t>
  </si>
  <si>
    <t>jednotka klimatizační nástěnná (vnitřní a venkovní) o výkonu do 3,5kW</t>
  </si>
  <si>
    <t>42952015</t>
  </si>
  <si>
    <t>jednotka klimatizační venkovní jednofázové napájení do 2 vnitřních jednotek o výkonu do 5,5kW</t>
  </si>
  <si>
    <t>42956116</t>
  </si>
  <si>
    <t>ohřívač vzduchu elektrický bez integrované regulace D 125mm, &gt;1,2kW</t>
  </si>
  <si>
    <t xml:space="preserve"> "EF01.1 – Větrání kotelny v 1PP"_x000d_
 1 EO01.1 = 1,000 [A]_x000d_</t>
  </si>
  <si>
    <t>42972213</t>
  </si>
  <si>
    <t>ventil talířový pro odvod vzduchu kovový D 125mm</t>
  </si>
  <si>
    <t xml:space="preserve"> "EF1.1 – Větrání umývárny personálu v 1NP"_x000d_
 1 = 1,000 [A]_x000d_
 "EF1.2 – Větrání WC personálu v 1NP"_x000d_
 2 = 2,000 [B]_x000d_
 "EF1.3 – Větrání sprchy a WC personálu v 1NP"_x000d_
 3 = 3,000 [C]_x000d_
 "EF1.4 – Větrání umývárny personálu v 1NP"_x000d_
 1 = 1,000 [D]_x000d_
 Celkem: A+B+C+D = 7,000 [E]_x000d_</t>
  </si>
  <si>
    <t>42972215</t>
  </si>
  <si>
    <t>ventil talířový pro odvod vzduchu kovový D 160mm</t>
  </si>
  <si>
    <t xml:space="preserve"> "EF1.1 – Větrání umývárny personálu v 1NP"_x000d_
 2 = 2,000 [A]_x000d_
 "EF1.4 – Větrání umývárny personálu v 1NP"_x000d_
 2 = 2,000 [B]_x000d_
 Celkem: A+B = 4,000 [C]_x000d_</t>
  </si>
  <si>
    <t>42972887</t>
  </si>
  <si>
    <t>mřížka větrací kruhová nerezová se síťkou a krytem D 125mm</t>
  </si>
  <si>
    <t xml:space="preserve"> "EF01.1 – Větrání kotelny v 1PP"_x000d_
 3 = 3,000 [A]_x000d_</t>
  </si>
  <si>
    <t>42974002</t>
  </si>
  <si>
    <t>stříška protidešťová s lemem Pz D 100mm</t>
  </si>
  <si>
    <t>42974003</t>
  </si>
  <si>
    <t>stříška protidešťová s lemem Pz D 125mm</t>
  </si>
  <si>
    <t xml:space="preserve"> "EF01.1 – Větrání kotelny v 1PP"_x000d_
 1 = 1,000 [A]_x000d_
 "EF1.2 – Větrání WC personálu v 1NP"_x000d_
 1 = 1,000 [B]_x000d_
 "EF1.3 – Větrání sprchy a WC personálu v 1NP"_x000d_
 1 = 1,000 [C]_x000d_
 Celkem: A+B+C = 3,000 [D]_x000d_</t>
  </si>
  <si>
    <t>42974004</t>
  </si>
  <si>
    <t>stříška protidešťová s lemem Pz D 150mm</t>
  </si>
  <si>
    <t xml:space="preserve"> "Odvod vzduchu od digestoří v bytů v 2NP"_x000d_
 1 = 1,000 [A]_x000d_</t>
  </si>
  <si>
    <t>42974005</t>
  </si>
  <si>
    <t>stříška protidešťová s lemem Pz D 160mm</t>
  </si>
  <si>
    <t xml:space="preserve"> "EF1.1 – Větrání umývárny personálu v 1NP"_x000d_
 1 = 1,000 [A]_x000d_
 "EF1.4 – Větrání umývárny personálu v 1NP"_x000d_
 1 = 1,000 [B]_x000d_
 Celkem: A+B = 2,000 [C]_x000d_</t>
  </si>
  <si>
    <t>42976202</t>
  </si>
  <si>
    <t>tlumič hluku kruhový Pz, D 125mm, l=500mm</t>
  </si>
  <si>
    <t xml:space="preserve"> "EF1.2 – Větrání WC personálu v 1NP"_x000d_
 1 = 1,000 [A]_x000d_
 "EF1.3 – Větrání sprchy a WC personálu v 1NP"_x000d_
 2 = 2,000 [B]_x000d_
 Celkem: A+B = 3,000 [C]_x000d_</t>
  </si>
  <si>
    <t>42981002</t>
  </si>
  <si>
    <t>klapka kruhová regulační Pz D 125mm</t>
  </si>
  <si>
    <t>42981004</t>
  </si>
  <si>
    <t>klapka kruhová regulační Pz D 160mm</t>
  </si>
  <si>
    <t>42981913</t>
  </si>
  <si>
    <t>trubka dvojitě předizolovaná Cu 1/4" -3/8" (6-10 mm), stěna tl 0,8/0,8mm, izolace 9 mm</t>
  </si>
  <si>
    <t>42990005</t>
  </si>
  <si>
    <t>konzole pevná nástěnná pro klimatizační jednotku, délka podpěry 420mm, nosnost konzoly 70kg</t>
  </si>
  <si>
    <t>751122031</t>
  </si>
  <si>
    <t>Montáž ventilátoru radiálního nízkotlakého nástěnného protipožárního, průměru do 100 mm</t>
  </si>
  <si>
    <t xml:space="preserve"> "EF1.5 – Větrání WC personálu v 1NP"_x000d_
 1 EF1.5 = 1,000 [A]_x000d_
 "EF1.6 – Větrání skladu v 1NP"_x000d_
 1 EF1.6 = 1,000 [B]_x000d_
 "EF1.7 – Větrání úklidu v 1NP"_x000d_
 1 EF1.7 = 1,000 [C]_x000d_
 "EF2.1 až EF2.6 – Odvětrání sociálních zařízení bytů v 2NP"_x000d_
 1 EF2.1 = 1,000 [D]_x000d_
 1 EF2.2 = 1,000 [E]_x000d_
 1 EF2.3 = 1,000 [F]_x000d_
 1 EF2.4 = 1,000 [G]_x000d_
 1 EF2.5 = 1,000 [H]_x000d_
 1 EF2.6 = 1,000 [I]_x000d_
 Celkem: A+B+C+D+E+F+G+H+I = 9,000 [J]_x000d_</t>
  </si>
  <si>
    <t>751133012</t>
  </si>
  <si>
    <t>Montáž ventilátoru diagonálního nízkotlakého potrubního nevýbušného, průměru přes 100 do 200 mm</t>
  </si>
  <si>
    <t xml:space="preserve"> "EF01.1 – Větrání kotelny v 1PP"_x000d_
 1 SF01.1 = 1,000 [A]_x000d_
 "EF1.1 – Větrání umývárny personálu v 1NP"_x000d_
 1 EF1.1 = 1,000 [B]_x000d_
 "EF1.2 – Větrání WC personálu v 1NP"_x000d_
 1 EF1.2 = 1,000 [C]_x000d_
 "EF1.3 – Větrání sprchy a WC personálu v 1NP"_x000d_
 1 EF1.3 = 1,000 [D]_x000d_
 "EF1.4 – Větrání umývárny personálu v 1NP"_x000d_
 1 EF1.4 = 1,000 [E]_x000d_
 Celkem: A+B+C+D+E = 5,000 [F]_x000d_</t>
  </si>
  <si>
    <t>751322012</t>
  </si>
  <si>
    <t>Montáž talířových ventilů, anemostatů, dýz talířového ventilu, průměru přes 100 do 200 mm</t>
  </si>
  <si>
    <t xml:space="preserve"> "EF1.1 – Větrání umývárny personálu v 1NP"_x000d_
 3 = 3,000 [A]_x000d_
 "EF1.2 – Větrání WC personálu v 1NP"_x000d_
 2 = 2,000 [B]_x000d_
 "EF1.3 – Větrání sprchy a WC personálu v 1NP"_x000d_
 3 = 3,000 [C]_x000d_
 "EF1.4 – Větrání umývárny personálu v 1NP"_x000d_
 3 = 3,000 [D]_x000d_
 Celkem: A+B+C+D = 11,000 [E]_x000d_</t>
  </si>
  <si>
    <t>751344112</t>
  </si>
  <si>
    <t>Montáž tlumičů hluku pro kruhové potrubí, průměru přes 100 do 200 mm</t>
  </si>
  <si>
    <t xml:space="preserve"> "EF1.1 – Větrání umývárny personálu v 1NP"_x000d_
 2 = 2,000 [A]_x000d_
 "EF1.2 – Větrání WC personálu v 1NP"_x000d_
 1 = 1,000 [B]_x000d_
 "EF1.3 – Větrání sprchy a WC personálu v 1NP"_x000d_
 2 = 2,000 [C]_x000d_
 "EF1.4 – Větrání umývárny personálu v 1NP"_x000d_
 2 = 2,000 [D]_x000d_
 Celkem: A+B+C+D = 7,000 [E]_x000d_</t>
  </si>
  <si>
    <t>751355011</t>
  </si>
  <si>
    <t>Montáž ohřívačů, chladičů, eliminátorů kapek ohřívače elektrického, na potrubí průměru do 200 mm</t>
  </si>
  <si>
    <t>751398012</t>
  </si>
  <si>
    <t>Montáž ostatních zařízení větrací mřížky na kruhové potrubí, průměru přes 100 do 200 mm</t>
  </si>
  <si>
    <t>751510041</t>
  </si>
  <si>
    <t>Vzduchotechnické potrubí z pozinkovaného plechu kruhové, trouba spirálně vinutá bez příruby, průměru do 100 mm</t>
  </si>
  <si>
    <t xml:space="preserve"> "EF1.5 – Větrání WC personálu v 1NP"_x000d_
 2 průměr 100 / 20% tvarovek = 2,000 [A]_x000d_
 "EF1.6 – Větrání skladu v 1NP"_x000d_
 2 průměr 100 / 20% tvarovek = 2,000 [B]_x000d_
 "EF1.7 – Větrání úklidu v 1NP"_x000d_
 2 průměr 100 / 20% tvarovek = 2,000 [C]_x000d_
 "EF2.1 až EF2.6 – Odvětrání sociálních zařízení bytů v 2NP"_x000d_
 6 průměr 80 / 20% tvarovek = 6,000 [D]_x000d_
 Celkem: A+B+C+D = 12,000 [E]_x000d_</t>
  </si>
  <si>
    <t>751510042</t>
  </si>
  <si>
    <t>Vzduchotechnické potrubí z pozinkovaného plechu kruhové, trouba spirálně vinutá bez příruby, průměru přes 100 do 200 mm</t>
  </si>
  <si>
    <t xml:space="preserve"> "EF01.1 – Větrání kotelny v 1PP"_x000d_
 20 průměr 125mm / 20% tvarovek = 20,000 [A]_x000d_
 "EF1.1 – Větrání umývárny personálu v 1NP"_x000d_
 7 průměr 160 / 20% tvarovek = 7,000 [B]_x000d_
 1 průměr 125 / 20% tvarovek = 1,000 [C]_x000d_
 "EF1.2 – Větrání WC personálu v 1NP"_x000d_
 14 průměr 125 / 20% tvarovek = 14,000 [D]_x000d_
 "EF1.3 – Větrání sprchy a WC personálu v 1NP"_x000d_
 18 průměr 125 / 20% tvarovek = 18,000 [E]_x000d_
 "EF1.4 – Větrání umývárny personálu v 1NP"_x000d_
 6 průměr 125 / 20% tvarovek = 6,000 [F]_x000d_
 6 průměr 160 / 20% tvarovek = 6,000 [G]_x000d_
 "EF2.1 až EF2.6 – Odvětrání sociálních zařízení bytů v 2NP"_x000d_
 15 průměr 125 / 20% tvarovek = 15,000 [H]_x000d_
 "Odvod vzduchu od digestoří v bytů v 2NP"_x000d_
 15 průměr 150 / 20% tvarovek = 15,000 [I]_x000d_
 Celkem: A+B+C+D+E+F+G+H+I = 102,000 [J]_x000d_</t>
  </si>
  <si>
    <t>751514679</t>
  </si>
  <si>
    <t>Montáž škrtící klapky nebo zpětné klapky do plechového potrubí kruhové bez příruby, průměru přes 100 do 200 mm</t>
  </si>
  <si>
    <t xml:space="preserve"> "EF01.1 – Větrání kotelny v 1PP"_x000d_
 1 = 1,000 [A]_x000d_
 "EF1.1 – Větrání umývárny personálu v 1NP"_x000d_
 1 = 1,000 [B]_x000d_
 "EF1.2 – Větrání WC personálu v 1NP"_x000d_
 1 = 1,000 [C]_x000d_
 "EF1.3 – Větrání sprchy a WC personálu v 1NP"_x000d_
 1 = 1,000 [D]_x000d_
 "EF1.4 – Větrání umývárny personálu v 1NP"_x000d_
 1 = 1,000 [E]_x000d_
 Celkem: A+B+C+D+E = 5,000 [F]_x000d_</t>
  </si>
  <si>
    <t>751514761</t>
  </si>
  <si>
    <t>Montáž protidešťové stříšky nebo výfukové hlavice do plechového potrubí kruhové s přírubou, průměru do 100 mm</t>
  </si>
  <si>
    <t xml:space="preserve"> "EF1.5 – Větrání WC personálu v 1NP"_x000d_
 1 = 1,000 [A]_x000d_
 "EF1.6 – Větrání skladu v 1NP"_x000d_
 1 = 1,000 [B]_x000d_
 Celkem: A+B = 2,000 [C]_x000d_</t>
  </si>
  <si>
    <t>751514762</t>
  </si>
  <si>
    <t>Montáž protidešťové stříšky nebo výfukové hlavice do plechového potrubí kruhové s přírubou, průměru přes 100 do 200 mm</t>
  </si>
  <si>
    <t xml:space="preserve"> "EF01.1 – Větrání kotelny v 1PP"_x000d_
 1 = 1,000 [A]_x000d_
 "EF1.1 – Větrání umývárny personálu v 1NP"_x000d_
 1 = 1,000 [B]_x000d_
 "EF1.2 – Větrání WC personálu v 1NP"_x000d_
 1 = 1,000 [C]_x000d_
 "EF1.3 – Větrání sprchy a WC personálu v 1NP"_x000d_
 1 = 1,000 [D]_x000d_
 "EF1.4 – Větrání umývárny personálu v 1NP"_x000d_
 1 = 1,000 [E]_x000d_
 "EF2.1 až EF2.6 – Odvětrání sociálních zařízení bytů v 2NP"_x000d_
 1 = 1,000 [F]_x000d_
 "Odvod vzduchu od digestoří v bytů v 2NP"_x000d_
 1 = 1,000 [G]_x000d_
 Celkem: A+B+C+D+E+F+G = 7,000 [H]_x000d_</t>
  </si>
  <si>
    <t>751572031</t>
  </si>
  <si>
    <t>Závěs kruhového potrubí na montovanou konstrukci z nosníku, kotvenou do betonu průměru potrubí do 100 mm</t>
  </si>
  <si>
    <t>751572032</t>
  </si>
  <si>
    <t>Závěs kruhového potrubí na montovanou konstrukci z nosníku, kotvenou do betonu průměru potrubí přes 100 do 200 mm</t>
  </si>
  <si>
    <t>751711111</t>
  </si>
  <si>
    <t>Montáž klimatizační jednotky vnitřní nástěnné o výkonu (pro objem místnosti) do 3,5 kW (do 35 m3)</t>
  </si>
  <si>
    <t xml:space="preserve"> "CH1 – Chlazení prostor dopravní kanceláře v 1NP"_x000d_
 1 CH1.1 = 1,000 [A]_x000d_
 "CH2 – Chlazení místnosti technologie v 1NP"_x000d_
 1 CH2.1 = 1,000 [B]_x000d_
 Celkem: A+B = 2,000 [C]_x000d_</t>
  </si>
  <si>
    <t>751721111</t>
  </si>
  <si>
    <t>Montáž klimatizační jednotky venkovní jednofázové napájení do 2 vnitřních jednotek</t>
  </si>
  <si>
    <t xml:space="preserve"> "CH1 – Chlazení prostor dopravní kanceláře v 1NP"_x000d_
 1 CH1 = 1,000 [A]_x000d_
 "CH2 – Chlazení místnosti technologie v 1NP"_x000d_
 1 CH2 = 1,000 [B]_x000d_
 Celkem: A+B = 2,000 [C]_x000d_</t>
  </si>
  <si>
    <t>751791121</t>
  </si>
  <si>
    <t>Montáž napojovacího potrubí měděného předizolované dvojice, D mm (") 6-10 (1/4"-3/8")</t>
  </si>
  <si>
    <t xml:space="preserve"> "CH1 – Chlazení prostor dopravní kanceláře v 1NP"_x000d_
 15.5 CH1 = 15,500 [A]_x000d_
 "CH2 – Chlazení místnosti technologie v 1NP"_x000d_
 20 CH2 = 20,000 [B]_x000d_
 Celkem: A+B = 35,500 [C]_x000d_</t>
  </si>
  <si>
    <t>751792004</t>
  </si>
  <si>
    <t>Montáž ostatních zařízení uložení pro klimatizační jednotky na stěnu konzol (2 ks)</t>
  </si>
  <si>
    <t>751793001</t>
  </si>
  <si>
    <t>Doplnění chladiva do systému</t>
  </si>
  <si>
    <t xml:space="preserve"> "CH1 – Chlazení prostor dopravní kanceláře v 1NP"_x000d_
 1.5 CH1 = 1,500 [A]_x000d_
 "CH2 – Chlazení místnosti technologie v 1NP"_x000d_
 1.5 CH2 = 1,500 [B]_x000d_
 Celkem: A+B = 3,000 [C]_x000d_</t>
  </si>
  <si>
    <t>R4297600</t>
  </si>
  <si>
    <t>tlumič hluku kruhový Pz, D 160mm, l=600mm</t>
  </si>
  <si>
    <t>HZS</t>
  </si>
  <si>
    <t>Hodinové zúčtovací sazby</t>
  </si>
  <si>
    <t>HZS1292</t>
  </si>
  <si>
    <t>Hodinové zúčtovací sazby profesí HSV zemní a pomocné práce stavební dělník</t>
  </si>
  <si>
    <t xml:space="preserve"> 3*8 stavební přípomoci - vrtání, průrazy, zapravení apod. = 24,000 [A]_x000d_</t>
  </si>
  <si>
    <t>HZS3212</t>
  </si>
  <si>
    <t>Hodinové zúčtovací sazby montáží technologických zařízení na stavebních objektech montér vzduchotechniky odborný</t>
  </si>
  <si>
    <t xml:space="preserve"> 3*8 Vyregulování, oživení, uvedení do provozu = 24,000 [A]_x000d_</t>
  </si>
  <si>
    <t>SO 55-71-01.44</t>
  </si>
  <si>
    <t>58-M</t>
  </si>
  <si>
    <t>Revize vyhrazených technických zařízení</t>
  </si>
  <si>
    <t>580506034</t>
  </si>
  <si>
    <t>Domovní plynovody opakovaná tlaková zkouška kontrola před natlakováním spotřebiče provedení tlakové zkoušky</t>
  </si>
  <si>
    <t>723</t>
  </si>
  <si>
    <t>Zdravotechnika - vnitřní plynovod</t>
  </si>
  <si>
    <t>38822272</t>
  </si>
  <si>
    <t>plynoměr membránový nízkotlaký se šroubením Qmax 10m3/h, PN 0,05MPa, rozteč 250</t>
  </si>
  <si>
    <t>55138963</t>
  </si>
  <si>
    <t>kohout kulový plnoprůtokový nikl ovládání páčka PN35 T 185°C (EN 331, MOP 5) 1" žlutý</t>
  </si>
  <si>
    <t>55138965</t>
  </si>
  <si>
    <t>kohout kulový plnoprůtokový nikl ovládání páčka PN35 T 185°C (EN 331, MOP 5) 6/4" žlutý</t>
  </si>
  <si>
    <t>723150303</t>
  </si>
  <si>
    <t>Potrubí z ocelových trubek hladkých černých spojovaných svařováním tvářených za tepla O 28/2,6</t>
  </si>
  <si>
    <t>723150306</t>
  </si>
  <si>
    <t>Potrubí z ocelových trubek hladkých černých spojovaných svařováním tvářených za tepla O 44,5/3,2</t>
  </si>
  <si>
    <t>723160206</t>
  </si>
  <si>
    <t>Přípojky k plynoměrům spojované na závit bez ochozu G 6/4"</t>
  </si>
  <si>
    <t>723219101</t>
  </si>
  <si>
    <t>Armatury přírubové montáž armatur přírubových ostatních typů DN 40</t>
  </si>
  <si>
    <t>723234313</t>
  </si>
  <si>
    <t>Armatury se dvěma závity středotlaké regulátory tlaku plynu jednostupňové pro zemní plyn, výkon do 50 m3/hod s přírubami</t>
  </si>
  <si>
    <t>723239103</t>
  </si>
  <si>
    <t>Armatury se dvěma závity montáž armatur se dvěma závity ostatních typů G 1"</t>
  </si>
  <si>
    <t>723239104</t>
  </si>
  <si>
    <t>Armatury se dvěma závity montáž armatur se dvěma závity ostatních typů G 1 1/4"</t>
  </si>
  <si>
    <t>723261913</t>
  </si>
  <si>
    <t>Montáž plynoměrů při rekonstrukci plynoinstalací s odvzdušněním a odzkoušením maximální průtok Q (m3/h) 16 m3/h</t>
  </si>
  <si>
    <t>998723101</t>
  </si>
  <si>
    <t>Přesun hmot pro vnitřní plynovod stanovený z hmotnosti přesunovaného materiálu vodorovná dopravní vzdálenost do 50 m základní v objektech výšky do 6 m</t>
  </si>
  <si>
    <t>R40561096</t>
  </si>
  <si>
    <t>Rozšiřující modul určený pro vzdálený odečet elektroměrů, plynoměrů, vodoměrů pomocí GPRS</t>
  </si>
  <si>
    <t>R551001</t>
  </si>
  <si>
    <t>dvoucestný membránový uzávěr plynu</t>
  </si>
  <si>
    <t>Je určen především jako bezpečnostní uzávěr pro ovládání průtoku plynných medií potrubím (topné a jiné neagresivní plyny). Jeho nejčastější použití je před kotlem, jako havarijní uzávěr nebo zdvojené uzávěry plynových hořáků.
Uzávěr DN 40 je nepřímočinný (membrána není přímo řízena cívkou, ale tlakem protékajícího plynu), direktní (má dvě polohy - otevřeno x zavřeno) uzávěr vhodný do nevýbušného prostředí. Bez napětí je uzavřen.
napájení 24 VAC
bez napětí uzavřen
dvě polohy - otevřeno/zavřeno
pracovní přetlak NT 1-5 kPa
velikost připojení DN 40</t>
  </si>
  <si>
    <t>733190107</t>
  </si>
  <si>
    <t>Zkoušky těsnosti potrubí, manžety prostupové z trubek ocelových zkoušky těsnosti potrubí (za provozu) z trubek ocelových závitových DN do 40</t>
  </si>
  <si>
    <t>Modul modbus pro playnoměr</t>
  </si>
  <si>
    <t>971026451</t>
  </si>
  <si>
    <t>Vybourání otvorů ve zdivu základovém nebo nadzákladovém kamenném, smíšeném kamenném, na maltu cementovou, plochy do 0,25 m2, tl. do 450 mm</t>
  </si>
  <si>
    <t>971033351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</si>
  <si>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</si>
  <si>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450 mm</t>
  </si>
  <si>
    <t>R74F323</t>
  </si>
  <si>
    <t>Protokol UTZ</t>
  </si>
  <si>
    <t xml:space="preserve"> 1 SO-11-71-01 - Výpravní budova = 1,000 [A]_x000d_</t>
  </si>
  <si>
    <t>1. Položka obsahuje:
– protokol autorizovaným revizním technikem na plynovém zařízení podle požadavku ČSN, včetně hodnocení
2. Položka neobsahuje:
 X
3. Způsob měření:
Udává se v ks. 1ks pro 1xSO, 1xPS.'</t>
  </si>
  <si>
    <t>SO 55-71-01.45</t>
  </si>
  <si>
    <t>R724231127</t>
  </si>
  <si>
    <t>Manometr na ochozu</t>
  </si>
  <si>
    <t>položka obsahuje dodávku a montáž</t>
  </si>
  <si>
    <t>R724231128</t>
  </si>
  <si>
    <t>Manometr</t>
  </si>
  <si>
    <t>725532341</t>
  </si>
  <si>
    <t>Elektrické ohřívače zásobníkové beztlakové přepadové akumulační s pojistným ventilem stacionární 1,0 MPa objem nádrže (příkon) 400 l (3,0-6,0 kW)</t>
  </si>
  <si>
    <t>731244010</t>
  </si>
  <si>
    <t>Kotle ocelové teplovodní plynové závěsné kondenzační pro vytápění 6,6-49,9 kW</t>
  </si>
  <si>
    <t>732490102</t>
  </si>
  <si>
    <t>Montáž ostatních zařízení pro odvod kondenzátu kotle sifonu</t>
  </si>
  <si>
    <t>R72323117</t>
  </si>
  <si>
    <t>Plynový kohout s integrovaným protipožárním ventilem G 3/4"</t>
  </si>
  <si>
    <t>R73128010</t>
  </si>
  <si>
    <t>Regulační přístroje pro možnost ovládání kaskády kotlů</t>
  </si>
  <si>
    <t>R73249010</t>
  </si>
  <si>
    <t>Sada připojovacích kohoutů, vč. připojení exp. nádoby a plnícího kohoutu</t>
  </si>
  <si>
    <t>R73249011</t>
  </si>
  <si>
    <t>Neutralizační zařízení včetně granulátu</t>
  </si>
  <si>
    <t>732331619</t>
  </si>
  <si>
    <t>Nádoby expanzní tlakové pro topné a chladicí soustavy s membránou bez pojistného ventilu se závitovým připojením PN 0,6 o objemu 140 l</t>
  </si>
  <si>
    <t>R732113118</t>
  </si>
  <si>
    <t>Hydraulický vyrovnávač dynamických tlaků</t>
  </si>
  <si>
    <t>Položka obsahuje: dodávku a montáž včetně izolace a konzolí pro uchycení na zeď Qmax=5000l/h</t>
  </si>
  <si>
    <t>R732331129</t>
  </si>
  <si>
    <t>Demineralizační sada</t>
  </si>
  <si>
    <t>obsahuje patronu s kapacitou 8000l xdH, náhradní náplň, připojovací sadu s měřičem vodivosti, el. vodoměr, izolaci a konzolu na stěnu dodávka a montáž</t>
  </si>
  <si>
    <t>R732331329</t>
  </si>
  <si>
    <t>Dopouštěcí sestava</t>
  </si>
  <si>
    <t>R732331340</t>
  </si>
  <si>
    <t>Rozdělovač a sběrač</t>
  </si>
  <si>
    <t>Rozdělovač se 7 vývody. Qmax = 10m3/h sběrač se 7 vývody Tepelná izolace rozdělovače a sběrače tl. 50mm včetně AL opláštění - 2kpl Fixní stojan pro rozdělovač a sběrač - 2kpl dodávka a montáž</t>
  </si>
  <si>
    <t>R7324214</t>
  </si>
  <si>
    <t>Oběhové čerpadlo, Okruh vytápění ST</t>
  </si>
  <si>
    <t>pracovní bod: Q=2,13M3/h,H=6,0m, 230V/50 Hz/150W dodávka + montáž</t>
  </si>
  <si>
    <t>R7324215</t>
  </si>
  <si>
    <t>Oběhové čerpadlo, Okruh přípravy TV</t>
  </si>
  <si>
    <t>pracovní bod: Q=0,65M3/h,H=3,5m, 230V/50 Hz/50W dodávka + montáž</t>
  </si>
  <si>
    <t>R7324216</t>
  </si>
  <si>
    <t>Oběhové čerpadlo, Okruh vytápění VPP</t>
  </si>
  <si>
    <t>pracovní bod: Q=0,51M3/h,H=5,5m, 230V/50 Hz/50W dodávka + montáž</t>
  </si>
  <si>
    <t>R7324217</t>
  </si>
  <si>
    <t>Oběhové čerpadlo, Okruh vytápění provozu SSZT</t>
  </si>
  <si>
    <t>pracovní bod: Q=1,76M3/h,H=6,0m, 230V/50 Hz/150W dodávka + montáž</t>
  </si>
  <si>
    <t>R7324218</t>
  </si>
  <si>
    <t>Oběhové čerpadlo, Okruh vytápění řízení provozu</t>
  </si>
  <si>
    <t>pracovní bod: Q=0,63M3/h,H=5,0m, 230V/50 Hz/50W dodávka + montáž</t>
  </si>
  <si>
    <t>R7324219</t>
  </si>
  <si>
    <t>Oběhové čerpadlo, Okruhvytápění haly expozice</t>
  </si>
  <si>
    <t>pracovní bod: Q=0,48M3/h,H=5,0m, 230V/50 Hz/50W dodávka + montáž</t>
  </si>
  <si>
    <t>R7324220</t>
  </si>
  <si>
    <t>Oběhové čerpadlo, Okruh vytápění bytů</t>
  </si>
  <si>
    <t>pracovní bod: Q=2,85M3/h,H=7,5m, 230V/50 Hz/200W dodávka + montáž</t>
  </si>
  <si>
    <t>38821300</t>
  </si>
  <si>
    <t>vodoměr bytový s přípravou pro dálkovou komunikaci, bez magnetické spojky DN 15 Q=2,5m3/h R100 T30/90 dl 110mm</t>
  </si>
  <si>
    <t>733131104</t>
  </si>
  <si>
    <t>Kompenzátory pro ocelové potrubí pryžové PN 16 do 100°C závitové se šroubením G 1</t>
  </si>
  <si>
    <t>733131106</t>
  </si>
  <si>
    <t>Kompenzátory pro ocelové potrubí pryžové PN 16 do 100°C závitové se šroubením G 6/4</t>
  </si>
  <si>
    <t>733131107</t>
  </si>
  <si>
    <t>Kompenzátory pro ocelové potrubí pryžové PN 16 do 100°C závitové se šroubením G 2</t>
  </si>
  <si>
    <t>733141312</t>
  </si>
  <si>
    <t>Odvzdušňovací nádobky, odlučovače a odkalovače odlučovače vzduchu PN 10 do 120°C přírubové DN 50</t>
  </si>
  <si>
    <t>733141512</t>
  </si>
  <si>
    <t>Odvzdušňovací nádobky, odlučovače a odkalovače odkalovače PN 10 do 120°C přírubové DN 50</t>
  </si>
  <si>
    <t>733222302</t>
  </si>
  <si>
    <t>Potrubí z trubek měděných polotvrdých spojovaných lisováním PN 16, T= +110°C O 15/1</t>
  </si>
  <si>
    <t>733222303</t>
  </si>
  <si>
    <t>Potrubí z trubek měděných polotvrdých spojovaných lisováním PN 16, T= +110°C O 18/1</t>
  </si>
  <si>
    <t>733222304</t>
  </si>
  <si>
    <t>Potrubí z trubek měděných polotvrdých spojovaných lisováním PN 16, T= +110°C O 22/1</t>
  </si>
  <si>
    <t>733223304</t>
  </si>
  <si>
    <t>Potrubí z trubek měděných tvrdých spojovaných lisováním PN 16, T= +110°C O 28/1,5</t>
  </si>
  <si>
    <t>733223305</t>
  </si>
  <si>
    <t>Potrubí z trubek měděných tvrdých spojovaných lisováním PN 16, T= +110°C O 35/1,5</t>
  </si>
  <si>
    <t>733223306</t>
  </si>
  <si>
    <t>Potrubí z trubek měděných tvrdých spojovaných lisováním PN 16, T= +110°C O 42/1,5</t>
  </si>
  <si>
    <t>733223307</t>
  </si>
  <si>
    <t>Potrubí z trubek měděných tvrdých spojovaných lisováním PN 16, T= +110°C O 54/2</t>
  </si>
  <si>
    <t>733811241</t>
  </si>
  <si>
    <t>Ochrana potrubí termoizolačními trubicemi z pěnového polyetylenu PE přilepenými v příčných a podélných spojích, tloušťky izolace přes 13 do 20 mm, vnitřního průměru izolace DN do 22 mm</t>
  </si>
  <si>
    <t xml:space="preserve"> 18 = 18,000 [A]_x000d_
 443 = 443,000 [B]_x000d_
 197 = 197,000 [C]_x000d_
 Celkem: A+B+C = 658,000 [D]_x000d_</t>
  </si>
  <si>
    <t>733811242</t>
  </si>
  <si>
    <t>Ochrana potrubí termoizolačními trubicemi z pěnového polyetylenu PE přilepenými v příčných a podélných spojích, tloušťky izolace přes 13 do 20 mm, vnitřního průměru izolace DN přes 22 do 45 mm</t>
  </si>
  <si>
    <t xml:space="preserve"> 114 = 114,000 [A]_x000d_
 90 = 90,000 [B]_x000d_
 86 = 86,000 [C]_x000d_
 37 = 37,000 [D]_x000d_
 Celkem: A+B+C+D = 327,000 [E]_x000d_</t>
  </si>
  <si>
    <t>998733102</t>
  </si>
  <si>
    <t>Přesun hmot pro rozvody potrubí stanovený z hmotnosti přesunovaného materiálu vodorovná dopravní vzdálenost do 50 m základní v objektech výšky přes 6 do 12 m</t>
  </si>
  <si>
    <t>R28616228</t>
  </si>
  <si>
    <t>Sestava Patrový rozdělovač</t>
  </si>
  <si>
    <t>sestava patrového rozdělovače pro 3 okruhy obsahuje: -montáž -1x3 okruhový rozdělovač a sběrač s odvzdušněním a vypouštěním, včetně izolace -2x kulový kohout na vstupu a výstupu -1xfiltr na vstupu -1xregulátor dif. tlaku DN40 na výstupu s partnerským ventilem DN40 na vstupu -1x podomítková skříň pro rozdělovač š*v*h 1050*800*180mm -1x měřič tepla 1,5m3/h -2měřič tepla 2,5m3/h -1xregulační ventil DN15 -1xregulační ventil DN20 -1xregulační ventil DN25 -3x kulový kohout s jímkou pro čidlo měřiče tepla</t>
  </si>
  <si>
    <t>R28616229</t>
  </si>
  <si>
    <t>Sestava regulačního a měřícího uzlu</t>
  </si>
  <si>
    <t xml:space="preserve">sestava regulačního a měřícího uzlu  obsahuje: - kompletní montáž - 2xkulový kohout na vstupu a výstupu - 1x filtr na vstupu - 1x regulátor dif. tlaku DN20 na výstupu s partnerským ventilem DN15 na vstupu - 1x měřič tepla Q=1,5m3/h - 1x kulový kohout s jímkou pro čidlo měřeče tepla - 1x základová deska 350x350mm</t>
  </si>
  <si>
    <t>R28616339</t>
  </si>
  <si>
    <t>Systém nasávání vzduchu</t>
  </si>
  <si>
    <t>Rozšíření DN80 na DN160 - 2KS trubka DN160 - 1,0m trubka DN160 - 2,0m koleno 87°, DN160 koleno 45°, DN160 krycí stříška sání spalovacího vzduchu položka obsahuje dodávku a montáž</t>
  </si>
  <si>
    <t>R28616439</t>
  </si>
  <si>
    <t>Systém odkouření kondezační kotle</t>
  </si>
  <si>
    <t>Připojovací kus pro dělené odkouření a nasávání vzduchu 2xDN80 základní sada odkouření DN125 pro kaskádu dvou kotlů, pro provoz v závislosti na vzduchu v místnosti (B23b). Obsahuje 2 sběrné trubky s napojovacími koleny, koncovka s odtokem kondenz., trubka 500mm, čidlo CO Připojovací sada kotle DN80, obsahuje trubku DN80 dl 500mmm, přisávací mřížku DN80/125, rozšíření DN80 na DN110 Sada odkouření Dn125 v šachtě, obsahuje provětr. průchodku do šachty s krytem, patní koleno s montážní lištou, 6 rozpěrných držáků, nerezovou trubkuvyústění a nerezový horní kryt šachty Revizní koleno 87°, DN125 trubka DN125 - 1,0m trubka DN125 - 2,0m</t>
  </si>
  <si>
    <t>R34571112</t>
  </si>
  <si>
    <t>trubka elektroinstalační pancéřová</t>
  </si>
  <si>
    <t>položka zahrnuje dodávku a montáž</t>
  </si>
  <si>
    <t>R73381124</t>
  </si>
  <si>
    <t>Ochrana potrubí ústředního vytápění termoizolačními trubicemi z PE tl přes 20 mm DN přes 22 do 45 mm</t>
  </si>
  <si>
    <t xml:space="preserve"> 16 = 16,000 [A]_x000d_
 129 = 129,000 [B]_x000d_
 108 = 108,000 [C]_x000d_
 26 = 26,000 [D]_x000d_
 Celkem: A+B+C+D = 279,000 [E]_x000d_</t>
  </si>
  <si>
    <t>55121199</t>
  </si>
  <si>
    <t>ventil závitový zpětný 1"</t>
  </si>
  <si>
    <t>55121201</t>
  </si>
  <si>
    <t>ventil závitový zpětný 6/4"</t>
  </si>
  <si>
    <t>55121202</t>
  </si>
  <si>
    <t>ventil závitový zpětný 2"</t>
  </si>
  <si>
    <t>734209115</t>
  </si>
  <si>
    <t>Montáž závitových armatur se 2 závity G 1 (DN 25)</t>
  </si>
  <si>
    <t>734209117</t>
  </si>
  <si>
    <t>Montáž závitových armatur se 2 závity G 6/4 (DN 40)</t>
  </si>
  <si>
    <t>734209118</t>
  </si>
  <si>
    <t>Montáž závitových armatur se 2 závity G 2 (DN 50)</t>
  </si>
  <si>
    <t>734211119</t>
  </si>
  <si>
    <t>Ventily odvzdušňovací závitové automatické PN 14 do 120°C G 3/8</t>
  </si>
  <si>
    <t>734291123</t>
  </si>
  <si>
    <t>Ostatní armatury kohouty plnicí a vypouštěcí PN 10 do 90°C G 1/2</t>
  </si>
  <si>
    <t>734291274</t>
  </si>
  <si>
    <t>Ostatní armatury filtry závitové pro topné a chladicí systémy PN 30 do 110°C přímé s vnitřními závity a integrovaným magnetem G 1</t>
  </si>
  <si>
    <t>734291276</t>
  </si>
  <si>
    <t>Ostatní armatury filtry závitové pro topné a chladicí systémy PN 30 do 110°C přímé s vnitřními závity a integrovaným magnetem G 1 1/2</t>
  </si>
  <si>
    <t>734291277</t>
  </si>
  <si>
    <t>Ostatní armatury filtry závitové pro topné a chladicí systémy PN 30 do 110°C přímé s vnitřními závity a integrovaným magnetem G 2</t>
  </si>
  <si>
    <t>734292724</t>
  </si>
  <si>
    <t>Ostatní armatury kulové kohouty PN 42 do 185°C přímé vnitřní závit s vypouštěním G 3/4</t>
  </si>
  <si>
    <t>734292725</t>
  </si>
  <si>
    <t>Ostatní armatury kulové kohouty PN 42 do 185°C přímé vnitřní závit s vypouštěním G 1</t>
  </si>
  <si>
    <t>734292727</t>
  </si>
  <si>
    <t>Ostatní armatury kulové kohouty PN 42 do 185°C přímé vnitřní závit s vypouštěním G 6/4</t>
  </si>
  <si>
    <t>734292728</t>
  </si>
  <si>
    <t>Ostatní armatury kulové kohouty PN 42 do 185°C přímé vnitřní závit s vypouštěním G 2</t>
  </si>
  <si>
    <t>734295021</t>
  </si>
  <si>
    <t>Směšovací armatury otopných a chladících systémů ventily závitové PN 10 T= 120°C třícestné se servomotorem G 3/4</t>
  </si>
  <si>
    <t>Poznámka k položce: DN20, Kvs=2,5</t>
  </si>
  <si>
    <t>734295022</t>
  </si>
  <si>
    <t>Směšovací armatury otopných a chladících systémů ventily závitové PN 10 T= 120°C třícestné se servomotorem G 1</t>
  </si>
  <si>
    <t>Poznámka k položce: DN25, Kvs=6,3</t>
  </si>
  <si>
    <t>Poznámka k položce: DN25, Kvs=10,0</t>
  </si>
  <si>
    <t>734411113</t>
  </si>
  <si>
    <t>Teploměry technické s pevným stonkem a jímkou zadní připojení (axiální) průměr 80 mm délka stonku 50 mm</t>
  </si>
  <si>
    <t>998734102</t>
  </si>
  <si>
    <t>Přesun hmot pro armatury stanovený z hmotnosti přesunovaného materiálu vodorovná dopravní vzdálenost do 50 m základní v objektech výšky přes 6 do 12 m</t>
  </si>
  <si>
    <t>R734295021</t>
  </si>
  <si>
    <t>Směšovací ventil otopných a chladicích systémů závitový třícestný G 1/2" se servomotorem</t>
  </si>
  <si>
    <t>DN15, Kvs=1,6 dodávka + montáž</t>
  </si>
  <si>
    <t>R734412111</t>
  </si>
  <si>
    <t>Ultrazvukový měřiče tepla jmenovitý průtok Qp=0,6m3/h, Kvs=3,46 s modulem pro dálkový odečet M-bus</t>
  </si>
  <si>
    <t>R734412112</t>
  </si>
  <si>
    <t>Ultrazvukový měřiče tepla jmenovitý průtok Qp=2,5m3/h, Kvs=8,15 s modulem pro dálkový odečet M-bus</t>
  </si>
  <si>
    <t>R734412113</t>
  </si>
  <si>
    <t>Ultrazvukový měřiče tepla jmenovitý průtok Qp=3,5m3/h, Kvs=13,42 s modulem pro dálkový odečet M-bus</t>
  </si>
  <si>
    <t>55121344</t>
  </si>
  <si>
    <t>armatura připojovací rohová chrom otopných těles se spodním připojením</t>
  </si>
  <si>
    <t>55128276</t>
  </si>
  <si>
    <t>šroubení regulační radiátorové rohové pro Cu trubky 1/2"x15</t>
  </si>
  <si>
    <t>734221682</t>
  </si>
  <si>
    <t>Ventily regulační závitové hlavice termostatické pro ovládání ventilů PN 10 do 110°C kapalinové otopných těles VK</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</si>
  <si>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</si>
  <si>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</si>
  <si>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</si>
  <si>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</si>
  <si>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</si>
  <si>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</si>
  <si>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735152557</t>
  </si>
  <si>
    <t>Otopná tělesa panelová VK dvoudesková PN 1,0 MPa, T do 110°C se dvěma přídavnými přestupními plochami výšky tělesa 500 mm stavební délky / výkonu 1000 mm / 1452</t>
  </si>
  <si>
    <t>Otopná tělesa panelová VK dvoudesková PN 1,0 MPa, T do 110°C se dvěma přídavnými přestupními plochami výšky tělesa 500 mm stavební délky / výkonu 1000 mm / 1452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</si>
  <si>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</si>
  <si>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</si>
  <si>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</si>
  <si>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</si>
  <si>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</si>
  <si>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</si>
  <si>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735152592</t>
  </si>
  <si>
    <t>Otopná tělesa panelová VK dvoudesková PN 1,0 MPa, T do 110°C se dvěma přídavnými přestupními plochami výšky tělesa 900 mm stavební délky / výkonu 500 mm / 1157</t>
  </si>
  <si>
    <t>Otopná tělesa panelová VK dvoudesková PN 1,0 MPa, T do 110°C se dvěma přídavnými přestupními plochami výšky tělesa 900 mm stavební délky / výkonu 500 mm / 1157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</si>
  <si>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</si>
  <si>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</si>
  <si>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</si>
  <si>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735152600</t>
  </si>
  <si>
    <t>Otopná tělesa panelová VK dvoudesková PN 1,0 MPa, T do 110°C se dvěma přídavnými přestupními plochami výšky tělesa 900 mm stavební délky / výkonu 1400 mm / 3238</t>
  </si>
  <si>
    <t>Otopná tělesa panelová VK dvoudesková PN 1,0 MPa, T do 110°C se dvěma přídavnými přestupními plochami výšky tělesa 900 mm stavební délky / výkonu 1400 mm / 3238 W</t>
  </si>
  <si>
    <t>735152655</t>
  </si>
  <si>
    <t>Otopná tělesa panelová VK třídesková PN 1,0 MPa, T do 110°C se třemi přídavnými přestupními plochami výšky tělesa 500 mm stavební délky / výkonu 800 mm / 1663 W</t>
  </si>
  <si>
    <t>735152656</t>
  </si>
  <si>
    <t>Otopná tělesa panelová VK třídesková PN 1,0 MPa, T do 110°C se třemi přídavnými přestupními plochami výšky tělesa 500 mm stavební délky / výkonu 900 mm / 1871 W</t>
  </si>
  <si>
    <t>735152674</t>
  </si>
  <si>
    <t>Otopná tělesa panelová VK třídesková PN 1,0 MPa, T do 110°C se třemi přídavnými přestupními plochami výšky tělesa 600 mm stavební délky / výkonu 700 mm / 1684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</si>
  <si>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</si>
  <si>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</si>
  <si>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</si>
  <si>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</si>
  <si>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</si>
  <si>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</si>
  <si>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</si>
  <si>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735152693</t>
  </si>
  <si>
    <t>Otopná tělesa panelová VK třídesková PN 1,0 MPa, T do 110°C se třemi přídavnými přestupními plochami výšky tělesa 900 mm stavební délky / výkonu 600 mm / 1997 W</t>
  </si>
  <si>
    <t>735160143</t>
  </si>
  <si>
    <t>Otopná tělesa trubková teplovodní na stěnu výšky tělesa 1 820 mm, délky 600 mm</t>
  </si>
  <si>
    <t>735890105</t>
  </si>
  <si>
    <t>Elektrická topná tělesa (tyče) pro kombinované vytápění s integrovaným regulátorem teploty, o výkonu 600 W</t>
  </si>
  <si>
    <t>998735102</t>
  </si>
  <si>
    <t>Přesun hmot pro otopná tělesa stanovený z hmotnosti přesunovaného materiálu vodorovná dopravní vzdálenost do 50 m základní v objektech výšky přes 6 do 12 m</t>
  </si>
  <si>
    <t>R34523680</t>
  </si>
  <si>
    <t>Pojistka proti odcizení term. hlavice</t>
  </si>
  <si>
    <t>R7342216</t>
  </si>
  <si>
    <t>ventily regulační závitové hlavice termostatické pro ovládání ventilů PN 10 do 110°C kapalinové otopných těles VK</t>
  </si>
  <si>
    <t>Termostatické hlavice k ot. těl ocel. článkové</t>
  </si>
  <si>
    <t>R73512914</t>
  </si>
  <si>
    <t>Otopná tělesa ocelová montáž těles článkových</t>
  </si>
  <si>
    <t xml:space="preserve"> 166/600/18 = 1,000 [A]_x000d_
 1107/900/22 = 1,000 [B]_x000d_
 2203/600/20 = 2,000 [C]_x000d_
 3203/900/17 = 3,000 [D]_x000d_
 Celkem: A+B+C+D = 7,000 [E]_x000d_</t>
  </si>
  <si>
    <t>R73515237</t>
  </si>
  <si>
    <t>Otopné těleso panelové 22/700/500</t>
  </si>
  <si>
    <t>ocel. deskové otop. těleso s profilovanou čelní plochou, integrov. term. ventilem a spodním připojením s roztečí 50mm dodávka a montáž</t>
  </si>
  <si>
    <t>R73515238</t>
  </si>
  <si>
    <t>Otopné těleso panelové 22/700/800</t>
  </si>
  <si>
    <t>R73515239</t>
  </si>
  <si>
    <t>Otopné těleso panelové 22/700/900</t>
  </si>
  <si>
    <t>R73515240</t>
  </si>
  <si>
    <t>Otopné těleso panelové 33/500/700</t>
  </si>
  <si>
    <t>R73515241</t>
  </si>
  <si>
    <t>Otopné těleso panelové 33/700/600</t>
  </si>
  <si>
    <t>R73515242</t>
  </si>
  <si>
    <t>Otopné těleso panelové 33/700/900</t>
  </si>
  <si>
    <t>R73515247</t>
  </si>
  <si>
    <t>Vertikální ocelová desková otopná tělesa se spodním středovým připojením 1800/588/74</t>
  </si>
  <si>
    <t>včetně rohové připojovací sady s termostatickým ventilem a termostatickou hlavicí</t>
  </si>
  <si>
    <t>R735152472</t>
  </si>
  <si>
    <t>Otopné těleso ocelové článkové 66/600/18</t>
  </si>
  <si>
    <t>ot. těl. s integrovaným term. ventilem a spodním P/L připojením s roztečí 50mm. Značeno: hloubky/výška/počet článků</t>
  </si>
  <si>
    <t>R735152473</t>
  </si>
  <si>
    <t>Otopné těleso ocelové článkové 107/900/22</t>
  </si>
  <si>
    <t>R735152474</t>
  </si>
  <si>
    <t>Otopné těleso ocelové článkové 203/600/20</t>
  </si>
  <si>
    <t>R735152475</t>
  </si>
  <si>
    <t>Otopné těleso ocelové článkové 203/900/17</t>
  </si>
  <si>
    <t>974031134</t>
  </si>
  <si>
    <t>Vysekání rýh ve zdivu cihelném na maltu vápennou nebo vápenocementovou do hl. 50 mm a šířky do 150 mm</t>
  </si>
  <si>
    <t xml:space="preserve"> 50 = 50,000 [A]_x000d_
 Celkem: A = 50,000 [B]_x000d_</t>
  </si>
  <si>
    <t>974031165</t>
  </si>
  <si>
    <t>Vysekání rýh ve zdivu cihelném na maltu vápennou nebo vápenocementovou do hl. 150 mm a šířky do 200 mm</t>
  </si>
  <si>
    <t xml:space="preserve"> 80 = 80,000 [A]_x000d_
 Celkem: A = 80,000 [B]_x000d_</t>
  </si>
  <si>
    <t>977151113</t>
  </si>
  <si>
    <t>Jádrové vrty diamantovými korunkami do stavebních materiálů (železobetonu, betonu, cihel, obkladů, dlažeb, kamene) průměru přes 40 do 50 mm</t>
  </si>
  <si>
    <t xml:space="preserve"> 0.30*20 = 6,000 [A]_x000d_
 Celkem: A = 6,000 [B]_x000d_</t>
  </si>
  <si>
    <t>R7315081</t>
  </si>
  <si>
    <t>Tlakové zkoušky</t>
  </si>
  <si>
    <t>R7315082</t>
  </si>
  <si>
    <t>R7315083</t>
  </si>
  <si>
    <t>Vyregulování systému</t>
  </si>
  <si>
    <t>R7315084</t>
  </si>
  <si>
    <t>Topné zkoušky</t>
  </si>
  <si>
    <t>SO 55-71-01.46</t>
  </si>
  <si>
    <t>Položka zahrnuje:
- veškeré náklady spojené s objednatelem požadovanými pracemi
Položka nezahrnuje:
- x
Dílenská. Výrobní dokumentace zhotovitele</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</si>
  <si>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</si>
  <si>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</si>
  <si>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</si>
  <si>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DN25 ohebná pod omítku</t>
  </si>
  <si>
    <t>703412</t>
  </si>
  <si>
    <t>ELEKTROINSTALAČNÍ TRUBKA PLASTOVÁ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</si>
  <si>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DN40 ohebná pod omítku</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</si>
  <si>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
v 1PP</t>
  </si>
  <si>
    <t>703512</t>
  </si>
  <si>
    <t>ELEKTROINSTALAČNÍ LIŠTA ŠÍŘKY PŘES 30 DO 60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</si>
  <si>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
v kotelně</t>
  </si>
  <si>
    <t>1. Položka obsahuje:
– manipulace a uložení kabelu (do země, chráničky, kanálu, na rošty, na TV a pod.)
2. Položka neobsahuje:
– příchytky, spojky, koncovky, chráničky apod.
3. Způsob měření:
Měří se metr délkový.
30*CY10 10*CY4
CY10 CY4</t>
  </si>
  <si>
    <t>742G31</t>
  </si>
  <si>
    <t>KABEL NN DVOU- A TŘÍŽÍLOVÝ CU S PLASTOVOU IZOLACÍ STÍNĚNÝ DO 2,5 MM2</t>
  </si>
  <si>
    <t>1. Položka obsahuje:
– manipulace a uložení kabelu (do země, chráničky, kanálu, na rošty, na TV a pod.)
2. Položka neobsahuje:
– příchytky, spojky, koncovky, chráničky apod.
3. Způsob měření:
Měří se metr délkový.
60*CYKY 3x1,5 5*CYKY 3x2,5
CYKY 3x1,5 CYKY 3x2,5</t>
  </si>
  <si>
    <t>1. Položka obsahuje:
– manipulace a uložení kabelu (do země, chráničky, kanálu, na rošty, na TV a pod.)
2. Položka neobsahuje:
– příchytky, spojky, koncovky, chráničky apod.
3. Způsob měření:
Měří se metr délkový.
2x*10
JYTY 24x1</t>
  </si>
  <si>
    <t>742J21</t>
  </si>
  <si>
    <t>SYKFY DO 4X2X0,5, KABEL SDĚLOVACÍ IZOLACE PVC</t>
  </si>
  <si>
    <t>Položka obsahuje:
Dodávku a montáž kabelu včetně dovozu, manipulace a uložení kabelu (do trubky, na rošty, pod omítku, do rozvaděče). Dále obsahuje cenu za pom. mechanismy včetně všech ostatních vedlejších nákladů
236*J-Y(St)Y 2x2x0,8
Mbus</t>
  </si>
  <si>
    <t>Položka obsahuje: 
Dodávku a montáž kabelu včetně dovozu, manipulace a uložení kabelu (do trubky, na rošty, pod omítku, do rozvaděče). Dále obsahuje cenu za pom. mechanismy včetně všech ostatních vedlejších nákladů
1*2m 1x60m
PLC MaR - RMR OP PLC MaR - InK DDTS</t>
  </si>
  <si>
    <t>742J42</t>
  </si>
  <si>
    <t>JYTY 7X1, KABEL SDĚLOVACÍ IZOLACE PVC</t>
  </si>
  <si>
    <t>Položka obsahuje:
Dodávku a montáž kabelu včetně dovozu, manipulace a uložení kabelu (do trubky, na rošty, pod omítku, do rozvaděče).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</si>
  <si>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
2*83</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</si>
  <si>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</si>
  <si>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</si>
  <si>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2*2</t>
  </si>
  <si>
    <t>744611</t>
  </si>
  <si>
    <t>JISTIČ JEDNOPÓLOVÝ (10 KA) DO 2 A</t>
  </si>
  <si>
    <t>744622</t>
  </si>
  <si>
    <t>JISTIČ DVOUPÓLOVÝ (1+N, 10 KA) OD 4 DO 10 A</t>
  </si>
  <si>
    <t>744B11</t>
  </si>
  <si>
    <t>PÁČKOVÝ VYPÍNAČ JEDNOPÓLOVÝ (10 KA) DO 32 A</t>
  </si>
  <si>
    <t>744M21</t>
  </si>
  <si>
    <t>OVLADAČ PROSVĚTLENÝ PRO 1-2 PŘEPÍNACÍ JEDNOTKY DO 10 A</t>
  </si>
  <si>
    <t>1. Položka obsahuje:
– veškerý spojovací materiál vč. připojovacího vedení
– technický popis viz. projektová dokumentace
2. Položka neobsahuje:
X
3. Způsob měření:
Udává se počet kusů kompletní konstrukce nebo práce.
SA042</t>
  </si>
  <si>
    <t>744M31</t>
  </si>
  <si>
    <t>OVLADAČ NOUZOVÉHO VYPNUTÍ KOMPLETNÍ (STOP TLAČÍTKO) DO 10 A</t>
  </si>
  <si>
    <t>1. Položka obsahuje:
– veškerý spojovací materiál vč. připojovacího vedení
– technický popis viz. projektová dokumentace
2. Položka neobsahuje:
X
3. Způsob měření:
Udává se počet kusů kompletní konstrukce nebo práce.
SB044, vestavné, pr. 40mm s aretací</t>
  </si>
  <si>
    <t>744N01</t>
  </si>
  <si>
    <t>SIGNÁLKA INDIKAČNÍ (SVĚTELNÁ)</t>
  </si>
  <si>
    <t>1. Položka obsahuje:
– veškerý spojovací materiál vč. připojovacího vedení
– technický popis viz. projektová dokumentace
2. Položka neobsahuje:
X
3. Způsob měření:
Udává se počet kusů kompletní konstrukce nebo práce.
LED - HL000 bílá, HL097 červená</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</si>
  <si>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</si>
  <si>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</si>
  <si>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
R-OSE</t>
  </si>
  <si>
    <t>746634</t>
  </si>
  <si>
    <t>VYBAVENÁ SKŘÍŇ PRO AUTOMATIZACI ROZVADĚČOVÁ VÝŠKY PŘES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</si>
  <si>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
RMR</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</si>
  <si>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</si>
  <si>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</si>
  <si>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</si>
  <si>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74664B</t>
  </si>
  <si>
    <t>LCD ZOBRAZOVACÍ PANEL (TOUCH SCREEN) DO 10", SOFTWARE</t>
  </si>
  <si>
    <t>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</si>
  <si>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</si>
  <si>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</si>
  <si>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R-OSE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</si>
  <si>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</si>
  <si>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</si>
  <si>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
1x DDTS 
1x ReadEn 
1x Správce budov</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</si>
  <si>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</si>
  <si>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</si>
  <si>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</si>
  <si>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</si>
  <si>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</si>
  <si>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</si>
  <si>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75O915</t>
  </si>
  <si>
    <t>DDTS ŽDC, PŘEVODNÍK M-BUS/ ETHERNET</t>
  </si>
  <si>
    <t>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R-OSE</t>
  </si>
  <si>
    <t>R46001</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</si>
  <si>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T3 (D) se signalizačním kontaktem</t>
  </si>
  <si>
    <t>R46002</t>
  </si>
  <si>
    <t>JYTY 4X1, KABEL SDĚLOVACÍ IZOLACE PVC</t>
  </si>
  <si>
    <t>Položka obsahuje : 
Dodávku a montáž kabelu včetně dovozu, manipulace a uložení kabelu (do trubky, na rošty, pod omítku, do rozvaděče). Dále obsahuje cenu za pom. mechanismy včetně všech ostatních vedlejších nákladů</t>
  </si>
  <si>
    <t>R46003</t>
  </si>
  <si>
    <t>Snímač úniku plynu (metan)</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</si>
  <si>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QA052 230VAC, 2x relé</t>
  </si>
  <si>
    <t>R46004</t>
  </si>
  <si>
    <t>Snímač koncetrace CO</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</si>
  <si>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QA053 230VAC, 2x relé</t>
  </si>
  <si>
    <t>R46005</t>
  </si>
  <si>
    <t>Spínač teploty (termostat), rozsah -25 až +70°C</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</si>
  <si>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TA054</t>
  </si>
  <si>
    <t>R46007</t>
  </si>
  <si>
    <t>Snímač tlaku, G1/2, rozsah 0-10bar, 4-20mA, včetně kondenzační smyčky a uzavíracího ventilu</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</si>
  <si>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PI040</t>
  </si>
  <si>
    <t>R46008</t>
  </si>
  <si>
    <t>Snímač teploty, stonkový, rozsah 0-100°C, 4-20mA, včetně návarku a jímky G1/2</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</si>
  <si>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1*L=240mm 1*L=120mm
TI033, TI036</t>
  </si>
  <si>
    <t>R46009</t>
  </si>
  <si>
    <t>Snímač teploty, příložný, rozsah 0-100°C,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</si>
  <si>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TI022, TI023, TI024, TI025, TI026, TI027, TI028</t>
  </si>
  <si>
    <t>R46010</t>
  </si>
  <si>
    <t>Snímač teploty, venkovní, rozsah -30 až +60°C,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</si>
  <si>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TI007, TI101</t>
  </si>
  <si>
    <t>R46011</t>
  </si>
  <si>
    <t>Snímač zaplavení, vnitřní, 24VDC, PNP otevřený kolektor</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</si>
  <si>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LA003, LA103, LA210</t>
  </si>
  <si>
    <t>R46012</t>
  </si>
  <si>
    <t>Snímač teploty a vlhkosti 2xAI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</si>
  <si>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TH106</t>
  </si>
  <si>
    <t>R46013</t>
  </si>
  <si>
    <t>Snímač teploty a kvality vzduchu 2xAI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</si>
  <si>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TQ107, TQ108, TQ109, TQ110</t>
  </si>
  <si>
    <t>R46014</t>
  </si>
  <si>
    <t>Snímač teploty vnitřní, rozsah 0-40°C,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</si>
  <si>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TI111</t>
  </si>
  <si>
    <t>R46015</t>
  </si>
  <si>
    <t>Drobný montážní materiál blíže nespecifikovaný</t>
  </si>
  <si>
    <t>R46016</t>
  </si>
  <si>
    <t>Dokončovací a pomocné práce na elektrozařízení a MaR</t>
  </si>
  <si>
    <t>SO 55-71-01.47</t>
  </si>
  <si>
    <t xml:space="preserve"> 20 zapravování krabic, kapes a rozvaděčů = 20,000 [A]_x000d_
 520*0.03 = 15,600 [B]_x000d_
 150*0.07 = 10,500 [C]_x000d_
 50*0.10 = 5,000 [D]_x000d_
 Celkem: A+B+C+D = 51,100 [E]_x000d_</t>
  </si>
  <si>
    <t>R74147169</t>
  </si>
  <si>
    <t>EI 60 Protipožární kabelová přepážka</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</si>
  <si>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</si>
  <si>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</si>
  <si>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</si>
  <si>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</si>
  <si>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</si>
  <si>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R741</t>
  </si>
  <si>
    <t>741_D1</t>
  </si>
  <si>
    <t>Rozvaděče</t>
  </si>
  <si>
    <t>R7410001</t>
  </si>
  <si>
    <t>SKŘÍŇ SR502/NVW2 ROZPOJ 15X400A (5 SAD PN2) DO ZDI 02597</t>
  </si>
  <si>
    <t>R74101</t>
  </si>
  <si>
    <t>Rozváděč RE+RS4,3,2- hlavní rozvaděč</t>
  </si>
  <si>
    <t xml:space="preserve">Rozváděč RE+RS4,3,2- hlavní rozvaděč oceloplechový rozváděč zapuštěný,krytí IP40/20 v. x š. x h. 2 (2000x1800x600)jmenovité izolační napětí: Ui=1000V ACjmenovitý proud: In=200A
zkratová odolnost: 10kA    
napěťová soustava: 3NPE stř. 50Hz 400V/TN-C-S    
materiál přípojnic: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</si>
  <si>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R74102</t>
  </si>
  <si>
    <t>Rozváděč RS1</t>
  </si>
  <si>
    <t xml:space="preserve">Rozváděč RS1 - zapuštěná plastová rozvodnice, dveře 48 mod zapuštěnýtí IP40/20 
zkratová odolnost:10kA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</si>
  <si>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R74103</t>
  </si>
  <si>
    <t>Rozváděč RS5 - zapuštěná plastová rozvodnice</t>
  </si>
  <si>
    <t xml:space="preserve">Rozváděč RS5 - zapuštěná plastová rozvodnice,dveře zapuštěnýtí IP40/20,120mod.. 603x853x125
zkratová odolnost: 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</si>
  <si>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R74104</t>
  </si>
  <si>
    <t>Rozváděč RS 6,6.1 - zapuštěná plastová rozvodnice</t>
  </si>
  <si>
    <t xml:space="preserve">Rozváděč RS 6,6.1 - zapuštěná plastová rozvodnice, dveře zapuštěnýtí IP40/20,18mod
zkratová odolnost: 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</si>
  <si>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R74105</t>
  </si>
  <si>
    <t>Rozváděč RS7</t>
  </si>
  <si>
    <t xml:space="preserve">Rozváděč RS7 - zapuštěná plastová rozvodnice,dveře zapuštěnýtí IP40/20,18mod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</si>
  <si>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R74106</t>
  </si>
  <si>
    <t>Rozváděč RS8</t>
  </si>
  <si>
    <t xml:space="preserve">Rozváděč RS8 - zapuštěná plastová rozvodnice,dveře zapuštěnýtí IP40/20,18mod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</si>
  <si>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R74107</t>
  </si>
  <si>
    <t>Rozváděč RS+RK</t>
  </si>
  <si>
    <t xml:space="preserve">Rozváděč RS+RK - nástěnná plastová rozvodnice, dveře zapuštěnýtí IP40/20,60mod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</si>
  <si>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R74108</t>
  </si>
  <si>
    <t>Rozváděč RB 1,2,3</t>
  </si>
  <si>
    <t>Rozváděč RB 1,2,3 - nástěnná plastová rozvodnice, dveře zapuštěnýtí IP40/20,54mod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</si>
  <si>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R74109</t>
  </si>
  <si>
    <t>Rozváděč RE-2</t>
  </si>
  <si>
    <t>Poznámka k položce:
Rozváděč RE-2 zapuštěný rám s dveřmi s úpravou EI30
Provedení EKO, EI30
zkratová odolnost: 10kA
napěťová soustava: 3NPE stř. 50Hz 400V/TN-S
typově zkoušený rozváděč
dle ČSN EN 60 439-1 ed.2 (35 7107)
přístrojová náplň viz. výkresová část: 
Poznámka
Položka obsahuje: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</si>
  <si>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R741100011</t>
  </si>
  <si>
    <t>Montáž skříně SR502/NVW2</t>
  </si>
  <si>
    <t>R7411011</t>
  </si>
  <si>
    <t>Montáž Rozváděč RE+RS4,3,2</t>
  </si>
  <si>
    <t>R7411021</t>
  </si>
  <si>
    <t>Montáž rozváděče RS1</t>
  </si>
  <si>
    <t>R7411031</t>
  </si>
  <si>
    <t>Montáž rozváděče RS5</t>
  </si>
  <si>
    <t>R7411041</t>
  </si>
  <si>
    <t>Montáž rozváděče RS6, 6.1</t>
  </si>
  <si>
    <t>R7411051</t>
  </si>
  <si>
    <t>Montáž rozváděče RS7</t>
  </si>
  <si>
    <t>R7411061</t>
  </si>
  <si>
    <t>Montáž rozváděče RS8</t>
  </si>
  <si>
    <t>R7411071</t>
  </si>
  <si>
    <t>Montáž rozváděče RS+RK</t>
  </si>
  <si>
    <t>R7411081</t>
  </si>
  <si>
    <t>Montáž rozváděče bytového</t>
  </si>
  <si>
    <t>R7411091</t>
  </si>
  <si>
    <t>Montáž rozváděče RE-2</t>
  </si>
  <si>
    <t>741_D2</t>
  </si>
  <si>
    <t>Kabely</t>
  </si>
  <si>
    <t>210800411</t>
  </si>
  <si>
    <t>Montáž izolovaných vodičů měděných do 1 kV bez ukončení uložených v trubkách nebo lištách zatažených plných nebo laněných s PVC pláštěm, bezhalogenových, ohniod</t>
  </si>
  <si>
    <t>Montáž izolovaných vodičů měděných do 1 kV bez ukončení uložených v trubkách nebo lištách zatažených plných nebo laněných s PVC pláštěm, bezhalogenových, ohniodolných (např. CY, CHAH-V) průřezu žíly 0,5 až 16 mm2</t>
  </si>
  <si>
    <t xml:space="preserve"> 100 = 100,000 [A]_x000d_
 100 = 100,000 [B]_x000d_
 80 = 80,000 [C]_x000d_
 Celkem: A+B+C = 280,000 [D]_x000d_</t>
  </si>
  <si>
    <t>34111005</t>
  </si>
  <si>
    <t>kabel instalační jádro Cu plné izolace PVC plášť PVC 450/750V (CYKY) 2x1,5mm2</t>
  </si>
  <si>
    <t xml:space="preserve"> 600*1.15 Přepočtené koeficientem množství = 690,000 [A]_x000d_</t>
  </si>
  <si>
    <t>34111030</t>
  </si>
  <si>
    <t>kabel instalační jádro Cu plné izolace PVC plášť PVC 450/750V (CYKY) 3x1,5mm2</t>
  </si>
  <si>
    <t xml:space="preserve"> 6980*1.15 Přepočtené koeficientem množství = 8027,000 [A]_x000d_</t>
  </si>
  <si>
    <t xml:space="preserve"> 6068*1.15 Přepočtené koeficientem množství = 6978,200 [A]_x000d_</t>
  </si>
  <si>
    <t>34111080</t>
  </si>
  <si>
    <t>kabel instalační jádro Cu plné izolace PVC plášť PVC 450/750V (CYKY) 4x16mm2</t>
  </si>
  <si>
    <t xml:space="preserve"> 135*1.15 Přepočtené koeficientem množství = 155,250 [A]_x000d_</t>
  </si>
  <si>
    <t>34111090</t>
  </si>
  <si>
    <t>kabel instalační jádro Cu plné izolace PVC plášť PVC 450/750V (CYKY) 5x1,5mm2</t>
  </si>
  <si>
    <t xml:space="preserve"> 2500*1.15 Přepočtené koeficientem množství = 2875,000 [A]_x000d_</t>
  </si>
  <si>
    <t>34111094</t>
  </si>
  <si>
    <t>kabel instalační jádro Cu plné izolace PVC plášť PVC 450/750V (CYKY) 5x2,5mm2</t>
  </si>
  <si>
    <t>34111098</t>
  </si>
  <si>
    <t>kabel instalační jádro Cu plné izolace PVC plášť PVC 450/750V (CYKY) 5x4mm2</t>
  </si>
  <si>
    <t xml:space="preserve"> 725*1.15 Přepočtené koeficientem množství = 833,750 [A]_x000d_</t>
  </si>
  <si>
    <t>34111100</t>
  </si>
  <si>
    <t>kabel instalační jádro Cu plné izolace PVC plášť PVC 450/750V (CYKY) 5x6mm2</t>
  </si>
  <si>
    <t xml:space="preserve"> 350*1.15 Přepočtené koeficientem množství = 402,500 [A]_x000d_</t>
  </si>
  <si>
    <t>34113034</t>
  </si>
  <si>
    <t>kabel instalační jádro Cu plné izolace PVC plášť PVC 450/750V (CYKY) 5x10mm2</t>
  </si>
  <si>
    <t xml:space="preserve"> 150*1.15 Přepočtené koeficientem množství = 172,500 [A]_x000d_</t>
  </si>
  <si>
    <t>34113035</t>
  </si>
  <si>
    <t>kabel instalační jádro Cu plné izolace PVC plášť PVC 450/750V (CYKY) 5x16mm2</t>
  </si>
  <si>
    <t>34113087</t>
  </si>
  <si>
    <t>kabel silový jádro Al izolace PVC plášť PVC 0,6/1kV (1-AYKY) 5x35mm2</t>
  </si>
  <si>
    <t>34121233</t>
  </si>
  <si>
    <t>kabel sdělovací stíněný laminovanou Al fólií s příložným Cu drátem jádro Cu plné izolace PVC plášť PVC 300V (J-Y(St)Y…Lg) 2x2x0,8mm2</t>
  </si>
  <si>
    <t xml:space="preserve"> 600*1.2 Přepočtené koeficientem množství = 720,000 [A]_x000d_</t>
  </si>
  <si>
    <t>34141043</t>
  </si>
  <si>
    <t>vodič propojovací jádro Cu plné dvojitá izolace PVC 450/750V (CYY) 1x4mm2</t>
  </si>
  <si>
    <t xml:space="preserve"> 100 = 100,000 [A]_x000d_
 Celkem: A = 100,000 [B]_x000d_
 100*1.15 Přepočtené koeficientem množství = 115,000 [C]_x000d_</t>
  </si>
  <si>
    <t>34141044</t>
  </si>
  <si>
    <t>vodič propojovací jádro Cu plné dvojitá izolace PVC 450/750V (CYY) 1x6mm2</t>
  </si>
  <si>
    <t xml:space="preserve"> 100 = 100,000 [A]_x000d_
 100*1.15 Přepočtené koeficientem množství = 115,000 [B]_x000d_</t>
  </si>
  <si>
    <t>741122011</t>
  </si>
  <si>
    <t>Montáž kabelů měděných bez ukončení uložených pod omítku plných kulatých (např. CYKY), počtu a průřezu žil 2x1,5 až 2,5 mm2</t>
  </si>
  <si>
    <t>741122015</t>
  </si>
  <si>
    <t>Montáž kabelů měděných bez ukončení uložených pod omítku plných kulatých (např. CYKY), počtu a průřezu žil 3x1,5 mm2</t>
  </si>
  <si>
    <t>741122025</t>
  </si>
  <si>
    <t>Montáž kabelů měděných bez ukončení uložených pod omítku plných kulatých (např. CYKY), počtu a průřezu žil 4x16 až 25 mm2</t>
  </si>
  <si>
    <t>741122031</t>
  </si>
  <si>
    <t>Montáž kabelů měděných bez ukončení uložených pod omítku plných kulatých (např. CYKY), počtu a průřezu žil 5x1,5 až 2,5 mm2</t>
  </si>
  <si>
    <t>741122032</t>
  </si>
  <si>
    <t>Montáž kabelů měděných bez ukončení uložených pod omítku plných kulatých (např. CYKY), počtu a průřezu žil 5x4 až 6 mm2</t>
  </si>
  <si>
    <t xml:space="preserve"> 725+350 = 1075,000 [A]_x000d_</t>
  </si>
  <si>
    <t>741122033</t>
  </si>
  <si>
    <t>Montáž kabelů měděných bez ukončení uložených pod omítku plných kulatých (např. CYKY), počtu a průřezu žil 5x10 mm2</t>
  </si>
  <si>
    <t>741122145</t>
  </si>
  <si>
    <t>Montáž kabelů měděných bez ukončení uložených v trubkách zatažených plných kulatých nebo bezhalogenových (např. CYKY) počtu a průřezu žil 5x16 mm2</t>
  </si>
  <si>
    <t>R21090216</t>
  </si>
  <si>
    <t>Montáž izolovaných kabelů hliníkových do 1 kV bez ukončení plných nebo laněných kulatých (např. AYKY) uložených pevně počtu a průřezu žil 5x35 mm2</t>
  </si>
  <si>
    <t>R21090217</t>
  </si>
  <si>
    <t>Montáž kabelu CXKH-V 3x1,5mm2</t>
  </si>
  <si>
    <t>R34113087</t>
  </si>
  <si>
    <t>kabel CXKH-V 3x1,5mm2</t>
  </si>
  <si>
    <t>R34141045</t>
  </si>
  <si>
    <t xml:space="preserve">vodič CYY  do16mm2 vč. zelenožlutá uložený pevně</t>
  </si>
  <si>
    <t xml:space="preserve"> 80*1.15 Přepočtené koeficientem množství = 92,000 [A]_x000d_</t>
  </si>
  <si>
    <t>R74147120</t>
  </si>
  <si>
    <t>Tlačítko nouzového zastavení s aretací TOTAL STOP a CENTRAL STOP v prosklené skříni, IP65, 3NO+3NC kontakty, 230V, včetě výstražného popisu</t>
  </si>
  <si>
    <t>741_D3</t>
  </si>
  <si>
    <t>Spínače, zásuvky, zásuvkové skříně</t>
  </si>
  <si>
    <t>34535004</t>
  </si>
  <si>
    <t>přepínač křížový kompletní, zápustný, řazení 7, šroubové svorky</t>
  </si>
  <si>
    <t>34535017</t>
  </si>
  <si>
    <t>přepínač nástěnný sériový, řazení 5, IP44, šroubové svorky</t>
  </si>
  <si>
    <t>34535018</t>
  </si>
  <si>
    <t>přepínač nástěnný střídavý, řazení 6, IP44, šroubové svorky</t>
  </si>
  <si>
    <t>34535022</t>
  </si>
  <si>
    <t>přepínač nástěnný střídavý dvojitý, řazení 6+6(6+1), IP44, šroubové svorky</t>
  </si>
  <si>
    <t>34539015</t>
  </si>
  <si>
    <t>přístroj spínače jednopólového, řazení 1, 1So, 1S bezšroubové svorky</t>
  </si>
  <si>
    <t>34539049</t>
  </si>
  <si>
    <t>kryt spínače jednoduchý</t>
  </si>
  <si>
    <t xml:space="preserve"> 541 = 541,000 [A]_x000d_
 236 = 236,000 [B]_x000d_
 32 = 32,000 [C]_x000d_
 6 = 6,000 [D]_x000d_
 18 = 18,000 [E]_x000d_
 Celkem: A+B+C+D+E = 833,000 [F]_x000d_</t>
  </si>
  <si>
    <t>741310021</t>
  </si>
  <si>
    <t>Montáž spínačů jedno nebo dvoupólových nástěnných se zapojením vodičů, pro prostředí normální přepínačů, řazení 5-sériových</t>
  </si>
  <si>
    <t>741310022</t>
  </si>
  <si>
    <t>Montáž spínačů jedno nebo dvoupólových nástěnných se zapojením vodičů, pro prostředí normální přepínačů, řazení 6-střídavých</t>
  </si>
  <si>
    <t xml:space="preserve"> 48 = 48,000 [A]_x000d_
 9 = 9,000 [B]_x000d_
 Celkem: A+B = 57,000 [C]_x000d_</t>
  </si>
  <si>
    <t>741310024</t>
  </si>
  <si>
    <t>Montáž spínačů jedno nebo dvoupólových nástěnných se zapojením vodičů, pro prostředí normální přepínačů, řazení 6+6 dvojitých střídavých</t>
  </si>
  <si>
    <t>741310101</t>
  </si>
  <si>
    <t>Montáž spínačů jedno nebo dvoupólových polozapuštěných nebo zapuštěných se zapojením vodičů bezšroubové připojení spínačů, řazení 1-jednopólových</t>
  </si>
  <si>
    <t xml:space="preserve"> 34 = 34,000 [A]_x000d_
 8 = 8,000 [B]_x000d_
 Celkem: A+B = 42,000 [C]_x000d_</t>
  </si>
  <si>
    <t>741310239</t>
  </si>
  <si>
    <t>Montáž spínačů jedno nebo dvoupólových polozapuštěných nebo zapuštěných se zapojením vodičů šroubové připojení, pro prostředí normální přepínačů, řazení 7-křížo</t>
  </si>
  <si>
    <t>Montáž spínačů jedno nebo dvoupólových polozapuštěných nebo zapuštěných se zapojením vodičů šroubové připojení, pro prostředí normální přepínačů, řazení 7-křížových</t>
  </si>
  <si>
    <t xml:space="preserve"> 236 = 236,000 [A]_x000d_
 6 = 6,000 [B]_x000d_
 18 = 18,000 [C]_x000d_
 32 = 32,000 [D]_x000d_
 Celkem: A+B+C+D = 292,000 [E]_x000d_</t>
  </si>
  <si>
    <t>741331051</t>
  </si>
  <si>
    <t>Montáž měřicích přístrojů bez zapojení vodičů spínače časového</t>
  </si>
  <si>
    <t>R210160011</t>
  </si>
  <si>
    <t>Montáž měřicích přístrojů, bez zapojení vodičů spínače časového</t>
  </si>
  <si>
    <t>včetně dodávky materiálu</t>
  </si>
  <si>
    <t>R3450011</t>
  </si>
  <si>
    <t>spínač časový</t>
  </si>
  <si>
    <t>R741313002</t>
  </si>
  <si>
    <t>Montáž přepěťové ochrany-červená</t>
  </si>
  <si>
    <t>R741313003</t>
  </si>
  <si>
    <t>Přepěťová ochrana - červená</t>
  </si>
  <si>
    <t>R741313004</t>
  </si>
  <si>
    <t>Montáž přepěťové ochrany-bílá</t>
  </si>
  <si>
    <t xml:space="preserve"> 6 = 6,000 [A]_x000d_
 32 = 32,000 [B]_x000d_
 Celkem: A+B = 38,000 [C]_x000d_</t>
  </si>
  <si>
    <t>R741313005</t>
  </si>
  <si>
    <t>Přepěťová ochrana - bílá</t>
  </si>
  <si>
    <t>741_D6</t>
  </si>
  <si>
    <t>Elektroinstalační trubky</t>
  </si>
  <si>
    <t>220260025</t>
  </si>
  <si>
    <t>Montáž krabice včetně upevnění krabice, vytvoření potřebných otvorů pro trubky, vodiče, zavíčkování typu KO, KP, KR, KT pod omítku s vysekáním lůžka</t>
  </si>
  <si>
    <t>34571051</t>
  </si>
  <si>
    <t>trubka elektroinstalační ohebná EN 500 86-1141 (chránička) D 22,9/28,5mm</t>
  </si>
  <si>
    <t xml:space="preserve"> 300*1.05 Přepočtené koeficientem množství = 315,000 [A]_x000d_</t>
  </si>
  <si>
    <t>34571350</t>
  </si>
  <si>
    <t>trubka elektroinstalační ohebná dvouplášťová korugovaná HDPE+LDPE (chránička) D 32/40mm</t>
  </si>
  <si>
    <t xml:space="preserve"> 90 = 90,000 [A]_x000d_</t>
  </si>
  <si>
    <t xml:space="preserve"> 190 = 190,000 [A]_x000d_</t>
  </si>
  <si>
    <t>34571352</t>
  </si>
  <si>
    <t>trubka elektroinstalační ohebná dvouplášťová korugovaná HDPE+LDPE (chránička) D 52/63mm</t>
  </si>
  <si>
    <t xml:space="preserve"> 355 = 355,000 [A]_x000d_</t>
  </si>
  <si>
    <t>34571563</t>
  </si>
  <si>
    <t>krabice pod omítku PVC odbočná kruhová D 100mm s víčkem a svorkovnicí</t>
  </si>
  <si>
    <t xml:space="preserve"> 65 = 65,000 [A]_x000d_</t>
  </si>
  <si>
    <t xml:space="preserve"> 200 = 200,000 [A]_x000d_
 400 = 400,000 [B]_x000d_
 Celkem: A+B = 600,000 [C]_x000d_</t>
  </si>
  <si>
    <t>741110042</t>
  </si>
  <si>
    <t>Montáž trubek elektroinstalačních s nasunutím nebo našroubováním do krabic plastových ohebných, uložených pevně, vnější O přes 23 do 35 mm</t>
  </si>
  <si>
    <t>741110501</t>
  </si>
  <si>
    <t>Montáž lišt a kanálků elektroinstalačních se spojkami, ohyby a rohy a s nasunutím do krabic protahovacích, šířky do 60 mm</t>
  </si>
  <si>
    <t xml:space="preserve"> 90 = 90,000 [A]_x000d_
 190 = 190,000 [B]_x000d_
 355 = 355,000 [C]_x000d_
 Celkem: A+B+C = 635,000 [D]_x000d_</t>
  </si>
  <si>
    <t>R7413457</t>
  </si>
  <si>
    <t>Spojky a kolena pro trubky PE do P25</t>
  </si>
  <si>
    <t>R7413458</t>
  </si>
  <si>
    <t>Montáž spojek a kolen pro trubky PE do P25</t>
  </si>
  <si>
    <t>741_D7</t>
  </si>
  <si>
    <t>Hromosvod</t>
  </si>
  <si>
    <t>220111771</t>
  </si>
  <si>
    <t>Montáž vedení uzemňovacího na povrchu včetně naměření, uříznutí a provedení ohybu z drátu</t>
  </si>
  <si>
    <t>DRÁT ZEMNICÍ 8 ALMGSI POLOTVRDÝ BAL.20KG (0,135KG/M)</t>
  </si>
  <si>
    <t>35431004</t>
  </si>
  <si>
    <t>svorka uzemnění FeZn univerzální bez středové destičky</t>
  </si>
  <si>
    <t>35431015</t>
  </si>
  <si>
    <t>svorka uzemnění FeZn zkušební, spoj hromosvod/uzemnění</t>
  </si>
  <si>
    <t>35431040</t>
  </si>
  <si>
    <t>svorka uzemnění FeZn na vodovodní potrubí a okapové roury</t>
  </si>
  <si>
    <t>35441060</t>
  </si>
  <si>
    <t>tyč jímací s rovným koncem 1000mm FeZn</t>
  </si>
  <si>
    <t>35441073</t>
  </si>
  <si>
    <t>drát D 10mm FeZn</t>
  </si>
  <si>
    <t xml:space="preserve"> 0.62*14 = 8,680 [A]_x000d_
 Celkem: A = 8,680 [B]_x000d_</t>
  </si>
  <si>
    <t>35441560</t>
  </si>
  <si>
    <t>podpěra vedení FeZn na plechovou krytinu 110mm</t>
  </si>
  <si>
    <t>35441676</t>
  </si>
  <si>
    <t>podpěra vedení hromosvodu do zdiva na hmoždinku - 8/50mm, Cu</t>
  </si>
  <si>
    <t>35441831</t>
  </si>
  <si>
    <t>úhelník ochranný na ochranu svodu - 2000mm, FeZn</t>
  </si>
  <si>
    <t>35441842</t>
  </si>
  <si>
    <t>držák ochranného úhelníku do dřeva boční se středovým vrutem - 220mm, Cu</t>
  </si>
  <si>
    <t>35441885</t>
  </si>
  <si>
    <t>svorka spojovací pro lano D 8-10mm</t>
  </si>
  <si>
    <t>35441996</t>
  </si>
  <si>
    <t>svorka odbočovací a spojovací pro spojování kruhových a páskových vodičů, FeZn</t>
  </si>
  <si>
    <t>35442062</t>
  </si>
  <si>
    <t>pás zemnící 30x4mm FeZn</t>
  </si>
  <si>
    <t>25kg=25m</t>
  </si>
  <si>
    <t>35442141</t>
  </si>
  <si>
    <t>drát D 8mm AlMgSi polotvrdý</t>
  </si>
  <si>
    <t xml:space="preserve"> 0.135*356 = 48,060 [A]_x000d_
 Celkem: A = 48,060 [B]_x000d_</t>
  </si>
  <si>
    <t>35442176</t>
  </si>
  <si>
    <t>objímka jímací tyče FeZn</t>
  </si>
  <si>
    <t>741410002</t>
  </si>
  <si>
    <t>Montáž uzemňovacího vedení s upevněním, propojením a připojením pomocí svorek na povrchu pásku průřezu do 300 mm2</t>
  </si>
  <si>
    <t>741420021</t>
  </si>
  <si>
    <t>Montáž hromosvodného vedení svorek se 2 šrouby</t>
  </si>
  <si>
    <t>741430004</t>
  </si>
  <si>
    <t>Montáž jímacích tyčí délky do 3 m, na střešní hřeben</t>
  </si>
  <si>
    <t>R220111771</t>
  </si>
  <si>
    <t>Montáž příslušenství hromosvodu (svorky, úhelníky, držáky, podpěry, objímky atd.)</t>
  </si>
  <si>
    <t>R35431024</t>
  </si>
  <si>
    <t>svorka univerzální SK</t>
  </si>
  <si>
    <t>R54441060</t>
  </si>
  <si>
    <t>gumoasfalt ve spreji, 500ml</t>
  </si>
  <si>
    <t>741_D8</t>
  </si>
  <si>
    <t>Svítidla</t>
  </si>
  <si>
    <t>741370011</t>
  </si>
  <si>
    <t>Montáž svítidel žárovkových se zapojením vodičů bytových nebo společenských místností stropních závěsných na háku nebo trubce 1 zdroj</t>
  </si>
  <si>
    <t xml:space="preserve"> 10 = 10,000 [A]_x000d_
 20 = 20,000 [B]_x000d_
 Celkem: A+B = 30,000 [C]_x000d_</t>
  </si>
  <si>
    <t>741371002</t>
  </si>
  <si>
    <t>Montáž svítidel zářivkových se zapojením vodičů bytových nebo společenských místností stropních přisazených 1 zdroj s krytem</t>
  </si>
  <si>
    <t xml:space="preserve"> 16 = 16,000 [A]_x000d_
 11 = 11,000 [B]_x000d_
 Celkem: A+B = 27,000 [C]_x000d_</t>
  </si>
  <si>
    <t>741372021</t>
  </si>
  <si>
    <t>Montáž svítidel s integrovaným zdrojem LED se zapojením vodičů interiérových přisazených nástěnných hranatých nebo kruhových, plochy do 0,09 m2</t>
  </si>
  <si>
    <t xml:space="preserve"> 21 = 21,000 [A]_x000d_</t>
  </si>
  <si>
    <t>741372022</t>
  </si>
  <si>
    <t>Montáž svítidel s integrovaným zdrojem LED se zapojením vodičů interiérových přisazených nástěnných hranatých nebo kruhových, plochy přes 0,09 do 0,36 m2</t>
  </si>
  <si>
    <t xml:space="preserve"> 44 = 44,000 [A]_x000d_
 20 = 20,000 [B]_x000d_
 Celkem: A+B = 64,000 [C]_x000d_</t>
  </si>
  <si>
    <t>R741M6</t>
  </si>
  <si>
    <t>Montáž podsvícené únikové tabulky</t>
  </si>
  <si>
    <t>R741S1</t>
  </si>
  <si>
    <t>Svítidlo kancelářské LED panel, přisazené</t>
  </si>
  <si>
    <t xml:space="preserve"> 44 = 44,000 [A]_x000d_</t>
  </si>
  <si>
    <t>Rozměry:
300x1200x40mm
Materiál a barva:
Hliník elox, plast, mikroprizmatický kryt
Zdroj:
LED vyměnitelná, 4000 K, 4500lm
Umístění:
Pracoviště, chodby, sklady
Pozn:
IP40, včetně ocelového driver boxu pro přisazenou montáž</t>
  </si>
  <si>
    <t>R741S2</t>
  </si>
  <si>
    <t>Svítidlo historizující závěsné</t>
  </si>
  <si>
    <t>Rozměry:
O 30 cm, výška 90 cm
Materiál a barva:
Brynýrovaná mosaz černá, sklo transparentní
Zdroj:
1x E27 LED, 4000 K
Umístění:
V přístřešku před nástupištěm
Pozn:
IP44</t>
  </si>
  <si>
    <t>R741S3</t>
  </si>
  <si>
    <t>Svítidlo designové závěsné, skleněné</t>
  </si>
  <si>
    <t>Rozměry:
O 35 cm, výška 150 cm
Materiál a barva:
Sklo opál, kov chrom matný
Zdroj:
1x E27 LED, 6500K
Umístění:
V reprezentativních prostorech - vstupní haly a chodby</t>
  </si>
  <si>
    <t>R741S4</t>
  </si>
  <si>
    <t>Svítidlo přisazené, malé kruhové</t>
  </si>
  <si>
    <t xml:space="preserve"> 30 = 30,000 [A]_x000d_</t>
  </si>
  <si>
    <t>Rozměry:
O 19 cm, výška 5 cm
Materiál a barva:
Ocel plech bílá 9003, mikroprizmatický kryt
Zdroj:
LED vyměnitelná, 4000 K, 1450 lm
Umístění:
Sociální zázemí</t>
  </si>
  <si>
    <t>R741S5</t>
  </si>
  <si>
    <t>Svítidlo nouzové, přisazené</t>
  </si>
  <si>
    <t>Rozměry:
130 x 130 x 33 mm
Materiál a barva:
plast bílý
Zdroj:
LED nevyměnitelná, 6000 K, 280 lm
Umístění:
Chodby, schodiště, únikové cesty
Pozn:
Zapojení pohotovostní režim 3h, Integrovaná LiFePO4 baterie
o napětí 6,4 V a kapacitě 1500 mAh'</t>
  </si>
  <si>
    <t>R741S6</t>
  </si>
  <si>
    <t>Podsvícená úniková tabulka</t>
  </si>
  <si>
    <t xml:space="preserve"> 40 = 40,000 [A]_x000d_</t>
  </si>
  <si>
    <t>Rozměry:
O 30 cm, výška 7,5 cm
Materiál a barva:
Plexisklo bílé s piktogramy v zelené
Zdroj:
1W LED
Umístění:
Únikové cesty
Pozn:
stáles vítící napájeno ze sítě s autonomním zdrojem při výpadku elektřiny</t>
  </si>
  <si>
    <t>R741S7</t>
  </si>
  <si>
    <t>Svítidlo nástěnné LED, s nouzový modulem</t>
  </si>
  <si>
    <t>O 30 cm, výška 7,5 cm
Materiál a barva:
Polykaronátové stínidlo, plast bílý
Zdroj:
LED výměnná, 3000 K, 1920 lm
Umístění:
Chodby, schodiště, únikové cesty
Pozn:
kombinované s nouzovým modulem s autonomním zdrojem při výpadku elektřiny po dobu 3h</t>
  </si>
  <si>
    <t>R741S8</t>
  </si>
  <si>
    <t>Přisazené zářivkové svítidlo bez nouzového modulu</t>
  </si>
  <si>
    <t xml:space="preserve"> 16 = 16,000 [A]_x000d_</t>
  </si>
  <si>
    <t>Rozměry:
1172 x 145 x 111 mm
Materiál a barva:
šedy ABS plast, translucentní akrylát
Zdroj:
LED výměnná, 4000 K
Umístění:
Suterén budovy, sklady, garáže</t>
  </si>
  <si>
    <t>R741S9</t>
  </si>
  <si>
    <t>Přisazené zářivkové svítidlo s nouzovým modulem</t>
  </si>
  <si>
    <t>Rozměry:
1172 x 145 x 111 mm
Materiál a barva:
šedy ABS plast, translucentní akrylát
Zdroj:
LED výměnná, 4000 K
Umístění:
Suterén budovy, sklady, garáže
Pozn:
kombinované s nouzovým modulem s autonomním zdrojem při výpadku elektřiny po dobu 3h</t>
  </si>
  <si>
    <t>741_D9</t>
  </si>
  <si>
    <t>R7410007</t>
  </si>
  <si>
    <t>Montáž kabeláže pro UPS</t>
  </si>
  <si>
    <t>R7410008</t>
  </si>
  <si>
    <t>Montáž přechodová skříň UPS</t>
  </si>
  <si>
    <t>R7410009</t>
  </si>
  <si>
    <t>Montáž UPS 5000 VA</t>
  </si>
  <si>
    <t>R7410017</t>
  </si>
  <si>
    <t>Dodávka kabeláže pro UPS</t>
  </si>
  <si>
    <t>R7410018</t>
  </si>
  <si>
    <t>Dodávka Přechodová skříň UPS</t>
  </si>
  <si>
    <t>R7410019</t>
  </si>
  <si>
    <t>dodávka UPS 5000 VA</t>
  </si>
  <si>
    <t>VÝSTUP:
Kapacita výstupního výkonu [W]: 4500
Kapacita výstupního výkonu [VA]: 5000
Jmenovité výstupní napětí [V]: 230
Topologie: Online s dvojí konverzí
Typ křivky: Sinusoida
Typ baterie: Bezúdržbový olověný zatavený akumulátor se suspendovaným elektrolytem: neteče
KOMUNIKACE A SPRÁVA
Port rozhraní: RJ-45 10/100 Base-T, RJ-45 Serial, Smart-Slot, USB
Ovládací panel: Multifunkční LCD stavová a kontrolní konzola</t>
  </si>
  <si>
    <t xml:space="preserve"> 6 kapsy pro rozvaděče = 6,000 [A]_x000d_</t>
  </si>
  <si>
    <t>973031614</t>
  </si>
  <si>
    <t>Vysekání výklenků nebo kapes ve zdivu z cihel na maltu vápennou nebo vápenocementovou kapes pro špalíky a krabice, velikosti do 50x50x50 mm</t>
  </si>
  <si>
    <t>973031616</t>
  </si>
  <si>
    <t>Vysekání výklenků nebo kapes ve zdivu z cihel na maltu vápennou nebo vápenocementovou kapes pro špalíky a krabice, velikosti do 100x100x50 mm</t>
  </si>
  <si>
    <t>973031619</t>
  </si>
  <si>
    <t>Vysekání výklenků nebo kapes ve zdivu z cihel na maltu vápennou nebo vápenocementovou kapes pro špalíky a krabice, velikosti do 150x150x100 mm</t>
  </si>
  <si>
    <t>974031122</t>
  </si>
  <si>
    <t>Vysekání rýh ve zdivu cihelném na maltu vápennou nebo vápenocementovou do hl. 30 mm a šířky do 70 mm</t>
  </si>
  <si>
    <t>974031133</t>
  </si>
  <si>
    <t>Vysekání rýh ve zdivu cihelném na maltu vápennou nebo vápenocementovou do hl. 50 mm a šířky do 100 mm</t>
  </si>
  <si>
    <t>R015310.912</t>
  </si>
  <si>
    <t>POPLATKY ZA LIKVIDACI ODPADŮ NEKONTAMINOVANÝCH - VYŘAZENÁ ZAŘÍZENÍ NEUVEDENÁ POD ČÍSLY 16 02 09 AŽ 16 02 13 KÓD ODPADU 16 02 14, VČETNĚ NALOŽENÍ NA DOPRAVNÍ PRO</t>
  </si>
  <si>
    <t>POPLATKY ZA LIKVIDACI ODPADŮ NEKONTAMINOVANÝCH - VYŘAZENÁ ZAŘÍZENÍ NEUVEDENÁ POD ČÍSLY 16 02 09 AŽ 16 02 13 KÓD ODPADU 16 02 14, VČETNĚ NALOŽENÍ NA DOPRAVNÍ PROSTŘDEK A DOPRAVY</t>
  </si>
  <si>
    <t>NEOCEŇOVAT! Evidenční položka. Položka se oceňuje v objektu SO 90-90.</t>
  </si>
  <si>
    <t>R015621.913</t>
  </si>
  <si>
    <t>POPLATKY ZA LIKVIDACI ODPADŮ NEBEZPEČNÝCH - KABELY S PLASTOVOU IZOLACÍ, VČETNĚ NALOŽENÍ NA DOPRAVNÍ PROSTŘDEK A DOPRAVY</t>
  </si>
  <si>
    <t>HZS2231</t>
  </si>
  <si>
    <t>Hodinové zúčtovací sazby profesí PSV provádění stavebních instalací elektrikář</t>
  </si>
  <si>
    <t xml:space="preserve"> 10*8 Demontáž stávajícího zařízení = 80,000 [A]_x000d_
 12 Napojení na stávající zařízení = 12,000 [B]_x000d_
 32 Zajištění stávajících funkčních rozvodů proti požkození a provedení drobných přeložek = 32,000 [C]_x000d_
 8 Příprava ke komplexní zkoušce = 8,000 [D]_x000d_
 12 Zkušební provoz = 12,000 [E]_x000d_
 4 Zaučení obsluhy = 4,000 [F]_x000d_
 36 Zabezpečení pracoviště = 36,000 [G]_x000d_
 6 Požární dohled dle vyhlášky č. 87/200 Sb. při svařování, broušení kovu, řezání kovu a tepelném dělení kovu = 6,000 [H]_x000d_
 8 Spolupráce s dodavateli při zapojování a zkouškách = 8,000 [I]_x000d_
 16 Koordinace postupů prací s ostatními profesemi = 16,000 [J]_x000d_
 16 Spolupráce s revizním technikem = 16,000 [K]_x000d_
 Celkem: A+B+C+D+E+F+G+H+I+J+K = 230,000 [L]_x000d_</t>
  </si>
  <si>
    <t>R7410020</t>
  </si>
  <si>
    <t>Popisy a označení rozvodů a zařízení</t>
  </si>
  <si>
    <t xml:space="preserve"> 5 = 5,000 [A]_x000d_</t>
  </si>
  <si>
    <t>1. Položka obsahuje:
– protokol autorizovaným revizním technikem na silnoproudém zařízení podle požadavku ČSN, včetně hodnocení
2. Položka neobsahuje:
 X
3. Způsob měření:
Udává se v ks. 1ks pro 1xSO, 1xPS.'</t>
  </si>
  <si>
    <t>SO 55-73-03.01</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</si>
  <si>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</si>
  <si>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</si>
  <si>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</si>
  <si>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</si>
  <si>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</si>
  <si>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</si>
  <si>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</si>
  <si>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121151103</t>
  </si>
  <si>
    <t>Sejmutí ornice strojně při souvislé ploše do 100 m2, tl. vrstvy do 200 mm</t>
  </si>
  <si>
    <t xml:space="preserve"> 12.575*9.000 = 113,175 [A]_x000d_
 10.570*4.550 = 48,094 [B]_x000d_
 Celkem: A+B = 161,269 [C]_x000d_</t>
  </si>
  <si>
    <t xml:space="preserve"> "VÝKOPY FIGUR KOLEM BUŇKY"_x000d_
 3.925*0.600*0.800 = 1,884 [A]_x000d_
 9.845*0.800*0.800 = 6,301 [B]_x000d_
 Celkem: A+B = 8,185 [C]_x000d_</t>
  </si>
  <si>
    <t>132212331</t>
  </si>
  <si>
    <t>Hloubení nezapažených rýh šířky přes 800 do 2 000 mm ručně s urovnáním dna do předepsaného profilu a spádu v hornině třídy těžitelnosti I skupiny 3 soudržných</t>
  </si>
  <si>
    <t xml:space="preserve"> "VÝKOPY FIGUR KOLEM BUŇKY"_x000d_
 10.945*1.000*1.100 = 12,040 [A]_x000d_
 4.075*1.000*1.100 = 4,483 [B]_x000d_
 Celkem: A+B = 16,522 [C]_x000d_</t>
  </si>
  <si>
    <t xml:space="preserve"> "VÝKOPY FIGUR PRO PASY"_x000d_
 7.300*0.600*0.900 = 3,942 [A]_x000d_
 3*3.800*0.600*0.900 = 6,156 [B]_x000d_
 Celkem: A+B = 10,098 [C]_x000d_</t>
  </si>
  <si>
    <t>132251251</t>
  </si>
  <si>
    <t>Hloubení nezapažených rýh šířky přes 800 do 2 000 mm strojně s urovnáním dna do předepsaného profilu a spádu v hornině třídy těžitelnosti I skupiny 3 do 20 m3</t>
  </si>
  <si>
    <t xml:space="preserve"> "VÝKOPY FIGUR PRO PASY"_x000d_
 12.825*1.000*1.100 = 14,108 [A]_x000d_
 23.595*0.875*0.900 = 18,581 [B]_x000d_
 Celkem: A+B = 32,689 [C]_x000d_</t>
  </si>
  <si>
    <t>162251102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</si>
  <si>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</si>
  <si>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20 do 50 m</t>
  </si>
  <si>
    <t xml:space="preserve"> (8.185+16.523+10.098+32.689)*0.3 = 20,249 [A]_x000d_</t>
  </si>
  <si>
    <t>174151102</t>
  </si>
  <si>
    <t>Zásyp sypaninou z jakékoliv horniny strojně s uložením výkopku ve vrstvách se zhutněním v prostorách s omezeným pohybem stroje s urovnáním povrchu zásypu</t>
  </si>
  <si>
    <t xml:space="preserve"> 47.247*2.000 = 94,494 [A]_x000d_</t>
  </si>
  <si>
    <t xml:space="preserve"> 2.800*3.800*0.150 = 1,596 [A]_x000d_
 7.170*3.800*0.150 = 4,087 [B]_x000d_
 10.650*7.750*0.150 = 12,381 [C]_x000d_
 1.410*7.770*0.250 = 2,739 [D]_x000d_
 Celkem: A+B+C+D = 20,802 [E]_x000d_</t>
  </si>
  <si>
    <t>273322511</t>
  </si>
  <si>
    <t>Základy z betonu železového (bez výztuže) desky z betonu se zvýšenými nároky na prostředí tř. C 25/30</t>
  </si>
  <si>
    <t xml:space="preserve"> "VIZ SKŘ. "_x000d_
 "VÝKRES ZÁKLADŮ"_x000d_
 12.575*8.650*0.150 = 16,316 [A]_x000d_
 10.570*4.550*0.150 = 7,214 [B]_x000d_
 9.600*0.150*0.150 = 0,216 [C]_x000d_
 Celkem: A+B+C = 23,746 [D]_x000d_</t>
  </si>
  <si>
    <t>273351121</t>
  </si>
  <si>
    <t>Bednění základů desek zřízení</t>
  </si>
  <si>
    <t xml:space="preserve"> "VIZ SKŘ. "_x000d_
 "VÝKRES ZÁKLADŮ"_x000d_
 (2*12.575+8.600+4.100)*0.150 = 5,678 [A]_x000d_
 (2*10.570+4.550)*0.150 = 3,854 [B]_x000d_
 Celkem: A+B = 9,531 [C]_x000d_</t>
  </si>
  <si>
    <t>273351122</t>
  </si>
  <si>
    <t>Bednění základů desek odstranění</t>
  </si>
  <si>
    <t>273362021</t>
  </si>
  <si>
    <t>Výztuž základů desek ze svařovaných sítí z drátů typu KARI</t>
  </si>
  <si>
    <t xml:space="preserve"> "VIZ SKŘ. "_x000d_
 "VÝKRES ZÁKLADŮ"_x000d_
 "6/100/100 KARI SÍTĚ"_x000d_
 2.2644 = 2,264 [A]_x000d_</t>
  </si>
  <si>
    <t>274321411</t>
  </si>
  <si>
    <t>Základy z betonu železového (bez výztuže) pasy z betonu bez zvláštních nároků na prostředí tř. C 20/25</t>
  </si>
  <si>
    <t xml:space="preserve"> "VIZ SKŘ. "_x000d_
 "VÝKRES ZÁKLADŮ"_x000d_
 23.595*0.875*0.400 = 8,258 [A]_x000d_
 7.300*0.600*0.400 = 1,752 [B]_x000d_
 7.300*0.600*0.400 = 1,752 [C]_x000d_
 9.850*0.800*0.400 = 3,152 [D]_x000d_
 3.375*0.600*0.400 = 0,810 [E]_x000d_
 3.375*0.600*0.400 = 0,810 [F]_x000d_
 12.925*1.000*0.600 = 7,755 [G]_x000d_
 10.950*1.000*0.600 = 6,570 [H]_x000d_
 4.075*1.000*0.600 = 2,445 [I]_x000d_
 3.375*0.700*0.400 = 0,945 [J]_x000d_
 Celkem: A+B+C+D+E+F+G+H+I+J = 34,249 [K]_x000d_</t>
  </si>
  <si>
    <t>274361821</t>
  </si>
  <si>
    <t>Výztuž základů pasů z betonářské oceli 10 505 (R) nebo BSt 500</t>
  </si>
  <si>
    <t xml:space="preserve"> "VIZ SKŘ. "_x000d_
 "VÝKRES ZÁKLADŮ"_x000d_
 1.05163 = 1,052 [A]_x000d_</t>
  </si>
  <si>
    <t xml:space="preserve"> "PŮDORYS 1NP"_x000d_
 "ŘEZY"_x000d_
 "POHLED SEVERNÍ"_x000d_
 12.715*0.500 = 6,358 [A]_x000d_
 "POHLED VÝCHODNÍ"_x000d_
 4.690*0.500 = 2,345 [B]_x000d_
 "POHLED JIŽNÍ"_x000d_
 23.425*0.500 = 11,713 [C]_x000d_
 Celkem: A+B+C = 20,415 [D]_x000d_</t>
  </si>
  <si>
    <t>279113155</t>
  </si>
  <si>
    <t>Základové zdi z tvárnic ztraceného bednění včetně výplně z betonu bez zvláštních nároků na vliv prostředí třídy C 25/30, tloušťky zdiva přes 300 do 400 mm</t>
  </si>
  <si>
    <t xml:space="preserve"> "VIZ SKŘ. "_x000d_
 "VÝKRES ZÁKLADŮ"_x000d_
 23.280*0.500 = 11,640 [A]_x000d_
 7.850*0.500 = 3,925 [B]_x000d_
 12.760*0.500 = 6,380 [C]_x000d_
 10.670*0.500 = 5,335 [D]_x000d_
 7.850*0.500 = 3,925 [E]_x000d_
 3.800*0.500*3 = 5,700 [F]_x000d_
 10.670*0.500 = 5,335 [G]_x000d_
 Celkem: A+B+C+D+E+F+G = 42,240 [H]_x000d_</t>
  </si>
  <si>
    <t>279311116</t>
  </si>
  <si>
    <t>Postupné podbetonování základového zdiva jakékoliv tloušťky, bez výkopu, bez zapažení a bednění z betonu prostého bez zvláštních nároků na prostředí tř. C 25/30</t>
  </si>
  <si>
    <t xml:space="preserve"> "ZAJIŠTĚNÍ STÁVAJÍCÍHO OBJEKTU(BUŇKY)"_x000d_
 2*(7.900+3.150)*0.500*1.000 = 11,050 [A]_x000d_</t>
  </si>
  <si>
    <t>R270001</t>
  </si>
  <si>
    <t>Statické zajištění stavební buňky, ochrana buňky v průběhu výstavby, ztížené pracovní podmínky při realizaci</t>
  </si>
  <si>
    <t>V průběhu realizace musí být objekt zajištěn.
V průběhu realizace budou zížené pracovní podmínky kolem objektu - např. ztížené vykopávky, podbetonování a další.
Budou ztížené montáže např. venkovní omítky, montáže podhledu apod.</t>
  </si>
  <si>
    <t>311235161</t>
  </si>
  <si>
    <t>Zdivo jednovrstvé z cihel děrovaných broušených na celoplošnou tenkovrstvou maltu, pevnost cihel přes P10 do P15, tl. zdiva 300 mm</t>
  </si>
  <si>
    <t xml:space="preserve"> "VÝKRES 1NP"_x000d_
 (8.650+1.325*2)*(2.500+1.250) = 42,375 [A]_x000d_
 7.750*(2.500+1.250)-1.100*2.100-1.500*0.250 = 26,378 [B]_x000d_
 10.570*(2.500+1.250) = 39,638 [C]_x000d_
 2*3.800*(2.500+1.250) = 28,500 [D]_x000d_
 -0.800*0.800-1.250*0.250 VĚTRACÍ ŠTĚRBINA 0P02 = -0,953 [E]_x000d_
 -2*0.500*0.500-2*1.000*0.250 VĚTRACÍ ŠTĚRBINA 0P01 = -1,000 [F]_x000d_
 Celkem: A+B+C+D+E+F = 134,938 [G]_x000d_</t>
  </si>
  <si>
    <t>311235221</t>
  </si>
  <si>
    <t>Zdivo jednovrstvé z cihel děrovaných broušených na celoplošnou tenkovrstvou maltu, pevnost cihel přes P10 do P15, tl. zdiva 440 mm</t>
  </si>
  <si>
    <t xml:space="preserve"> "VÝKRES 1NP"_x000d_
 21.520*(2.500+1.250)-1.300*2.500*2 = 74,200 [A]_x000d_
 10.950*1.250 mezi věnce nad vraty = 13,688 [B]_x000d_
 -0.630*0.800-1.000*0.250 VĚTRACÍ ŠTĚRBINA = -0,754 [C]_x000d_
 -1.100*0.550-1.750*0.250 VĚTRACÍ ŠTĚRBINA NAD DVEŘMI = -1,043 [D]_x000d_
 Celkem: A+B+C+D = 86,091 [E]_x000d_</t>
  </si>
  <si>
    <t>311238937</t>
  </si>
  <si>
    <t>Založení zdiva z broušených cihel na zakládací maltu, tlouštky zdiva přes 250 do 300 mm</t>
  </si>
  <si>
    <t xml:space="preserve"> "VÝKRES 1NP"_x000d_
 (8.650+1.325*2) = 11,300 [A]_x000d_
 7.750-1.100 = 6,650 [B]_x000d_
 10.570 = 10,570 [C]_x000d_
 2*3.800 = 7,600 [D]_x000d_
 Celkem: A+B+C+D = 36,120 [E]_x000d_</t>
  </si>
  <si>
    <t>311238941</t>
  </si>
  <si>
    <t>Založení zdiva z broušených cihel na zakládací maltu, tlouštky zdiva přes 380 do 440 mm</t>
  </si>
  <si>
    <t xml:space="preserve"> "VÝKRES 1NP"_x000d_
 21.520-1.300*2 = 18,920 [A]_x000d_</t>
  </si>
  <si>
    <t xml:space="preserve"> "PŮDORYS 1NP"_x000d_
 8 PŘEKLAD N/04 = 8,000 [A]_x000d_
 6 PŘEKLAD N/05 = 6,000 [B]_x000d_
 Celkem: A+B = 14,000 [C]_x000d_</t>
  </si>
  <si>
    <t xml:space="preserve"> "PŮDORYS 1NP"_x000d_
 4 PŘEKLAD N/03 = 4,000 [A]_x000d_</t>
  </si>
  <si>
    <t>317168053</t>
  </si>
  <si>
    <t>Překlady keramické vysoké osazené do maltového lože, šířky překladu 70 mm výšky 238 mm, délky 1500 mm</t>
  </si>
  <si>
    <t xml:space="preserve"> "PŮDORYS 1NP"_x000d_
 4 PŘEKLAD N/01 = 4,000 [A]_x000d_</t>
  </si>
  <si>
    <t>317168054</t>
  </si>
  <si>
    <t>Překlady keramické vysoké osazené do maltového lože, šířky překladu 70 mm výšky 238 mm, délky 1750 mm</t>
  </si>
  <si>
    <t xml:space="preserve"> "PŮDORYS 1NP"_x000d_
 6 PŘEKLAD N/02 = 6,000 [A]_x000d_</t>
  </si>
  <si>
    <t>330321613</t>
  </si>
  <si>
    <t>Sloupy, pilíře, táhla, rámové stojky, vzpěry z betonu železového (bez výztuže) pohledového odolného proti agresivnímu prostředí tř. C 30/37</t>
  </si>
  <si>
    <t xml:space="preserve"> "VIZ SKŘ. "_x000d_
 "VÝKRES 1NP"_x000d_
 "ŘEZY"_x000d_
 2*0.300*0.450*3.170 = 0,856 [A]_x000d_</t>
  </si>
  <si>
    <t>331231116</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</si>
  <si>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</si>
  <si>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MC-5 nebo MC-10</t>
  </si>
  <si>
    <t xml:space="preserve"> "VÝKRES 1NP"_x000d_
 0.675*0.450*2.500*2 = 1,519 [A]_x000d_</t>
  </si>
  <si>
    <t>331351121</t>
  </si>
  <si>
    <t>Bednění hranatých sloupů a pilířů včetně vzepření průřezu pravoúhlého čtyřúhelníka výšky do 4 m, průřezu přes 0,08 do 0,16 m2 zřízení</t>
  </si>
  <si>
    <t xml:space="preserve"> "VIZ SKŘ. "_x000d_
 "VÝKRES 1NP"_x000d_
 "ŘEZY"_x000d_
 2*2*(0.300+0.450)*3.170 = 9,510 [A]_x000d_</t>
  </si>
  <si>
    <t>331351122</t>
  </si>
  <si>
    <t>Bednění hranatých sloupů a pilířů včetně vzepření průřezu pravoúhlého čtyřúhelníka výšky do 4 m, průřezu přes 0,08 do 0,16 m2 odstranění</t>
  </si>
  <si>
    <t>331351911</t>
  </si>
  <si>
    <t>Bednění hranatých sloupů a pilířů včetně vzepření průřezu pravoúhlého čtyřúhelníka Příplatek k cenám za pohledový beton</t>
  </si>
  <si>
    <t>331361821</t>
  </si>
  <si>
    <t>Výztuž sloupů, pilířů, rámových stojek, táhel nebo vzpěr hranatých svislých nebo šikmých (odkloněných) z betonářské oceli 10 505 (R) nebo BSt 500</t>
  </si>
  <si>
    <t xml:space="preserve"> "VIZ SKŘ. "_x000d_
 "VÝKRES 1NP"_x000d_
 362.92/1000 = 0,363 [A]_x000d_</t>
  </si>
  <si>
    <t>389842461</t>
  </si>
  <si>
    <t>Komín jednoprůduchový nerezový s izolovanými nerezovými vložkami s nehořlavou izolační rohoží tloušťky 50 mm komínové těleso výšky 3 m svislý kouřovod uchycený</t>
  </si>
  <si>
    <t>Komín jednoprůduchový nerezový s izolovanými nerezovými vložkami s nehořlavou izolační rohoží tloušťky 50 mm komínové těleso výšky 3 m svislý kouřovod uchycený ke stěně konzolami, délky vyložení do 450 mm, světlý průměr vložky 15 cm</t>
  </si>
  <si>
    <t>389842501</t>
  </si>
  <si>
    <t>Komín jednoprůduchový nerezový s izolovanými nerezovými vložkami s nehořlavou izolační rohoží tloušťky 50 mm komínové těleso výšky 3 m Příplatek k ceně za každý</t>
  </si>
  <si>
    <t>Komín jednoprůduchový nerezový s izolovanými nerezovými vložkami s nehořlavou izolační rohoží tloušťky 50 mm komínové těleso výšky 3 m Příplatek k ceně za každý další i započatý metr výšky komínového tělesa přes 3 m bez uchycení ke stěně komínu nebo svislého kouřovodu světlý průměr vložky 15 cm</t>
  </si>
  <si>
    <t xml:space="preserve"> "VÝPIS OSTATNÍCH PRVKŮ"_x000d_
 1 O/03 = 1,000 [A]_x000d_</t>
  </si>
  <si>
    <t>389842601</t>
  </si>
  <si>
    <t>Komín jednoprůduchový nerezový s izolovanými nerezovými vložkami s nehořlavou izolační rohoží tloušťky 50 mm ukončení komínového tělesa komínu na fasádě kónicko</t>
  </si>
  <si>
    <t>Komín jednoprůduchový nerezový s izolovanými nerezovými vložkami s nehořlavou izolační rohoží tloušťky 50 mm ukončení komínového tělesa komínu na fasádě kónickou hlavicí, světlý průměr vložky 15 cm</t>
  </si>
  <si>
    <t>R34224111</t>
  </si>
  <si>
    <t>Příčky nebo přizdívky jednoduché z cihel betonových mrazuvzdorných na maltu MVC nebo MC lícových, včetně spárování dl. 290 mm (český formát 290x140x65 mm) plnýc</t>
  </si>
  <si>
    <t>Příčky nebo přizdívky jednoduché z cihel betonových mrazuvzdorných na maltu MVC nebo MC lícových, včetně spárování dl. 290 mm (český formát 290x140x65 mm) plných, tl. 65 mm</t>
  </si>
  <si>
    <t xml:space="preserve"> "POHLEDOVÁ SOKLOVÁ ZÍDKA"_x000d_
 "POHLED VÝCHODNÍ"_x000d_
 7.800*0.450 = 3,510 [A]_x000d_
 2*1.350*0.450 = 1,215 [B]_x000d_
 2*0.600*0.450 = 0,540 [C]_x000d_
 (7.800+2*1.350+2*0.600)*0.150 = 1,755 [D]_x000d_
 Mezisoučet: A+B+C+D = 7,020 [E]_x000d_
 "POHLED JIŽNÍ"_x000d_
 (23.425-2*1.300)*0.600 = 12,495 [F]_x000d_
 (23.425-2*1.300)*0.150 = 3,124 [G]_x000d_
 2*2*0.600*0.150 = 0,360 [H]_x000d_
 Mezisoučet: F+G+H = 15,979 [I]_x000d_
 "POHLED VÝCHODNÍ"_x000d_
 4.700*0.600 = 2,820 [J]_x000d_
 4.700*0.150 = 0,705 [K]_x000d_
 0.600*0.150 = 0,090 [L]_x000d_
 Mezisoučet: J+K+L = 3,615 [M]_x000d_
 "POHLED SEVERNÍ"_x000d_
 (0.675+2.450)*0.600 = 1,875 [N]_x000d_
 (0.675+2.450)*0.150 = 0,469 [O]_x000d_
 3*0.600*0.150 = 0,270 [P]_x000d_
 Mezisoučet: N+O+P = 2,614 [Q]_x000d_
 Celkem: A+B+C+D+F+G+H+J+K+L+N+O+P = 29,228 [R]_x000d_</t>
  </si>
  <si>
    <t>417321616</t>
  </si>
  <si>
    <t>Ztužující pásy a věnce z betonu železového (bez výztuže) tř. C 30/37</t>
  </si>
  <si>
    <t xml:space="preserve"> "VIZ SKŘ. "_x000d_
 "VÝKRES 1NP"_x000d_
 "ŘEZY"_x000d_
 2*2*(1.325*0.300*0.250) = 0,398 [A]_x000d_
 2*(8.650*0.300*0.250) = 1,298 [B]_x000d_
 2*(21.520*0.450*0.250) = 4,842 [C]_x000d_
 2*(10.950*0.450*0.250) = 2,464 [D]_x000d_
 2*(7.750*0.300*0.250) = 1,163 [E]_x000d_
 2*(10.570*0.300*0.250) = 1,586 [F]_x000d_
 2*2*(3.800*0.300*0.250) = 1,140 [G]_x000d_
 "ZÁKLADOVÝ VĚNEC POD SLOUPY"_x000d_
 (10.700+3.825)*0.400*0.150 = 0,872 [H]_x000d_
 Celkem: A+B+C+D+E+F+G+H = 13,760 [I]_x000d_</t>
  </si>
  <si>
    <t>417351115</t>
  </si>
  <si>
    <t>Bednění bočnic ztužujících pásů a věnců včetně vzpěr zřízení</t>
  </si>
  <si>
    <t xml:space="preserve"> "VIZ SKŘ. "_x000d_
 "VÝKRES 1NP"_x000d_
 "ŘEZY"_x000d_
 2*2*(1.325*2*0.250) = 2,650 [A]_x000d_
 2*(8.650*2*0.250) = 8,650 [B]_x000d_
 2*(21.520*2*0.250) = 21,520 [C]_x000d_
 2*(10.950*2*0.250) = 10,950 [D]_x000d_
 2*(7.750*2*0.250) = 7,750 [E]_x000d_
 2*(10.570*2*0.250) = 10,570 [F]_x000d_
 2*2*(3.800*2*0.250) = 7,600 [G]_x000d_
 "ZÁKLADOVÝ VĚNEC POD SLOUPY"_x000d_
 2*(10.700+3.825)*0.150 = 4,358 [H]_x000d_
 Celkem: A+B+C+D+E+F+G+H = 74,048 [I]_x000d_</t>
  </si>
  <si>
    <t>417351116</t>
  </si>
  <si>
    <t>Bednění bočnic ztužujících pásů a věnců včetně vzpěr odstranění</t>
  </si>
  <si>
    <t>417361821</t>
  </si>
  <si>
    <t>Výztuž ztužujících pásů a věnců z betonářské oceli 10 505 (R) nebo BSt 500</t>
  </si>
  <si>
    <t xml:space="preserve"> "VIZ SKŘ. "_x000d_
 "VÝKRES 1NP"_x000d_
 2721.55/1000 = 2,722 [A]_x000d_</t>
  </si>
  <si>
    <t>R4343100</t>
  </si>
  <si>
    <t>D+M Prefabrikovaného betonového schodu 1000x350x150mm, lepeno na betonový podklad</t>
  </si>
  <si>
    <t xml:space="preserve"> "VÝPIS OSTATNÍCH VÝROBKŮ"_x000d_
 1 O/01 = 1,000 [A]_x000d_</t>
  </si>
  <si>
    <t>55331559</t>
  </si>
  <si>
    <t>zárubeň jednokřídlá ocelová pro zdění s protipožární úpravou tl stěny 75-100mm rozměru 1100/1970, 2100mm</t>
  </si>
  <si>
    <t xml:space="preserve"> 3.750*0.150 ZAPRAVENÍ RÝHY = 0,563 [A]_x000d_</t>
  </si>
  <si>
    <t>612321341</t>
  </si>
  <si>
    <t>Omítka vápenocementová vnitřních ploch nanášená strojně dvouvrstvá, tloušťky jádrové omítky do 10 mm a tloušťky štuku do 3 mm štuková svislých konstrukcí stěn</t>
  </si>
  <si>
    <t xml:space="preserve"> "PŮDORYS 1NP"_x000d_
 2*(2.800+3.800)*3.300-1.300*2.460 0P01 = 40,362 [A]_x000d_
 (1.300+2*2.460)*0.450 OSTĚNÍ 0P01 = 2,799 [B]_x000d_
 2*(7.170+3.800)*3.000-1.300*2.460-1.100*2.020 0P02 = 60,400 [C]_x000d_
 (1.300+2*2.460)*0.450+(1.100*2*2.020)*0.300 OSTĚNÍ 0P02 = 4,132 [D]_x000d_
 2*(10.650+7.750)*3.000-1.100*2.020-9.600*2.460 0P03 = 84,562 [E]_x000d_
 (3*3.000+2*2.460)*0.450 OSTĚNÍ 0P03 = 6,264 [F]_x000d_
 Celkem: A+B+C+D+E+F = 198,519 [G]_x000d_</t>
  </si>
  <si>
    <t>622131101</t>
  </si>
  <si>
    <t>Podkladní a spojovací vrstva vnějších omítaných ploch cementový postřik nanášený ručně celoplošně stěn</t>
  </si>
  <si>
    <t xml:space="preserve"> "PŮDORYS 1NP"_x000d_
 "SKLADBA NZ.04 A NZ.05"_x000d_
 "POHLED VÝCHODNÍ"_x000d_
 7.800*0.600 = 4,680 [A]_x000d_
 2*1.350*0.600 = 1,620 [B]_x000d_
 2*0.600*0.600 = 0,720 [C]_x000d_
 "POHLED JIŽNÍ"_x000d_
 (23.145-1.300*2)*0.900 = 18,491 [D]_x000d_
 "POHLED ZÁPADNÍ"_x000d_
 4.550*0.900 = 4,095 [E]_x000d_
 "POHLED SEVERNÍ"_x000d_
 (0.675+2.300)*0.900 = 2,678 [F]_x000d_
 Mezisoučet: A+B+C+D+E+F = 32,283 [G]_x000d_
 "SKLADBA NZ.06"_x000d_
 (10.570+4.100)*4.250 = 62,348 [H]_x000d_
 Mezisoučet: H = 62,348 [I]_x000d_
 Celkem: A+B+C+D+E+F+H = 94,631 [J]_x000d_</t>
  </si>
  <si>
    <t xml:space="preserve"> "PŮDORYS 1NP"_x000d_
 "SKLADBA NZ.06"_x000d_
 (10.570+4.100)*4.250 = 62,348 [A]_x000d_</t>
  </si>
  <si>
    <t>622142001</t>
  </si>
  <si>
    <t>Pletivo vnějších ploch v ploše nebo pruzích, na plném podkladu sklovláknité vtlačené do tmelu stěn</t>
  </si>
  <si>
    <t>622321121</t>
  </si>
  <si>
    <t>Omítka vápenocementová vnějších ploch nanášená ručně jednovrstvá, tloušťky do 15 mm hladká stěn</t>
  </si>
  <si>
    <t xml:space="preserve"> "PŮDORYS 1NP"_x000d_
 "SKLADBA NZ.04 A NZ.05"_x000d_
 32.284 = 32,284 [A]_x000d_
 Mezisoučet: A = 32,284 [B]_x000d_
 "SKLADBA NZ.06"_x000d_
 (10.570+4.100)*4.250 = 62,348 [C]_x000d_
 Celkem: A+C = 94,632 [D]_x000d_</t>
  </si>
  <si>
    <t>631311116</t>
  </si>
  <si>
    <t>Mazanina z betonu prostého bez zvýšených nároků na prostředí tl. přes 50 do 80 mm tř. C 25/30</t>
  </si>
  <si>
    <t xml:space="preserve"> "PŮDORYS 1NP"_x000d_
 "SKLADBA NP.01"_x000d_
 (2.800*3.800+1.300*0.370)*0.060 0P01 = 0,667 [A]_x000d_
 (7.100*3.800+1.300*0.370+1.500*0.300)*0.060 0P02 = 1,675 [B]_x000d_
 (10.650*7.750+3*3.000*0.450)*0.060 0P03 = 5,195 [C]_x000d_
 (10.650*7.750*(7.750*0.01)/2) 0P03 - SPÁD = 3,198 [D]_x000d_
 "SKLADBA NP.02"_x000d_
 (8.050*1.450)*0.060 = 0,700 [E]_x000d_
 Celkem: A+B+C+D+E = 11,436 [F]_x000d_</t>
  </si>
  <si>
    <t xml:space="preserve"> 2.800*3.800 = 10,640 [A]_x000d_
 7.170*3.800 = 27,246 [B]_x000d_
 10.650*7.750 = 82,538 [C]_x000d_
 1.410*7.770 = 10,956 [D]_x000d_
 Celkem: A+B+C+D = 131,379 [E]_x000d_</t>
  </si>
  <si>
    <t>642945111</t>
  </si>
  <si>
    <t>Osazování ocelových zárubní protipožárních nebo protiplynových dveří do vynechaného otvoru, s obetonováním, dveří jednokřídlových do 2,5 m2</t>
  </si>
  <si>
    <t xml:space="preserve"> "VÝPIS DVEŘNÍCH OTVORŮ"_x000d_
 1 DV.103 = 1,000 [A]_x000d_
 Celkem: A = 1,000 [B]_x000d_</t>
  </si>
  <si>
    <t xml:space="preserve"> 156.868 SVISLE = 156,868 [A]_x000d_
 47.113 VODOROVNĚ = 47,113 [B]_x000d_
 Celkem: A+B = 203,981 [C]_x000d_
 C * 0.0003Koeficient množství = 0,061 [D]_x000d_</t>
  </si>
  <si>
    <t xml:space="preserve"> 156.868 SVISLE = 156,868 [A]_x000d_
 47.113 VODOROVNĚ = 47,113 [B]_x000d_
 Celkem: A+B = 203,981 [C]_x000d_
 C * 1.1655Koeficient množství = 237,740 [D]_x000d_</t>
  </si>
  <si>
    <t xml:space="preserve"> "SKLADBA NP.01"_x000d_
 12.575*8.650 = 108,774 [A]_x000d_
 10.570*4.550 = 48,094 [B]_x000d_
 Celkem: A+B = 156,867 [C]_x000d_</t>
  </si>
  <si>
    <t xml:space="preserve"> "POHLED  ZÁPADNÍ"_x000d_
 (7.770+2*1.325+2*0.300)*0.300 = 3,306 [A]_x000d_
 "POHLED JIŽNÍ"_x000d_
 23.145*0.900 = 20,831 [B]_x000d_
 "POHLED VÝCHODNÍ"_x000d_
 8.645*0.900 = 7,781 [C]_x000d_
 "POHLED SEVERNÍ"_x000d_
 11.350*0.900 = 10,215 [D]_x000d_
 2.300*0.900 = 2,070 [E]_x000d_
 9.700*0.300 = 2,910 [F]_x000d_
 Celkem: A+B+C+D+E+F = 47,112 [G]_x000d_</t>
  </si>
  <si>
    <t xml:space="preserve"> "SKLADBA NP.01"_x000d_
 2*12.575*8.650 = 217,548 [A]_x000d_
 2*10.570*4.550 = 96,187 [B]_x000d_
 Celkem: A+B = 313,735 [C]_x000d_</t>
  </si>
  <si>
    <t xml:space="preserve"> "POHLED  ZÁPADNÍ"_x000d_
 (7.770+2*1.325+2*0.300)*0.300 = 3,306 [A]_x000d_
 "POHLED JIŽNÍ"_x000d_
 23.145*0.900 = 20,831 [B]_x000d_
 "POHLED VÝCHODNÍ"_x000d_
 8.645*0.900 = 7,781 [C]_x000d_
 "POHLED SEVERNÍ"_x000d_
 11.350*0.900 = 10,215 [D]_x000d_
 2.300*0.900 = 2,070 [E]_x000d_
 9.700*0.300 = 2,910 [F]_x000d_
 Celkem: A+B+C+D+E+F = 47,112 [G]_x000d_
 G * 2Koeficient množství = 94,224 [H]_x000d_</t>
  </si>
  <si>
    <t>711161115</t>
  </si>
  <si>
    <t>Izolace proti zemní vlhkosti a beztlakové vodě nopovými fóliemi na ploše vodorovné V vrstva ochranná, odvětrávací a drenážní výška nopku 20,0 mm, tl. fólie do 1</t>
  </si>
  <si>
    <t>Izolace proti zemní vlhkosti a beztlakové vodě nopovými fóliemi na ploše vodorovné V vrstva ochranná, odvětrávací a drenážní výška nopku 20,0 mm, tl. fólie do 1,0 mm</t>
  </si>
  <si>
    <t xml:space="preserve"> 2*(23.145+8.650)*0.700 = 44,513 [A]_x000d_</t>
  </si>
  <si>
    <t>63152099</t>
  </si>
  <si>
    <t>pás tepelně izolační univerzální ?=0,032-0,033 tl 100mm</t>
  </si>
  <si>
    <t>713111121</t>
  </si>
  <si>
    <t>Montáž tepelné izolace stropů rohožemi, pásy, dílci, deskami, bloky (izolační materiál ve specifikaci) rovných spodem s uchycením (drátem, páskou apod.)</t>
  </si>
  <si>
    <t xml:space="preserve"> "PŮDORYS 1NP"_x000d_
 "VÝKRES PODHLEDŮ"_x000d_
 "PODHLED C.01"_x000d_
 7.170*3.800 0P02 = 27,246 [A]_x000d_
 "PODHLED C.02"_x000d_
 2.800*3.800 0P01 = 10,640 [B]_x000d_
 10.650*7.750 0P03 = 82,538 [C]_x000d_
 Celkem: A+B+C = 120,424 [D]_x000d_</t>
  </si>
  <si>
    <t>998713102</t>
  </si>
  <si>
    <t>Přesun hmot pro izolace tepelné stanovený z hmotnosti přesunovaného materiálu vodorovná dopravní vzdálenost do 50 m s užitím mechanizace v objektech výšky přes</t>
  </si>
  <si>
    <t>Přesun hmot pro izolace tepelné stanovený z hmotnosti přesunovaného materiálu vodorovná dopravní vzdálenost do 50 m s užitím mechanizace v objektech výšky přes 6 m do 12 m</t>
  </si>
  <si>
    <t>721242105</t>
  </si>
  <si>
    <t>Lapače střešních splavenin polypropylenové (PP) se svislým odtokem DN 110</t>
  </si>
  <si>
    <t xml:space="preserve"> "VÝPIS KLEMPÍŘSKÝCH PRVKŮ"_x000d_
 4 K/08 = 4,000 [A]_x000d_</t>
  </si>
  <si>
    <t>42971198</t>
  </si>
  <si>
    <t>klapka čtyřhranná protipožární uzavírací, tepelná pojistka 72°C, proudění do 10m/s, Pz 500x500mm</t>
  </si>
  <si>
    <t>42972921</t>
  </si>
  <si>
    <t>žaluzie protidešťová s pevnými lamelami, pozink, pro potrubí 500x500mm</t>
  </si>
  <si>
    <t>42972962</t>
  </si>
  <si>
    <t>žaluzie přetlaková samočinná UV odolný plast šedá, pro potrubí 1000x500mm</t>
  </si>
  <si>
    <t>751398022</t>
  </si>
  <si>
    <t>Montáž ostatních zařízení větrací mřížky stěnové, průřezu přes 0,04 do 0,100 m2</t>
  </si>
  <si>
    <t>751398052</t>
  </si>
  <si>
    <t>Montáž ostatních zařízení protidešťové žaluzie nebo žaluziové klapky na čtyřhranné potrubí, průřezu přes 0,150 do 0,300 m2</t>
  </si>
  <si>
    <t xml:space="preserve"> "VÝPIS ZÁMEČNICKÝCH KONSTRUKCÍ"_x000d_
 2 Z/08 = 2,000 [A]_x000d_</t>
  </si>
  <si>
    <t>751398053</t>
  </si>
  <si>
    <t>Montáž ostatních zařízení protidešťové žaluzie nebo žaluziové klapky na čtyřhranné potrubí, průřezu přes 0,300 do 0,450 m2</t>
  </si>
  <si>
    <t xml:space="preserve"> "VÝPIS ZÁMEČNICKÝCH KONSTRUKCÍ"_x000d_
 2 Z/07 = 2,000 [A]_x000d_</t>
  </si>
  <si>
    <t>751514615</t>
  </si>
  <si>
    <t>Montáž škrtící klapky nebo zpětné klapky do plechového potrubí čtyřhranné s přírubou, průřezu přes 0,210 do 0,280 m2</t>
  </si>
  <si>
    <t xml:space="preserve"> 1 ZPĚTNÁ MONTÁŽ = 1,000 [A]_x000d_</t>
  </si>
  <si>
    <t>751711811</t>
  </si>
  <si>
    <t>Demontáž klimatizační jednotky vnitřní nástěnné o výkonu (pro objem místnosti) do 3,5 kW (do 35 m3)</t>
  </si>
  <si>
    <t>751721811</t>
  </si>
  <si>
    <t>Demontáž klimatizační jednotky venkovní jednofázové napájení do 2 vnitřních jednotek</t>
  </si>
  <si>
    <t>751792008</t>
  </si>
  <si>
    <t>Montáž ostatních zařízení pro odvod kondenzátu klimatizace hadice</t>
  </si>
  <si>
    <t>751792804</t>
  </si>
  <si>
    <t>Demontáž ostatních zařízení uložení klimatizační jednotky na stěnu konzol (2 ks)</t>
  </si>
  <si>
    <t>751792808</t>
  </si>
  <si>
    <t>Demontáž ostatních zařízení pro odvod kondenzátu klimatizace hadice</t>
  </si>
  <si>
    <t>998751101</t>
  </si>
  <si>
    <t>Přesun hmot pro vzduchotechniku stanovený z hmotnosti přesunovaného materiálu vodorovná dopravní vzdálenost do 100 m základní v objektech výšky do 12 m</t>
  </si>
  <si>
    <t>R42972301</t>
  </si>
  <si>
    <t>mřížka stěnová otevřená jednořadá kovová úhel lamel 15° 500x500mm</t>
  </si>
  <si>
    <t>R42972302</t>
  </si>
  <si>
    <t>mřížka stěnová otevřená jednořadá kovová úhel lamel 15° 1100x550mm</t>
  </si>
  <si>
    <t>R4297281</t>
  </si>
  <si>
    <t>síto k protidešťové žaluzii 500x500 mm</t>
  </si>
  <si>
    <t>síto k protidešťové žaluzii 1100x550 mm</t>
  </si>
  <si>
    <t>R4297282</t>
  </si>
  <si>
    <t>pozední rámeček 1100x550 mm</t>
  </si>
  <si>
    <t>r4297294</t>
  </si>
  <si>
    <t>pozední rámeček 500x500 mm</t>
  </si>
  <si>
    <t xml:space="preserve"> 275.232*0.024*1.05 = 6,936 [A]_x000d_</t>
  </si>
  <si>
    <t>60511125</t>
  </si>
  <si>
    <t>řezivo stavební fošny prismované středové š do 160mm dl 2-5m</t>
  </si>
  <si>
    <t xml:space="preserve"> 28.75*(0.050*0.100)*1.1 = 0,158 [A]_x000d_</t>
  </si>
  <si>
    <t xml:space="preserve"> 4.250*(0.040*0.060)*1.05 = 0,011 [A]_x000d_</t>
  </si>
  <si>
    <t xml:space="preserve"> 96.0*(0.100*0.160)*1.05 = 1,613 [A]_x000d_</t>
  </si>
  <si>
    <t>60512135</t>
  </si>
  <si>
    <t>hranol stavební řezivo průřezu do 288cm2 do dl 6m</t>
  </si>
  <si>
    <t xml:space="preserve"> "VÝKRES KROVU"_x000d_
 10*3.000*(0.150*0.150)*1.04 SPO/01 = 0,702 [A]_x000d_
 1*3.575*(0.150*0.150)*1.04 SPO/02 = 0,084 [B]_x000d_
 1*4.900*(0.150*0.150)*1.04 SPO/04 = 0,115 [C]_x000d_
 1*2.100*(0.150*0.150)*1.04 SPO/05 = 0,049 [D]_x000d_
 1*3.000*(0.150*0.150)*1.04 SPO/06 = 0,070 [E]_x000d_
 1*1.720*(0.150*0.150)*1.04 SPO/07 = 0,040 [F]_x000d_
 4*3.000*(0.150*0.150)*1.04 SPO/08 = 0,281 [G]_x000d_
 2*2.050*(0.150*0.150)*1.04 SPO/09 = 0,096 [H]_x000d_
 1*4.250*(0.150*0.150)*1.04 SPO/10 = 0,099 [I]_x000d_
 Celkem: A+B+C+D+E+F+G+H+I = 1,536 [J]_x000d_</t>
  </si>
  <si>
    <t xml:space="preserve"> "VÝKRES KROVU"_x000d_
 1*11.370*(0.150*0.150)*1.04 SPO/03 = 0,266 [A]_x000d_
 Celkem: A = 0,266 [B]_x000d_</t>
  </si>
  <si>
    <t xml:space="preserve"> 338.480*(0.040*0.060)*1.05 = 0,853 [A]_x000d_</t>
  </si>
  <si>
    <t xml:space="preserve"> 0.158+1.613+1.536+0.266+6.936+0.011+1.004 = 11,524 [A]_x000d_</t>
  </si>
  <si>
    <t>762332130</t>
  </si>
  <si>
    <t>Montáž vázaných konstrukcí krovů střech pultových, sedlových, valbových, stanových čtvercového nebo obdélníkového půdorysu z řeziva hraněného pomocí tesařských spojů průřezové plochy do 50 cm2</t>
  </si>
  <si>
    <t xml:space="preserve"> "VÝKRES KROVU"_x000d_
 46*0.625 SFO/01 = 28,750 [A]_x000d_
 4*5.700 SPR/01 = 22,800 [B]_x000d_
 Celkem: A+B = 51,550 [C]_x000d_</t>
  </si>
  <si>
    <t xml:space="preserve"> "VÝKRES KROVU"_x000d_
 48*2.000 SKR/01 = 96,000 [A]_x000d_</t>
  </si>
  <si>
    <t>762332133</t>
  </si>
  <si>
    <t>Montáž vázaných konstrukcí krovů střech pultových, sedlových, valbových, stanových čtvercového nebo obdélníkového půdorysu z řeziva hraněného pomocí tesařských spojů průřezové plochy přes 224 do 288 cm2</t>
  </si>
  <si>
    <t xml:space="preserve"> "VÝKRES KROVU"_x000d_
 10*3.000 SPO/01 = 30,000 [A]_x000d_
 1*3.575 SPO/02 = 3,575 [B]_x000d_
 1*11.370 SPO/03 = 11,370 [C]_x000d_
 1*4.900 SPO/04 = 4,900 [D]_x000d_
 1*2.100 SPO/05 = 2,100 [E]_x000d_
 3*3.000 SPO/06 = 9,000 [F]_x000d_
 1*1.500 SPO/07 = 1,500 [G]_x000d_
 4*3.000 SPO/08 = 12,000 [H]_x000d_
 2*2.050 SPO/09 = 4,100 [I]_x000d_
 1*4.250 SPO/10 = 4,250 [J]_x000d_
 Celkem: A+B+C+D+E+F+G+H+I+J = 82,795 [K]_x000d_</t>
  </si>
  <si>
    <t xml:space="preserve"> "VÝKRES STŘECHY"_x000d_
 "SKLADBA NS.01"_x000d_
 (24.045*9.913)/0.8660254 = 275,232 [A]_x000d_</t>
  </si>
  <si>
    <t xml:space="preserve"> "VÝKRES STŘECHY"_x000d_
 "SKLADBA NS.01"_x000d_
 24*2*5.710 = 274,080 [A]_x000d_
 23*2*2*0.700 KONTRALATĚ PRO VYNESENÍ PODBITÍ = 64,400 [B]_x000d_
 Celkem: A+B = 338,480 [C]_x000d_</t>
  </si>
  <si>
    <t xml:space="preserve"> 0.158+1.613+1.536+0.266+6.936+0.853+0.011+1.004 = 12,377 [A]_x000d_</t>
  </si>
  <si>
    <t>762511247</t>
  </si>
  <si>
    <t>Podlahové konstrukce podkladové z dřevoštěpkových desek OSB jednovrstvých šroubovaných na sraz, tloušťky desky 25 mm</t>
  </si>
  <si>
    <t xml:space="preserve"> "VÝKRES KROVU"_x000d_
 23.100*0.625 SOS/01 = 14,438 [A]_x000d_</t>
  </si>
  <si>
    <t>762713110</t>
  </si>
  <si>
    <t>Montáž prostorových vázaných konstrukcí z řeziva hraněného nebo polohraněného pomocí tesařských spojů průřezové plochy do 120 cm2</t>
  </si>
  <si>
    <t xml:space="preserve"> "VÝKRES KROVU"_x000d_
 1*4.250 SLA/01 = 4,250 [A]_x000d_</t>
  </si>
  <si>
    <t>762713130</t>
  </si>
  <si>
    <t>Montáž prostorových vázaných konstrukcí z řeziva hraněného nebo polohraněného pomocí tesařských spojů průřezové plochy přes 224 do 288 cm2</t>
  </si>
  <si>
    <t xml:space="preserve"> "VÝKRES KROVU"_x000d_
 10*4.250 SSL/01 = 42,500 [A]_x000d_</t>
  </si>
  <si>
    <t>998762102</t>
  </si>
  <si>
    <t>Přesun hmot pro konstrukce tesařské stanovený z hmotnosti přesunovaného materiálu vodorovná dopravní vzdálenost do 50 m základní v objektech výšky přes 6 do 12</t>
  </si>
  <si>
    <t>Přesun hmot pro konstrukce tesařské stanovený z hmotnosti přesunovaného materiálu vodorovná dopravní vzdálenost do 50 m základní v objektech výšky přes 6 do 12 m</t>
  </si>
  <si>
    <t>R6051213</t>
  </si>
  <si>
    <t>hranol stavební z modřínu, řezivo průřezu do 288cm2 do dl 6m, pevnost C30</t>
  </si>
  <si>
    <t xml:space="preserve"> 42.5*(0.150*0.150)*1.05 = 1,004 [A]_x000d_</t>
  </si>
  <si>
    <t>28329028</t>
  </si>
  <si>
    <t>fólie PE vyztužená Al vrstvou pro parotěsnou vrstvu 150g/m2 s integrovanou lepící páskou</t>
  </si>
  <si>
    <t>60512201</t>
  </si>
  <si>
    <t>příhradový vazník sedlový sušený neimpregnovaný dl do 12,5m</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</si>
  <si>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</si>
  <si>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</si>
  <si>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</si>
  <si>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 xml:space="preserve"> "PŮDORYS 1NP"_x000d_
 "VÝKRES PODHLEDŮ"_x000d_
 "PODHLED C.02"_x000d_
 2.800*3.800 0P01 = 10,640 [A]_x000d_
 10.650*4.250 0P03 = 45,263 [B]_x000d_
 Celkem: A+B = 55,903 [C]_x000d_</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</si>
  <si>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</si>
  <si>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</si>
  <si>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</si>
  <si>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 xml:space="preserve"> "PŮDORYS 1NP"_x000d_
 "VÝKRES PODHLEDŮ"_x000d_
 "PODHLED C.01"_x000d_
 7.170*3.800 0P02 = 27,246 [A]_x000d_
 Celkem: A = 27,246 [B]_x000d_</t>
  </si>
  <si>
    <t>763131714</t>
  </si>
  <si>
    <t>Podhled ze sádrokartonových desek ostatní práce a konstrukce na podhledech ze sádrokartonových desek základní penetrační nátěr</t>
  </si>
  <si>
    <t>763131751</t>
  </si>
  <si>
    <t>Podhled ze sádrokartonových desek ostatní práce a konstrukce na podhledech ze sádrokartonových desek montáž parotěsné zábrany</t>
  </si>
  <si>
    <t xml:space="preserve"> "PODHLED C.01"_x000d_
 7.170*3.800 0P02 = 27,246 [A]_x000d_
 "PODHLED C.02"_x000d_
 2.800*3.800 0P01 = 10,640 [B]_x000d_
 10.650*7.750 0P03 = 82,538 [C]_x000d_
 Celkem: A+B+C = 120,424 [D]_x000d_</t>
  </si>
  <si>
    <t>763172323</t>
  </si>
  <si>
    <t>Montáž dvířek pro konstrukce ze sádrokartonových desek revizních jednoplášťových pro příčky a předsazené stěny velikost (šxv) 400 x 400 mm</t>
  </si>
  <si>
    <t xml:space="preserve"> "VÝPIS OSTATNÍCH VÝROBKŮ"_x000d_
 1 O/04 = 1,000 [A]_x000d_</t>
  </si>
  <si>
    <t>763172378</t>
  </si>
  <si>
    <t>Montáž dvířek pro konstrukce ze sádrokartonových desek revizních jednoplášťových pro podhledy ostatních velikostí do 0,5 m2</t>
  </si>
  <si>
    <t xml:space="preserve"> "VÝPIS OSTATNÍCH VÝROBKŮ"_x000d_
 1 O/02 = 1,000 [A]_x000d_</t>
  </si>
  <si>
    <t>763331113</t>
  </si>
  <si>
    <t>Podhled z cementovláknitých nebo cementových desek dvouvrstvá zavěšená spodní konstrukce z ocelových profilů CD, UD jednoduše opláštěná deskou tl. 12,5 mm, bez</t>
  </si>
  <si>
    <t>Podhled z cementovláknitých nebo cementových desek dvouvrstvá zavěšená spodní konstrukce z ocelových profilů CD, UD jednoduše opláštěná deskou tl. 12,5 mm, bez izolace, EI 15</t>
  </si>
  <si>
    <t xml:space="preserve"> "PŮDORYS 1NP"_x000d_
 "VÝKRES PODHLEDŮ"_x000d_
 "PODHLED C.03"_x000d_
 43.11 = 43,110 [A]_x000d_
 10.570*0.400 = 4,228 [B]_x000d_
 Celkem: A+B = 47,338 [C]_x000d_</t>
  </si>
  <si>
    <t>763331206</t>
  </si>
  <si>
    <t>Podhled z cementovláknitých nebo cementových desek dvouvrstvá zavěšená spodní konstrukce z ocelových profilů CD, UD dvojitě opláštěná deskou cementovláknitou tl</t>
  </si>
  <si>
    <t>Podhled z cementovláknitých nebo cementových desek dvouvrstvá zavěšená spodní konstrukce z ocelových profilů CD, UD dvojitě opláštěná deskou cementovláknitou tl. 12,5 mm a sádrovláknitou tl. 12,5 mm bez izolace, EI 30</t>
  </si>
  <si>
    <t xml:space="preserve"> "PŮDORYS 1NP"_x000d_
 "VÝKRES PODHLEDŮ"_x000d_
 "PODHLED C.04"_x000d_
 1.410*8.050 = 11,351 [A]_x000d_
 Celkem: A = 11,351 [B]_x000d_</t>
  </si>
  <si>
    <t>763732114</t>
  </si>
  <si>
    <t>Montáž střešní konstrukce z vazníků příhradových, konstrukční délky přes 9,0 do 12,5 m</t>
  </si>
  <si>
    <t xml:space="preserve"> "VÝKRES KROVU"_x000d_
 8.700*(13+11) = 208,800 [A]_x000d_</t>
  </si>
  <si>
    <t>998763101</t>
  </si>
  <si>
    <t>Přesun hmot pro dřevostavby stanovený z hmotnosti přesunovaného materiálu vodorovná dopravní vzdálenost do 50 m základní v objektech výšky přes 6 do 12 m</t>
  </si>
  <si>
    <t>998763302</t>
  </si>
  <si>
    <t>Přesun hmot pro konstrukce montované z desek sádrokartonových, sádrovláknitých, cementovláknitých nebo cementových stanovený z hmotnosti přesunovaného materiálu vodorovná dopravní vzdálenost do 50 m základní v objektech výšky přes 6 do 12 m</t>
  </si>
  <si>
    <t xml:space="preserve"> 5.627-2.556 = 3,071 [A]_x000d_</t>
  </si>
  <si>
    <t>R5903075</t>
  </si>
  <si>
    <t>dvířka revizní jednokřídlá, protipožární 600x800mm</t>
  </si>
  <si>
    <t>R76313241</t>
  </si>
  <si>
    <t>Podhled ze sádrokartonových desek - dvouvrstvá nosná konstrukce z ocelových profilů UA, CD s požární odolností, celoplošná jednoduše opláštěná deskou protipožár</t>
  </si>
  <si>
    <t>Podhled ze sádrokartonových desek - dvouvrstvá nosná konstrukce z ocelových profilů UA, CD s požární odolností, celoplošná jednoduše opláštěná deskou protipožární DF tl. 12,5 mm, bez TI, EI 15</t>
  </si>
  <si>
    <t xml:space="preserve"> "PŮDORYS 1NP"_x000d_
 "VÝKRES PODHLEDŮ"_x000d_
 "PODHLED C.02"_x000d_
 10.650*3.500 0P03 = 37,275 [A]_x000d_</t>
  </si>
  <si>
    <t xml:space="preserve"> "VÝPIS KLEMPÍŘSKÝCH PRVKŮ"_x000d_
 24.1 K/05 = 24,100 [A]_x000d_</t>
  </si>
  <si>
    <t xml:space="preserve"> "VÝPIS KLEMPÍŘSKÝCH PRVKŮ"_x000d_
 22.6 K/06 = 22,600 [A]_x000d_</t>
  </si>
  <si>
    <t xml:space="preserve"> "VÝPIS KLEMPÍŘSKÝCH PRVKŮ"_x000d_
 22.6 K/07 = 22,600 [A]_x000d_</t>
  </si>
  <si>
    <t xml:space="preserve"> "VÝPIS KLEMPÍŘSKÝCH PRVKŮ"_x000d_
 9.7 K/09 = 9,700 [A]_x000d_</t>
  </si>
  <si>
    <t xml:space="preserve"> "VÝPIS KLEMPÍŘSKÝCH PRVKŮ"_x000d_
 48.0 K/03 = 48,000 [A]_x000d_</t>
  </si>
  <si>
    <t xml:space="preserve"> "VÝPIS KLEMPÍŘSKÝCH PRVKŮ"_x000d_
 48.0 K/04 = 48,000 [A]_x000d_</t>
  </si>
  <si>
    <t xml:space="preserve"> "VÝPIS KLEMPÍŘSKÝCH PRVKŮ"_x000d_
 48.0 K/02 = 48,000 [A]_x000d_</t>
  </si>
  <si>
    <t xml:space="preserve"> "VÝPIS KLEMPÍŘSKÝCH PRVKŮ"_x000d_
 18.0 K/01 = 18,000 [A]_x000d_</t>
  </si>
  <si>
    <t>998764102</t>
  </si>
  <si>
    <t>Přesun hmot pro konstrukce klempířské stanovený z hmotnosti přesunovaného materiálu vodorovná dopravní vzdálenost do 50 m základní v objektech výšky přes 6 do 1</t>
  </si>
  <si>
    <t>Přesun hmot pro konstrukce klempířské stanovený z hmotnosti přesunovaného materiálu vodorovná dopravní vzdálenost do 50 m základní v objektech výšky přes 6 do 12 m</t>
  </si>
  <si>
    <t>998765102</t>
  </si>
  <si>
    <t>Přesun hmot pro krytiny skládané stanovený z hmotnosti přesunovaného materiálu vodorovná dopravní vzdálenost do 50 m základní na objektech výšky přes 6 do 12 m</t>
  </si>
  <si>
    <t>54914123</t>
  </si>
  <si>
    <t>kování rozetové klika/klika</t>
  </si>
  <si>
    <t>54914135</t>
  </si>
  <si>
    <t>kování panikové klika/klika</t>
  </si>
  <si>
    <t>54917250</t>
  </si>
  <si>
    <t>samozavírač dveří hydraulický</t>
  </si>
  <si>
    <t>54924008</t>
  </si>
  <si>
    <t>zámek zadlabací vložkový pravolevý rozteč 90x45mm</t>
  </si>
  <si>
    <t>54926000</t>
  </si>
  <si>
    <t>zámek zadlabací hluboký s panikovou funkcí rozteč 72x55mm</t>
  </si>
  <si>
    <t>54964101</t>
  </si>
  <si>
    <t>vložka cylindrická 29+35</t>
  </si>
  <si>
    <t>60516110</t>
  </si>
  <si>
    <t>řezivo modřínové sušené tl 30mm</t>
  </si>
  <si>
    <t xml:space="preserve"> (263.494+40.643)*0.024*1.04 = 7,591 [A]_x000d_
 4*5.700*(0.024*0.140)*1.04 SPR/01 = 0,080 [B]_x000d_
 Celkem: A+B = 7,671 [C]_x000d_</t>
  </si>
  <si>
    <t>60516111</t>
  </si>
  <si>
    <t>řezivo modřínové sušené tl 50mm</t>
  </si>
  <si>
    <t xml:space="preserve"> 439.157*(0.032*0.050)*1.05 = 0,738 [A]_x000d_
 (152.571/0.140)*(0.032*0.050)*1.05 = 1,831 [B]_x000d_
 Celkem: A+B = 2,569 [C]_x000d_</t>
  </si>
  <si>
    <t>762136114</t>
  </si>
  <si>
    <t>Montáž bednění stěn z hoblovaných latí s mezerami 40 až 60 mm</t>
  </si>
  <si>
    <t xml:space="preserve"> "SKLADBA NZ.01/NZ.02"_x000d_
 "POHLED ZÁPADNÍ"_x000d_
 (7.770+2*1.350+2*0.420)*3.650 = 41,282 [A]_x000d_
 13.85 ŠTÍT = 13,850 [B]_x000d_
 Mezisoučet: A+B = 55,132 [C]_x000d_
 "POHLED JIŽNÍ"_x000d_
 23.315*3.950-2*1.300*2.460-1.100*0.550-0.600*0.800 = 84,613 [D]_x000d_
 Mezisoučet: D = 84,613 [E]_x000d_
 "POHLED VÝCHODNÍ"_x000d_
 47.89-1.100*2.100 = 45,580 [F]_x000d_
 -4.185*4.100 = -17,159 [G]_x000d_
 Mezisoučet: F+G = 28,422 [H]_x000d_
 "POHLED SEVERNÍ"_x000d_
 12.660*3.950-9.600*1.950 = 31,287 [I]_x000d_
 -10.655*4.400 = -46,882 [J]_x000d_
 Mezisoučet: I+J = -15,595 [K]_x000d_
 Celkem: A+B+D+F+G+I+J = 152,571 [L]_x000d_</t>
  </si>
  <si>
    <t>766412224</t>
  </si>
  <si>
    <t>Montáž obložení stěn palubkami na pero a drážku plochy přes 5 m2 modřínovými, šířky přes 100 mm</t>
  </si>
  <si>
    <t xml:space="preserve"> "SKLADBA NZ.01/NZ.02/NZ.03"_x000d_
 "POHLED ZÁPADNÍ"_x000d_
 (7.770+2*1.350+2*0.420)*3.650 = 41,282 [A]_x000d_
 13.85 ŠTÍT = 13,850 [B]_x000d_
 Mezisoučet: A+B = 55,132 [C]_x000d_
 "POHLED JIŽNÍ"_x000d_
 23.315*3.950-2*1.300*2.460-1.100*0.550-0.600*0.800 = 84,613 [D]_x000d_
 Mezisoučet: D = 84,613 [E]_x000d_
 "POHLED VÝCHODNÍ"_x000d_
 47.89-1.100*2.100 = 45,580 [F]_x000d_
 Mezisoučet: F = 45,580 [G]_x000d_
 "POHLED SEVERNÍ"_x000d_
 10.655*4.400 = 46,882 [H]_x000d_
 12.660*3.950-9.600*1.950 = 31,287 [I]_x000d_
 Mezisoučet: H+I = 78,169 [J]_x000d_
 Celkem: A+B+D+F+H+I = 263,494 [K]_x000d_</t>
  </si>
  <si>
    <t>766417511</t>
  </si>
  <si>
    <t>Montáž provětrávané fasády z dřevěných profilů podkladového roštu jednoduchého pro vodorovné profily</t>
  </si>
  <si>
    <t xml:space="preserve"> "SKLADBA NZ.01/NZ.02/NZ.03"_x000d_
 "POHLED ZÁPADNÍ"_x000d_
 ((7.770+2*1.350+2*0.420)*3.650)/0.600 = 68,803 [A]_x000d_
 13.85/0.600 ŠTÍT = 23,083 [B]_x000d_
 Mezisoučet: A+B = 91,886 [C]_x000d_
 "POHLED JIŽNÍ"_x000d_
 (23.315*3.950-2*1.300*2.460-1.100*0.550-0.600*0.800)/0.600 = 141,022 [D]_x000d_
 Mezisoučet: D = 141,022 [E]_x000d_
 "POHLED VÝCHODNÍ"_x000d_
 (47.89-1.100*2.100)/0.600 = 75,967 [F]_x000d_
 Mezisoučet: F = 75,967 [G]_x000d_
 "POHLED SEVERNÍ"_x000d_
 10.655*4.400/0.600 = 78,137 [H]_x000d_
 (12.660*3.950-9.600*1.950)/0.600 = 52,145 [I]_x000d_
 Mezisoučet: H+I = 130,282 [J]_x000d_
 Celkem: A+B+D+F+H+I = 439,156 [K]_x000d_</t>
  </si>
  <si>
    <t>766421224</t>
  </si>
  <si>
    <t>Montáž obložení podhledů jednoduchých palubkami na pero a drážku modřínovými, šířky přes 100 mm</t>
  </si>
  <si>
    <t xml:space="preserve"> (2*24.045*0.700)*0.940 PŘESAHY U KROKVÍ - MEZI KROKVE = 31,643 [A]_x000d_
 2*5.000*0.45 = 4,500 [B]_x000d_
 2*5.000*0.45 = 4,500 [C]_x000d_
 Celkem: A+B+C = 40,643 [D]_x000d_</t>
  </si>
  <si>
    <t>766660022</t>
  </si>
  <si>
    <t>Montáž dveřních křídel dřevěných nebo plastových otevíravých do ocelové zárubně protipožárních jednokřídlových, šířky přes 800 mm</t>
  </si>
  <si>
    <t>766660717</t>
  </si>
  <si>
    <t>Montáž dveřních doplňků samozavírače na zárubeň ocelovou</t>
  </si>
  <si>
    <t xml:space="preserve"> "VÝPIS DVEŘNÍCH OTVORŮ"_x000d_
 1 DV.103 = 1,000 [A]_x000d_</t>
  </si>
  <si>
    <t>766660728</t>
  </si>
  <si>
    <t>Montáž dveřních doplňků dveřního kování interiérového zámku</t>
  </si>
  <si>
    <t xml:space="preserve"> 1 DV.105 = 1,000 [A]_x000d_</t>
  </si>
  <si>
    <t>766660729</t>
  </si>
  <si>
    <t>Montáž dveřních doplňků dveřního kování interiérového štítku s klikou</t>
  </si>
  <si>
    <t>766660731</t>
  </si>
  <si>
    <t>Montáž dveřních doplňků dveřního kování bezpečnostního zámku</t>
  </si>
  <si>
    <t xml:space="preserve"> "VÝPIS DVEŘNÍCH OTVORŮ"_x000d_
 1 DV.101 = 1,000 [A]_x000d_
 1 DV.102 = 1,000 [B]_x000d_
 1 DV.103 = 1,000 [C]_x000d_
 1 DVEŘE V OCELOVÉ PŘÍČCE = 1,000 [D]_x000d_
 Celkem: A+B+C+D = 4,000 [E]_x000d_</t>
  </si>
  <si>
    <t>766660734</t>
  </si>
  <si>
    <t>Montáž dveřních doplňků dveřního kování bezpečnostního panikového kování</t>
  </si>
  <si>
    <t>998766101</t>
  </si>
  <si>
    <t>Přesun hmot pro konstrukce truhlářské stanovený z hmotnosti přesunovaného materiálu vodorovná dopravní vzdálenost do 50 m základní v objektech výšky do 6 m</t>
  </si>
  <si>
    <t>998766102</t>
  </si>
  <si>
    <t>Přesun hmot pro konstrukce truhlářské stanovený z hmotnosti přesunovaného materiálu vodorovná dopravní vzdálenost do 50 m základní v objektech výšky přes 6 do 1</t>
  </si>
  <si>
    <t>Přesun hmot pro konstrukce truhlářské stanovený z hmotnosti přesunovaného materiálu vodorovná dopravní vzdálenost do 50 m základní v objektech výšky přes 6 do 12 m</t>
  </si>
  <si>
    <t>R61161028</t>
  </si>
  <si>
    <t>dveře jednokřídlé protipožární EW15 DP3-C3, povrch CPL plné 1000x1970mm</t>
  </si>
  <si>
    <t>R76249500</t>
  </si>
  <si>
    <t>Spojovací prostředky olištování spár, obložení stropů, střešních podhledů a stěn hřebíky, vruty</t>
  </si>
  <si>
    <t xml:space="preserve"> 263.494+40.643 = 304,137 [A]_x000d_</t>
  </si>
  <si>
    <t>POUŽITÍ NEREZOVÝCH SPOJOVACÍCH PROSTŘEDKŮ</t>
  </si>
  <si>
    <t xml:space="preserve"> "VÝPIS DVEŘNÍCH OTVORŮ"_x000d_
 1 DV.101 = 1,000 [A]_x000d_
 1 DV.102 = 1,000 [B]_x000d_
 1 DV.103 = 1,000 [C]_x000d_
 1 DVEŘE V KOVOVÉ PŘÍČCE = 1,000 [D]_x000d_
 Celkem: A+B+C+D = 4,000 [E]_x000d_</t>
  </si>
  <si>
    <t>R766DV105</t>
  </si>
  <si>
    <t>D+M Dveře celodřevěné otevíravé, s výplní dle vzhledu fasády</t>
  </si>
  <si>
    <t xml:space="preserve"> "VÝPIS DVEŘNÍCH OTVORŮ"_x000d_
 1 DV.105 = 1,000 [A]_x000d_
 Celkem: A = 1,000 [B]_x000d_</t>
  </si>
  <si>
    <t>Dodávka včetně hranolu jako mezikusu pro zadlabací zámek
Dodávka a montáž dveřního křídla dle specidfikace s přípravou pro zadlabání zámku
Dodávka a montáž včetně 3x vratového závěsu</t>
  </si>
  <si>
    <t>55341330</t>
  </si>
  <si>
    <t>dveře jednokřídlé Al plné max rozměru otvoru 2,42m2 bezpečnostní třídy RC2</t>
  </si>
  <si>
    <t xml:space="preserve"> 2*1.300*2.460 = 6,396 [A]_x000d_</t>
  </si>
  <si>
    <t>55345878</t>
  </si>
  <si>
    <t>pohon garážových sekčních a výklopných vrat o síle 1000N max. 50 cyklů denně</t>
  </si>
  <si>
    <t>767640111</t>
  </si>
  <si>
    <t>Montáž dveří ocelových nebo hliníkových vchodových jednokřídlových bez nadsvětlíku</t>
  </si>
  <si>
    <t xml:space="preserve"> "VÝPIS DVEŘNÍCH OTVORŮ"_x000d_
 1 DV.101 = 1,000 [A]_x000d_
 1 DV.102 = 1,000 [B]_x000d_
 Celkem: A+B = 2,000 [C]_x000d_</t>
  </si>
  <si>
    <t>767651112</t>
  </si>
  <si>
    <t>Montáž vrat garážových nebo průmyslových sekčních zajížděcích pod strop, plochy přes 6 do 9 m2</t>
  </si>
  <si>
    <t xml:space="preserve"> "VÝPIS DVEŘNÍCH OTVORŮ"_x000d_
 3 DV.104 = 3,000 [A]_x000d_
 Celkem: A = 3,000 [B]_x000d_</t>
  </si>
  <si>
    <t>767651126</t>
  </si>
  <si>
    <t>Montáž vrat garážových nebo průmyslových příslušenství sekčních vrat elektrického pohonu</t>
  </si>
  <si>
    <t xml:space="preserve"> "VÝPIS DVEŘNÍCH OTVORŮ"_x000d_
 3 DV.104 = 3,000 [A]_x000d_</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</si>
  <si>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</si>
  <si>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</si>
  <si>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</si>
  <si>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R5534586</t>
  </si>
  <si>
    <t>vrata garážová sekční z ocelových lamel, zateplená PUR tl 42mm 3,0x2,50m</t>
  </si>
  <si>
    <t>R767Z01</t>
  </si>
  <si>
    <t>D+M Dělící příčka s dveřmi, povrchová úprava pozink</t>
  </si>
  <si>
    <t xml:space="preserve"> "VÝPIS ZÁMEČNICKÝCH KONSTRUKCÍ"_x000d_
 "Z/01"_x000d_
 4.25*48.94 1 - JEKL 40x60x3 mm = 207,995 [A]_x000d_
 ((1.342+1.347+2.080+2.080)*2.820+0.900*(2.110+0.708))*3.03*1.1 2 - KARI SÍŤ = 72,827 [B]_x000d_
 2*0.32 3 - PLECH = 0,640 [C]_x000d_
 2*0.64 4 - PLECH = 1,280 [D]_x000d_
 2*0.44 5 - PLECH = 0,880 [E]_x000d_
 Celkem: A+B+C+D+E = 283,622 [F]_x000d_</t>
  </si>
  <si>
    <t>Dodávka a montáž kompletní dělící stěny s povrchovou úpravou
Dodávka a montáž dveří včetně pantů
Montáž včetně kotvení do podlahy
Zámky, kliky, rozety, oceněny zvlášť</t>
  </si>
  <si>
    <t>R767Z02</t>
  </si>
  <si>
    <t>D+M Ukončovací lišta - přejezdová hrana betonu, povrchová úprava pozink</t>
  </si>
  <si>
    <t xml:space="preserve"> "VÝPIS ZÁMEČNICKÝCH KONSTRUKCÍ"_x000d_
 3*3.000 Z/02 = 9,000 [A]_x000d_
 1*7.700 Z/03 = 7,700 [B]_x000d_
 2*1.300 Z/04 = 2,600 [C]_x000d_
 1*1.100 Z/05 = 1,100 [D]_x000d_
 Celkem: A+B+C+D = 20,400 [E]_x000d_</t>
  </si>
  <si>
    <t>R767Z06</t>
  </si>
  <si>
    <t>Ocelový úhelník 40x40x2 mm, povrchová úprava zinkováním, kotveno hmoždinkami do zdiva</t>
  </si>
  <si>
    <t xml:space="preserve"> "VYPIS_ZAMECNICKYCH_VYROBKU"_x000d_
 38 Z/006 = 38,000 [A]_x000d_</t>
  </si>
  <si>
    <t>Dodávka úhelníku včetně povrchové úpravy
Dodávka hmoždinek, včetně vrutů
Montáž úhelníku na zdivo</t>
  </si>
  <si>
    <t>R767Z09</t>
  </si>
  <si>
    <t xml:space="preserve"> "VYPIS_ZAMECNICKYCH_VYROBKU"_x000d_
 1 Z/09 = 1,000 [A]_x000d_</t>
  </si>
  <si>
    <t xml:space="preserve">U1: 4 kus - KOTVICÍ BOD PRO ŠIKMÉ STŘECHY S FALCOVANOU KRYTINOU. KOTVENÍ SHORA NA DVOJITOU STOJATOU DRÁŽKU POMOCÍ PŘÍTLAČNÝCH ŠROUBŮ. MATERIÁL NEREZOVÁ OCEL 1.4301, CERTIFIKACE DLE EN 795:2021. SOUČÁSTÍ DODÁVKY KOTVICÍHO BODU JSOU AJ 4KS PŘÍTLAČNÝCH ŠROUBŮ. UTAŽENÍ PŘÍTLAČNÝCH ŠROUBU 16Nm.
U2: 2 kus -  KOTVICÍ BOD DO DŘEVĚNÉHO BEDNĚNÍ. KOTVENÍ POMOCÍ 16ti VRUTŮ DO DŘEVA, ROZNÁŠECÍ DESKA 200x200 MM, MINIMÁLNÍ TLOUŠŤKA DŘEVĚNÝCH PRKEN 24 MM, DÉLKA 300 MM, MATERIÁL NEREZOVÁ OCEL 1.4301 CERTIFIKACE DLE EN 795:2012. SOUČÁSTÍ DODÁVKY KOTVICÍHO BODU: OKO, PÉROVÁ PODLOŽKA, MATKA, KOTEVNÍ SADA - 16xVRUT DO DŘEVA, 16xPLASTOVÁ PODLOŽKA. UTAŽENÍ OKA 70Nm.
U2x: 6 kus - KOTVICÍ BOD SHODNÝ S U1 + ZTUŽUJÍCÍ TRUBKA PRO KOTVICÍ BODY. JE URČENÁ PRO KONCOVÉ A ZLOMOVÉ BODY V SYSTÉMECH S NEREZOVÁM LANEM, VNEJŠÍ PŘŮMĚR 42 MM, DÉLKA 300 MM.
U3: 4 kus - KOTVICÍ BOD PRO FALCOVANÉ STŘECHY. PRO POUŽITÍ JAKO KONCOVÝ BOD NA ÚSECÍCH S NEREZOVÝM LANEM.
TYP DLE VZDÁLENOSTI DRÁŽEK: 420-660 mm
POPIS KONSTRUKCE: MIN. TL. NEREZOVÉHO PLOCHY 0,5 mm
LANO: 36 m - PERMANENTNÍ NEREZOVÉ LANO TL. 8 MM (2 ÚSEKY)
KONCOVKA: 2 kus - KONCOVKA K NEREZ LANU NAPÍNACÍ, PROVEDENÍ Z NEREZ OCELI
KONCOVKA: 2 kus - KONCOVKA K NEREZ LANU PEVNÁ, PROVEDENÍ Z NEREZ OCELI, DÉLKA 140 MM
ŠTÍTEK: 2 kus - ŠTÍTEK K OZNAČENÍ JEDNOTLIVÝCH ÚSEKŮ PERMANENTNÍHO KOTVICÍHO VEDENÍ V SOULADU S ČSN EN 795</t>
  </si>
  <si>
    <t xml:space="preserve"> "PŮDORYS 1NP"_x000d_
 "SKLADBA NP.01"_x000d_
 (2.800*3.800+1.300*0.370) 0P01 = 11,121 [A]_x000d_
 (7.100*3.800+1.300*0.370+1.500*0.300) 0P02 = 27,911 [B]_x000d_
 (10.650*7.750+3*3.000*0.450) 0P03 = 86,588 [C]_x000d_
 Celkem: A+B+C = 125,620 [D]_x000d_</t>
  </si>
  <si>
    <t>771151012</t>
  </si>
  <si>
    <t>Příprava podkladu před provedením dlažby samonivelační stěrka min. pevnosti 20 MPa, tloušťky přes 3 do 5 mm</t>
  </si>
  <si>
    <t>998771101</t>
  </si>
  <si>
    <t>Přesun hmot pro podlahy z dlaždic stanovený z hmotnosti přesunovaného materiálu vodorovná dopravní vzdálenost do 50 m základní v objektech výšky do 6 m</t>
  </si>
  <si>
    <t>777611101</t>
  </si>
  <si>
    <t>Krycí nátěr podlahy dekorativní epoxidový</t>
  </si>
  <si>
    <t>777911113</t>
  </si>
  <si>
    <t>Napojení na stěnu nebo sokl fabionem z epoxidové stěrky plněné pískem a výplňovým spárovým profilem s trvale pružným tmelem pohyblivé</t>
  </si>
  <si>
    <t xml:space="preserve"> "PŮDORYS 1NP"_x000d_
 "SKLADBA NP.01"_x000d_
 2*(2.800+3.800)-1.300+2*0.370 0P01 = 12,640 [A]_x000d_
 2*(7.100+3.800)-1.300+2*0.370-1.500+2*0.300 0P02 = 20,340 [B]_x000d_
 2*(10.650+7.750)-3*3.000+3*2*0.450 0P03 = 30,500 [C]_x000d_
 Celkem: A+B+C = 63,480 [D]_x000d_</t>
  </si>
  <si>
    <t>998777101</t>
  </si>
  <si>
    <t>Přesun hmot pro podlahy lité stanovený z hmotnosti přesunovaného materiálu vodorovná dopravní vzdálenost do 50 m základní v objektech výšky do 6 m</t>
  </si>
  <si>
    <t>59761717</t>
  </si>
  <si>
    <t>obklad keramický nemrazuvzdorný povrch hladký/matný tl do 10mm přes 4 do 6ks/m2</t>
  </si>
  <si>
    <t>781472214</t>
  </si>
  <si>
    <t>Montáž keramických obkladů stěn lepených cementovým flexibilním lepidlem hladkých přes 4 do 6 ks/m2</t>
  </si>
  <si>
    <t xml:space="preserve"> "0P02"_x000d_
 2.000*1.500 = 3,000 [A]_x000d_</t>
  </si>
  <si>
    <t>781492251</t>
  </si>
  <si>
    <t>Obklad - dokončující práce montáž profilu lepeného flexibilním cementovým lepidlem ukončovacího</t>
  </si>
  <si>
    <t xml:space="preserve"> 2.000+1.500 = 3,500 [A]_x000d_</t>
  </si>
  <si>
    <t>998781101</t>
  </si>
  <si>
    <t>Přesun hmot pro obklady keramické stanovený z hmotnosti přesunovaného materiálu vodorovná dopravní vzdálenost do 50 m základní v objektech výšky do 6 m</t>
  </si>
  <si>
    <t>783223021</t>
  </si>
  <si>
    <t>Preventivní napouštěcí nátěr tesařských prvků proti dřevokazným houbám, hmyzu a plísním nezabudovaných do konstrukce dvojnásobný akrylátový</t>
  </si>
  <si>
    <t xml:space="preserve"> 439.157*2*(0.032+0.050) NÁTĚR ROŠTOVÝCH LATÍ = 72,022 [A]_x000d_</t>
  </si>
  <si>
    <t>783813111</t>
  </si>
  <si>
    <t>Penetrační nátěr omítek hladkých povrchů z desek na bázi dřeva (dřevovláknitých, dřevoštěpkových, cementotřískových apod.) syntetický</t>
  </si>
  <si>
    <t xml:space="preserve"> "PODHLED C.03 A C04"_x000d_
 43.11 = 43,110 [A]_x000d_
 10.570*0.400 = 4,228 [B]_x000d_
 1.410*8.050 = 11,351 [C]_x000d_
 Celkem: A+B+C = 58,689 [D]_x000d_</t>
  </si>
  <si>
    <t>783827405</t>
  </si>
  <si>
    <t>Krycí (ochranný ) nátěr omítek dvojnásobný hladkých betonových povrchů nebo povrchů z desek na bázi dřeva (dřevovláknitých apod.) silikonový</t>
  </si>
  <si>
    <t>784221101</t>
  </si>
  <si>
    <t>Malby z malířských směsí otěruvzdorných za sucha dvojnásobné, bílé za sucha otěruvzdorné dobře v místnostech výšky do 3,80 m</t>
  </si>
  <si>
    <t xml:space="preserve"> "PŮDORYS 1NP"_x000d_
 2*(2.800+3.800)*3.300+2.800*3.800 0P01 = 54,200 [A]_x000d_
 2*(7.170+3.800)*3.000+7.170*3.800 0P02 = 93,066 [B]_x000d_
 2*(10.650+7.750)*3.000-9.600*2.460+10.650*7.750 0P03 = 169,322 [C]_x000d_
 Celkem: A+B+C = 316,588 [D]_x000d_</t>
  </si>
  <si>
    <t>Ostatní výrobky</t>
  </si>
  <si>
    <t>R790O05</t>
  </si>
  <si>
    <t>D+M Plechové značky 300x150mm "Únikový východ" - fotofluorescenční</t>
  </si>
  <si>
    <t xml:space="preserve"> "VÝPIS OSTATNÍCH VÝROBKŮ"_x000d_
 4 O/05 = 4,000 [A]_x000d_</t>
  </si>
  <si>
    <t>D+M Plechové značky 150x150mm "Hasicí přístroj" - fotofluorescenční</t>
  </si>
  <si>
    <t xml:space="preserve"> "VÝPIS OSTATNÍCH VÝROBKŮ"_x000d_
 5 O/09 = 5,000 [A]_x000d_</t>
  </si>
  <si>
    <t>30925288</t>
  </si>
  <si>
    <t>šroub metrický celozávit DIN 933 8.8 BZ M16x100mm</t>
  </si>
  <si>
    <t>100 KUS</t>
  </si>
  <si>
    <t>31111008</t>
  </si>
  <si>
    <t>matice přesná šestihranná Pz DIN 934-8 M16</t>
  </si>
  <si>
    <t>31120008</t>
  </si>
  <si>
    <t>podložka DIN 125-A ZB D 16mm</t>
  </si>
  <si>
    <t>941111111</t>
  </si>
  <si>
    <t>Lešení řadové trubkové lehké pracovní s podlahami s provozním zatížením tř. 3 do 200 kg/m2 šířky tř. W06 od 0,6 do 0,9 m výšky do 10 m montáž</t>
  </si>
  <si>
    <t xml:space="preserve"> "POHLED ZÁPADNÍ"_x000d_
 9.000*4.200 = 37,800 [A]_x000d_
 "POHLED JIŽNÍ"_x000d_
 (23.425+2*0.600)*3.000 = 73,875 [B]_x000d_
 "POHLED VÝCHODNÍ"_x000d_
 9.000*4.200 = 37,800 [C]_x000d_
 "POHLED SEVERNÍ"_x000d_
 (23.425+2*0.600)*3.000 = 73,875 [D]_x000d_
 Celkem: A+B+C+D = 223,350 [E]_x000d_</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</si>
  <si>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</si>
  <si>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</si>
  <si>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</si>
  <si>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941111811</t>
  </si>
  <si>
    <t>Lešení řadové trubkové lehké pracovní s podlahami s provozním zatížením tř. 3 do 200 kg/m2 šířky tř. W06 od 0,6 do 0,9 m výšky do 10 m demontáž</t>
  </si>
  <si>
    <t xml:space="preserve"> 11.12+27.95+82.54+10.26 = 131,870 [A]_x000d_</t>
  </si>
  <si>
    <t xml:space="preserve"> 23.145*8.650 = 200,204 [A]_x000d_</t>
  </si>
  <si>
    <t xml:space="preserve"> 2.500+1.250 ZASEKÁNÍ KANALIZAČNÍ TRUBKY DN100 = 3,750 [A]_x000d_</t>
  </si>
  <si>
    <t>985324211</t>
  </si>
  <si>
    <t>Ochranný nátěr betonu akrylátový dvojnásobný s impregnací S2 (OS-B)</t>
  </si>
  <si>
    <t>985331215</t>
  </si>
  <si>
    <t>Dodatečné vlepování betonářské výztuže včetně vyvrtání a vyčištění otvoru chemickou maltou průměr výztuže 16 mm</t>
  </si>
  <si>
    <t xml:space="preserve"> "VIZ. SKŘ."_x000d_
 "VÝKRES KROVU"_x000d_
 "KOTVENÍ POZEDNIC DO VĚNCE"_x000d_
 2*23*0.100 = 4,600 [A]_x000d_
 8*0.100 = 0,800 [B]_x000d_
 "KOTVENÍ SLOUPŮ"_x000d_
 10*4*0.100 = 4,000 [C]_x000d_
 Celkem: A+B+C = 9,400 [D]_x000d_</t>
  </si>
  <si>
    <t>R3119700</t>
  </si>
  <si>
    <t xml:space="preserve">tyč závitová pevnost 8.8  M16</t>
  </si>
  <si>
    <t>R5482500</t>
  </si>
  <si>
    <t>kotevní botka 150x150 mm, povrchová úprava</t>
  </si>
  <si>
    <t xml:space="preserve"> "VÝPIS ZÁMEČNICKÝCH VÝROBKŮ"_x000d_
 10  Z/10 = 10,000 [A]_x000d_</t>
  </si>
  <si>
    <t>997013112</t>
  </si>
  <si>
    <t>Vnitrostaveništní doprava suti a vybouraných hmot vodorovně do 50 m s naložením základní pro budovy a haly výšky přes 6 do 9 m</t>
  </si>
  <si>
    <t>998011002</t>
  </si>
  <si>
    <t>Přesun hmot pro budovy občanské výstavby, bydlení, výrobu a služby s nosnou svislou konstrukcí zděnou z cihel, tvárnic nebo kamene vodorovná dopravní vzdálenost do 100 m základní pro budovy výšky přes 6 do 12 m</t>
  </si>
  <si>
    <t>SO 55-73-03.41</t>
  </si>
  <si>
    <t xml:space="preserve"> "Ruční výkop z důvodu velkého množství kabelizace"_x000d_
 16.0*0.600*1.000 pro kanalizaci po šachtu = 9,600 [A]_x000d_</t>
  </si>
  <si>
    <t xml:space="preserve"> 9.600*0.8 = 7,680 [A]_x000d_</t>
  </si>
  <si>
    <t xml:space="preserve"> 9.6*0.2 = 1,920 [A]_x000d_</t>
  </si>
  <si>
    <t>58337308</t>
  </si>
  <si>
    <t>štěrkopísek frakce 0/2</t>
  </si>
  <si>
    <t xml:space="preserve"> 10.0*0.07 = 0,700 [A]_x000d_
 1.2*0.15 = 0,180 [B]_x000d_
 Celkem: A+B = 0,880 [C]_x000d_</t>
  </si>
  <si>
    <t>721174025</t>
  </si>
  <si>
    <t>Potrubí z trub polypropylenových odpadní (svislé) DN 110</t>
  </si>
  <si>
    <t xml:space="preserve"> 8.5 potrubí až nad střechu = 8,500 [A]_x000d_</t>
  </si>
  <si>
    <t xml:space="preserve"> 0.8 připojení umyvadla = 0,800 [A]_x000d_</t>
  </si>
  <si>
    <t>721174045</t>
  </si>
  <si>
    <t>Potrubí z trub polypropylenových připojovací DN 110</t>
  </si>
  <si>
    <t xml:space="preserve"> 1.2 připojení výlevky = 1,200 [A]_x000d_</t>
  </si>
  <si>
    <t>721174063</t>
  </si>
  <si>
    <t>Potrubí z trub polypropylenových větrací DN 110</t>
  </si>
  <si>
    <t>721194105</t>
  </si>
  <si>
    <t>Vyměření přípojek na potrubí vyvedení a upevnění odpadních výpustek DN 50</t>
  </si>
  <si>
    <t xml:space="preserve"> 15.5+8.5+0.8+1.2+1 = 27,000 [A]_x000d_</t>
  </si>
  <si>
    <t>998721101</t>
  </si>
  <si>
    <t>Přesun hmot pro vnitřní kanalizaci stanovený z hmotnosti přesunovaného materiálu vodorovná dopravní vzdálenost do 50 m základní v objektech výšky do 6 m</t>
  </si>
  <si>
    <t>722175002</t>
  </si>
  <si>
    <t>Potrubí z plastových trubek z polypropylenu PP-RCT svařovaných polyfúzně D 20 x 2,8</t>
  </si>
  <si>
    <t>722175003</t>
  </si>
  <si>
    <t>Potrubí z plastových trubek z polypropylenu PP-RCT svařovaných polyfúzně D 25 x 3,5</t>
  </si>
  <si>
    <t>722181221</t>
  </si>
  <si>
    <t>Ochrana potrubí termoizolačními trubicemi z pěnového polyetylenu PE přilepenými v příčných a podélných spojích, tloušťky izolace přes 6 do 9 mm, vnitřního průměru izolace DN do 22 mm</t>
  </si>
  <si>
    <t>722190401</t>
  </si>
  <si>
    <t>Zřízení přípojek na potrubí vyvedení a upevnění výpustek do DN 25</t>
  </si>
  <si>
    <t xml:space="preserve"> 2 umyvadlo = 2,000 [A]_x000d_
 2 výlevka = 2,000 [B]_x000d_
 2 ohřívač = 2,000 [C]_x000d_
 Celkem: A+B+C = 6,000 [D]_x000d_</t>
  </si>
  <si>
    <t>722231073</t>
  </si>
  <si>
    <t>Armatury se dvěma závity ventily zpětné mosazné PN 10 do 110°C G 3/4"</t>
  </si>
  <si>
    <t>722231142</t>
  </si>
  <si>
    <t>Armatury se dvěma závity ventily pojistné rohové G 3/4"</t>
  </si>
  <si>
    <t>998722101</t>
  </si>
  <si>
    <t>Přesun hmot pro vnitřní vodovod stanovený z hmotnosti přesunovaného materiálu vodorovná dopravní vzdálenost do 50 m základní v objektech výšky do 6 m</t>
  </si>
  <si>
    <t>55145615</t>
  </si>
  <si>
    <t>baterie umyvadlová nástěnná páková 150mm chrom</t>
  </si>
  <si>
    <t>725211601</t>
  </si>
  <si>
    <t>Umyvadla keramická bílá bez výtokových armatur připevněná na stěnu šrouby bez sloupu nebo krytu na sifon, šířka umyvadla 500 mm</t>
  </si>
  <si>
    <t>725532102</t>
  </si>
  <si>
    <t>Elektrické ohřívače zásobníkové beztlakové přepadové akumulační s pojistným ventilem závěsné svislé objem nádrže (příkon) 15 l (2,0 kW)</t>
  </si>
  <si>
    <t>998725101</t>
  </si>
  <si>
    <t>Přesun hmot pro zařizovací předměty stanovený z hmotnosti přesunovaného materiálu vodorovná dopravní vzdálenost do 50 m základní v objektech výšky do 6 m</t>
  </si>
  <si>
    <t>R87131310</t>
  </si>
  <si>
    <t>D+M Kanalizačního potrubí PVC-U KG SN 8, DN 125</t>
  </si>
  <si>
    <t xml:space="preserve"> "Výkres základy"_x000d_
 15.5 = 15,500 [A]_x000d_</t>
  </si>
  <si>
    <t>Dodávka a montáž kanalizačního potrubí do výkopu
Součástí položky jsou odbočky, kolena apod (6x koleno 125/45°)</t>
  </si>
  <si>
    <t xml:space="preserve"> 11.12+27.95 = 39,070 [A]_x000d_</t>
  </si>
  <si>
    <t>974031132</t>
  </si>
  <si>
    <t>Vysekání rýh ve zdivu cihelném na maltu vápennou nebo vápenocementovou do hl. 50 mm a šířky do 70 mm</t>
  </si>
  <si>
    <t xml:space="preserve"> 10 pro vod. potrubí = 10,000 [A]_x000d_</t>
  </si>
  <si>
    <t xml:space="preserve"> 1.2 kanalizační potrubí = 1,200 [A]_x000d_</t>
  </si>
  <si>
    <t>998011001</t>
  </si>
  <si>
    <t>Přesun hmot pro budovy občanské výstavby, bydlení, výrobu a služby s nosnou svislou konstrukcí zděnou z cihel, tvárnic nebo kamene vodorovná dopravní vzdálenost do 100 m základní pro budovy výšky do 6 m</t>
  </si>
  <si>
    <t>SO 55-73-03.42</t>
  </si>
  <si>
    <t>42971148</t>
  </si>
  <si>
    <t>klapka čtyřhranná protipožární uzavírací, tepelná pojistka 72°C, proudění do 10m/s, Pz 250x250mm</t>
  </si>
  <si>
    <t>42971433</t>
  </si>
  <si>
    <t>klapka čtyřhranná protipožární uzavírací, tepelná pojistka 72°C, s uzavírací pružinou, proudění do 10m/s, Pz 600x800mm</t>
  </si>
  <si>
    <t>42972916</t>
  </si>
  <si>
    <t>žaluzie protidešťová s pevnými lamelami, pozink, pro potrubí 250x250mm</t>
  </si>
  <si>
    <t>42972925</t>
  </si>
  <si>
    <t>žaluzie protidešťová s pevnými lamelami, pozink, pro potrubí 800x800mm</t>
  </si>
  <si>
    <t xml:space="preserve"> "STĚNOVÁ MŘÍŽKA 250X250 MM"_x000d_
 2 = 2,000 [A]_x000d_</t>
  </si>
  <si>
    <t>751398025</t>
  </si>
  <si>
    <t>Montáž ostatních zařízení větrací mřížky stěnové, průřezu přes 0,200 m2</t>
  </si>
  <si>
    <t xml:space="preserve"> "stěnová mřížka 800x800 mm"_x000d_
 1 = 1,000 [A]_x000d_</t>
  </si>
  <si>
    <t>751398051</t>
  </si>
  <si>
    <t>Montáž ostatních zařízení protidešťové žaluzie nebo žaluziové klapky na čtyřhranné potrubí, průřezu do 0,150 m2</t>
  </si>
  <si>
    <t xml:space="preserve"> "PROTIDEŠŤOVÁ ŽALUZIE 250x250 MM"_x000d_
 2 = 2,000 [A]_x000d_</t>
  </si>
  <si>
    <t>751398054</t>
  </si>
  <si>
    <t>Montáž ostatních zařízení protidešťové žaluzie nebo žaluziové klapky na čtyřhranné potrubí, průřezu přes 0,450 do 0,600 m2</t>
  </si>
  <si>
    <t xml:space="preserve"> "PROTIDEŠŤOVÁ ŽALUZIE 630x800 MM"_x000d_
 1 = 1,000 [A]_x000d_</t>
  </si>
  <si>
    <t>751398055</t>
  </si>
  <si>
    <t>Montáž ostatních zařízení protidešťové žaluzie nebo žaluziové klapky na čtyřhranné potrubí, průřezu přes 0,600 do 0,750 m2</t>
  </si>
  <si>
    <t xml:space="preserve"> "PROTIDEŠŤOVÁ ŽALUZIE 800x800 MM"_x000d_
 1 = 1,000 [A]_x000d_</t>
  </si>
  <si>
    <t>751514612</t>
  </si>
  <si>
    <t>Montáž škrtící klapky nebo zpětné klapky do plechového potrubí čtyřhranné s přírubou, průřezu přes 0,035 do 0,070 m2</t>
  </si>
  <si>
    <t>R4297233</t>
  </si>
  <si>
    <t>mřížka stěnová otevřená jednořadá kovová úhel lamel 15° 300x300mm</t>
  </si>
  <si>
    <t>R4297235</t>
  </si>
  <si>
    <t>mřížka stěnová otevřená jednořadá kovová úhel lamel 15° 800x800mm</t>
  </si>
  <si>
    <t>R4297291</t>
  </si>
  <si>
    <t>síto k protidešťové žaluzii 250x250 mm</t>
  </si>
  <si>
    <t>síto k protidešťové žaluzii 630x800 mm</t>
  </si>
  <si>
    <t>R4297292</t>
  </si>
  <si>
    <t>žaluzie protidešťová, pozink, pro potrubí 630x800mm</t>
  </si>
  <si>
    <t>R4297293</t>
  </si>
  <si>
    <t>síto k protidešťové žaluzii 800x800 mm</t>
  </si>
  <si>
    <t>pozední rámeček 250x250 mm</t>
  </si>
  <si>
    <t>R4297294</t>
  </si>
  <si>
    <t>pozední rámeček 630x800 mm</t>
  </si>
  <si>
    <t>pozední rámeček 800x800 mm</t>
  </si>
  <si>
    <t>R75139810</t>
  </si>
  <si>
    <t>Montáž ostatních zařízení uzavírací klapky do čtvercového potrubí, rozměr 800x630 mm</t>
  </si>
  <si>
    <t>SO 55-73-03.45</t>
  </si>
  <si>
    <t>998735101</t>
  </si>
  <si>
    <t>Přesun hmot pro otopná tělesa stanovený z hmotnosti přesunovaného materiálu vodorovná dopravní vzdálenost do 50 m základní v objektech výšky do 6 m</t>
  </si>
  <si>
    <t>R5415301</t>
  </si>
  <si>
    <t>elektrický přímotopný konvektor s termostatem, výkon 3000 W</t>
  </si>
  <si>
    <t xml:space="preserve"> 2 0P03 = 2,000 [A]_x000d_</t>
  </si>
  <si>
    <t>Elektrický přímotopný konvektor s elektronickým termostatem a možností ovládání přes pilotní vodič. Napájení 230 V/ 50 Hz, krytí IP24</t>
  </si>
  <si>
    <t>R5415302</t>
  </si>
  <si>
    <t>elektrický přímotopný konvektor s termostatem, výkon 2000 W</t>
  </si>
  <si>
    <t xml:space="preserve"> 1 0P02 = 1,000 [A]_x000d_</t>
  </si>
  <si>
    <t>R7355901</t>
  </si>
  <si>
    <t>Montáž elektrických přímotopných konvektorů na zeď</t>
  </si>
  <si>
    <t xml:space="preserve"> "Půdorys 1.NP"_x000d_
 2 přímotop 3000 W - 0P03 = 2,000 [A]_x000d_
 1 přímotop 2000 W - 0P02 = 1,000 [B]_x000d_
 Celkem: A+B = 3,000 [C]_x000d_</t>
  </si>
  <si>
    <t>Montáž na zeď, včetně montážního materiálu (hmoždinky)</t>
  </si>
  <si>
    <t>SO 55-73-03.47</t>
  </si>
  <si>
    <t xml:space="preserve"> 3 zapravování krabic, kapes a rozvaděčů = 3,000 [A]_x000d_
 50*0.03 = 1,500 [B]_x000d_
 15*0.07 = 1,050 [C]_x000d_
 5*0.10 = 0,500 [D]_x000d_
 Celkem: A+B+C+D = 6,050 [E]_x000d_</t>
  </si>
  <si>
    <t>34111130</t>
  </si>
  <si>
    <t>kabel instalační jádro Cu plné izolace PVC plášť PVC 450/750V (CYKY) 12x1,5mm2</t>
  </si>
  <si>
    <t>34111324</t>
  </si>
  <si>
    <t>kabel silový oheň retardující bezhalogenový s funkční schopností při požáru 180min a P60-R třída reakce na oheň B2cas1d0 jádro Cu 0,6/1kV (1-CXKH-V) 2x1,5mm2</t>
  </si>
  <si>
    <t>34113135</t>
  </si>
  <si>
    <t>kabel silový jádro Cu izolace PVC plášť PVC 0,6/1kV (1-CYKY) 5x35mm2</t>
  </si>
  <si>
    <t>34539016</t>
  </si>
  <si>
    <t>přístroj přepínače střídavého, řazení 6, 6So, 6S bezšroubové svorky</t>
  </si>
  <si>
    <t>34571154</t>
  </si>
  <si>
    <t>trubka elektroinstalační ohebná z PH, D 22,9/28,5mm</t>
  </si>
  <si>
    <t>34571220</t>
  </si>
  <si>
    <t>kanál elektroinstalační hranatý PVC 140x60mm</t>
  </si>
  <si>
    <t>34571459</t>
  </si>
  <si>
    <t>krabice pod omítku PVC odbočná čtvercová 100x100mm s víčkem</t>
  </si>
  <si>
    <t>34774016</t>
  </si>
  <si>
    <t>LED pásek 24V 10-20W/m</t>
  </si>
  <si>
    <t>34825025</t>
  </si>
  <si>
    <t>ALU profil rovný přisazený mléčný difuzor dl 1m na 1 pásek</t>
  </si>
  <si>
    <t>34825035</t>
  </si>
  <si>
    <t>LED driver 24V 10-20W</t>
  </si>
  <si>
    <t>34825039</t>
  </si>
  <si>
    <t>konektor napájení LED pásků 10mm IP 20 2 pin</t>
  </si>
  <si>
    <t>34825042</t>
  </si>
  <si>
    <t>spojka LED pásků 8/10mm 2 pin</t>
  </si>
  <si>
    <t xml:space="preserve"> 14*0.62*1.05 = 9,114 [A]_x000d_</t>
  </si>
  <si>
    <t>35441077</t>
  </si>
  <si>
    <t>drát D 8mm AlMgSi</t>
  </si>
  <si>
    <t xml:space="preserve"> 75*0.135*1.05 = 10,631 [A]_x000d_</t>
  </si>
  <si>
    <t>35441490</t>
  </si>
  <si>
    <t>podpěra vedení FeZn na hřebenáče a prejzovou krytinu 120mm</t>
  </si>
  <si>
    <t>35441830</t>
  </si>
  <si>
    <t>úhelník ochranný na ochranu svodu - 1700mm, FeZn</t>
  </si>
  <si>
    <t>35441860</t>
  </si>
  <si>
    <t>svorka FeZn k jímací tyči - 4 šrouby</t>
  </si>
  <si>
    <t>35441986</t>
  </si>
  <si>
    <t>svorka odbočovací a spojovací pro pásek 30x4mm, FeZn</t>
  </si>
  <si>
    <t>35442189</t>
  </si>
  <si>
    <t>držák oddáleného hromosvodu FeZn rohový</t>
  </si>
  <si>
    <t>35442206</t>
  </si>
  <si>
    <t>držák oddáleného hromosvodu do zdiva s vrutem Fezn</t>
  </si>
  <si>
    <t>35811330</t>
  </si>
  <si>
    <t>zásuvka nástěnná 16A - 3pól, řazení 2P+PE IP44, bezšroubové svorky</t>
  </si>
  <si>
    <t>35811480</t>
  </si>
  <si>
    <t>zásuvka nástěnná 32A - 5pól, řazení 3P+N+PE IP44, šroubové svorky</t>
  </si>
  <si>
    <t>39491039</t>
  </si>
  <si>
    <t>spínač soumrakový na DIN2M citlivost 5-300Lx zpoždění 6-60s napájení 230V přepínací relé 230V/6A IP20</t>
  </si>
  <si>
    <t>741110041</t>
  </si>
  <si>
    <t>Montáž trubek elektroinstalačních s nasunutím nebo našroubováním do krabic plastových ohebných, uložených pevně, vnější O přes 11 do 23 mm</t>
  </si>
  <si>
    <t>741110513</t>
  </si>
  <si>
    <t>Montáž lišt a kanálků elektroinstalačních se spojkami, ohyby a rohy a s nasunutím do krabic vkládacích s víčkem, šířky do přes 120 do 180 mm</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</si>
  <si>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</si>
  <si>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</si>
  <si>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</si>
  <si>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741112023</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</si>
  <si>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</si>
  <si>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250x250 mm</t>
  </si>
  <si>
    <t xml:space="preserve"> 20+35 = 55,000 [A]_x000d_</t>
  </si>
  <si>
    <t xml:space="preserve"> 230+30 = 260,000 [A]_x000d_</t>
  </si>
  <si>
    <t>741122121</t>
  </si>
  <si>
    <t>Montáž kabelů měděných bez ukončení uložených v trubkách zatažených plných kulatých nebo bezhalogenových (např. CYKY) počtu a průřezu žil 2x1,5 až 6 mm2</t>
  </si>
  <si>
    <t xml:space="preserve"> 40+15 = 55,000 [A]_x000d_</t>
  </si>
  <si>
    <t>741122159</t>
  </si>
  <si>
    <t>Montáž kabelů měděných bez ukončení uložených v trubkách zatažených plných kulatých nebo bezhalogenových (např. CYKY) počtu a průřezu žil 5x25 až 35mm2</t>
  </si>
  <si>
    <t>741122241</t>
  </si>
  <si>
    <t>Montáž kabelů měděných bez ukončení uložených volně nebo v liště plných kulatých (např. CYKY) počtu a průřezu žil 12x1,5 mm2</t>
  </si>
  <si>
    <t>741310122</t>
  </si>
  <si>
    <t>Montáž spínačů jedno nebo dvoupólových polozapuštěných nebo zapuštěných se zapojením vodičů bezšroubové připojení přepínačů, řazení 6-střídavých</t>
  </si>
  <si>
    <t>741311002</t>
  </si>
  <si>
    <t>Montáž spínačů speciálních se zapojením vodičů soumrakových</t>
  </si>
  <si>
    <t>741313231</t>
  </si>
  <si>
    <t>Montáž zásuvek průmyslových se zapojením vodičů nástěnných, provedení IP 44 2P+PE 16 A</t>
  </si>
  <si>
    <t>741313252</t>
  </si>
  <si>
    <t>Montáž zásuvek průmyslových se zapojením vodičů nástěnných, provedení IP 44 3P+N+PE 32 A</t>
  </si>
  <si>
    <t>741372002</t>
  </si>
  <si>
    <t>Montáž svítidel s integrovaným zdrojem LED se zapojením vodičů interiérových přisazených nástěnných páskových lištových</t>
  </si>
  <si>
    <t>741372062</t>
  </si>
  <si>
    <t>Montáž svítidel s integrovaným zdrojem LED se zapojením vodičů interiérových přisazených stropních hranatých nebo kruhových, plochy přes 0,09 do 0,36 m2</t>
  </si>
  <si>
    <t xml:space="preserve"> 24+10 = 34,000 [A]_x000d_</t>
  </si>
  <si>
    <t>741410001</t>
  </si>
  <si>
    <t>Montáž uzemňovacího vedení s upevněním, propojením a připojením pomocí svorek na povrchu pásku průřezu do 120 mm2</t>
  </si>
  <si>
    <t>741420001</t>
  </si>
  <si>
    <t>Montáž hromosvodného vedení svodových drátů nebo lan s podpěrami, O do 10 mm</t>
  </si>
  <si>
    <t xml:space="preserve"> 75+14 = 89,000 [A]_x000d_</t>
  </si>
  <si>
    <t>741420020</t>
  </si>
  <si>
    <t>Montáž hromosvodného vedení svorek s jedním šroubem</t>
  </si>
  <si>
    <t xml:space="preserve"> 35+4 = 39,000 [A]_x000d_</t>
  </si>
  <si>
    <t>741420022</t>
  </si>
  <si>
    <t>Montáž hromosvodného vedení svorek se 3 a více šrouby</t>
  </si>
  <si>
    <t xml:space="preserve"> 16+10 = 26,000 [A]_x000d_</t>
  </si>
  <si>
    <t>741420023</t>
  </si>
  <si>
    <t>Montáž hromosvodného vedení svorek na okapové žlaby</t>
  </si>
  <si>
    <t>741420051</t>
  </si>
  <si>
    <t>Montáž hromosvodného vedení ochranných prvků úhelníků nebo trubek s držáky do zdiva</t>
  </si>
  <si>
    <t>741420101</t>
  </si>
  <si>
    <t>Montáž oddáleného vedení držáků do zdiva</t>
  </si>
  <si>
    <t>741420102</t>
  </si>
  <si>
    <t>Montáž oddáleného vedení držáků do dřeva</t>
  </si>
  <si>
    <t>R341112</t>
  </si>
  <si>
    <t>kabel SCY 2x2,50 (0,25S/0,8)</t>
  </si>
  <si>
    <t>R3450RG</t>
  </si>
  <si>
    <t>rozvaděč RG - nástěnná plastová rozvodnice, kovové dveře nástěnná tí IP40, 96 modulů</t>
  </si>
  <si>
    <t xml:space="preserve">Výzbroj rozvaděče dle schémata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</si>
  <si>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R345719</t>
  </si>
  <si>
    <t>krabice plastová 275x220x140 mm, IP65 včetně svorek</t>
  </si>
  <si>
    <t>R3482501</t>
  </si>
  <si>
    <t>svítidlo LED 1,4FT PC 6400/840 43W 6010 LM 4000K pro přisazenou montáž, IP66</t>
  </si>
  <si>
    <t>R3482502</t>
  </si>
  <si>
    <t>svítidlo LED 1,4FT PC 6400/840 IP66 M1H</t>
  </si>
  <si>
    <t>R7410RG</t>
  </si>
  <si>
    <t>Montáž rozvaděče - nástěnná plastová rozvodnice, kovové dveře nástěnné, IP40, 96 modul</t>
  </si>
  <si>
    <t>R74112322</t>
  </si>
  <si>
    <t>Montáž kabelů hliníkových bez ukončení uložených volně plných nebo laněných kulatých (např. AYKY) počtu a průřezu žil 5x35 až 50 mm2</t>
  </si>
  <si>
    <t>R74147119</t>
  </si>
  <si>
    <t>Tlačítko nouzového zastavení s aretací CENTRAL STOP v prosklené skříni, IP65, 3NO+3NC kontakty, 230V, včetě výstražného popisu</t>
  </si>
  <si>
    <t>dodávka a montáž
D221_2_202_PUDORYS_1NP - 0P18</t>
  </si>
  <si>
    <t>SO 55-77-01</t>
  </si>
  <si>
    <t>Orientační systém</t>
  </si>
  <si>
    <t>923711</t>
  </si>
  <si>
    <t>TABULE "NÁZEV STANICE" (NA OCELOVÝCH SLOUPCÍCH)</t>
  </si>
  <si>
    <t xml:space="preserve"> 1*2.85*0.6 = 1,710 [A]_x000d_
 Celkem: A = 1,710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</si>
  <si>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</si>
  <si>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923731</t>
  </si>
  <si>
    <t>TABULE "OZNAČENÍ SMĚRŮ" (NA OCELOVÝCH SLOUPCÍCH)</t>
  </si>
  <si>
    <t xml:space="preserve"> 1.42*0.462 = 0,656 [A]_x000d_
 Celkem: A = 0,656 [B]_x000d_</t>
  </si>
  <si>
    <t>Poznámka k položce: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</si>
  <si>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923773</t>
  </si>
  <si>
    <t>TABULE JINÁ (NA OCELOVÝCH SLOUPCÍCH)</t>
  </si>
  <si>
    <t xml:space="preserve"> 1*0.44*0.24 směrová šipka vlevo+OSPO = 0,106 [A]_x000d_
 Celkem: A = 0,106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</si>
  <si>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</si>
  <si>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923791</t>
  </si>
  <si>
    <t>PIKTOGRAMY ZE SAMOLEPÍCÍ FOLIE</t>
  </si>
  <si>
    <t xml:space="preserve"> 2*0.24*0.24 čekárna = 0,115 [A]_x000d_
 2*0.21*0.1485 otevírací doba výp. budovy = 0,062 [B]_x000d_
 2*0.21*0.1485prostor je monitorován = 0,062 [C]_x000d_
 Celkem: A+B+C = 0,240 [D]_x000d_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</si>
  <si>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</si>
  <si>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923794</t>
  </si>
  <si>
    <t>HLASOVÝ MAJÁČEK PRO NEVIDOMÉ</t>
  </si>
  <si>
    <t>1. Položka obsahuje: 
– veškerý spojovací materiál vč. připojovacího vedení 
– technický popis viz. projektová dokumentace 
– dodávka a montáž na místo určení 
2. Položka neobsahuje: X 
3. Způsob měření: 
Udává se počet kusů kompletní konstrukce nebo práce</t>
  </si>
  <si>
    <t>R923711</t>
  </si>
  <si>
    <t>"NÁZEV STANICE" NA FASÁDĚ</t>
  </si>
  <si>
    <t xml:space="preserve"> 2 = 2,000 [A]_x000d_
 Celkem: A = 2,000 [B]_x000d_</t>
  </si>
  <si>
    <t>NÁZEV ŽEL. STANICE - BEČOV NAD TEPLOU 
- Historizující označení stanice podle dobového výjevu, rozměr 4900x1150mm, fasádní omítková plastika tl. 30 mm orámování zrnitost 1.0, barva bílá dle RAL 9010, vnitřní plocha nápisu fasádní omítka zrnitosti 1.0, barva dle fasády RAL 1015, písmo stanice malované na fasádě podle šablony, font písma Gill Sans MT, barva černá dle RAL 9005
- 2 ks. 
- umístěné na fasádě z východní a západní strany VB 
- podléhá odsouhlasení investora a památkové péče 
- nutné doložit grafický návrh a výrobní dokumentaci na jehož základě bude odsouhlasen finální rozměr</t>
  </si>
  <si>
    <t>R965891</t>
  </si>
  <si>
    <t>DEMONTÁŽ A PŘESUN INFORMAČNÍ TABULE ORIENTAČNÍHO SYSTÉMU</t>
  </si>
  <si>
    <t xml:space="preserve">OZNAČENÍ KOLEJÍ NA NÁSTUPIŠTÍCH 
-  PŘESUN NA SLOUP VO 
- '40 číslo koleje' 
- 2x oboustranná tabule kotvená na sloupu přístřešku, bude přesunuto na VO  
- rozměr 1 ks tabule - 240 x 240 mm</t>
  </si>
  <si>
    <t>R965892</t>
  </si>
  <si>
    <t>DEMONTÁŽ INFORMAČNÍCH TABULÍ A NÁLEPEK VČETNĚ ODVOZU A LIKVIDACE</t>
  </si>
  <si>
    <t xml:space="preserve"> 1označení vchodů = 1,000 [A]_x000d_
 3označení stanice = 3,000 [B]_x000d_
 1označení směrů = 1,000 [C]_x000d_
 1označení wc = 1,000 [D]_x000d_
 1označení čekárny = 1,000 [E]_x000d_
 Celkem: A+B+C+D+E = 7,000 [F]_x000d_</t>
  </si>
  <si>
    <t>Položka zahrnuje:
- odstranění konstrukcí a tabulí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t>
  </si>
  <si>
    <t>SO 55-78-02</t>
  </si>
  <si>
    <t xml:space="preserve"> 15.984+3.446 = 19,430 [A]_x000d_</t>
  </si>
  <si>
    <t>712340831</t>
  </si>
  <si>
    <t>Odstranění povlakové krytiny střech plochých do 10° z přitavených pásů NAIP v plné ploše jednovrstvé</t>
  </si>
  <si>
    <t xml:space="preserve"> "DEMOLICE DŘEVĚNÉHO OBJEKTU"_x000d_
 7.200*2.150*2 = 30,960 [A]_x000d_</t>
  </si>
  <si>
    <t xml:space="preserve"> "DEMOLICE HLAVNÍHO OBJEKTU"_x000d_
 3 = 3,000 [A]_x000d_</t>
  </si>
  <si>
    <t xml:space="preserve"> "DEMOLICE DŘEVĚNÉHO OBJEKTU"_x000d_
 4*2.150 = 8,600 [A]_x000d_</t>
  </si>
  <si>
    <t xml:space="preserve"> "DEMOLICE HLAVNÍHO OBJEKTU"_x000d_
 13.950 = 13,950 [A]_x000d_
 "DEMOLICE DŘEVĚNÉHO OBJEKTU"_x000d_
 2*7.200 = 14,400 [B]_x000d_
 Celkem: A+B = 28,350 [C]_x000d_</t>
  </si>
  <si>
    <t xml:space="preserve"> "DEMOLICE HLAVNÍHO OBJEKTU"_x000d_
 2*3.200 = 6,400 [A]_x000d_
 "DEMOLICE DŘEVĚNÉHO OBJEKTU"_x000d_
 2*3.200 = 6,400 [B]_x000d_
 Celkem: A+B = 12,800 [C]_x000d_</t>
  </si>
  <si>
    <t xml:space="preserve"> "DEMOLICE HLAVNÍHO OBJEKTU"_x000d_
 9 = 9,000 [A]_x000d_</t>
  </si>
  <si>
    <t>767134802</t>
  </si>
  <si>
    <t>Demontáž stěn a příček z plechů oplechování stěn plechy šroubovanými</t>
  </si>
  <si>
    <t xml:space="preserve"> "DEMOLICE HLAVNÍHO OBJEKTU"_x000d_
 13.150*2.850+14.000*0.550-1.200*1.000*3-0.600*1.000-0.400*1.000 = 40,578 [A]_x000d_
 13.150*2.850+14.000*1.500-1.200*1.000*4-0.900*1.970+1.520*2.850*2 = 60,569 [B]_x000d_
 (6.500-0.800)*2.850+((1.500+0.550)/2*8.180) = 24,630 [C]_x000d_
 (6.500-0.800)*2.850+((1.500+0.550)/2*8.180) = 24,630 [D]_x000d_
 "DEMOLICE OCELOVÉ GARÁŽE"_x000d_
 2*(5.900+2.950)*2.250 = 39,825 [E]_x000d_
 Celkem: A+B+C+D+E = 190,230 [F]_x000d_</t>
  </si>
  <si>
    <t>767392802</t>
  </si>
  <si>
    <t>Demontáž krytin střech z plechů šroubovaných do suti</t>
  </si>
  <si>
    <t xml:space="preserve"> "DEMOLICE HLAVNÍHO OBJEKTU"_x000d_
 14.000*8.250 = 115,500 [A]_x000d_
 "DEMOLICE OCELOVÉ GARÁŽE"_x000d_
 6.100*1.650*2 = 20,130 [B]_x000d_
 Celkem: A+B = 135,630 [C]_x000d_</t>
  </si>
  <si>
    <t>R7900001</t>
  </si>
  <si>
    <t>Odpojení a demontáž stávajícího rozvaděče</t>
  </si>
  <si>
    <t>899201211</t>
  </si>
  <si>
    <t>Demontáž mříží litinových včetně rámů, hmotnosti jednotlivě do 50 kg</t>
  </si>
  <si>
    <t xml:space="preserve"> "DEMOLICE HLAVNÍHO OBJEKTU"_x000d_
 5 = 5,000 [A]_x000d_
 "DEMOLICE DŘEVĚNÉHO OBJEKTU"_x000d_
 1 = 1,000 [B]_x000d_
 Celkem: A+B = 6,000 [C]_x000d_</t>
  </si>
  <si>
    <t>961043111</t>
  </si>
  <si>
    <t>Bourání základů z betonu proloženého kamenem</t>
  </si>
  <si>
    <t xml:space="preserve"> "DEMOLICE HLAVNÍHO OBJEKTU"_x000d_
 2*(13.550+6.430)*0.500*0.800 = 15,984 [A]_x000d_</t>
  </si>
  <si>
    <t xml:space="preserve"> "DEMOLICE HLAVNÍHO OBJEKTU"_x000d_
 0.800*0.450*3.400*2 = 2,448 [A]_x000d_
 0.500*0.700*2.850 = 0,998 [B]_x000d_
 Celkem: A+B = 3,446 [C]_x000d_</t>
  </si>
  <si>
    <t>965042241</t>
  </si>
  <si>
    <t>Bourání mazanin betonových nebo z litého asfaltu tl. přes 100 mm, plochy přes 4 m2</t>
  </si>
  <si>
    <t xml:space="preserve"> "DEMOLICE HLAVNÍHO OBJEKTU"_x000d_
 13.550*6.430*0.120 ŠÍŘKAxDÉLKAxVÝŠKA = 10,455 [A]_x000d_</t>
  </si>
  <si>
    <t>965049112</t>
  </si>
  <si>
    <t>Bourání mazanin Příplatek k cenám za bourání mazanin betonových se svařovanou sítí, tl. přes 100 mm</t>
  </si>
  <si>
    <t>968082015</t>
  </si>
  <si>
    <t>Vybourání plastových rámů oken s křídly, dveřních zárubní, vrat rámu oken s křídly, plochy do 1 m2</t>
  </si>
  <si>
    <t xml:space="preserve"> "DEMOLICE HLAVNÍHO OBJEKTU"_x000d_
 0.600*1.000 = 0,600 [A]_x000d_
 0.400*1.000 = 0,400 [B]_x000d_</t>
  </si>
  <si>
    <t>968082016</t>
  </si>
  <si>
    <t>Vybourání plastových rámů oken s křídly, dveřních zárubní, vrat rámu oken s křídly, plochy přes 1 do 2 m2</t>
  </si>
  <si>
    <t xml:space="preserve"> "DEMOLICE HLAVNÍHO OBJEKTU"_x000d_
 7*(1.200*1.000) = 8,400 [A]_x000d_</t>
  </si>
  <si>
    <t>968082021</t>
  </si>
  <si>
    <t>Vybourání plastových rámů oken s křídly, dveřních zárubní, vrat dveřních zárubní, plochy do 2 m2</t>
  </si>
  <si>
    <t xml:space="preserve"> "DEMOLICE HLAVNÍHO OBJEKTU"_x000d_
 0.900*1.970 = 1,773 [A]_x000d_</t>
  </si>
  <si>
    <t>981011111</t>
  </si>
  <si>
    <t>Demolice budov postupným rozebíráním dřevěných lehkých, jednostranně obitých</t>
  </si>
  <si>
    <t xml:space="preserve"> "DEMOLICE DŘEVĚNÉHO OBJEKTU"_x000d_
 3.300*6.350*3.300 ŠÍŘKAxDÉLKAxVÝŠKA = 69,152 [A]_x000d_</t>
  </si>
  <si>
    <t>981011312</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</si>
  <si>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</si>
  <si>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10 do 15 %</t>
  </si>
  <si>
    <t xml:space="preserve"> "DEMOLICE HLAVNÍHO OBJEKTU"_x000d_
 13.550*6.430*3.450 ŠÍŘKAxDÉLKAxVÝŠKA = 300,586 [A]_x000d_</t>
  </si>
  <si>
    <t>PLOCHA KONSTRUKCÍ V PŮDORYSE: 12,72 / 87,12 M2 = 14,6%</t>
  </si>
  <si>
    <t>981013211</t>
  </si>
  <si>
    <t>Demolice budov těžkými mechanizačními prostředky dřevěných lehkých, jednostranně obitých</t>
  </si>
  <si>
    <t xml:space="preserve"> "DEMOLICE OCELOVÉ GARÁŽE"_x000d_
 5.900*2.950*2.250 = 39,161 [A]_x000d_</t>
  </si>
  <si>
    <t>997006002</t>
  </si>
  <si>
    <t>Úprava stavebního odpadu třídění strojové</t>
  </si>
  <si>
    <t xml:space="preserve"> 75.147 Položka 981011312 = 75,147 [A]_x000d_
 Celkem: A = 75,147 [B]_x000d_</t>
  </si>
  <si>
    <t xml:space="preserve"> 0.147 Položka 968082021 = 0,147 [A]_x000d_
 0.058 Položka 725110811 = 0,058 [B]_x000d_
 0.058 Položka 725210821 = 0,058 [C]_x000d_
 Celkem: A+B+C = 0,263 [D]_x000d_</t>
  </si>
  <si>
    <t xml:space="preserve"> 0.170 Položka 712340831 = 0,170 [A]_x000d_</t>
  </si>
  <si>
    <t xml:space="preserve"> 35.165 Položka 961043111 = 35,165 [A]_x000d_
 23.001 Položka 965042241 = 23,001 [B]_x000d_
 0.303 Položka 965049112 = 0,303 [C]_x000d_
 Celkem: A+B+C = 58,469 [D]_x000d_</t>
  </si>
  <si>
    <t xml:space="preserve"> 0.029 Položka 968082015 = 0,029 [A]_x000d_
 0.496 Položka 968082016 = 0,496 [B]_x000d_
 0.216 Položka 766691914 = 0,216 [C]_x000d_
 2.697 Položka 981011111 = 2,697 [D]_x000d_
 Celkem: A+B+C+D = 3,438 [E]_x000d_</t>
  </si>
  <si>
    <t xml:space="preserve"> 5.493 Položka 962032631 = 5,493 [A]_x000d_
 Celkem: A = 5,493 [B]_x000d_</t>
  </si>
  <si>
    <t>SO 55-79-04</t>
  </si>
  <si>
    <t>DA01</t>
  </si>
  <si>
    <t>Montáž lavičky - typ A.1, LCA1510Z CORA</t>
  </si>
  <si>
    <t xml:space="preserve"> "VÝPIS DROBNÉ ARCHITEKTURY"_x000d_
 "DA/01"_x000d_
 4 = 4,000 [A]_x000d_</t>
  </si>
  <si>
    <t>DODÁVKU ZAJIŠŤUJE SPRÁVA ŽELEZNIC
kotvení na dlažbu do betonového základu pomocí závitových tyčí.
egoé plus a.s.
LV 151 VERA</t>
  </si>
  <si>
    <t>DA02</t>
  </si>
  <si>
    <t>Montáž kolostavu - typ C.1, ARC 1100</t>
  </si>
  <si>
    <t xml:space="preserve"> "VÝPIS DROBNÉ ARCHITEKTURY"_x000d_
 "DA/02"_x000d_
 4 = 4,000 [A]_x000d_</t>
  </si>
  <si>
    <t>DODÁVKU ZAJIŠŤUJE SPRÁVA ŽELEZNIC
kotvení na dlažbu do betonového základu pomocí závitových tyčí.
'CPR Egoé ARC-1R cz'</t>
  </si>
  <si>
    <t>DA03</t>
  </si>
  <si>
    <t>Montáž odpadkového koše interiér - typ B.1, FLASH - FL 1.0</t>
  </si>
  <si>
    <t xml:space="preserve"> "VÝPIS DROBNÉ ARCHITEKTURY"_x000d_
 "DA/03"_x000d_
 2 = 2,000 [A]_x000d_</t>
  </si>
  <si>
    <t>DODÁVKU ZAJIŠŤUJE SPRÁVA ŽELEZNIC
kotvení na dlažbu nebo ve zhutněném terénu do betonového základu pomocí závitových tyčí.</t>
  </si>
  <si>
    <t>Montáž odpadkového koše exteriér - typ B.3, sestava pro ukládání tříděného odpadu, FLASH – FL 4.1</t>
  </si>
  <si>
    <t xml:space="preserve"> "VÝPIS DROBNÉ ARCHITEKTURY"_x000d_
 "DA/04"_x000d_
 1 = 1,000 [A]_x000d_</t>
  </si>
  <si>
    <t>DA05</t>
  </si>
  <si>
    <t>Montáž informační závěsné vývěsky STR 1.0 - STORM; Rozměry 975x725 mm</t>
  </si>
  <si>
    <t xml:space="preserve"> "VÝPIS DROBNÉ ARCHITEKTURY"_x000d_
 "DA/05"_x000d_
 2 = 2,000 [A]_x000d_</t>
  </si>
  <si>
    <t>DODÁVKU ZAJIŠŤUJE SPRÁVA ŽELEZNIC
Kotvení na zeď pomocí 4x závitových tyčí nebo šroubků M8. Materiál kotevních prvků bude ocelový – zinkovaný.</t>
  </si>
  <si>
    <t>DA06</t>
  </si>
  <si>
    <t>Montáž dobíjecího stojanu pro elektrokola</t>
  </si>
  <si>
    <t>DA06_dod</t>
  </si>
  <si>
    <t xml:space="preserve">dobíjecí stojan pro elektrokola, rozměr 1208x180x180mm, antikorozní povrchová úprava,  barevnost musí být dle vzorníku ral a dle schváleného jednotného branding</t>
  </si>
  <si>
    <t xml:space="preserve">dobíjecí stojan pro elektrokola, rozměr 1208x180x180mm, antikorozní povrchová úprava,  barevnost musí být dle vzorníku ral a dle schváleného jednotného brandingu dobíjecích stanic</t>
  </si>
  <si>
    <t>Kombinace barevných odstínů musí splňovat požadavky na kontrastní poměry dle normy čsn en 16584-1. Požadavky: zabezpečení proti neoprávněnému otevření, pevné uchycení k podkladu, na ds pro dobíjení elektrokol musí být viditelně umístěn informační panel s návodem k použití, připojení k elektrické síti 230v zemním kabelovým vedením umístěným v kabelové chráničce. ds pro dobíjení elektrokol budou zahrnuty do dálkové diagnostiky technologických systémů (ddts) s možností dálkového spínání/vypínání.</t>
  </si>
  <si>
    <t>SO 55-79-05</t>
  </si>
  <si>
    <t xml:space="preserve"> 4*3.775 = 15,100 [A]_x000d_
 1*1.750 = 1,750 [B]_x000d_
 51*3.250 = 165,750 [C]_x000d_
 1*3.200 = 3,200 [D]_x000d_
 4*3.000 = 12,000 [E]_x000d_
 Celkem: A+B+C+D+E = 197,800 [F]_x000d_</t>
  </si>
  <si>
    <t xml:space="preserve"> 4*(5*(3.775-0.240)*(0.100*0.025)+25*(0.060*0.025*0.700)+2*(0.060*0.025*0.100)) = 0,283 [A]_x000d_
 1*(5*(1.750-0.240)*(0.100*0.025)+13*(0.060*0.025*0.700)) = 0,033 [B]_x000d_
 51*(5*(3.250-0.240)*(0.100*0.025)+22*(0.060*0.025*0.700)+2*(0.060*0.025*0.100)) = 3,112 [C]_x000d_
 1*(5*(3.200-0.240)*(0.100*0.025)+22*(0.060*0.025*0.700)+2*(0.060*0.025*0.100)) = 0,060 [D]_x000d_
 4*(5*(3.000-0.240)*(0.100*0.025)+22*(0.060*0.025*0.700)+2*(0.060*0.025*0.100)) = 0,232 [E]_x000d_
 Celkem: A+B+C+D+E = 3,720 [F]_x000d_</t>
  </si>
  <si>
    <t>R34827301</t>
  </si>
  <si>
    <t>Demontáž sloupové hlavice do suti</t>
  </si>
  <si>
    <t>R34827351</t>
  </si>
  <si>
    <t>Replika betonové sloupové hlavice 350x350 mm, včetně ošetřujícího hydrofobizačního nátěru</t>
  </si>
  <si>
    <t>Nachází se 62 sloupků, na většině se nachází nepůvodní hlavice, na pár místech je ještě původní, ale již značně zdegradována.
Původní hlavice se použije pro výrobu formy dle přesných rozměrů.
Původní hlavice projdou rozborem zrnitosti a stanoví se typ betonu a frakce a typ kameniva.
Hlavice budou vyrobeny všechny nově jako repliky a budou ošetřeny hydrofobizačním nátěrem.
Hlavice budou osazeny na zídku na maltu.</t>
  </si>
  <si>
    <t>622635041</t>
  </si>
  <si>
    <t>Oprava spárování cihelného zdiva cementovou maltou včetně vysekání a vyčištění spár stěn, v rozsahu opravované plochy přes 40 do 50 %</t>
  </si>
  <si>
    <t xml:space="preserve"> "SLOUPKY"_x000d_
 62*2*(0.240+0.240)*0.855 = 50,890 [A]_x000d_
 "ZÍDKA"_x000d_
 (4*3.375+1*1.750+51*3.250+1*3.200+4*3.000)*(2*0.280+0.240) = 156,960 [B]_x000d_
 -62*(0.240*0.240) = -3,571 [C]_x000d_
 Celkem: A+B+C = 204,278 [D]_x000d_
 D * 2Koeficient množství = 408,557 [E]_x000d_</t>
  </si>
  <si>
    <t>KOEFICIENT 2,0 = ZA OPRAVU 100%</t>
  </si>
  <si>
    <t xml:space="preserve"> 4*(5*(3.775-0.240)*2*(0.100+0.025)+25*0.700*2*(0.060+0.025)+2*0.100*2*(0.060+0.025)) = 29,711 [A]_x000d_
 1*(5*(1.750-0.240)*2*(0.100+0.025)+13*0.700*2*(0.060+0.025)) = 3,435 [B]_x000d_
 51*(5*(3.250-0.240)*(0.100+0.025)+22*0.700*2*(0.060+0.025)+2*0.100*2*(0.060+0.025)) = 231,196 [C]_x000d_
 1*(5*(3.200-0.240)*(0.100+0.025)+22*0.700*2*(0.060+0.025)+2*0.100*2*(0.060+0.025)) = 4,502 [D]_x000d_
 4*(5*(3.000-0.240)*(0.100+0.025)+22*0.700*2*(0.060+0.025)+2*0.100*2*(0.060+0.025)) = 17,508 [E]_x000d_
 Celkem: A+B+C+D+E = 286,351 [F]_x000d_</t>
  </si>
  <si>
    <t>783501583</t>
  </si>
  <si>
    <t>Příprava podkladu krytiny před provedením nátěru Příplatek k cenám -1501, -1503, 1511, -1513,-1521,-1523, -1531 a -1533 za použití odstraňovače mechu</t>
  </si>
  <si>
    <t>783801273</t>
  </si>
  <si>
    <t>Očištění omítek biocidními prostředky napadených mikroorganismy s okartáčováním, nátěrem dvojnásobným, povrchů hladkých zdiva lícového</t>
  </si>
  <si>
    <t xml:space="preserve"> "SLOUPKY"_x000d_
 62*2*(0.240+0.240)*0.855 = 50,890 [A]_x000d_
 "ZÍDKA"_x000d_
 (4*3.375+1*1.750+51*3.250+1*3.200+4*3.000)*(2*0.280+0.240) = 156,960 [B]_x000d_
 -62*(0.240*0.240) = -3,571 [C]_x000d_
 Celkem: A+B+C = 204,278 [D]_x000d_</t>
  </si>
  <si>
    <t>783801283</t>
  </si>
  <si>
    <t>Očištění omítek biocidními prostředky napadených mikroorganismy s okartáčováním, nátěrem dvojnásobným, povrchů hrubých betonových povrchů nebo omítek hrubých, r</t>
  </si>
  <si>
    <t>Očištění omítek biocidními prostředky napadených mikroorganismy s okartáčováním, nátěrem dvojnásobným, povrchů hrubých betonových povrchů nebo omítek hrubých, rýhovaných tenkovrstvých nebo škrábaných (břízolitových)</t>
  </si>
  <si>
    <t xml:space="preserve"> "BET. ZÁKLAD POD ZÍDKOU"_x000d_
 (4*3.375+1*1.750+51*3.250+1*3.200+4*3.000)*(0.100+0.050) = 29,430 [A]_x000d_</t>
  </si>
  <si>
    <t>783801503</t>
  </si>
  <si>
    <t>Příprava podkladu omítek před provedením nátěru omytí tlakovou vodou</t>
  </si>
  <si>
    <t xml:space="preserve"> 204.279+29.430 = 233,709 [A]_x000d_</t>
  </si>
  <si>
    <t>783826655</t>
  </si>
  <si>
    <t>Hydrofobizační nátěr omítek silikonový, transparentní, povrchů hladkých lícového zdiva</t>
  </si>
  <si>
    <t>2NÁSOBNÝ NÁTĚR</t>
  </si>
  <si>
    <t>783826675</t>
  </si>
  <si>
    <t>Hydrofobizační nátěr omítek silikonový, transparentní, povrchů hrubých betonových povrchů nebo omítek hrubých, rýhovaných tenkovrstvých nebo škrábaných (břízoli</t>
  </si>
  <si>
    <t>Hydrofobizační nátěr omítek silikonový, transparentní, povrchů hrubých betonových povrchů nebo omítek hrubých, rýhovaných tenkovrstvých nebo škrábaných (břízolitových)</t>
  </si>
  <si>
    <t>R783990</t>
  </si>
  <si>
    <t>Zakrývání, olepování při natírání</t>
  </si>
  <si>
    <t>59623031</t>
  </si>
  <si>
    <t>cihla lícová plná německý formát 240x115x71mm</t>
  </si>
  <si>
    <t>962032240</t>
  </si>
  <si>
    <t>Bourání zdiva nadzákladového z cihel pálených plných nebo lícových nebo vápenopískových, na maltu cementovou, objemu do 1 m3</t>
  </si>
  <si>
    <t xml:space="preserve"> "SLOUPKY"_x000d_
 12*(0.240*0.240)*0.855 = 0,591 [A]_x000d_</t>
  </si>
  <si>
    <t>CCA. 20% CIHELNÝCH SLOUPKŮ BUDE ROZEBRÁNO A BUDE PŘESKLÁDÁNO S PŘÍPADNÝM DOPLNĚNÍM CIHEL</t>
  </si>
  <si>
    <t>966003810</t>
  </si>
  <si>
    <t>Rozebrání dřevěného oplocení se sloupky osové vzdálenosti do 4,00 m, výšky do 2,50 m, osazených do hloubky 1,00 m s příčníky a dřevěnými sloupky z prken a latí</t>
  </si>
  <si>
    <t xml:space="preserve"> 4*3.375 = 13,500 [A]_x000d_
 1*1.750 = 1,750 [B]_x000d_
 51*3.250 = 165,750 [C]_x000d_
 1*3.200 = 3,200 [D]_x000d_
 4*3.000 = 12,000 [E]_x000d_
 Celkem: A+B+C+D+E = 196,200 [F]_x000d_</t>
  </si>
  <si>
    <t>985221101</t>
  </si>
  <si>
    <t>Doplnění zdiva ručně do aktivované malty cihlami</t>
  </si>
  <si>
    <t>985311111</t>
  </si>
  <si>
    <t>Reprofilace betonu sanačními maltami na cementové bázi ručně stěn, tloušťky do 10 mm</t>
  </si>
  <si>
    <t>985311112</t>
  </si>
  <si>
    <t>Reprofilace betonu sanačními maltami na cementové bázi ručně stěn, tloušťky přes 10 do 20 mm</t>
  </si>
  <si>
    <t>985323111</t>
  </si>
  <si>
    <t>Spojovací můstek reprofilovaného betonu na cementové bázi, tloušťky 1 mm</t>
  </si>
  <si>
    <t xml:space="preserve"> "OBJEKT SO 55-79-05"_x000d_
 1.152 POLOŽKA 962032240 = 1,152 [A]_x000d_</t>
  </si>
  <si>
    <t xml:space="preserve"> "OBJEKT SO 55-79-05"_x000d_
 1.693 POLOŽKA R34827301 = 1,693 [A]_x000d_</t>
  </si>
  <si>
    <t xml:space="preserve"> "OBJEKT SO 55-79-05"_x000d_
 10.791 POLOŽKA 966003810 = 10,791 [A]_x000d_</t>
  </si>
  <si>
    <t>OŘ</t>
  </si>
  <si>
    <t>725311121</t>
  </si>
  <si>
    <t>Dřezy bez výtokových armatur jednoduché se zápachovou uzávěrkou nerezové s odkapávací plochou 560x480 mm a miskou</t>
  </si>
  <si>
    <t xml:space="preserve"> "Výpis truhlářských výrobků"_x000d_
 1 T/003 = 1,000 [A]_x000d_
 1 T/004 = 1,000 [B]_x000d_
 1 T/005 = 1,000 [C]_x000d_
 1 T/006 = 1,000 [D]_x000d_
 1 T/007 = 1,000 [E]_x000d_
 Celkem: A+B+C+D+E = 5,000 [F]_x000d_</t>
  </si>
  <si>
    <t>725821325</t>
  </si>
  <si>
    <t>Baterie dřezové stojánkové pákové s otáčivým ústím a délkou ramínka 220 mm</t>
  </si>
  <si>
    <t>R766T003</t>
  </si>
  <si>
    <t>Montáž kuchyňské linky T/003 - dl. 1600 mm</t>
  </si>
  <si>
    <t xml:space="preserve"> "Výpis truhlářských výrobků"_x000d_
 1 T/003 = 1,000 [A]_x000d_</t>
  </si>
  <si>
    <t>R766T004</t>
  </si>
  <si>
    <t>Montáž kuchyňské linky T/004 - dl. 2990 mm</t>
  </si>
  <si>
    <t xml:space="preserve"> "Výpis truhlářských výrobků"_x000d_
 1 T/004 = 1,000 [A]_x000d_</t>
  </si>
  <si>
    <t>R766T005</t>
  </si>
  <si>
    <t>Montáž kuchyňské linky T/005 - dl. 3000 mm</t>
  </si>
  <si>
    <t xml:space="preserve"> "Výpis truhlářských výrobků"_x000d_
 1 T/005 = 1,000 [A]_x000d_</t>
  </si>
  <si>
    <t>R766T006</t>
  </si>
  <si>
    <t>Montáž kuchyňské linky T/006 - dl. 3300 mm</t>
  </si>
  <si>
    <t xml:space="preserve"> "Výpis truhlářských výrobků"_x000d_
 1 T/006 = 1,000 [A]_x000d_</t>
  </si>
  <si>
    <t>R766T007</t>
  </si>
  <si>
    <t>Montáž kuchyňské linky T/007 - dl. 3000 mm</t>
  </si>
  <si>
    <t xml:space="preserve"> "Výpis truhlářských výrobků"_x000d_
 1 T/007 = 1,000 [A]_x000d_</t>
  </si>
  <si>
    <t>T004</t>
  </si>
  <si>
    <t>dodávka kuchyňské linky T/004 - dl. 2990 mm</t>
  </si>
  <si>
    <t>Není součástí dávky:
- Mikrovlná trouba
- Lednice
Součástí této položky je:
- Horní a dolní skříňky včetně veškerého kování v délce 2990 mm
- Pracovní deska HPL s postformingem s vyříznutím otvorů na spotřebiče
- Vestavný odpadkový koš
- LED osvětlení pracovní desky - LED pásek pod horními skříňkami
Není součástí dodávky této položky:
- Dřez, sifon a baterie - oceněno zvlášť
- Lednice a mikrovlnka není součástí stavby</t>
  </si>
  <si>
    <t>T006</t>
  </si>
  <si>
    <t>dodávka kuchyňské linky T/006 - dl. 3300 mm</t>
  </si>
  <si>
    <t>Součástí dodávky:
- Digestoř
- Vestavná sklokeramicá deska
Není součástí dávky:
- Mikrovlná trouba
- Lednice
Součástí této položky je:
- Horní a dolní skříňky včetně veškerého kování v délce 3000 mm
- Pracovní deska HPL s postformingem s vyříznutím otvorů na spotřebiče
- Vestavný odpadkový koš
- LED osvětlení pracovní desky - LED pásek pod horními skříňkami
- Sklokeramická vestvná deska, 4 varné zóny
- Digestoř
Není součástí dodávky této položky:
- Dřez, sifon a baterie - oceněno zvlášť
- Lednice a mikrovlnka není součástí stavby</t>
  </si>
  <si>
    <t>T007</t>
  </si>
  <si>
    <t>dodávka kuchyňské linky T/007 - dl. 3000 mm</t>
  </si>
  <si>
    <t>T02</t>
  </si>
  <si>
    <t>dodávka kuchyňské linky T/003 - dl. 1600 mm</t>
  </si>
  <si>
    <t>Není součástí dávky:
- Mikrovlná trouba
- Lednice
Součástí této položky je:
- Horní a dolní skříňky včetně veškerého kování v délce 1600 mm
- Pracovní deska HPL s postformingem s vyříznutím otvorů na spotřebiče
- Vestavný odpadkový koš
- LED osvětlení pracovní desky - LED pásek pod horními skříňkami
Není součástí dodávky této položky:
- Dřez, sifon a baterie - oceněno zvlášť
- Lednice a mikrovlnka není součástí stavby</t>
  </si>
  <si>
    <t>dodávka kuchyňské linky T/005 - dl. 3000 mm</t>
  </si>
  <si>
    <t>44932114</t>
  </si>
  <si>
    <t>přístroj hasicí ruční práškový PG 6 LE</t>
  </si>
  <si>
    <t xml:space="preserve"> "OBJEKT SO 55-73-01"_x000d_
 6 = 6,000 [A]_x000d_</t>
  </si>
  <si>
    <t>44932211</t>
  </si>
  <si>
    <t>přístroj hasicí ruční sněhový KS 5 BG</t>
  </si>
  <si>
    <t xml:space="preserve"> "OBJEKT SO 55-73-01"_x000d_
 1 = 1,000 [A]_x000d_</t>
  </si>
  <si>
    <t>790O12</t>
  </si>
  <si>
    <t>Montáž zrcadla - na stěnu</t>
  </si>
  <si>
    <t xml:space="preserve"> "VÝPIS OSTATNÍCH VÝROBKŮ"_x000d_
 8 O/016 = 8,000 [A]_x000d_</t>
  </si>
  <si>
    <t>790O12_dod</t>
  </si>
  <si>
    <t>zrcadlo 600x600 mm v nerezovém rámu</t>
  </si>
  <si>
    <t>790O14</t>
  </si>
  <si>
    <t>Montáž zásobník na papírové ručníky</t>
  </si>
  <si>
    <t xml:space="preserve"> "VÝPIS OSTATNÍCH VÝROBKŮ"_x000d_
 8 O/017 = 8,000 [A]_x000d_</t>
  </si>
  <si>
    <t>790O14_dod</t>
  </si>
  <si>
    <t>zásobník na papírové ručníky, povrchová úprava matová, uzamykatelný, přisazená montáž, pro 600 útěrek</t>
  </si>
  <si>
    <t>790O15</t>
  </si>
  <si>
    <t>Montáž koše na papírové útěrky</t>
  </si>
  <si>
    <t xml:space="preserve"> "VÝPIS OSTATNÍCH VÝROBKŮ"_x000d_
 8 O/018 = 8,000 [A]_x000d_</t>
  </si>
  <si>
    <t>790O15_dod</t>
  </si>
  <si>
    <t>koš na papírové útěrky, bílý, objem 50l, umístěný v blizkosti umyvadla</t>
  </si>
  <si>
    <t>790O16</t>
  </si>
  <si>
    <t>Montáž WC štětky</t>
  </si>
  <si>
    <t xml:space="preserve"> "VÝPIS OSTATNÍCH VÝROBKŮ"_x000d_
 4 O/019 = 4,000 [A]_x000d_</t>
  </si>
  <si>
    <t>790O16_dod</t>
  </si>
  <si>
    <t>WC štětka závěsná</t>
  </si>
  <si>
    <t>790O17</t>
  </si>
  <si>
    <t>Montáž zásobníku toaletního papíru</t>
  </si>
  <si>
    <t xml:space="preserve"> "VÝPIS OSTATNÍCH VÝROBKŮ"_x000d_
 4 O/020 = 4,000 [A]_x000d_</t>
  </si>
  <si>
    <t>790O17_dod</t>
  </si>
  <si>
    <t>zásobník toaletního papíru, nerezová ocel, povrchová úprava matová, uzamykatelný, pro role 290x100mm</t>
  </si>
  <si>
    <t>790O18</t>
  </si>
  <si>
    <t>Montáž koše na hygienické potřeby</t>
  </si>
  <si>
    <t xml:space="preserve"> "VÝPIS OSTATNÍCH VÝROBKŮ"_x000d_
 2 O/021 = 2,000 [A]_x000d_</t>
  </si>
  <si>
    <t>790O18_dod</t>
  </si>
  <si>
    <t>koš na hygienické potřeby, závěsný, se snímatelným krytem a výkyvným/otvíravým víkem, objem 5-10l, p.ú. nerez matná nebo kartáčovaná</t>
  </si>
  <si>
    <t>790O19</t>
  </si>
  <si>
    <t>Montáž háčku na oblečení - na stěnu</t>
  </si>
  <si>
    <t xml:space="preserve"> "VÝPIS OSTATNÍCH VÝROBKŮ"_x000d_
 4 O/022 = 4,000 [A]_x000d_</t>
  </si>
  <si>
    <t>790O19_dod</t>
  </si>
  <si>
    <t>dvojháček na oblečení</t>
  </si>
  <si>
    <t>953943211</t>
  </si>
  <si>
    <t>Osazování drobných kovových předmětů kotvených do stěny hasicího přístroje</t>
  </si>
  <si>
    <t xml:space="preserve"> "OBJEKT SO 55-71-01.01"_x000d_
 "VÝPIS OSTATNÍCH VÝROBKŮ"_x000d_
 "O/013"_x000d_
 1+1+4+1+3+2+2+5 = 19,000 [A]_x000d_
 "OBJEKT SO 55-73-01"_x000d_
 "VÝPIS OSTATNÍCH VÝROBKŮ"_x000d_
 4 O/06 = 4,000 [B]_x000d_
 2 O/07 = 2,000 [C]_x000d_
 1 O/08 = 1,000 [D]_x000d_
 Celkem: A+B+C+D = 26,000 [E]_x000d_</t>
  </si>
  <si>
    <t>R4493211</t>
  </si>
  <si>
    <t>přístroj hasicí práškový 34A</t>
  </si>
  <si>
    <t xml:space="preserve"> "OBJEKT SO 55-71-01.01"_x000d_
 13 = 13,000 [A]_x000d_</t>
  </si>
  <si>
    <t>R4493212</t>
  </si>
  <si>
    <t>přístroj hasicí ruční sněhový 70B</t>
  </si>
  <si>
    <t xml:space="preserve"> "OBJEKT SO 55-71-01.01"_x000d_
 6 = 6,000 [A]_x000d_</t>
  </si>
  <si>
    <t>R790O14</t>
  </si>
  <si>
    <t>Montáž Klaprám A0</t>
  </si>
  <si>
    <t xml:space="preserve"> "VÝPIS OSTATNÍCH VÝROBKŮ"_x000d_
 4 O/014 = 4,000 [A]_x000d_</t>
  </si>
  <si>
    <t>R790O14_dod</t>
  </si>
  <si>
    <t>klaprám A0</t>
  </si>
  <si>
    <t>R790O15</t>
  </si>
  <si>
    <t>Montáž dávkovače mýdla</t>
  </si>
  <si>
    <t xml:space="preserve"> "VÝPIS OSTATNÍCH VÝROBKŮ"_x000d_
 8 O/015 = 8,000 [A]_x000d_</t>
  </si>
  <si>
    <t>R790O15_dod</t>
  </si>
  <si>
    <t>dávkovač tekutého mýdla - nástěnný prvek, uzamykatelný, manuální ovládání, s okénkem pro kontrolu obsahu, objem min. 0,8l, p.ú. nerez matná nebo kartáčovaná</t>
  </si>
  <si>
    <t>SO 90-90</t>
  </si>
  <si>
    <t>POPLATKY ZA LIKVIDACI ODPADŮ NEKONTAMINOVANÝCH - 17 05 04 VYTĚŽENÉ ZEMINY A HORNINY - I. TŘÍDA TĚŽITELNOSTI, VČETNĚ NALOŽENÍ NA DOPRAVNÍ PROSTŘDEK A DOPRAVY</t>
  </si>
  <si>
    <t xml:space="preserve"> "SO 55-31-08"_x000d_
 513.584 = 513,584 [A]_x000d_
 "SO 55-32-09"_x000d_
 28.908 = 28,908 [B]_x000d_
 "SO 55-52-06"_x000d_
 990.281 = 990,281 [C]_x000d_
 "SO 55-71-01.01B"_x000d_
 192.102 = 192,102 [D]_x000d_
 "SO 55-71-01.41"_x000d_
 25.200 = 25,200 [E]_x000d_
 "SO 55-73-03.01"_x000d_
 94.494 = 94,494 [F]_x000d_
 Celkem: A+B+C+D+E+F = 1844,569 [G]_x000d_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</si>
  <si>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2. Položka neobsahuje:
X
3. Způsob měření: 
- [měrná jednotka – nejčastěji Tuna] určující množství odpadu vytříděného v souladu se zákonem č. 541/2020 Sb., o odpadech, v platném znění</t>
  </si>
  <si>
    <t xml:space="preserve"> "PS 55-02-21"_x000d_
 0.550 = 0,550 [A]_x000d_
 "SO 55-02-41A"_x000d_
 1.100 = 1,100 [B]_x000d_
 "SO 55-02-41B"_x000d_
 0.114 = 0,114 [C]_x000d_
 "SO 55-02-61"_x000d_
 0.111 = 0,111 [D]_x000d_
 "SO 55-02-91"_x000d_
 1.750 = 1,750 [E]_x000d_
 "SO 55-02-92"_x000d_
 0.636 = 0,636 [F]_x000d_
 "SO 55-02-94"_x000d_
 0.590 = 0,590 [G]_x000d_
 "SO 55-71-01.01A"_x000d_
 1.398 = 1,398 [H]_x000d_
 "SO 55-71-01.01B"_x000d_
 137.752 = 137,752 [I]_x000d_
 "SO 55-71-01.44"_x000d_
 0.672 = 0,672 [J]_x000d_
 "SO 55-71-01.45"_x000d_
 4.996 = 4,996 [K]_x000d_
 "SO 55-71-01.47"_x000d_
 2.974 = 2,974 [L]_x000d_
 "SO 55-73-03.01"_x000d_
 0.252 = 0,252 [M]_x000d_
 "SO 55-73-03.41"_x000d_
 0.124 = 0,124 [N]_x000d_
 "SO 55-73-03.47"_x000d_
 1.089 = 1,089 [O]_x000d_
 "SO 55-78-02"_x000d_
 75.147 = 75,147 [P]_x000d_
 "SO 55-79-05"_x000d_
 1.152 = 1,152 [Q]_x000d_
 Celkem: A+B+C+D+E+F+G+H+I+J+K+L+M+N+O+P+Q = 230,407 [R]_x000d_</t>
  </si>
  <si>
    <t xml:space="preserve"> "SO 55-71-01B"_x000d_
 246.589 = 246,589 [A]_x000d_
 "SO 55-71-01.41"_x000d_
 3.487 = 3,487 [B]_x000d_
 Celkem: A+B = 250,076 [C]_x000d_</t>
  </si>
  <si>
    <t xml:space="preserve"> "SO 55-52-06"_x000d_
 343.592 = 343,592 [A]_x000d_
 "SO 55-78-02"_x000d_
 0.170 = 0,170 [B]_x000d_
 Celkem: A+B = 343,762 [C]_x000d_</t>
  </si>
  <si>
    <t xml:space="preserve"> "SO 55-52-06"_x000d_
 19.954 = 19,954 [A]_x000d_
 "SO 55-71-01.01B"_x000d_
 70.241 = 70,241 [B]_x000d_
 "SO 55-78-02"_x000d_
 58.469 = 58,469 [C]_x000d_
 "SO 55-79-05"_x000d_
 1.693 = 1,693 [D]_x000d_
 Celkem: A+B+C+D = 150,357 [E]_x000d_</t>
  </si>
  <si>
    <t xml:space="preserve"> "SO 55-71-01.01B"_x000d_
 74.210 = 74,210 [A]_x000d_
 "SO 55-79-05"_x000d_
 10.791 = 10,791 [B]_x000d_
 Celkem: A+B = 85,001 [C]_x000d_</t>
  </si>
  <si>
    <t xml:space="preserve"> "SO 55-31-08"_x000d_
 0.947 = 0,947 [A]_x000d_</t>
  </si>
  <si>
    <t xml:space="preserve"> "SO 55-71-01.01B"_x000d_
 10.000 = 10,000 [A]_x000d_</t>
  </si>
  <si>
    <t>KOMUNÁLNÍ ODPAD VZNIKAJÍCÍ V PRŮBĚHU STAVBY
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 náklady spojené s nakládáním s nebezpečným odpadem (pytlování)
2. Položka neobsahuje:
X
3. Způsob měření: 
- [měrná jednotka – nejčastěji Tuna] určující množství odpadu vytříděného v souladu se zákonem č. 541/2020 Sb., o odpadech, v platném znění</t>
  </si>
  <si>
    <t xml:space="preserve"> "SO 55-71-01.47"_x000d_
 2.500 = 2,500 [A]_x000d_</t>
  </si>
  <si>
    <t xml:space="preserve"> "SO 55-52-06"_x000d_
 93.500 = 93,500 [A]_x000d_
 "SO 55-78-02"_x000d_
 5.493 = 5,493 [B]_x000d_
 Celkem: A+B = 98,993 [C]_x000d_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</si>
  <si>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2. Položka neobsahuje:
X
3. Způsob měření: 
- [měrná jednotka – nejčastěji Tuna] určující množství odpadu vytříděného v souladu se zákonem č. 541/2020 Sb., o odpadech, v platném znění 
*) Předpoklad obsahu PAU a DEHETU</t>
  </si>
  <si>
    <t xml:space="preserve"> "SO 55-71-01.47"_x000d_
 1.500 = 1,500 [A]_x000d_</t>
  </si>
  <si>
    <t xml:space="preserve"> "SO 55-71-01.01B"_x000d_
 1.000 = 1,000 [A]_x000d_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</si>
  <si>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 náklady spojené s nakládáním s nebezpečným odpadem (pytlování)
2. Položka neobsahuje:
X
3. Způsob měření: 
- [měrná jednotka – nejčastěji Tuna] určující množství odpadu vytříděného v souladu se zákonem č. 541/2020 Sb., o odpadech, v platném znění</t>
  </si>
  <si>
    <t>SO 98-98</t>
  </si>
  <si>
    <t>035103000</t>
  </si>
  <si>
    <t>Pronájem ploch</t>
  </si>
  <si>
    <t>Nájmy hrazené zhotovitelem stavby, předpoklad pronájem 582 m2</t>
  </si>
  <si>
    <t>VSEOB001</t>
  </si>
  <si>
    <t>Dokumentace skutečného provedení stavby, geodetická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</si>
  <si>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</si>
  <si>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</si>
  <si>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</si>
  <si>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</si>
  <si>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</si>
  <si>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</si>
  <si>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</si>
  <si>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</si>
  <si>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</si>
  <si>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 xml:space="preserve">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</si>
  <si>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</si>
  <si>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</si>
  <si>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 xml:space="preserve">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</si>
  <si>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</si>
  <si>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 stavby</t>
  </si>
  <si>
    <t>Exkurze stavby, dle rozsahu SoD k realizaci</t>
  </si>
  <si>
    <t>VSEOB007</t>
  </si>
  <si>
    <t>Geodetická vytyčovací síť celé stavby</t>
  </si>
  <si>
    <t>VSEOB008</t>
  </si>
  <si>
    <t>Hlukové měření pro účely realizace stavby</t>
  </si>
  <si>
    <t xml:space="preserve">popis položky:
v předepsaném rozsahu a počtu dle VTP a ZTP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</si>
  <si>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</si>
  <si>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Stavebně technický průzkum - doplňující průzkumy stavebních konstrukcí pro ověření jejich stavu</t>
  </si>
  <si>
    <t>- Doplňující průzkumy stavebních konstrukcí pro ověření jejich stavu.
- Doplňující stavebně-konstrukční řešení 
- posouzení únosnosti konstrukcí odkrytých v rámci stavby, návrh výměny nebo opravy poškozených nosných prvků k odsouhlasení AD</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</si>
</sst>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5">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xf numFmtId="0" fontId="0" fillId="0" borderId="0" xfId="0" quotePrefix="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styles" Target="styles.xml" /><Relationship Id="rId40" Type="http://schemas.openxmlformats.org/officeDocument/2006/relationships/theme" Target="theme/theme1.xml" /><Relationship Id="rId41" Type="http://schemas.openxmlformats.org/officeDocument/2006/relationships/calcChain" Target="calcChain.xml" /><Relationship Id="rId4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C10+C12+C24+C27+C30+C49+C51+C53</f>
        <v>0</v>
      </c>
    </row>
    <row r="7">
      <c r="B7" s="7" t="s">
        <v>5</v>
      </c>
      <c r="C7" s="8">
        <f>E10+E12+E24+E27+E30+E49+E51+E53</f>
        <v>0</v>
      </c>
    </row>
    <row r="9">
      <c r="A9" s="9" t="s">
        <v>6</v>
      </c>
      <c r="B9" s="9" t="s">
        <v>7</v>
      </c>
      <c r="C9" s="9" t="s">
        <v>8</v>
      </c>
      <c r="D9" s="9" t="s">
        <v>9</v>
      </c>
      <c r="E9" s="9" t="s">
        <v>10</v>
      </c>
      <c r="F9" s="9" t="s">
        <v>11</v>
      </c>
    </row>
    <row r="10">
      <c r="A10" s="10" t="s">
        <v>12</v>
      </c>
      <c r="B10" s="10" t="s">
        <v>13</v>
      </c>
      <c r="C10" s="11">
        <f>C11</f>
        <v>0</v>
      </c>
      <c r="D10" s="11">
        <f>D11</f>
        <v>0</v>
      </c>
      <c r="E10" s="11">
        <f>C10+D10</f>
        <v>0</v>
      </c>
      <c r="F10" s="12">
        <f>F11</f>
        <v>0</v>
      </c>
    </row>
    <row r="11">
      <c r="A11" s="10" t="s">
        <v>14</v>
      </c>
      <c r="B11" s="10" t="s">
        <v>15</v>
      </c>
      <c r="C11" s="11">
        <f>'PS 55-01-11'!M8</f>
        <v>0</v>
      </c>
      <c r="D11" s="11">
        <f>SUMIFS('PS 55-01-11'!O:O,'PS 55-01-11'!A:A,"P")</f>
        <v>0</v>
      </c>
      <c r="E11" s="11">
        <f>C11+D11</f>
        <v>0</v>
      </c>
      <c r="F11" s="12">
        <f>'PS 55-01-11'!T7</f>
        <v>0</v>
      </c>
    </row>
    <row r="12">
      <c r="A12" s="10" t="s">
        <v>16</v>
      </c>
      <c r="B12" s="10" t="s">
        <v>17</v>
      </c>
      <c r="C12" s="11">
        <f>C13+C14+C15+C16+C17+C18+C19+C20+C21+C22+C23</f>
        <v>0</v>
      </c>
      <c r="D12" s="11">
        <f>D13+D14+D15+D16+D17+D18+D19+D20+D21+D22+D23</f>
        <v>0</v>
      </c>
      <c r="E12" s="11">
        <f>C12+D12</f>
        <v>0</v>
      </c>
      <c r="F12" s="12">
        <f>F13+F14+F15+F16+F17+F18+F19+F20+F21+F22+F23</f>
        <v>0</v>
      </c>
    </row>
    <row r="13">
      <c r="A13" s="10" t="s">
        <v>18</v>
      </c>
      <c r="B13" s="10" t="s">
        <v>19</v>
      </c>
      <c r="C13" s="11">
        <f>'PS 55-02-01'!M8</f>
        <v>0</v>
      </c>
      <c r="D13" s="11">
        <f>SUMIFS('PS 55-02-01'!O:O,'PS 55-02-01'!A:A,"P")</f>
        <v>0</v>
      </c>
      <c r="E13" s="11">
        <f>C13+D13</f>
        <v>0</v>
      </c>
      <c r="F13" s="12">
        <f>'PS 55-02-01'!T7</f>
        <v>0</v>
      </c>
    </row>
    <row r="14">
      <c r="A14" s="10" t="s">
        <v>20</v>
      </c>
      <c r="B14" s="10" t="s">
        <v>21</v>
      </c>
      <c r="C14" s="11">
        <f>'PS 55-02-11'!M8</f>
        <v>0</v>
      </c>
      <c r="D14" s="11">
        <f>SUMIFS('PS 55-02-11'!O:O,'PS 55-02-11'!A:A,"P")</f>
        <v>0</v>
      </c>
      <c r="E14" s="11">
        <f>C14+D14</f>
        <v>0</v>
      </c>
      <c r="F14" s="12">
        <f>'PS 55-02-11'!T7</f>
        <v>0</v>
      </c>
    </row>
    <row r="15">
      <c r="A15" s="10" t="s">
        <v>22</v>
      </c>
      <c r="B15" s="10" t="s">
        <v>23</v>
      </c>
      <c r="C15" s="11">
        <f>'PS 55-02-21'!M8</f>
        <v>0</v>
      </c>
      <c r="D15" s="11">
        <f>SUMIFS('PS 55-02-21'!O:O,'PS 55-02-21'!A:A,"P")</f>
        <v>0</v>
      </c>
      <c r="E15" s="11">
        <f>C15+D15</f>
        <v>0</v>
      </c>
      <c r="F15" s="12">
        <f>'PS 55-02-21'!T7</f>
        <v>0</v>
      </c>
    </row>
    <row r="16" ht="25.5">
      <c r="A16" s="10" t="s">
        <v>24</v>
      </c>
      <c r="B16" s="10" t="s">
        <v>25</v>
      </c>
      <c r="C16" s="11">
        <f>'PS 55-02-41A'!M8</f>
        <v>0</v>
      </c>
      <c r="D16" s="11">
        <f>SUMIFS('PS 55-02-41A'!O:O,'PS 55-02-41A'!A:A,"P")</f>
        <v>0</v>
      </c>
      <c r="E16" s="11">
        <f>C16+D16</f>
        <v>0</v>
      </c>
      <c r="F16" s="12">
        <f>'PS 55-02-41A'!T7</f>
        <v>0</v>
      </c>
    </row>
    <row r="17" ht="25.5">
      <c r="A17" s="10" t="s">
        <v>26</v>
      </c>
      <c r="B17" s="10" t="s">
        <v>27</v>
      </c>
      <c r="C17" s="11">
        <f>'PS 55-02-41B'!M8</f>
        <v>0</v>
      </c>
      <c r="D17" s="11">
        <f>SUMIFS('PS 55-02-41B'!O:O,'PS 55-02-41B'!A:A,"P")</f>
        <v>0</v>
      </c>
      <c r="E17" s="11">
        <f>C17+D17</f>
        <v>0</v>
      </c>
      <c r="F17" s="12">
        <f>'PS 55-02-41B'!T7</f>
        <v>0</v>
      </c>
    </row>
    <row r="18">
      <c r="A18" s="10" t="s">
        <v>28</v>
      </c>
      <c r="B18" s="10" t="s">
        <v>29</v>
      </c>
      <c r="C18" s="11">
        <f>'PS 55-02-61'!M8</f>
        <v>0</v>
      </c>
      <c r="D18" s="11">
        <f>SUMIFS('PS 55-02-61'!O:O,'PS 55-02-61'!A:A,"P")</f>
        <v>0</v>
      </c>
      <c r="E18" s="11">
        <f>C18+D18</f>
        <v>0</v>
      </c>
      <c r="F18" s="12">
        <f>'PS 55-02-61'!T7</f>
        <v>0</v>
      </c>
    </row>
    <row r="19">
      <c r="A19" s="10" t="s">
        <v>30</v>
      </c>
      <c r="B19" s="10" t="s">
        <v>31</v>
      </c>
      <c r="C19" s="11">
        <f>'PS 55-02-81'!M8</f>
        <v>0</v>
      </c>
      <c r="D19" s="11">
        <f>SUMIFS('PS 55-02-81'!O:O,'PS 55-02-81'!A:A,"P")</f>
        <v>0</v>
      </c>
      <c r="E19" s="11">
        <f>C19+D19</f>
        <v>0</v>
      </c>
      <c r="F19" s="12">
        <f>'PS 55-02-81'!T7</f>
        <v>0</v>
      </c>
    </row>
    <row r="20">
      <c r="A20" s="10" t="s">
        <v>32</v>
      </c>
      <c r="B20" s="10" t="s">
        <v>33</v>
      </c>
      <c r="C20" s="11">
        <f>'PS 55-02-91'!M8</f>
        <v>0</v>
      </c>
      <c r="D20" s="11">
        <f>SUMIFS('PS 55-02-91'!O:O,'PS 55-02-91'!A:A,"P")</f>
        <v>0</v>
      </c>
      <c r="E20" s="11">
        <f>C20+D20</f>
        <v>0</v>
      </c>
      <c r="F20" s="12">
        <f>'PS 55-02-91'!T7</f>
        <v>0</v>
      </c>
    </row>
    <row r="21">
      <c r="A21" s="10" t="s">
        <v>34</v>
      </c>
      <c r="B21" s="10" t="s">
        <v>35</v>
      </c>
      <c r="C21" s="11">
        <f>'PS 55-02-92'!M8</f>
        <v>0</v>
      </c>
      <c r="D21" s="11">
        <f>SUMIFS('PS 55-02-92'!O:O,'PS 55-02-92'!A:A,"P")</f>
        <v>0</v>
      </c>
      <c r="E21" s="11">
        <f>C21+D21</f>
        <v>0</v>
      </c>
      <c r="F21" s="12">
        <f>'PS 55-02-92'!T7</f>
        <v>0</v>
      </c>
    </row>
    <row r="22">
      <c r="A22" s="10" t="s">
        <v>36</v>
      </c>
      <c r="B22" s="10" t="s">
        <v>37</v>
      </c>
      <c r="C22" s="11">
        <f>'PS 55-02-93'!M8</f>
        <v>0</v>
      </c>
      <c r="D22" s="11">
        <f>SUMIFS('PS 55-02-93'!O:O,'PS 55-02-93'!A:A,"P")</f>
        <v>0</v>
      </c>
      <c r="E22" s="11">
        <f>C22+D22</f>
        <v>0</v>
      </c>
      <c r="F22" s="12">
        <f>'PS 55-02-93'!T7</f>
        <v>0</v>
      </c>
    </row>
    <row r="23">
      <c r="A23" s="10" t="s">
        <v>38</v>
      </c>
      <c r="B23" s="10" t="s">
        <v>39</v>
      </c>
      <c r="C23" s="11">
        <f>'PS 55-02-94'!M8</f>
        <v>0</v>
      </c>
      <c r="D23" s="11">
        <f>SUMIFS('PS 55-02-94'!O:O,'PS 55-02-94'!A:A,"P")</f>
        <v>0</v>
      </c>
      <c r="E23" s="11">
        <f>C23+D23</f>
        <v>0</v>
      </c>
      <c r="F23" s="12">
        <f>'PS 55-02-94'!T7</f>
        <v>0</v>
      </c>
    </row>
    <row r="24">
      <c r="A24" s="10" t="s">
        <v>40</v>
      </c>
      <c r="B24" s="10" t="s">
        <v>41</v>
      </c>
      <c r="C24" s="11">
        <f>C25+C26</f>
        <v>0</v>
      </c>
      <c r="D24" s="11">
        <f>D25+D26</f>
        <v>0</v>
      </c>
      <c r="E24" s="11">
        <f>C24+D24</f>
        <v>0</v>
      </c>
      <c r="F24" s="12">
        <f>F25+F26</f>
        <v>0</v>
      </c>
    </row>
    <row r="25" ht="25.5">
      <c r="A25" s="10" t="s">
        <v>42</v>
      </c>
      <c r="B25" s="10" t="s">
        <v>43</v>
      </c>
      <c r="C25" s="11">
        <f>'SO 55-31-08'!M8</f>
        <v>0</v>
      </c>
      <c r="D25" s="11">
        <f>SUMIFS('SO 55-31-08'!O:O,'SO 55-31-08'!A:A,"P")</f>
        <v>0</v>
      </c>
      <c r="E25" s="11">
        <f>C25+D25</f>
        <v>0</v>
      </c>
      <c r="F25" s="12">
        <f>'SO 55-31-08'!T7</f>
        <v>0</v>
      </c>
    </row>
    <row r="26">
      <c r="A26" s="10" t="s">
        <v>44</v>
      </c>
      <c r="B26" s="10" t="s">
        <v>45</v>
      </c>
      <c r="C26" s="11">
        <f>'SO 55-32-09'!M8</f>
        <v>0</v>
      </c>
      <c r="D26" s="11">
        <f>SUMIFS('SO 55-32-09'!O:O,'SO 55-32-09'!A:A,"P")</f>
        <v>0</v>
      </c>
      <c r="E26" s="11">
        <f>C26+D26</f>
        <v>0</v>
      </c>
      <c r="F26" s="12">
        <f>'SO 55-32-09'!T7</f>
        <v>0</v>
      </c>
    </row>
    <row r="27">
      <c r="A27" s="10" t="s">
        <v>46</v>
      </c>
      <c r="B27" s="10" t="s">
        <v>47</v>
      </c>
      <c r="C27" s="11">
        <f>C28+C29</f>
        <v>0</v>
      </c>
      <c r="D27" s="11">
        <f>D28+D29</f>
        <v>0</v>
      </c>
      <c r="E27" s="11">
        <f>C27+D27</f>
        <v>0</v>
      </c>
      <c r="F27" s="12">
        <f>F28+F29</f>
        <v>0</v>
      </c>
    </row>
    <row r="28">
      <c r="A28" s="10" t="s">
        <v>48</v>
      </c>
      <c r="B28" s="10" t="s">
        <v>49</v>
      </c>
      <c r="C28" s="11">
        <f>'SO 55-52-06'!M8</f>
        <v>0</v>
      </c>
      <c r="D28" s="11">
        <f>SUMIFS('SO 55-52-06'!O:O,'SO 55-52-06'!A:A,"P")</f>
        <v>0</v>
      </c>
      <c r="E28" s="11">
        <f>C28+D28</f>
        <v>0</v>
      </c>
      <c r="F28" s="12">
        <f>'SO 55-52-06'!T7</f>
        <v>0</v>
      </c>
    </row>
    <row r="29">
      <c r="A29" s="10" t="s">
        <v>50</v>
      </c>
      <c r="B29" s="10" t="s">
        <v>51</v>
      </c>
      <c r="C29" s="11">
        <f>'SO 55-95-07'!M8</f>
        <v>0</v>
      </c>
      <c r="D29" s="11">
        <f>SUMIFS('SO 55-95-07'!O:O,'SO 55-95-07'!A:A,"P")</f>
        <v>0</v>
      </c>
      <c r="E29" s="11">
        <f>C29+D29</f>
        <v>0</v>
      </c>
      <c r="F29" s="12">
        <f>'SO 55-95-07'!T7</f>
        <v>0</v>
      </c>
    </row>
    <row r="30">
      <c r="A30" s="10" t="s">
        <v>52</v>
      </c>
      <c r="B30" s="10" t="s">
        <v>53</v>
      </c>
      <c r="C30" s="11">
        <f>C31+C32+C33+C34+C35+C36+C37+C38+C39+C40+C41+C42+C43+C44+C45+C46+C47+C48</f>
        <v>0</v>
      </c>
      <c r="D30" s="11">
        <f>D31+D32+D33+D34+D35+D36+D37+D38+D39+D40+D41+D42+D43+D44+D45+D46+D47+D48</f>
        <v>0</v>
      </c>
      <c r="E30" s="11">
        <f>C30+D30</f>
        <v>0</v>
      </c>
      <c r="F30" s="12">
        <f>F31+F32+F33+F34+F35+F36+F37+F38+F39+F40+F41+F42+F43+F44+F45+F46+F47+F48</f>
        <v>0</v>
      </c>
    </row>
    <row r="31">
      <c r="A31" s="10" t="s">
        <v>54</v>
      </c>
      <c r="B31" s="10" t="s">
        <v>55</v>
      </c>
      <c r="C31" s="11">
        <f>B8_2!M8</f>
        <v>0</v>
      </c>
      <c r="D31" s="11">
        <f>SUMIFS(B8_2!O:O,B8_2!A:A,"P")</f>
        <v>0</v>
      </c>
      <c r="E31" s="11">
        <f>C31+D31</f>
        <v>0</v>
      </c>
      <c r="F31" s="12">
        <f>B8_2!T7</f>
        <v>0</v>
      </c>
    </row>
    <row r="32">
      <c r="A32" s="10" t="s">
        <v>56</v>
      </c>
      <c r="B32" s="10" t="s">
        <v>57</v>
      </c>
      <c r="C32" s="11">
        <f>'SO 55-71-01.01A'!M8</f>
        <v>0</v>
      </c>
      <c r="D32" s="11">
        <f>SUMIFS('SO 55-71-01.01A'!O:O,'SO 55-71-01.01A'!A:A,"P")</f>
        <v>0</v>
      </c>
      <c r="E32" s="11">
        <f>C32+D32</f>
        <v>0</v>
      </c>
      <c r="F32" s="12">
        <f>'SO 55-71-01.01A'!T7</f>
        <v>0</v>
      </c>
    </row>
    <row r="33">
      <c r="A33" s="10" t="s">
        <v>58</v>
      </c>
      <c r="B33" s="10" t="s">
        <v>59</v>
      </c>
      <c r="C33" s="11">
        <f>'SO 55-71-01.01B'!M8</f>
        <v>0</v>
      </c>
      <c r="D33" s="11">
        <f>SUMIFS('SO 55-71-01.01B'!O:O,'SO 55-71-01.01B'!A:A,"P")</f>
        <v>0</v>
      </c>
      <c r="E33" s="11">
        <f>C33+D33</f>
        <v>0</v>
      </c>
      <c r="F33" s="12">
        <f>'SO 55-71-01.01B'!T7</f>
        <v>0</v>
      </c>
    </row>
    <row r="34">
      <c r="A34" s="10" t="s">
        <v>60</v>
      </c>
      <c r="B34" s="10" t="s">
        <v>61</v>
      </c>
      <c r="C34" s="11">
        <f>'SO 55-71-01.41'!M8</f>
        <v>0</v>
      </c>
      <c r="D34" s="11">
        <f>SUMIFS('SO 55-71-01.41'!O:O,'SO 55-71-01.41'!A:A,"P")</f>
        <v>0</v>
      </c>
      <c r="E34" s="11">
        <f>C34+D34</f>
        <v>0</v>
      </c>
      <c r="F34" s="12">
        <f>'SO 55-71-01.41'!T7</f>
        <v>0</v>
      </c>
    </row>
    <row r="35">
      <c r="A35" s="10" t="s">
        <v>62</v>
      </c>
      <c r="B35" s="10" t="s">
        <v>63</v>
      </c>
      <c r="C35" s="11">
        <f>'SO 55-71-01.42'!M8</f>
        <v>0</v>
      </c>
      <c r="D35" s="11">
        <f>SUMIFS('SO 55-71-01.42'!O:O,'SO 55-71-01.42'!A:A,"P")</f>
        <v>0</v>
      </c>
      <c r="E35" s="11">
        <f>C35+D35</f>
        <v>0</v>
      </c>
      <c r="F35" s="12">
        <f>'SO 55-71-01.42'!T7</f>
        <v>0</v>
      </c>
    </row>
    <row r="36">
      <c r="A36" s="10" t="s">
        <v>64</v>
      </c>
      <c r="B36" s="10" t="s">
        <v>65</v>
      </c>
      <c r="C36" s="11">
        <f>'SO 55-71-01.44'!M8</f>
        <v>0</v>
      </c>
      <c r="D36" s="11">
        <f>SUMIFS('SO 55-71-01.44'!O:O,'SO 55-71-01.44'!A:A,"P")</f>
        <v>0</v>
      </c>
      <c r="E36" s="11">
        <f>C36+D36</f>
        <v>0</v>
      </c>
      <c r="F36" s="12">
        <f>'SO 55-71-01.44'!T7</f>
        <v>0</v>
      </c>
    </row>
    <row r="37">
      <c r="A37" s="10" t="s">
        <v>66</v>
      </c>
      <c r="B37" s="10" t="s">
        <v>67</v>
      </c>
      <c r="C37" s="11">
        <f>'SO 55-71-01.45'!M8</f>
        <v>0</v>
      </c>
      <c r="D37" s="11">
        <f>SUMIFS('SO 55-71-01.45'!O:O,'SO 55-71-01.45'!A:A,"P")</f>
        <v>0</v>
      </c>
      <c r="E37" s="11">
        <f>C37+D37</f>
        <v>0</v>
      </c>
      <c r="F37" s="12">
        <f>'SO 55-71-01.45'!T7</f>
        <v>0</v>
      </c>
    </row>
    <row r="38">
      <c r="A38" s="10" t="s">
        <v>68</v>
      </c>
      <c r="B38" s="10" t="s">
        <v>69</v>
      </c>
      <c r="C38" s="11">
        <f>'SO 55-71-01.46'!M8</f>
        <v>0</v>
      </c>
      <c r="D38" s="11">
        <f>SUMIFS('SO 55-71-01.46'!O:O,'SO 55-71-01.46'!A:A,"P")</f>
        <v>0</v>
      </c>
      <c r="E38" s="11">
        <f>C38+D38</f>
        <v>0</v>
      </c>
      <c r="F38" s="12">
        <f>'SO 55-71-01.46'!T7</f>
        <v>0</v>
      </c>
    </row>
    <row r="39">
      <c r="A39" s="10" t="s">
        <v>70</v>
      </c>
      <c r="B39" s="10" t="s">
        <v>71</v>
      </c>
      <c r="C39" s="11">
        <f>'SO 55-71-01.47'!M8</f>
        <v>0</v>
      </c>
      <c r="D39" s="11">
        <f>SUMIFS('SO 55-71-01.47'!O:O,'SO 55-71-01.47'!A:A,"P")</f>
        <v>0</v>
      </c>
      <c r="E39" s="11">
        <f>C39+D39</f>
        <v>0</v>
      </c>
      <c r="F39" s="12">
        <f>'SO 55-71-01.47'!T7</f>
        <v>0</v>
      </c>
    </row>
    <row r="40">
      <c r="A40" s="10" t="s">
        <v>72</v>
      </c>
      <c r="B40" s="10" t="s">
        <v>73</v>
      </c>
      <c r="C40" s="11">
        <f>'SO 55-73-03.01'!M8</f>
        <v>0</v>
      </c>
      <c r="D40" s="11">
        <f>SUMIFS('SO 55-73-03.01'!O:O,'SO 55-73-03.01'!A:A,"P")</f>
        <v>0</v>
      </c>
      <c r="E40" s="11">
        <f>C40+D40</f>
        <v>0</v>
      </c>
      <c r="F40" s="12">
        <f>'SO 55-73-03.01'!T7</f>
        <v>0</v>
      </c>
    </row>
    <row r="41">
      <c r="A41" s="10" t="s">
        <v>74</v>
      </c>
      <c r="B41" s="10" t="s">
        <v>61</v>
      </c>
      <c r="C41" s="11">
        <f>'SO 55-73-03.41'!M8</f>
        <v>0</v>
      </c>
      <c r="D41" s="11">
        <f>SUMIFS('SO 55-73-03.41'!O:O,'SO 55-73-03.41'!A:A,"P")</f>
        <v>0</v>
      </c>
      <c r="E41" s="11">
        <f>C41+D41</f>
        <v>0</v>
      </c>
      <c r="F41" s="12">
        <f>'SO 55-73-03.41'!T7</f>
        <v>0</v>
      </c>
    </row>
    <row r="42">
      <c r="A42" s="10" t="s">
        <v>75</v>
      </c>
      <c r="B42" s="10" t="s">
        <v>63</v>
      </c>
      <c r="C42" s="11">
        <f>'SO 55-73-03.42'!M8</f>
        <v>0</v>
      </c>
      <c r="D42" s="11">
        <f>SUMIFS('SO 55-73-03.42'!O:O,'SO 55-73-03.42'!A:A,"P")</f>
        <v>0</v>
      </c>
      <c r="E42" s="11">
        <f>C42+D42</f>
        <v>0</v>
      </c>
      <c r="F42" s="12">
        <f>'SO 55-73-03.42'!T7</f>
        <v>0</v>
      </c>
    </row>
    <row r="43">
      <c r="A43" s="10" t="s">
        <v>76</v>
      </c>
      <c r="B43" s="10" t="s">
        <v>67</v>
      </c>
      <c r="C43" s="11">
        <f>'SO 55-73-03.45'!M8</f>
        <v>0</v>
      </c>
      <c r="D43" s="11">
        <f>SUMIFS('SO 55-73-03.45'!O:O,'SO 55-73-03.45'!A:A,"P")</f>
        <v>0</v>
      </c>
      <c r="E43" s="11">
        <f>C43+D43</f>
        <v>0</v>
      </c>
      <c r="F43" s="12">
        <f>'SO 55-73-03.45'!T7</f>
        <v>0</v>
      </c>
    </row>
    <row r="44">
      <c r="A44" s="10" t="s">
        <v>77</v>
      </c>
      <c r="B44" s="10" t="s">
        <v>71</v>
      </c>
      <c r="C44" s="11">
        <f>'SO 55-73-03.47'!M8</f>
        <v>0</v>
      </c>
      <c r="D44" s="11">
        <f>SUMIFS('SO 55-73-03.47'!O:O,'SO 55-73-03.47'!A:A,"P")</f>
        <v>0</v>
      </c>
      <c r="E44" s="11">
        <f>C44+D44</f>
        <v>0</v>
      </c>
      <c r="F44" s="12">
        <f>'SO 55-73-03.47'!T7</f>
        <v>0</v>
      </c>
    </row>
    <row r="45">
      <c r="A45" s="10" t="s">
        <v>78</v>
      </c>
      <c r="B45" s="10" t="s">
        <v>79</v>
      </c>
      <c r="C45" s="11">
        <f>'SO 55-77-01'!M8</f>
        <v>0</v>
      </c>
      <c r="D45" s="11">
        <f>SUMIFS('SO 55-77-01'!O:O,'SO 55-77-01'!A:A,"P")</f>
        <v>0</v>
      </c>
      <c r="E45" s="11">
        <f>C45+D45</f>
        <v>0</v>
      </c>
      <c r="F45" s="12">
        <f>'SO 55-77-01'!T7</f>
        <v>0</v>
      </c>
    </row>
    <row r="46">
      <c r="A46" s="10" t="s">
        <v>80</v>
      </c>
      <c r="B46" s="10" t="s">
        <v>81</v>
      </c>
      <c r="C46" s="11">
        <f>'SO 55-78-02'!M8</f>
        <v>0</v>
      </c>
      <c r="D46" s="11">
        <f>SUMIFS('SO 55-78-02'!O:O,'SO 55-78-02'!A:A,"P")</f>
        <v>0</v>
      </c>
      <c r="E46" s="11">
        <f>C46+D46</f>
        <v>0</v>
      </c>
      <c r="F46" s="12">
        <f>'SO 55-78-02'!T7</f>
        <v>0</v>
      </c>
    </row>
    <row r="47">
      <c r="A47" s="10" t="s">
        <v>82</v>
      </c>
      <c r="B47" s="10" t="s">
        <v>83</v>
      </c>
      <c r="C47" s="11">
        <f>'SO 55-79-04'!M8</f>
        <v>0</v>
      </c>
      <c r="D47" s="11">
        <f>SUMIFS('SO 55-79-04'!O:O,'SO 55-79-04'!A:A,"P")</f>
        <v>0</v>
      </c>
      <c r="E47" s="11">
        <f>C47+D47</f>
        <v>0</v>
      </c>
      <c r="F47" s="12">
        <f>'SO 55-79-04'!T7</f>
        <v>0</v>
      </c>
    </row>
    <row r="48">
      <c r="A48" s="10" t="s">
        <v>84</v>
      </c>
      <c r="B48" s="10" t="s">
        <v>85</v>
      </c>
      <c r="C48" s="11">
        <f>'SO 55-79-05'!M8</f>
        <v>0</v>
      </c>
      <c r="D48" s="11">
        <f>SUMIFS('SO 55-79-05'!O:O,'SO 55-79-05'!A:A,"P")</f>
        <v>0</v>
      </c>
      <c r="E48" s="11">
        <f>C48+D48</f>
        <v>0</v>
      </c>
      <c r="F48" s="12">
        <f>'SO 55-79-05'!T7</f>
        <v>0</v>
      </c>
    </row>
    <row r="49">
      <c r="A49" s="10" t="s">
        <v>86</v>
      </c>
      <c r="B49" s="10" t="s">
        <v>87</v>
      </c>
      <c r="C49" s="11">
        <f>C50</f>
        <v>0</v>
      </c>
      <c r="D49" s="11">
        <f>D50</f>
        <v>0</v>
      </c>
      <c r="E49" s="11">
        <f>C49+D49</f>
        <v>0</v>
      </c>
      <c r="F49" s="12">
        <f>F50</f>
        <v>0</v>
      </c>
    </row>
    <row r="50">
      <c r="A50" s="10" t="s">
        <v>88</v>
      </c>
      <c r="B50" s="10" t="s">
        <v>89</v>
      </c>
      <c r="C50" s="11">
        <f>OŘ!M8</f>
        <v>0</v>
      </c>
      <c r="D50" s="11">
        <f>SUMIFS(OŘ!O:O,OŘ!A:A,"P")</f>
        <v>0</v>
      </c>
      <c r="E50" s="11">
        <f>C50+D50</f>
        <v>0</v>
      </c>
      <c r="F50" s="12">
        <f>OŘ!T7</f>
        <v>0</v>
      </c>
    </row>
    <row r="51">
      <c r="A51" s="10" t="s">
        <v>90</v>
      </c>
      <c r="B51" s="10" t="s">
        <v>91</v>
      </c>
      <c r="C51" s="11">
        <f>C52</f>
        <v>0</v>
      </c>
      <c r="D51" s="11">
        <f>D52</f>
        <v>0</v>
      </c>
      <c r="E51" s="11">
        <f>C51+D51</f>
        <v>0</v>
      </c>
      <c r="F51" s="12">
        <f>F52</f>
        <v>0</v>
      </c>
    </row>
    <row r="52">
      <c r="A52" s="10" t="s">
        <v>92</v>
      </c>
      <c r="B52" s="10" t="s">
        <v>91</v>
      </c>
      <c r="C52" s="11">
        <f>'SO 90-90'!M8</f>
        <v>0</v>
      </c>
      <c r="D52" s="11">
        <f>SUMIFS('SO 90-90'!O:O,'SO 90-90'!A:A,"P")</f>
        <v>0</v>
      </c>
      <c r="E52" s="11">
        <f>C52+D52</f>
        <v>0</v>
      </c>
      <c r="F52" s="12">
        <f>'SO 90-90'!T7</f>
        <v>0</v>
      </c>
    </row>
    <row r="53">
      <c r="A53" s="10" t="s">
        <v>93</v>
      </c>
      <c r="B53" s="10" t="s">
        <v>94</v>
      </c>
      <c r="C53" s="11">
        <f>C54</f>
        <v>0</v>
      </c>
      <c r="D53" s="11">
        <f>D54</f>
        <v>0</v>
      </c>
      <c r="E53" s="11">
        <f>C53+D53</f>
        <v>0</v>
      </c>
      <c r="F53" s="12">
        <f>F54</f>
        <v>0</v>
      </c>
    </row>
    <row r="54">
      <c r="A54" s="10" t="s">
        <v>95</v>
      </c>
      <c r="B54" s="10" t="s">
        <v>94</v>
      </c>
      <c r="C54" s="11">
        <f>'SO 98-98'!M8</f>
        <v>0</v>
      </c>
      <c r="D54" s="11">
        <f>SUMIFS('SO 98-98'!O:O,'SO 98-98'!A:A,"P")</f>
        <v>0</v>
      </c>
      <c r="E54" s="11">
        <f>C54+D54</f>
        <v>0</v>
      </c>
      <c r="F54" s="12">
        <f>'SO 98-98'!T7</f>
        <v>0</v>
      </c>
    </row>
    <row r="55">
      <c r="A55" s="13"/>
      <c r="B55" s="13"/>
      <c r="C55" s="14"/>
      <c r="D55" s="14"/>
      <c r="E55" s="14"/>
      <c r="F55" s="15"/>
    </row>
  </sheetData>
  <sheetProtection sheet="1" objects="1" scenarios="1" spinCount="100000" saltValue="w78DxlTceuCKs7PI88AGKX0hDLBEQwqveCnC8+zB5lTnQpuwcsXie62a6jb7+2LUSuhUpgVfmkQPZwXxs90VQQ==" hashValue="QxvyNuRE8k4FdvMr0rLouqr7extHMwvANtizoyOWIt0J+MaUUONFehonMaH8ob9+pdBqS1i67KDV5skBl5X9mg==" algorithmName="SHA-512" password="E73D"/>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COUNTIFS(L8:L182,"=0",A8:A182,"P")+COUNTIFS(L8:L182,"",A8:A182,"P")+SUM(Q8:Q182)</f>
        <v>0</v>
      </c>
    </row>
    <row r="8">
      <c r="A8" s="1" t="s">
        <v>116</v>
      </c>
      <c r="C8" s="22" t="s">
        <v>837</v>
      </c>
      <c r="E8" s="23" t="s">
        <v>33</v>
      </c>
      <c r="L8" s="24">
        <f>L9+L14+L23+L152+L173</f>
        <v>0</v>
      </c>
      <c r="M8" s="24">
        <f>M9+M14+M23+M152+M173</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24</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838</v>
      </c>
    </row>
    <row r="13">
      <c r="A13" s="1" t="s">
        <v>129</v>
      </c>
      <c r="E13" s="27" t="s">
        <v>123</v>
      </c>
    </row>
    <row r="14">
      <c r="A14" s="1" t="s">
        <v>118</v>
      </c>
      <c r="C14" s="22" t="s">
        <v>566</v>
      </c>
      <c r="E14" s="23" t="s">
        <v>567</v>
      </c>
      <c r="L14" s="24">
        <f>SUMIFS(L15:L22,A15:A22,"P")</f>
        <v>0</v>
      </c>
      <c r="M14" s="24">
        <f>SUMIFS(M15:M22,A15:A22,"P")</f>
        <v>0</v>
      </c>
      <c r="N14" s="25"/>
    </row>
    <row r="15" ht="25.5">
      <c r="A15" s="1" t="s">
        <v>121</v>
      </c>
      <c r="B15" s="1">
        <v>9</v>
      </c>
      <c r="C15" s="26" t="s">
        <v>839</v>
      </c>
      <c r="D15" t="s">
        <v>123</v>
      </c>
      <c r="E15" s="27" t="s">
        <v>840</v>
      </c>
      <c r="F15" s="28" t="s">
        <v>149</v>
      </c>
      <c r="G15" s="29">
        <v>1</v>
      </c>
      <c r="H15" s="28">
        <v>0</v>
      </c>
      <c r="I15" s="30">
        <f>ROUND(G15*H15,P4)</f>
        <v>0</v>
      </c>
      <c r="L15" s="31">
        <v>0</v>
      </c>
      <c r="M15" s="24">
        <f>ROUND(G15*L15,P4)</f>
        <v>0</v>
      </c>
      <c r="N15" s="25" t="s">
        <v>536</v>
      </c>
      <c r="O15" s="32">
        <f>M15*AA15</f>
        <v>0</v>
      </c>
      <c r="P15" s="1">
        <v>3</v>
      </c>
      <c r="AA15" s="1">
        <f>IF(P15=1,$O$3,IF(P15=2,$O$4,$O$5))</f>
        <v>0</v>
      </c>
    </row>
    <row r="16" ht="25.5">
      <c r="A16" s="1" t="s">
        <v>127</v>
      </c>
      <c r="E16" s="27" t="s">
        <v>840</v>
      </c>
    </row>
    <row r="17">
      <c r="A17" s="1" t="s">
        <v>128</v>
      </c>
    </row>
    <row r="18">
      <c r="A18" s="1" t="s">
        <v>129</v>
      </c>
      <c r="E18" s="27" t="s">
        <v>123</v>
      </c>
    </row>
    <row r="19" ht="25.5">
      <c r="A19" s="1" t="s">
        <v>121</v>
      </c>
      <c r="B19" s="1">
        <v>10</v>
      </c>
      <c r="C19" s="26" t="s">
        <v>841</v>
      </c>
      <c r="D19" t="s">
        <v>123</v>
      </c>
      <c r="E19" s="27" t="s">
        <v>842</v>
      </c>
      <c r="F19" s="28" t="s">
        <v>149</v>
      </c>
      <c r="G19" s="29">
        <v>1</v>
      </c>
      <c r="H19" s="28">
        <v>0</v>
      </c>
      <c r="I19" s="30">
        <f>ROUND(G19*H19,P4)</f>
        <v>0</v>
      </c>
      <c r="L19" s="31">
        <v>0</v>
      </c>
      <c r="M19" s="24">
        <f>ROUND(G19*L19,P4)</f>
        <v>0</v>
      </c>
      <c r="N19" s="25" t="s">
        <v>536</v>
      </c>
      <c r="O19" s="32">
        <f>M19*AA19</f>
        <v>0</v>
      </c>
      <c r="P19" s="1">
        <v>3</v>
      </c>
      <c r="AA19" s="1">
        <f>IF(P19=1,$O$3,IF(P19=2,$O$4,$O$5))</f>
        <v>0</v>
      </c>
    </row>
    <row r="20" ht="25.5">
      <c r="A20" s="1" t="s">
        <v>127</v>
      </c>
      <c r="E20" s="27" t="s">
        <v>842</v>
      </c>
    </row>
    <row r="21">
      <c r="A21" s="1" t="s">
        <v>128</v>
      </c>
    </row>
    <row r="22">
      <c r="A22" s="1" t="s">
        <v>129</v>
      </c>
      <c r="E22" s="27" t="s">
        <v>123</v>
      </c>
    </row>
    <row r="23">
      <c r="A23" s="1" t="s">
        <v>118</v>
      </c>
      <c r="C23" s="22" t="s">
        <v>590</v>
      </c>
      <c r="E23" s="23" t="s">
        <v>591</v>
      </c>
      <c r="L23" s="24">
        <f>SUMIFS(L24:L151,A24:A151,"P")</f>
        <v>0</v>
      </c>
      <c r="M23" s="24">
        <f>SUMIFS(M24:M151,A24:A151,"P")</f>
        <v>0</v>
      </c>
      <c r="N23" s="25"/>
    </row>
    <row r="24">
      <c r="A24" s="1" t="s">
        <v>121</v>
      </c>
      <c r="B24" s="1">
        <v>40</v>
      </c>
      <c r="C24" s="26" t="s">
        <v>843</v>
      </c>
      <c r="D24" t="s">
        <v>123</v>
      </c>
      <c r="E24" s="27" t="s">
        <v>844</v>
      </c>
      <c r="F24" s="28" t="s">
        <v>149</v>
      </c>
      <c r="G24" s="29">
        <v>1</v>
      </c>
      <c r="H24" s="28">
        <v>0</v>
      </c>
      <c r="I24" s="30">
        <f>ROUND(G24*H24,P4)</f>
        <v>0</v>
      </c>
      <c r="L24" s="31">
        <v>0</v>
      </c>
      <c r="M24" s="24">
        <f>ROUND(G24*L24,P4)</f>
        <v>0</v>
      </c>
      <c r="N24" s="25" t="s">
        <v>536</v>
      </c>
      <c r="O24" s="32">
        <f>M24*AA24</f>
        <v>0</v>
      </c>
      <c r="P24" s="1">
        <v>3</v>
      </c>
      <c r="AA24" s="1">
        <f>IF(P24=1,$O$3,IF(P24=2,$O$4,$O$5))</f>
        <v>0</v>
      </c>
    </row>
    <row r="25">
      <c r="A25" s="1" t="s">
        <v>127</v>
      </c>
      <c r="E25" s="27" t="s">
        <v>844</v>
      </c>
    </row>
    <row r="26">
      <c r="A26" s="1" t="s">
        <v>128</v>
      </c>
    </row>
    <row r="27">
      <c r="A27" s="1" t="s">
        <v>129</v>
      </c>
      <c r="E27" s="27" t="s">
        <v>123</v>
      </c>
    </row>
    <row r="28">
      <c r="A28" s="1" t="s">
        <v>121</v>
      </c>
      <c r="B28" s="1">
        <v>18</v>
      </c>
      <c r="C28" s="26" t="s">
        <v>845</v>
      </c>
      <c r="D28" t="s">
        <v>123</v>
      </c>
      <c r="E28" s="27" t="s">
        <v>846</v>
      </c>
      <c r="F28" s="28" t="s">
        <v>142</v>
      </c>
      <c r="G28" s="29">
        <v>5040</v>
      </c>
      <c r="H28" s="28">
        <v>4.0000000000000003E-05</v>
      </c>
      <c r="I28" s="30">
        <f>ROUND(G28*H28,P4)</f>
        <v>0</v>
      </c>
      <c r="L28" s="31">
        <v>0</v>
      </c>
      <c r="M28" s="24">
        <f>ROUND(G28*L28,P4)</f>
        <v>0</v>
      </c>
      <c r="N28" s="25" t="s">
        <v>536</v>
      </c>
      <c r="O28" s="32">
        <f>M28*AA28</f>
        <v>0</v>
      </c>
      <c r="P28" s="1">
        <v>3</v>
      </c>
      <c r="AA28" s="1">
        <f>IF(P28=1,$O$3,IF(P28=2,$O$4,$O$5))</f>
        <v>0</v>
      </c>
    </row>
    <row r="29">
      <c r="A29" s="1" t="s">
        <v>127</v>
      </c>
      <c r="E29" s="27" t="s">
        <v>846</v>
      </c>
    </row>
    <row r="30">
      <c r="A30" s="1" t="s">
        <v>128</v>
      </c>
    </row>
    <row r="31">
      <c r="A31" s="1" t="s">
        <v>129</v>
      </c>
      <c r="E31" s="27" t="s">
        <v>123</v>
      </c>
    </row>
    <row r="32">
      <c r="A32" s="1" t="s">
        <v>121</v>
      </c>
      <c r="B32" s="1">
        <v>13</v>
      </c>
      <c r="C32" s="26" t="s">
        <v>705</v>
      </c>
      <c r="D32" t="s">
        <v>123</v>
      </c>
      <c r="E32" s="27" t="s">
        <v>706</v>
      </c>
      <c r="F32" s="28" t="s">
        <v>142</v>
      </c>
      <c r="G32" s="29">
        <v>630</v>
      </c>
      <c r="H32" s="28">
        <v>6.9999999999999994E-05</v>
      </c>
      <c r="I32" s="30">
        <f>ROUND(G32*H32,P4)</f>
        <v>0</v>
      </c>
      <c r="L32" s="31">
        <v>0</v>
      </c>
      <c r="M32" s="24">
        <f>ROUND(G32*L32,P4)</f>
        <v>0</v>
      </c>
      <c r="N32" s="25" t="s">
        <v>536</v>
      </c>
      <c r="O32" s="32">
        <f>M32*AA32</f>
        <v>0</v>
      </c>
      <c r="P32" s="1">
        <v>3</v>
      </c>
      <c r="AA32" s="1">
        <f>IF(P32=1,$O$3,IF(P32=2,$O$4,$O$5))</f>
        <v>0</v>
      </c>
    </row>
    <row r="33">
      <c r="A33" s="1" t="s">
        <v>127</v>
      </c>
      <c r="E33" s="27" t="s">
        <v>706</v>
      </c>
    </row>
    <row r="34">
      <c r="A34" s="1" t="s">
        <v>128</v>
      </c>
    </row>
    <row r="35">
      <c r="A35" s="1" t="s">
        <v>129</v>
      </c>
      <c r="E35" s="27" t="s">
        <v>123</v>
      </c>
    </row>
    <row r="36">
      <c r="A36" s="1" t="s">
        <v>121</v>
      </c>
      <c r="B36" s="1">
        <v>14</v>
      </c>
      <c r="C36" s="26" t="s">
        <v>707</v>
      </c>
      <c r="D36" t="s">
        <v>123</v>
      </c>
      <c r="E36" s="27" t="s">
        <v>708</v>
      </c>
      <c r="F36" s="28" t="s">
        <v>142</v>
      </c>
      <c r="G36" s="29">
        <v>210</v>
      </c>
      <c r="H36" s="28">
        <v>0.0001</v>
      </c>
      <c r="I36" s="30">
        <f>ROUND(G36*H36,P4)</f>
        <v>0</v>
      </c>
      <c r="L36" s="31">
        <v>0</v>
      </c>
      <c r="M36" s="24">
        <f>ROUND(G36*L36,P4)</f>
        <v>0</v>
      </c>
      <c r="N36" s="25" t="s">
        <v>536</v>
      </c>
      <c r="O36" s="32">
        <f>M36*AA36</f>
        <v>0</v>
      </c>
      <c r="P36" s="1">
        <v>3</v>
      </c>
      <c r="AA36" s="1">
        <f>IF(P36=1,$O$3,IF(P36=2,$O$4,$O$5))</f>
        <v>0</v>
      </c>
    </row>
    <row r="37">
      <c r="A37" s="1" t="s">
        <v>127</v>
      </c>
      <c r="E37" s="27" t="s">
        <v>708</v>
      </c>
    </row>
    <row r="38">
      <c r="A38" s="1" t="s">
        <v>128</v>
      </c>
    </row>
    <row r="39">
      <c r="A39" s="1" t="s">
        <v>129</v>
      </c>
      <c r="E39" s="27" t="s">
        <v>123</v>
      </c>
    </row>
    <row r="40">
      <c r="A40" s="1" t="s">
        <v>121</v>
      </c>
      <c r="B40" s="1">
        <v>16</v>
      </c>
      <c r="C40" s="26" t="s">
        <v>809</v>
      </c>
      <c r="D40" t="s">
        <v>123</v>
      </c>
      <c r="E40" s="27" t="s">
        <v>810</v>
      </c>
      <c r="F40" s="28" t="s">
        <v>149</v>
      </c>
      <c r="G40" s="29">
        <v>45</v>
      </c>
      <c r="H40" s="28">
        <v>9.0000000000000006E-05</v>
      </c>
      <c r="I40" s="30">
        <f>ROUND(G40*H40,P4)</f>
        <v>0</v>
      </c>
      <c r="L40" s="31">
        <v>0</v>
      </c>
      <c r="M40" s="24">
        <f>ROUND(G40*L40,P4)</f>
        <v>0</v>
      </c>
      <c r="N40" s="25" t="s">
        <v>536</v>
      </c>
      <c r="O40" s="32">
        <f>M40*AA40</f>
        <v>0</v>
      </c>
      <c r="P40" s="1">
        <v>3</v>
      </c>
      <c r="AA40" s="1">
        <f>IF(P40=1,$O$3,IF(P40=2,$O$4,$O$5))</f>
        <v>0</v>
      </c>
    </row>
    <row r="41">
      <c r="A41" s="1" t="s">
        <v>127</v>
      </c>
      <c r="E41" s="27" t="s">
        <v>810</v>
      </c>
    </row>
    <row r="42">
      <c r="A42" s="1" t="s">
        <v>128</v>
      </c>
    </row>
    <row r="43">
      <c r="A43" s="1" t="s">
        <v>129</v>
      </c>
      <c r="E43" s="27" t="s">
        <v>123</v>
      </c>
    </row>
    <row r="44">
      <c r="A44" s="1" t="s">
        <v>121</v>
      </c>
      <c r="B44" s="1">
        <v>22</v>
      </c>
      <c r="C44" s="26" t="s">
        <v>847</v>
      </c>
      <c r="D44" t="s">
        <v>123</v>
      </c>
      <c r="E44" s="27" t="s">
        <v>848</v>
      </c>
      <c r="F44" s="28" t="s">
        <v>149</v>
      </c>
      <c r="G44" s="29">
        <v>1</v>
      </c>
      <c r="H44" s="28">
        <v>0.079000000000000001</v>
      </c>
      <c r="I44" s="30">
        <f>ROUND(G44*H44,P4)</f>
        <v>0</v>
      </c>
      <c r="L44" s="31">
        <v>0</v>
      </c>
      <c r="M44" s="24">
        <f>ROUND(G44*L44,P4)</f>
        <v>0</v>
      </c>
      <c r="N44" s="25" t="s">
        <v>536</v>
      </c>
      <c r="O44" s="32">
        <f>M44*AA44</f>
        <v>0</v>
      </c>
      <c r="P44" s="1">
        <v>3</v>
      </c>
      <c r="AA44" s="1">
        <f>IF(P44=1,$O$3,IF(P44=2,$O$4,$O$5))</f>
        <v>0</v>
      </c>
    </row>
    <row r="45">
      <c r="A45" s="1" t="s">
        <v>127</v>
      </c>
      <c r="E45" s="27" t="s">
        <v>848</v>
      </c>
    </row>
    <row r="46">
      <c r="A46" s="1" t="s">
        <v>128</v>
      </c>
    </row>
    <row r="47">
      <c r="A47" s="1" t="s">
        <v>129</v>
      </c>
      <c r="E47" s="27" t="s">
        <v>123</v>
      </c>
    </row>
    <row r="48">
      <c r="A48" s="1" t="s">
        <v>121</v>
      </c>
      <c r="B48" s="1">
        <v>24</v>
      </c>
      <c r="C48" s="26" t="s">
        <v>849</v>
      </c>
      <c r="D48" t="s">
        <v>123</v>
      </c>
      <c r="E48" s="27" t="s">
        <v>850</v>
      </c>
      <c r="F48" s="28" t="s">
        <v>149</v>
      </c>
      <c r="G48" s="29">
        <v>4</v>
      </c>
      <c r="H48" s="28">
        <v>0.002</v>
      </c>
      <c r="I48" s="30">
        <f>ROUND(G48*H48,P4)</f>
        <v>0</v>
      </c>
      <c r="L48" s="31">
        <v>0</v>
      </c>
      <c r="M48" s="24">
        <f>ROUND(G48*L48,P4)</f>
        <v>0</v>
      </c>
      <c r="N48" s="25" t="s">
        <v>536</v>
      </c>
      <c r="O48" s="32">
        <f>M48*AA48</f>
        <v>0</v>
      </c>
      <c r="P48" s="1">
        <v>3</v>
      </c>
      <c r="AA48" s="1">
        <f>IF(P48=1,$O$3,IF(P48=2,$O$4,$O$5))</f>
        <v>0</v>
      </c>
    </row>
    <row r="49">
      <c r="A49" s="1" t="s">
        <v>127</v>
      </c>
      <c r="E49" s="27" t="s">
        <v>850</v>
      </c>
    </row>
    <row r="50">
      <c r="A50" s="1" t="s">
        <v>128</v>
      </c>
    </row>
    <row r="51">
      <c r="A51" s="1" t="s">
        <v>129</v>
      </c>
      <c r="E51" s="27" t="s">
        <v>123</v>
      </c>
    </row>
    <row r="52">
      <c r="A52" s="1" t="s">
        <v>121</v>
      </c>
      <c r="B52" s="1">
        <v>26</v>
      </c>
      <c r="C52" s="26" t="s">
        <v>851</v>
      </c>
      <c r="D52" t="s">
        <v>123</v>
      </c>
      <c r="E52" s="27" t="s">
        <v>852</v>
      </c>
      <c r="F52" s="28" t="s">
        <v>149</v>
      </c>
      <c r="G52" s="29">
        <v>4</v>
      </c>
      <c r="H52" s="28">
        <v>0.002</v>
      </c>
      <c r="I52" s="30">
        <f>ROUND(G52*H52,P4)</f>
        <v>0</v>
      </c>
      <c r="L52" s="31">
        <v>0</v>
      </c>
      <c r="M52" s="24">
        <f>ROUND(G52*L52,P4)</f>
        <v>0</v>
      </c>
      <c r="N52" s="25" t="s">
        <v>536</v>
      </c>
      <c r="O52" s="32">
        <f>M52*AA52</f>
        <v>0</v>
      </c>
      <c r="P52" s="1">
        <v>3</v>
      </c>
      <c r="AA52" s="1">
        <f>IF(P52=1,$O$3,IF(P52=2,$O$4,$O$5))</f>
        <v>0</v>
      </c>
    </row>
    <row r="53">
      <c r="A53" s="1" t="s">
        <v>127</v>
      </c>
      <c r="E53" s="27" t="s">
        <v>852</v>
      </c>
    </row>
    <row r="54">
      <c r="A54" s="1" t="s">
        <v>128</v>
      </c>
    </row>
    <row r="55">
      <c r="A55" s="1" t="s">
        <v>129</v>
      </c>
      <c r="E55" s="27" t="s">
        <v>123</v>
      </c>
    </row>
    <row r="56">
      <c r="A56" s="1" t="s">
        <v>121</v>
      </c>
      <c r="B56" s="1">
        <v>30</v>
      </c>
      <c r="C56" s="26" t="s">
        <v>853</v>
      </c>
      <c r="D56" t="s">
        <v>123</v>
      </c>
      <c r="E56" s="27" t="s">
        <v>854</v>
      </c>
      <c r="F56" s="28" t="s">
        <v>149</v>
      </c>
      <c r="G56" s="29">
        <v>4</v>
      </c>
      <c r="H56" s="28">
        <v>0.0001</v>
      </c>
      <c r="I56" s="30">
        <f>ROUND(G56*H56,P4)</f>
        <v>0</v>
      </c>
      <c r="L56" s="31">
        <v>0</v>
      </c>
      <c r="M56" s="24">
        <f>ROUND(G56*L56,P4)</f>
        <v>0</v>
      </c>
      <c r="N56" s="25" t="s">
        <v>536</v>
      </c>
      <c r="O56" s="32">
        <f>M56*AA56</f>
        <v>0</v>
      </c>
      <c r="P56" s="1">
        <v>3</v>
      </c>
      <c r="AA56" s="1">
        <f>IF(P56=1,$O$3,IF(P56=2,$O$4,$O$5))</f>
        <v>0</v>
      </c>
    </row>
    <row r="57">
      <c r="A57" s="1" t="s">
        <v>127</v>
      </c>
      <c r="E57" s="27" t="s">
        <v>854</v>
      </c>
    </row>
    <row r="58">
      <c r="A58" s="1" t="s">
        <v>128</v>
      </c>
    </row>
    <row r="59">
      <c r="A59" s="1" t="s">
        <v>129</v>
      </c>
      <c r="E59" s="27" t="s">
        <v>123</v>
      </c>
    </row>
    <row r="60">
      <c r="A60" s="1" t="s">
        <v>121</v>
      </c>
      <c r="B60" s="1">
        <v>28</v>
      </c>
      <c r="C60" s="26" t="s">
        <v>855</v>
      </c>
      <c r="D60" t="s">
        <v>123</v>
      </c>
      <c r="E60" s="27" t="s">
        <v>856</v>
      </c>
      <c r="F60" s="28" t="s">
        <v>149</v>
      </c>
      <c r="G60" s="29">
        <v>6</v>
      </c>
      <c r="H60" s="28">
        <v>0.0001</v>
      </c>
      <c r="I60" s="30">
        <f>ROUND(G60*H60,P4)</f>
        <v>0</v>
      </c>
      <c r="L60" s="31">
        <v>0</v>
      </c>
      <c r="M60" s="24">
        <f>ROUND(G60*L60,P4)</f>
        <v>0</v>
      </c>
      <c r="N60" s="25" t="s">
        <v>536</v>
      </c>
      <c r="O60" s="32">
        <f>M60*AA60</f>
        <v>0</v>
      </c>
      <c r="P60" s="1">
        <v>3</v>
      </c>
      <c r="AA60" s="1">
        <f>IF(P60=1,$O$3,IF(P60=2,$O$4,$O$5))</f>
        <v>0</v>
      </c>
    </row>
    <row r="61">
      <c r="A61" s="1" t="s">
        <v>127</v>
      </c>
      <c r="E61" s="27" t="s">
        <v>856</v>
      </c>
    </row>
    <row r="62">
      <c r="A62" s="1" t="s">
        <v>128</v>
      </c>
    </row>
    <row r="63">
      <c r="A63" s="1" t="s">
        <v>129</v>
      </c>
      <c r="E63" s="27" t="s">
        <v>123</v>
      </c>
    </row>
    <row r="64">
      <c r="A64" s="1" t="s">
        <v>121</v>
      </c>
      <c r="B64" s="1">
        <v>37</v>
      </c>
      <c r="C64" s="26" t="s">
        <v>857</v>
      </c>
      <c r="D64" t="s">
        <v>123</v>
      </c>
      <c r="E64" s="27" t="s">
        <v>858</v>
      </c>
      <c r="F64" s="28" t="s">
        <v>149</v>
      </c>
      <c r="G64" s="29">
        <v>45</v>
      </c>
      <c r="H64" s="28">
        <v>0.00014999999999999999</v>
      </c>
      <c r="I64" s="30">
        <f>ROUND(G64*H64,P4)</f>
        <v>0</v>
      </c>
      <c r="L64" s="31">
        <v>0</v>
      </c>
      <c r="M64" s="24">
        <f>ROUND(G64*L64,P4)</f>
        <v>0</v>
      </c>
      <c r="N64" s="25" t="s">
        <v>536</v>
      </c>
      <c r="O64" s="32">
        <f>M64*AA64</f>
        <v>0</v>
      </c>
      <c r="P64" s="1">
        <v>3</v>
      </c>
      <c r="AA64" s="1">
        <f>IF(P64=1,$O$3,IF(P64=2,$O$4,$O$5))</f>
        <v>0</v>
      </c>
    </row>
    <row r="65">
      <c r="A65" s="1" t="s">
        <v>127</v>
      </c>
      <c r="E65" s="27" t="s">
        <v>858</v>
      </c>
    </row>
    <row r="66">
      <c r="A66" s="1" t="s">
        <v>128</v>
      </c>
    </row>
    <row r="67">
      <c r="A67" s="1" t="s">
        <v>129</v>
      </c>
      <c r="E67" s="27" t="s">
        <v>123</v>
      </c>
    </row>
    <row r="68">
      <c r="A68" s="1" t="s">
        <v>121</v>
      </c>
      <c r="B68" s="1">
        <v>38</v>
      </c>
      <c r="C68" s="26" t="s">
        <v>859</v>
      </c>
      <c r="D68" t="s">
        <v>123</v>
      </c>
      <c r="E68" s="27" t="s">
        <v>860</v>
      </c>
      <c r="F68" s="28" t="s">
        <v>149</v>
      </c>
      <c r="G68" s="29">
        <v>45</v>
      </c>
      <c r="H68" s="28">
        <v>0.0001</v>
      </c>
      <c r="I68" s="30">
        <f>ROUND(G68*H68,P4)</f>
        <v>0</v>
      </c>
      <c r="L68" s="31">
        <v>0</v>
      </c>
      <c r="M68" s="24">
        <f>ROUND(G68*L68,P4)</f>
        <v>0</v>
      </c>
      <c r="N68" s="25" t="s">
        <v>536</v>
      </c>
      <c r="O68" s="32">
        <f>M68*AA68</f>
        <v>0</v>
      </c>
      <c r="P68" s="1">
        <v>3</v>
      </c>
      <c r="AA68" s="1">
        <f>IF(P68=1,$O$3,IF(P68=2,$O$4,$O$5))</f>
        <v>0</v>
      </c>
    </row>
    <row r="69">
      <c r="A69" s="1" t="s">
        <v>127</v>
      </c>
      <c r="E69" s="27" t="s">
        <v>860</v>
      </c>
    </row>
    <row r="70">
      <c r="A70" s="1" t="s">
        <v>128</v>
      </c>
    </row>
    <row r="71">
      <c r="A71" s="1" t="s">
        <v>129</v>
      </c>
      <c r="E71" s="27" t="s">
        <v>123</v>
      </c>
    </row>
    <row r="72">
      <c r="A72" s="1" t="s">
        <v>121</v>
      </c>
      <c r="B72" s="1">
        <v>20</v>
      </c>
      <c r="C72" s="26" t="s">
        <v>861</v>
      </c>
      <c r="D72" t="s">
        <v>123</v>
      </c>
      <c r="E72" s="27" t="s">
        <v>862</v>
      </c>
      <c r="F72" s="28" t="s">
        <v>149</v>
      </c>
      <c r="G72" s="29">
        <v>130</v>
      </c>
      <c r="H72" s="28">
        <v>5.0000000000000002E-05</v>
      </c>
      <c r="I72" s="30">
        <f>ROUND(G72*H72,P4)</f>
        <v>0</v>
      </c>
      <c r="L72" s="31">
        <v>0</v>
      </c>
      <c r="M72" s="24">
        <f>ROUND(G72*L72,P4)</f>
        <v>0</v>
      </c>
      <c r="N72" s="25" t="s">
        <v>536</v>
      </c>
      <c r="O72" s="32">
        <f>M72*AA72</f>
        <v>0</v>
      </c>
      <c r="P72" s="1">
        <v>3</v>
      </c>
      <c r="AA72" s="1">
        <f>IF(P72=1,$O$3,IF(P72=2,$O$4,$O$5))</f>
        <v>0</v>
      </c>
    </row>
    <row r="73">
      <c r="A73" s="1" t="s">
        <v>127</v>
      </c>
      <c r="E73" s="27" t="s">
        <v>862</v>
      </c>
    </row>
    <row r="74">
      <c r="A74" s="1" t="s">
        <v>128</v>
      </c>
    </row>
    <row r="75">
      <c r="A75" s="1" t="s">
        <v>129</v>
      </c>
      <c r="E75" s="27" t="s">
        <v>123</v>
      </c>
    </row>
    <row r="76">
      <c r="A76" s="1" t="s">
        <v>121</v>
      </c>
      <c r="B76" s="1">
        <v>35</v>
      </c>
      <c r="C76" s="26" t="s">
        <v>863</v>
      </c>
      <c r="D76" t="s">
        <v>123</v>
      </c>
      <c r="E76" s="27" t="s">
        <v>864</v>
      </c>
      <c r="F76" s="28" t="s">
        <v>149</v>
      </c>
      <c r="G76" s="29">
        <v>1</v>
      </c>
      <c r="H76" s="28">
        <v>0.00080000000000000004</v>
      </c>
      <c r="I76" s="30">
        <f>ROUND(G76*H76,P4)</f>
        <v>0</v>
      </c>
      <c r="L76" s="31">
        <v>0</v>
      </c>
      <c r="M76" s="24">
        <f>ROUND(G76*L76,P4)</f>
        <v>0</v>
      </c>
      <c r="N76" s="25" t="s">
        <v>536</v>
      </c>
      <c r="O76" s="32">
        <f>M76*AA76</f>
        <v>0</v>
      </c>
      <c r="P76" s="1">
        <v>3</v>
      </c>
      <c r="AA76" s="1">
        <f>IF(P76=1,$O$3,IF(P76=2,$O$4,$O$5))</f>
        <v>0</v>
      </c>
    </row>
    <row r="77">
      <c r="A77" s="1" t="s">
        <v>127</v>
      </c>
      <c r="E77" s="27" t="s">
        <v>864</v>
      </c>
    </row>
    <row r="78">
      <c r="A78" s="1" t="s">
        <v>128</v>
      </c>
    </row>
    <row r="79">
      <c r="A79" s="1" t="s">
        <v>129</v>
      </c>
      <c r="E79" s="27" t="s">
        <v>123</v>
      </c>
    </row>
    <row r="80">
      <c r="A80" s="1" t="s">
        <v>121</v>
      </c>
      <c r="B80" s="1">
        <v>33</v>
      </c>
      <c r="C80" s="26" t="s">
        <v>865</v>
      </c>
      <c r="D80" t="s">
        <v>123</v>
      </c>
      <c r="E80" s="27" t="s">
        <v>866</v>
      </c>
      <c r="F80" s="28" t="s">
        <v>149</v>
      </c>
      <c r="G80" s="29">
        <v>1</v>
      </c>
      <c r="H80" s="28">
        <v>0.001</v>
      </c>
      <c r="I80" s="30">
        <f>ROUND(G80*H80,P4)</f>
        <v>0</v>
      </c>
      <c r="L80" s="31">
        <v>0</v>
      </c>
      <c r="M80" s="24">
        <f>ROUND(G80*L80,P4)</f>
        <v>0</v>
      </c>
      <c r="N80" s="25" t="s">
        <v>536</v>
      </c>
      <c r="O80" s="32">
        <f>M80*AA80</f>
        <v>0</v>
      </c>
      <c r="P80" s="1">
        <v>3</v>
      </c>
      <c r="AA80" s="1">
        <f>IF(P80=1,$O$3,IF(P80=2,$O$4,$O$5))</f>
        <v>0</v>
      </c>
    </row>
    <row r="81">
      <c r="A81" s="1" t="s">
        <v>127</v>
      </c>
      <c r="E81" s="27" t="s">
        <v>866</v>
      </c>
    </row>
    <row r="82">
      <c r="A82" s="1" t="s">
        <v>128</v>
      </c>
    </row>
    <row r="83">
      <c r="A83" s="1" t="s">
        <v>129</v>
      </c>
      <c r="E83" s="27" t="s">
        <v>123</v>
      </c>
    </row>
    <row r="84">
      <c r="A84" s="1" t="s">
        <v>121</v>
      </c>
      <c r="B84" s="1">
        <v>12</v>
      </c>
      <c r="C84" s="26" t="s">
        <v>739</v>
      </c>
      <c r="D84" t="s">
        <v>123</v>
      </c>
      <c r="E84" s="27" t="s">
        <v>740</v>
      </c>
      <c r="F84" s="28" t="s">
        <v>142</v>
      </c>
      <c r="G84" s="29">
        <v>800</v>
      </c>
      <c r="H84" s="28">
        <v>0</v>
      </c>
      <c r="I84" s="30">
        <f>ROUND(G84*H84,P4)</f>
        <v>0</v>
      </c>
      <c r="L84" s="31">
        <v>0</v>
      </c>
      <c r="M84" s="24">
        <f>ROUND(G84*L84,P4)</f>
        <v>0</v>
      </c>
      <c r="N84" s="25" t="s">
        <v>536</v>
      </c>
      <c r="O84" s="32">
        <f>M84*AA84</f>
        <v>0</v>
      </c>
      <c r="P84" s="1">
        <v>3</v>
      </c>
      <c r="AA84" s="1">
        <f>IF(P84=1,$O$3,IF(P84=2,$O$4,$O$5))</f>
        <v>0</v>
      </c>
    </row>
    <row r="85">
      <c r="A85" s="1" t="s">
        <v>127</v>
      </c>
      <c r="E85" s="27" t="s">
        <v>740</v>
      </c>
    </row>
    <row r="86">
      <c r="A86" s="1" t="s">
        <v>128</v>
      </c>
    </row>
    <row r="87">
      <c r="A87" s="1" t="s">
        <v>129</v>
      </c>
      <c r="E87" s="27" t="s">
        <v>123</v>
      </c>
    </row>
    <row r="88" ht="25.5">
      <c r="A88" s="1" t="s">
        <v>121</v>
      </c>
      <c r="B88" s="1">
        <v>15</v>
      </c>
      <c r="C88" s="26" t="s">
        <v>867</v>
      </c>
      <c r="D88" t="s">
        <v>123</v>
      </c>
      <c r="E88" s="27" t="s">
        <v>868</v>
      </c>
      <c r="F88" s="28" t="s">
        <v>149</v>
      </c>
      <c r="G88" s="29">
        <v>45</v>
      </c>
      <c r="H88" s="28">
        <v>0</v>
      </c>
      <c r="I88" s="30">
        <f>ROUND(G88*H88,P4)</f>
        <v>0</v>
      </c>
      <c r="L88" s="31">
        <v>0</v>
      </c>
      <c r="M88" s="24">
        <f>ROUND(G88*L88,P4)</f>
        <v>0</v>
      </c>
      <c r="N88" s="25" t="s">
        <v>536</v>
      </c>
      <c r="O88" s="32">
        <f>M88*AA88</f>
        <v>0</v>
      </c>
      <c r="P88" s="1">
        <v>3</v>
      </c>
      <c r="AA88" s="1">
        <f>IF(P88=1,$O$3,IF(P88=2,$O$4,$O$5))</f>
        <v>0</v>
      </c>
    </row>
    <row r="89" ht="25.5">
      <c r="A89" s="1" t="s">
        <v>127</v>
      </c>
      <c r="E89" s="27" t="s">
        <v>868</v>
      </c>
    </row>
    <row r="90">
      <c r="A90" s="1" t="s">
        <v>128</v>
      </c>
    </row>
    <row r="91">
      <c r="A91" s="1" t="s">
        <v>129</v>
      </c>
      <c r="E91" s="27" t="s">
        <v>123</v>
      </c>
    </row>
    <row r="92">
      <c r="A92" s="1" t="s">
        <v>121</v>
      </c>
      <c r="B92" s="1">
        <v>17</v>
      </c>
      <c r="C92" s="26" t="s">
        <v>869</v>
      </c>
      <c r="D92" t="s">
        <v>123</v>
      </c>
      <c r="E92" s="27" t="s">
        <v>870</v>
      </c>
      <c r="F92" s="28" t="s">
        <v>142</v>
      </c>
      <c r="G92" s="29">
        <v>4200</v>
      </c>
      <c r="H92" s="28">
        <v>0</v>
      </c>
      <c r="I92" s="30">
        <f>ROUND(G92*H92,P4)</f>
        <v>0</v>
      </c>
      <c r="L92" s="31">
        <v>0</v>
      </c>
      <c r="M92" s="24">
        <f>ROUND(G92*L92,P4)</f>
        <v>0</v>
      </c>
      <c r="N92" s="25" t="s">
        <v>536</v>
      </c>
      <c r="O92" s="32">
        <f>M92*AA92</f>
        <v>0</v>
      </c>
      <c r="P92" s="1">
        <v>3</v>
      </c>
      <c r="AA92" s="1">
        <f>IF(P92=1,$O$3,IF(P92=2,$O$4,$O$5))</f>
        <v>0</v>
      </c>
    </row>
    <row r="93">
      <c r="A93" s="1" t="s">
        <v>127</v>
      </c>
      <c r="E93" s="27" t="s">
        <v>870</v>
      </c>
    </row>
    <row r="94">
      <c r="A94" s="1" t="s">
        <v>128</v>
      </c>
    </row>
    <row r="95">
      <c r="A95" s="1" t="s">
        <v>129</v>
      </c>
      <c r="E95" s="27" t="s">
        <v>123</v>
      </c>
    </row>
    <row r="96">
      <c r="A96" s="1" t="s">
        <v>121</v>
      </c>
      <c r="B96" s="1">
        <v>19</v>
      </c>
      <c r="C96" s="26" t="s">
        <v>871</v>
      </c>
      <c r="D96" t="s">
        <v>123</v>
      </c>
      <c r="E96" s="27" t="s">
        <v>872</v>
      </c>
      <c r="F96" s="28" t="s">
        <v>149</v>
      </c>
      <c r="G96" s="29">
        <v>130</v>
      </c>
      <c r="H96" s="28">
        <v>0</v>
      </c>
      <c r="I96" s="30">
        <f>ROUND(G96*H96,P4)</f>
        <v>0</v>
      </c>
      <c r="L96" s="31">
        <v>0</v>
      </c>
      <c r="M96" s="24">
        <f>ROUND(G96*L96,P4)</f>
        <v>0</v>
      </c>
      <c r="N96" s="25" t="s">
        <v>536</v>
      </c>
      <c r="O96" s="32">
        <f>M96*AA96</f>
        <v>0</v>
      </c>
      <c r="P96" s="1">
        <v>3</v>
      </c>
      <c r="AA96" s="1">
        <f>IF(P96=1,$O$3,IF(P96=2,$O$4,$O$5))</f>
        <v>0</v>
      </c>
    </row>
    <row r="97">
      <c r="A97" s="1" t="s">
        <v>127</v>
      </c>
      <c r="E97" s="27" t="s">
        <v>872</v>
      </c>
    </row>
    <row r="98">
      <c r="A98" s="1" t="s">
        <v>128</v>
      </c>
    </row>
    <row r="99">
      <c r="A99" s="1" t="s">
        <v>129</v>
      </c>
      <c r="E99" s="27" t="s">
        <v>123</v>
      </c>
    </row>
    <row r="100">
      <c r="A100" s="1" t="s">
        <v>121</v>
      </c>
      <c r="B100" s="1">
        <v>21</v>
      </c>
      <c r="C100" s="26" t="s">
        <v>873</v>
      </c>
      <c r="D100" t="s">
        <v>123</v>
      </c>
      <c r="E100" s="27" t="s">
        <v>874</v>
      </c>
      <c r="F100" s="28" t="s">
        <v>149</v>
      </c>
      <c r="G100" s="29">
        <v>1</v>
      </c>
      <c r="H100" s="28">
        <v>0</v>
      </c>
      <c r="I100" s="30">
        <f>ROUND(G100*H100,P4)</f>
        <v>0</v>
      </c>
      <c r="L100" s="31">
        <v>0</v>
      </c>
      <c r="M100" s="24">
        <f>ROUND(G100*L100,P4)</f>
        <v>0</v>
      </c>
      <c r="N100" s="25" t="s">
        <v>536</v>
      </c>
      <c r="O100" s="32">
        <f>M100*AA100</f>
        <v>0</v>
      </c>
      <c r="P100" s="1">
        <v>3</v>
      </c>
      <c r="AA100" s="1">
        <f>IF(P100=1,$O$3,IF(P100=2,$O$4,$O$5))</f>
        <v>0</v>
      </c>
    </row>
    <row r="101">
      <c r="A101" s="1" t="s">
        <v>127</v>
      </c>
      <c r="E101" s="27" t="s">
        <v>874</v>
      </c>
    </row>
    <row r="102">
      <c r="A102" s="1" t="s">
        <v>128</v>
      </c>
    </row>
    <row r="103">
      <c r="A103" s="1" t="s">
        <v>129</v>
      </c>
      <c r="E103" s="27" t="s">
        <v>123</v>
      </c>
    </row>
    <row r="104">
      <c r="A104" s="1" t="s">
        <v>121</v>
      </c>
      <c r="B104" s="1">
        <v>23</v>
      </c>
      <c r="C104" s="26" t="s">
        <v>875</v>
      </c>
      <c r="D104" t="s">
        <v>123</v>
      </c>
      <c r="E104" s="27" t="s">
        <v>876</v>
      </c>
      <c r="F104" s="28" t="s">
        <v>149</v>
      </c>
      <c r="G104" s="29">
        <v>4</v>
      </c>
      <c r="H104" s="28">
        <v>0</v>
      </c>
      <c r="I104" s="30">
        <f>ROUND(G104*H104,P4)</f>
        <v>0</v>
      </c>
      <c r="L104" s="31">
        <v>0</v>
      </c>
      <c r="M104" s="24">
        <f>ROUND(G104*L104,P4)</f>
        <v>0</v>
      </c>
      <c r="N104" s="25" t="s">
        <v>536</v>
      </c>
      <c r="O104" s="32">
        <f>M104*AA104</f>
        <v>0</v>
      </c>
      <c r="P104" s="1">
        <v>3</v>
      </c>
      <c r="AA104" s="1">
        <f>IF(P104=1,$O$3,IF(P104=2,$O$4,$O$5))</f>
        <v>0</v>
      </c>
    </row>
    <row r="105">
      <c r="A105" s="1" t="s">
        <v>127</v>
      </c>
      <c r="E105" s="27" t="s">
        <v>876</v>
      </c>
    </row>
    <row r="106">
      <c r="A106" s="1" t="s">
        <v>128</v>
      </c>
    </row>
    <row r="107">
      <c r="A107" s="1" t="s">
        <v>129</v>
      </c>
      <c r="E107" s="27" t="s">
        <v>123</v>
      </c>
    </row>
    <row r="108" ht="25.5">
      <c r="A108" s="1" t="s">
        <v>121</v>
      </c>
      <c r="B108" s="1">
        <v>25</v>
      </c>
      <c r="C108" s="26" t="s">
        <v>877</v>
      </c>
      <c r="D108" t="s">
        <v>123</v>
      </c>
      <c r="E108" s="27" t="s">
        <v>878</v>
      </c>
      <c r="F108" s="28" t="s">
        <v>149</v>
      </c>
      <c r="G108" s="29">
        <v>4</v>
      </c>
      <c r="H108" s="28">
        <v>0</v>
      </c>
      <c r="I108" s="30">
        <f>ROUND(G108*H108,P4)</f>
        <v>0</v>
      </c>
      <c r="L108" s="31">
        <v>0</v>
      </c>
      <c r="M108" s="24">
        <f>ROUND(G108*L108,P4)</f>
        <v>0</v>
      </c>
      <c r="N108" s="25" t="s">
        <v>536</v>
      </c>
      <c r="O108" s="32">
        <f>M108*AA108</f>
        <v>0</v>
      </c>
      <c r="P108" s="1">
        <v>3</v>
      </c>
      <c r="AA108" s="1">
        <f>IF(P108=1,$O$3,IF(P108=2,$O$4,$O$5))</f>
        <v>0</v>
      </c>
    </row>
    <row r="109" ht="25.5">
      <c r="A109" s="1" t="s">
        <v>127</v>
      </c>
      <c r="E109" s="27" t="s">
        <v>878</v>
      </c>
    </row>
    <row r="110">
      <c r="A110" s="1" t="s">
        <v>128</v>
      </c>
    </row>
    <row r="111">
      <c r="A111" s="1" t="s">
        <v>129</v>
      </c>
      <c r="E111" s="27" t="s">
        <v>123</v>
      </c>
    </row>
    <row r="112" ht="25.5">
      <c r="A112" s="1" t="s">
        <v>121</v>
      </c>
      <c r="B112" s="1">
        <v>27</v>
      </c>
      <c r="C112" s="26" t="s">
        <v>879</v>
      </c>
      <c r="D112" t="s">
        <v>123</v>
      </c>
      <c r="E112" s="27" t="s">
        <v>880</v>
      </c>
      <c r="F112" s="28" t="s">
        <v>149</v>
      </c>
      <c r="G112" s="29">
        <v>6</v>
      </c>
      <c r="H112" s="28">
        <v>0</v>
      </c>
      <c r="I112" s="30">
        <f>ROUND(G112*H112,P4)</f>
        <v>0</v>
      </c>
      <c r="L112" s="31">
        <v>0</v>
      </c>
      <c r="M112" s="24">
        <f>ROUND(G112*L112,P4)</f>
        <v>0</v>
      </c>
      <c r="N112" s="25" t="s">
        <v>536</v>
      </c>
      <c r="O112" s="32">
        <f>M112*AA112</f>
        <v>0</v>
      </c>
      <c r="P112" s="1">
        <v>3</v>
      </c>
      <c r="AA112" s="1">
        <f>IF(P112=1,$O$3,IF(P112=2,$O$4,$O$5))</f>
        <v>0</v>
      </c>
    </row>
    <row r="113" ht="25.5">
      <c r="A113" s="1" t="s">
        <v>127</v>
      </c>
      <c r="E113" s="27" t="s">
        <v>880</v>
      </c>
    </row>
    <row r="114">
      <c r="A114" s="1" t="s">
        <v>128</v>
      </c>
    </row>
    <row r="115">
      <c r="A115" s="1" t="s">
        <v>129</v>
      </c>
      <c r="E115" s="27" t="s">
        <v>123</v>
      </c>
    </row>
    <row r="116" ht="25.5">
      <c r="A116" s="1" t="s">
        <v>121</v>
      </c>
      <c r="B116" s="1">
        <v>29</v>
      </c>
      <c r="C116" s="26" t="s">
        <v>881</v>
      </c>
      <c r="D116" t="s">
        <v>123</v>
      </c>
      <c r="E116" s="27" t="s">
        <v>882</v>
      </c>
      <c r="F116" s="28" t="s">
        <v>149</v>
      </c>
      <c r="G116" s="29">
        <v>4</v>
      </c>
      <c r="H116" s="28">
        <v>0</v>
      </c>
      <c r="I116" s="30">
        <f>ROUND(G116*H116,P4)</f>
        <v>0</v>
      </c>
      <c r="L116" s="31">
        <v>0</v>
      </c>
      <c r="M116" s="24">
        <f>ROUND(G116*L116,P4)</f>
        <v>0</v>
      </c>
      <c r="N116" s="25" t="s">
        <v>536</v>
      </c>
      <c r="O116" s="32">
        <f>M116*AA116</f>
        <v>0</v>
      </c>
      <c r="P116" s="1">
        <v>3</v>
      </c>
      <c r="AA116" s="1">
        <f>IF(P116=1,$O$3,IF(P116=2,$O$4,$O$5))</f>
        <v>0</v>
      </c>
    </row>
    <row r="117" ht="25.5">
      <c r="A117" s="1" t="s">
        <v>127</v>
      </c>
      <c r="E117" s="27" t="s">
        <v>882</v>
      </c>
    </row>
    <row r="118">
      <c r="A118" s="1" t="s">
        <v>128</v>
      </c>
    </row>
    <row r="119">
      <c r="A119" s="1" t="s">
        <v>129</v>
      </c>
      <c r="E119" s="27" t="s">
        <v>123</v>
      </c>
    </row>
    <row r="120" ht="25.5">
      <c r="A120" s="1" t="s">
        <v>121</v>
      </c>
      <c r="B120" s="1">
        <v>32</v>
      </c>
      <c r="C120" s="26" t="s">
        <v>883</v>
      </c>
      <c r="D120" t="s">
        <v>123</v>
      </c>
      <c r="E120" s="27" t="s">
        <v>884</v>
      </c>
      <c r="F120" s="28" t="s">
        <v>149</v>
      </c>
      <c r="G120" s="29">
        <v>1</v>
      </c>
      <c r="H120" s="28">
        <v>0</v>
      </c>
      <c r="I120" s="30">
        <f>ROUND(G120*H120,P4)</f>
        <v>0</v>
      </c>
      <c r="L120" s="31">
        <v>0</v>
      </c>
      <c r="M120" s="24">
        <f>ROUND(G120*L120,P4)</f>
        <v>0</v>
      </c>
      <c r="N120" s="25" t="s">
        <v>536</v>
      </c>
      <c r="O120" s="32">
        <f>M120*AA120</f>
        <v>0</v>
      </c>
      <c r="P120" s="1">
        <v>3</v>
      </c>
      <c r="AA120" s="1">
        <f>IF(P120=1,$O$3,IF(P120=2,$O$4,$O$5))</f>
        <v>0</v>
      </c>
    </row>
    <row r="121" ht="25.5">
      <c r="A121" s="1" t="s">
        <v>127</v>
      </c>
      <c r="E121" s="27" t="s">
        <v>884</v>
      </c>
    </row>
    <row r="122">
      <c r="A122" s="1" t="s">
        <v>128</v>
      </c>
    </row>
    <row r="123">
      <c r="A123" s="1" t="s">
        <v>129</v>
      </c>
      <c r="E123" s="27" t="s">
        <v>123</v>
      </c>
    </row>
    <row r="124">
      <c r="A124" s="1" t="s">
        <v>121</v>
      </c>
      <c r="B124" s="1">
        <v>34</v>
      </c>
      <c r="C124" s="26" t="s">
        <v>885</v>
      </c>
      <c r="D124" t="s">
        <v>123</v>
      </c>
      <c r="E124" s="27" t="s">
        <v>886</v>
      </c>
      <c r="F124" s="28" t="s">
        <v>149</v>
      </c>
      <c r="G124" s="29">
        <v>1</v>
      </c>
      <c r="H124" s="28">
        <v>0</v>
      </c>
      <c r="I124" s="30">
        <f>ROUND(G124*H124,P4)</f>
        <v>0</v>
      </c>
      <c r="L124" s="31">
        <v>0</v>
      </c>
      <c r="M124" s="24">
        <f>ROUND(G124*L124,P4)</f>
        <v>0</v>
      </c>
      <c r="N124" s="25" t="s">
        <v>536</v>
      </c>
      <c r="O124" s="32">
        <f>M124*AA124</f>
        <v>0</v>
      </c>
      <c r="P124" s="1">
        <v>3</v>
      </c>
      <c r="AA124" s="1">
        <f>IF(P124=1,$O$3,IF(P124=2,$O$4,$O$5))</f>
        <v>0</v>
      </c>
    </row>
    <row r="125">
      <c r="A125" s="1" t="s">
        <v>127</v>
      </c>
      <c r="E125" s="27" t="s">
        <v>886</v>
      </c>
    </row>
    <row r="126">
      <c r="A126" s="1" t="s">
        <v>128</v>
      </c>
    </row>
    <row r="127">
      <c r="A127" s="1" t="s">
        <v>129</v>
      </c>
      <c r="E127" s="27" t="s">
        <v>123</v>
      </c>
    </row>
    <row r="128">
      <c r="A128" s="1" t="s">
        <v>121</v>
      </c>
      <c r="B128" s="1">
        <v>36</v>
      </c>
      <c r="C128" s="26" t="s">
        <v>887</v>
      </c>
      <c r="D128" t="s">
        <v>123</v>
      </c>
      <c r="E128" s="27" t="s">
        <v>888</v>
      </c>
      <c r="F128" s="28" t="s">
        <v>149</v>
      </c>
      <c r="G128" s="29">
        <v>45</v>
      </c>
      <c r="H128" s="28">
        <v>0</v>
      </c>
      <c r="I128" s="30">
        <f>ROUND(G128*H128,P4)</f>
        <v>0</v>
      </c>
      <c r="L128" s="31">
        <v>0</v>
      </c>
      <c r="M128" s="24">
        <f>ROUND(G128*L128,P4)</f>
        <v>0</v>
      </c>
      <c r="N128" s="25" t="s">
        <v>536</v>
      </c>
      <c r="O128" s="32">
        <f>M128*AA128</f>
        <v>0</v>
      </c>
      <c r="P128" s="1">
        <v>3</v>
      </c>
      <c r="AA128" s="1">
        <f>IF(P128=1,$O$3,IF(P128=2,$O$4,$O$5))</f>
        <v>0</v>
      </c>
    </row>
    <row r="129">
      <c r="A129" s="1" t="s">
        <v>127</v>
      </c>
      <c r="E129" s="27" t="s">
        <v>888</v>
      </c>
    </row>
    <row r="130">
      <c r="A130" s="1" t="s">
        <v>128</v>
      </c>
    </row>
    <row r="131">
      <c r="A131" s="1" t="s">
        <v>129</v>
      </c>
      <c r="E131" s="27" t="s">
        <v>123</v>
      </c>
    </row>
    <row r="132">
      <c r="A132" s="1" t="s">
        <v>121</v>
      </c>
      <c r="B132" s="1">
        <v>39</v>
      </c>
      <c r="C132" s="26" t="s">
        <v>592</v>
      </c>
      <c r="D132" t="s">
        <v>123</v>
      </c>
      <c r="E132" s="27" t="s">
        <v>593</v>
      </c>
      <c r="F132" s="28" t="s">
        <v>149</v>
      </c>
      <c r="G132" s="29">
        <v>80</v>
      </c>
      <c r="H132" s="28">
        <v>0</v>
      </c>
      <c r="I132" s="30">
        <f>ROUND(G132*H132,P4)</f>
        <v>0</v>
      </c>
      <c r="L132" s="31">
        <v>0</v>
      </c>
      <c r="M132" s="24">
        <f>ROUND(G132*L132,P4)</f>
        <v>0</v>
      </c>
      <c r="N132" s="25" t="s">
        <v>536</v>
      </c>
      <c r="O132" s="32">
        <f>M132*AA132</f>
        <v>0</v>
      </c>
      <c r="P132" s="1">
        <v>3</v>
      </c>
      <c r="AA132" s="1">
        <f>IF(P132=1,$O$3,IF(P132=2,$O$4,$O$5))</f>
        <v>0</v>
      </c>
    </row>
    <row r="133">
      <c r="A133" s="1" t="s">
        <v>127</v>
      </c>
      <c r="E133" s="27" t="s">
        <v>593</v>
      </c>
    </row>
    <row r="134">
      <c r="A134" s="1" t="s">
        <v>128</v>
      </c>
    </row>
    <row r="135">
      <c r="A135" s="1" t="s">
        <v>129</v>
      </c>
      <c r="E135" s="27" t="s">
        <v>123</v>
      </c>
    </row>
    <row r="136" ht="25.5">
      <c r="A136" s="1" t="s">
        <v>121</v>
      </c>
      <c r="B136" s="1">
        <v>42</v>
      </c>
      <c r="C136" s="26" t="s">
        <v>889</v>
      </c>
      <c r="D136" t="s">
        <v>123</v>
      </c>
      <c r="E136" s="27" t="s">
        <v>890</v>
      </c>
      <c r="F136" s="28" t="s">
        <v>632</v>
      </c>
      <c r="G136" s="29">
        <v>0.38600000000000001</v>
      </c>
      <c r="H136" s="28">
        <v>0</v>
      </c>
      <c r="I136" s="30">
        <f>ROUND(G136*H136,P4)</f>
        <v>0</v>
      </c>
      <c r="L136" s="31">
        <v>0</v>
      </c>
      <c r="M136" s="24">
        <f>ROUND(G136*L136,P4)</f>
        <v>0</v>
      </c>
      <c r="N136" s="25" t="s">
        <v>536</v>
      </c>
      <c r="O136" s="32">
        <f>M136*AA136</f>
        <v>0</v>
      </c>
      <c r="P136" s="1">
        <v>3</v>
      </c>
      <c r="AA136" s="1">
        <f>IF(P136=1,$O$3,IF(P136=2,$O$4,$O$5))</f>
        <v>0</v>
      </c>
    </row>
    <row r="137" ht="38.25">
      <c r="A137" s="1" t="s">
        <v>127</v>
      </c>
      <c r="E137" s="27" t="s">
        <v>891</v>
      </c>
    </row>
    <row r="138">
      <c r="A138" s="1" t="s">
        <v>128</v>
      </c>
    </row>
    <row r="139">
      <c r="A139" s="1" t="s">
        <v>129</v>
      </c>
      <c r="E139" s="27" t="s">
        <v>123</v>
      </c>
    </row>
    <row r="140">
      <c r="A140" s="1" t="s">
        <v>121</v>
      </c>
      <c r="B140" s="1">
        <v>31</v>
      </c>
      <c r="C140" s="26" t="s">
        <v>892</v>
      </c>
      <c r="D140" t="s">
        <v>123</v>
      </c>
      <c r="E140" s="27" t="s">
        <v>893</v>
      </c>
      <c r="F140" s="28" t="s">
        <v>149</v>
      </c>
      <c r="G140" s="29">
        <v>125</v>
      </c>
      <c r="H140" s="28">
        <v>0</v>
      </c>
      <c r="I140" s="30">
        <f>ROUND(G140*H140,P4)</f>
        <v>0</v>
      </c>
      <c r="L140" s="31">
        <v>0</v>
      </c>
      <c r="M140" s="24">
        <f>ROUND(G140*L140,P4)</f>
        <v>0</v>
      </c>
      <c r="N140" s="25" t="s">
        <v>177</v>
      </c>
      <c r="O140" s="32">
        <f>M140*AA140</f>
        <v>0</v>
      </c>
      <c r="P140" s="1">
        <v>3</v>
      </c>
      <c r="AA140" s="1">
        <f>IF(P140=1,$O$3,IF(P140=2,$O$4,$O$5))</f>
        <v>0</v>
      </c>
    </row>
    <row r="141">
      <c r="A141" s="1" t="s">
        <v>127</v>
      </c>
      <c r="E141" s="27" t="s">
        <v>893</v>
      </c>
    </row>
    <row r="142">
      <c r="A142" s="1" t="s">
        <v>128</v>
      </c>
    </row>
    <row r="143">
      <c r="A143" s="1" t="s">
        <v>129</v>
      </c>
      <c r="E143" s="27" t="s">
        <v>123</v>
      </c>
    </row>
    <row r="144">
      <c r="A144" s="1" t="s">
        <v>121</v>
      </c>
      <c r="B144" s="1">
        <v>41</v>
      </c>
      <c r="C144" s="26" t="s">
        <v>894</v>
      </c>
      <c r="D144" t="s">
        <v>123</v>
      </c>
      <c r="E144" s="27" t="s">
        <v>895</v>
      </c>
      <c r="F144" s="28" t="s">
        <v>149</v>
      </c>
      <c r="G144" s="29">
        <v>1</v>
      </c>
      <c r="H144" s="28">
        <v>0.0035999999999999999</v>
      </c>
      <c r="I144" s="30">
        <f>ROUND(G144*H144,P4)</f>
        <v>0</v>
      </c>
      <c r="L144" s="31">
        <v>0</v>
      </c>
      <c r="M144" s="24">
        <f>ROUND(G144*L144,P4)</f>
        <v>0</v>
      </c>
      <c r="N144" s="25" t="s">
        <v>177</v>
      </c>
      <c r="O144" s="32">
        <f>M144*AA144</f>
        <v>0</v>
      </c>
      <c r="P144" s="1">
        <v>3</v>
      </c>
      <c r="AA144" s="1">
        <f>IF(P144=1,$O$3,IF(P144=2,$O$4,$O$5))</f>
        <v>0</v>
      </c>
    </row>
    <row r="145">
      <c r="A145" s="1" t="s">
        <v>127</v>
      </c>
      <c r="E145" s="27" t="s">
        <v>895</v>
      </c>
    </row>
    <row r="146">
      <c r="A146" s="1" t="s">
        <v>128</v>
      </c>
    </row>
    <row r="147" ht="127.5">
      <c r="A147" s="1" t="s">
        <v>129</v>
      </c>
      <c r="E147" s="27" t="s">
        <v>896</v>
      </c>
    </row>
    <row r="148">
      <c r="A148" s="1" t="s">
        <v>121</v>
      </c>
      <c r="B148" s="1">
        <v>11</v>
      </c>
      <c r="C148" s="26" t="s">
        <v>897</v>
      </c>
      <c r="D148" t="s">
        <v>123</v>
      </c>
      <c r="E148" s="27" t="s">
        <v>898</v>
      </c>
      <c r="F148" s="28" t="s">
        <v>392</v>
      </c>
      <c r="G148" s="29">
        <v>1</v>
      </c>
      <c r="H148" s="28">
        <v>0</v>
      </c>
      <c r="I148" s="30">
        <f>ROUND(G148*H148,P4)</f>
        <v>0</v>
      </c>
      <c r="L148" s="31">
        <v>0</v>
      </c>
      <c r="M148" s="24">
        <f>ROUND(G148*L148,P4)</f>
        <v>0</v>
      </c>
      <c r="N148" s="25" t="s">
        <v>177</v>
      </c>
      <c r="O148" s="32">
        <f>M148*AA148</f>
        <v>0</v>
      </c>
      <c r="P148" s="1">
        <v>3</v>
      </c>
      <c r="AA148" s="1">
        <f>IF(P148=1,$O$3,IF(P148=2,$O$4,$O$5))</f>
        <v>0</v>
      </c>
    </row>
    <row r="149">
      <c r="A149" s="1" t="s">
        <v>127</v>
      </c>
      <c r="E149" s="27" t="s">
        <v>898</v>
      </c>
    </row>
    <row r="150">
      <c r="A150" s="1" t="s">
        <v>128</v>
      </c>
    </row>
    <row r="151">
      <c r="A151" s="1" t="s">
        <v>129</v>
      </c>
      <c r="E151" s="27" t="s">
        <v>123</v>
      </c>
    </row>
    <row r="152">
      <c r="A152" s="1" t="s">
        <v>118</v>
      </c>
      <c r="C152" s="22" t="s">
        <v>666</v>
      </c>
      <c r="E152" s="23" t="s">
        <v>667</v>
      </c>
      <c r="L152" s="24">
        <f>SUMIFS(L153:L172,A153:A172,"P")</f>
        <v>0</v>
      </c>
      <c r="M152" s="24">
        <f>SUMIFS(M153:M172,A153:A172,"P")</f>
        <v>0</v>
      </c>
      <c r="N152" s="25"/>
    </row>
    <row r="153" ht="25.5">
      <c r="A153" s="1" t="s">
        <v>121</v>
      </c>
      <c r="B153" s="1">
        <v>2</v>
      </c>
      <c r="C153" s="26" t="s">
        <v>668</v>
      </c>
      <c r="D153" t="s">
        <v>123</v>
      </c>
      <c r="E153" s="27" t="s">
        <v>669</v>
      </c>
      <c r="F153" s="28" t="s">
        <v>603</v>
      </c>
      <c r="G153" s="29">
        <v>400</v>
      </c>
      <c r="H153" s="28">
        <v>0.00012999999999999999</v>
      </c>
      <c r="I153" s="30">
        <f>ROUND(G153*H153,P4)</f>
        <v>0</v>
      </c>
      <c r="L153" s="31">
        <v>0</v>
      </c>
      <c r="M153" s="24">
        <f>ROUND(G153*L153,P4)</f>
        <v>0</v>
      </c>
      <c r="N153" s="25" t="s">
        <v>536</v>
      </c>
      <c r="O153" s="32">
        <f>M153*AA153</f>
        <v>0</v>
      </c>
      <c r="P153" s="1">
        <v>3</v>
      </c>
      <c r="AA153" s="1">
        <f>IF(P153=1,$O$3,IF(P153=2,$O$4,$O$5))</f>
        <v>0</v>
      </c>
    </row>
    <row r="154" ht="25.5">
      <c r="A154" s="1" t="s">
        <v>127</v>
      </c>
      <c r="E154" s="27" t="s">
        <v>669</v>
      </c>
    </row>
    <row r="155">
      <c r="A155" s="1" t="s">
        <v>128</v>
      </c>
    </row>
    <row r="156">
      <c r="A156" s="1" t="s">
        <v>129</v>
      </c>
      <c r="E156" s="27" t="s">
        <v>123</v>
      </c>
    </row>
    <row r="157" ht="25.5">
      <c r="A157" s="1" t="s">
        <v>121</v>
      </c>
      <c r="B157" s="1">
        <v>3</v>
      </c>
      <c r="C157" s="26" t="s">
        <v>670</v>
      </c>
      <c r="D157" t="s">
        <v>123</v>
      </c>
      <c r="E157" s="27" t="s">
        <v>671</v>
      </c>
      <c r="F157" s="28" t="s">
        <v>149</v>
      </c>
      <c r="G157" s="29">
        <v>50</v>
      </c>
      <c r="H157" s="28">
        <v>0</v>
      </c>
      <c r="I157" s="30">
        <f>ROUND(G157*H157,P4)</f>
        <v>0</v>
      </c>
      <c r="L157" s="31">
        <v>0</v>
      </c>
      <c r="M157" s="24">
        <f>ROUND(G157*L157,P4)</f>
        <v>0</v>
      </c>
      <c r="N157" s="25" t="s">
        <v>536</v>
      </c>
      <c r="O157" s="32">
        <f>M157*AA157</f>
        <v>0</v>
      </c>
      <c r="P157" s="1">
        <v>3</v>
      </c>
      <c r="AA157" s="1">
        <f>IF(P157=1,$O$3,IF(P157=2,$O$4,$O$5))</f>
        <v>0</v>
      </c>
    </row>
    <row r="158" ht="38.25">
      <c r="A158" s="1" t="s">
        <v>127</v>
      </c>
      <c r="E158" s="27" t="s">
        <v>672</v>
      </c>
    </row>
    <row r="159">
      <c r="A159" s="1" t="s">
        <v>128</v>
      </c>
    </row>
    <row r="160">
      <c r="A160" s="1" t="s">
        <v>129</v>
      </c>
      <c r="E160" s="27" t="s">
        <v>123</v>
      </c>
    </row>
    <row r="161" ht="25.5">
      <c r="A161" s="1" t="s">
        <v>121</v>
      </c>
      <c r="B161" s="1">
        <v>4</v>
      </c>
      <c r="C161" s="26" t="s">
        <v>673</v>
      </c>
      <c r="D161" t="s">
        <v>123</v>
      </c>
      <c r="E161" s="27" t="s">
        <v>671</v>
      </c>
      <c r="F161" s="28" t="s">
        <v>149</v>
      </c>
      <c r="G161" s="29">
        <v>40</v>
      </c>
      <c r="H161" s="28">
        <v>0</v>
      </c>
      <c r="I161" s="30">
        <f>ROUND(G161*H161,P4)</f>
        <v>0</v>
      </c>
      <c r="L161" s="31">
        <v>0</v>
      </c>
      <c r="M161" s="24">
        <f>ROUND(G161*L161,P4)</f>
        <v>0</v>
      </c>
      <c r="N161" s="25" t="s">
        <v>536</v>
      </c>
      <c r="O161" s="32">
        <f>M161*AA161</f>
        <v>0</v>
      </c>
      <c r="P161" s="1">
        <v>3</v>
      </c>
      <c r="AA161" s="1">
        <f>IF(P161=1,$O$3,IF(P161=2,$O$4,$O$5))</f>
        <v>0</v>
      </c>
    </row>
    <row r="162" ht="38.25">
      <c r="A162" s="1" t="s">
        <v>127</v>
      </c>
      <c r="E162" s="27" t="s">
        <v>674</v>
      </c>
    </row>
    <row r="163">
      <c r="A163" s="1" t="s">
        <v>128</v>
      </c>
    </row>
    <row r="164">
      <c r="A164" s="1" t="s">
        <v>129</v>
      </c>
      <c r="E164" s="27" t="s">
        <v>123</v>
      </c>
    </row>
    <row r="165" ht="25.5">
      <c r="A165" s="1" t="s">
        <v>121</v>
      </c>
      <c r="B165" s="1">
        <v>5</v>
      </c>
      <c r="C165" s="26" t="s">
        <v>675</v>
      </c>
      <c r="D165" t="s">
        <v>123</v>
      </c>
      <c r="E165" s="27" t="s">
        <v>671</v>
      </c>
      <c r="F165" s="28" t="s">
        <v>149</v>
      </c>
      <c r="G165" s="29">
        <v>10</v>
      </c>
      <c r="H165" s="28">
        <v>0</v>
      </c>
      <c r="I165" s="30">
        <f>ROUND(G165*H165,P4)</f>
        <v>0</v>
      </c>
      <c r="L165" s="31">
        <v>0</v>
      </c>
      <c r="M165" s="24">
        <f>ROUND(G165*L165,P4)</f>
        <v>0</v>
      </c>
      <c r="N165" s="25" t="s">
        <v>536</v>
      </c>
      <c r="O165" s="32">
        <f>M165*AA165</f>
        <v>0</v>
      </c>
      <c r="P165" s="1">
        <v>3</v>
      </c>
      <c r="AA165" s="1">
        <f>IF(P165=1,$O$3,IF(P165=2,$O$4,$O$5))</f>
        <v>0</v>
      </c>
    </row>
    <row r="166" ht="38.25">
      <c r="A166" s="1" t="s">
        <v>127</v>
      </c>
      <c r="E166" s="27" t="s">
        <v>676</v>
      </c>
    </row>
    <row r="167">
      <c r="A167" s="1" t="s">
        <v>128</v>
      </c>
    </row>
    <row r="168">
      <c r="A168" s="1" t="s">
        <v>129</v>
      </c>
      <c r="E168" s="27" t="s">
        <v>123</v>
      </c>
    </row>
    <row r="169" ht="25.5">
      <c r="A169" s="1" t="s">
        <v>121</v>
      </c>
      <c r="B169" s="1">
        <v>6</v>
      </c>
      <c r="C169" s="26" t="s">
        <v>677</v>
      </c>
      <c r="D169" t="s">
        <v>123</v>
      </c>
      <c r="E169" s="27" t="s">
        <v>678</v>
      </c>
      <c r="F169" s="28" t="s">
        <v>142</v>
      </c>
      <c r="G169" s="29">
        <v>800</v>
      </c>
      <c r="H169" s="28">
        <v>0</v>
      </c>
      <c r="I169" s="30">
        <f>ROUND(G169*H169,P4)</f>
        <v>0</v>
      </c>
      <c r="L169" s="31">
        <v>0</v>
      </c>
      <c r="M169" s="24">
        <f>ROUND(G169*L169,P4)</f>
        <v>0</v>
      </c>
      <c r="N169" s="25" t="s">
        <v>536</v>
      </c>
      <c r="O169" s="32">
        <f>M169*AA169</f>
        <v>0</v>
      </c>
      <c r="P169" s="1">
        <v>3</v>
      </c>
      <c r="AA169" s="1">
        <f>IF(P169=1,$O$3,IF(P169=2,$O$4,$O$5))</f>
        <v>0</v>
      </c>
    </row>
    <row r="170" ht="25.5">
      <c r="A170" s="1" t="s">
        <v>127</v>
      </c>
      <c r="E170" s="27" t="s">
        <v>678</v>
      </c>
    </row>
    <row r="171">
      <c r="A171" s="1" t="s">
        <v>128</v>
      </c>
    </row>
    <row r="172">
      <c r="A172" s="1" t="s">
        <v>129</v>
      </c>
      <c r="E172" s="27" t="s">
        <v>123</v>
      </c>
    </row>
    <row r="173">
      <c r="A173" s="1" t="s">
        <v>118</v>
      </c>
      <c r="C173" s="22" t="s">
        <v>679</v>
      </c>
      <c r="E173" s="23" t="s">
        <v>680</v>
      </c>
      <c r="L173" s="24">
        <f>SUMIFS(L174:L181,A174:A181,"P")</f>
        <v>0</v>
      </c>
      <c r="M173" s="24">
        <f>SUMIFS(M174:M181,A174:A181,"P")</f>
        <v>0</v>
      </c>
      <c r="N173" s="25"/>
    </row>
    <row r="174" ht="25.5">
      <c r="A174" s="1" t="s">
        <v>121</v>
      </c>
      <c r="B174" s="1">
        <v>7</v>
      </c>
      <c r="C174" s="26" t="s">
        <v>681</v>
      </c>
      <c r="D174" t="s">
        <v>123</v>
      </c>
      <c r="E174" s="27" t="s">
        <v>682</v>
      </c>
      <c r="F174" s="28" t="s">
        <v>632</v>
      </c>
      <c r="G174" s="29">
        <v>1.75</v>
      </c>
      <c r="H174" s="28">
        <v>0</v>
      </c>
      <c r="I174" s="30">
        <f>ROUND(G174*H174,P4)</f>
        <v>0</v>
      </c>
      <c r="L174" s="31">
        <v>0</v>
      </c>
      <c r="M174" s="24">
        <f>ROUND(G174*L174,P4)</f>
        <v>0</v>
      </c>
      <c r="N174" s="25" t="s">
        <v>536</v>
      </c>
      <c r="O174" s="32">
        <f>M174*AA174</f>
        <v>0</v>
      </c>
      <c r="P174" s="1">
        <v>3</v>
      </c>
      <c r="AA174" s="1">
        <f>IF(P174=1,$O$3,IF(P174=2,$O$4,$O$5))</f>
        <v>0</v>
      </c>
    </row>
    <row r="175" ht="25.5">
      <c r="A175" s="1" t="s">
        <v>127</v>
      </c>
      <c r="E175" s="27" t="s">
        <v>682</v>
      </c>
    </row>
    <row r="176">
      <c r="A176" s="1" t="s">
        <v>128</v>
      </c>
    </row>
    <row r="177">
      <c r="A177" s="1" t="s">
        <v>129</v>
      </c>
      <c r="E177" s="27" t="s">
        <v>123</v>
      </c>
    </row>
    <row r="178" ht="38.25">
      <c r="A178" s="1" t="s">
        <v>121</v>
      </c>
      <c r="B178" s="1">
        <v>8</v>
      </c>
      <c r="C178" s="26" t="s">
        <v>683</v>
      </c>
      <c r="D178" t="s">
        <v>123</v>
      </c>
      <c r="E178" s="27" t="s">
        <v>684</v>
      </c>
      <c r="F178" s="28" t="s">
        <v>632</v>
      </c>
      <c r="G178" s="29">
        <v>1.75</v>
      </c>
      <c r="H178" s="28">
        <v>0</v>
      </c>
      <c r="I178" s="30">
        <f>ROUND(G178*H178,P4)</f>
        <v>0</v>
      </c>
      <c r="L178" s="31">
        <v>0</v>
      </c>
      <c r="M178" s="24">
        <f>ROUND(G178*L178,P4)</f>
        <v>0</v>
      </c>
      <c r="N178" s="25" t="s">
        <v>177</v>
      </c>
      <c r="O178" s="32">
        <f>M178*AA178</f>
        <v>0</v>
      </c>
      <c r="P178" s="1">
        <v>3</v>
      </c>
      <c r="AA178" s="1">
        <f>IF(P178=1,$O$3,IF(P178=2,$O$4,$O$5))</f>
        <v>0</v>
      </c>
    </row>
    <row r="179" ht="38.25">
      <c r="A179" s="1" t="s">
        <v>127</v>
      </c>
      <c r="E179" s="27" t="s">
        <v>684</v>
      </c>
    </row>
    <row r="180">
      <c r="A180" s="1" t="s">
        <v>128</v>
      </c>
    </row>
    <row r="181" ht="25.5">
      <c r="A181" s="1" t="s">
        <v>129</v>
      </c>
      <c r="E181" s="27" t="s">
        <v>685</v>
      </c>
    </row>
  </sheetData>
  <sheetProtection sheet="1" objects="1" scenarios="1" spinCount="100000" saltValue="55abhITjbtXI1XLUXV4SijF+DzlM3Ai83zwhU8sMfQlhhjCNRTK8cnw6P4YLgSu8z0Wj7UeogIsub2sTUCxl7Q==" hashValue="TOvv7R9QqceijeynwcKhRVHUSsMIwscKfOEuIgIbLCvaEkT2S6wX70nOn5mghJeIOdMh5bFdz7I0za/xoIrsG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COUNTIFS(L8:L215,"=0",A8:A215,"P")+COUNTIFS(L8:L215,"",A8:A215,"P")+SUM(Q8:Q215)</f>
        <v>0</v>
      </c>
    </row>
    <row r="8">
      <c r="A8" s="1" t="s">
        <v>116</v>
      </c>
      <c r="C8" s="22" t="s">
        <v>899</v>
      </c>
      <c r="E8" s="23" t="s">
        <v>35</v>
      </c>
      <c r="L8" s="24">
        <f>L9+L14+L23+L184+L201+L210</f>
        <v>0</v>
      </c>
      <c r="M8" s="24">
        <f>M9+M14+M23+M184+M201+M210</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5.4000000000000004</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38.25">
      <c r="A12" s="1" t="s">
        <v>128</v>
      </c>
      <c r="E12" s="33" t="s">
        <v>900</v>
      </c>
    </row>
    <row r="13">
      <c r="A13" s="1" t="s">
        <v>129</v>
      </c>
      <c r="E13" s="27" t="s">
        <v>123</v>
      </c>
    </row>
    <row r="14">
      <c r="A14" s="1" t="s">
        <v>118</v>
      </c>
      <c r="C14" s="22" t="s">
        <v>566</v>
      </c>
      <c r="E14" s="23" t="s">
        <v>567</v>
      </c>
      <c r="L14" s="24">
        <f>SUMIFS(L15:L22,A15:A22,"P")</f>
        <v>0</v>
      </c>
      <c r="M14" s="24">
        <f>SUMIFS(M15:M22,A15:A22,"P")</f>
        <v>0</v>
      </c>
      <c r="N14" s="25"/>
    </row>
    <row r="15" ht="25.5">
      <c r="A15" s="1" t="s">
        <v>121</v>
      </c>
      <c r="B15" s="1">
        <v>9</v>
      </c>
      <c r="C15" s="26" t="s">
        <v>839</v>
      </c>
      <c r="D15" t="s">
        <v>123</v>
      </c>
      <c r="E15" s="27" t="s">
        <v>840</v>
      </c>
      <c r="F15" s="28" t="s">
        <v>149</v>
      </c>
      <c r="G15" s="29">
        <v>1</v>
      </c>
      <c r="H15" s="28">
        <v>0</v>
      </c>
      <c r="I15" s="30">
        <f>ROUND(G15*H15,P4)</f>
        <v>0</v>
      </c>
      <c r="L15" s="31">
        <v>0</v>
      </c>
      <c r="M15" s="24">
        <f>ROUND(G15*L15,P4)</f>
        <v>0</v>
      </c>
      <c r="N15" s="25" t="s">
        <v>536</v>
      </c>
      <c r="O15" s="32">
        <f>M15*AA15</f>
        <v>0</v>
      </c>
      <c r="P15" s="1">
        <v>3</v>
      </c>
      <c r="AA15" s="1">
        <f>IF(P15=1,$O$3,IF(P15=2,$O$4,$O$5))</f>
        <v>0</v>
      </c>
    </row>
    <row r="16" ht="25.5">
      <c r="A16" s="1" t="s">
        <v>127</v>
      </c>
      <c r="E16" s="27" t="s">
        <v>840</v>
      </c>
    </row>
    <row r="17">
      <c r="A17" s="1" t="s">
        <v>128</v>
      </c>
    </row>
    <row r="18">
      <c r="A18" s="1" t="s">
        <v>129</v>
      </c>
      <c r="E18" s="27" t="s">
        <v>123</v>
      </c>
    </row>
    <row r="19" ht="25.5">
      <c r="A19" s="1" t="s">
        <v>121</v>
      </c>
      <c r="B19" s="1">
        <v>10</v>
      </c>
      <c r="C19" s="26" t="s">
        <v>841</v>
      </c>
      <c r="D19" t="s">
        <v>123</v>
      </c>
      <c r="E19" s="27" t="s">
        <v>842</v>
      </c>
      <c r="F19" s="28" t="s">
        <v>149</v>
      </c>
      <c r="G19" s="29">
        <v>1</v>
      </c>
      <c r="H19" s="28">
        <v>0</v>
      </c>
      <c r="I19" s="30">
        <f>ROUND(G19*H19,P4)</f>
        <v>0</v>
      </c>
      <c r="L19" s="31">
        <v>0</v>
      </c>
      <c r="M19" s="24">
        <f>ROUND(G19*L19,P4)</f>
        <v>0</v>
      </c>
      <c r="N19" s="25" t="s">
        <v>536</v>
      </c>
      <c r="O19" s="32">
        <f>M19*AA19</f>
        <v>0</v>
      </c>
      <c r="P19" s="1">
        <v>3</v>
      </c>
      <c r="AA19" s="1">
        <f>IF(P19=1,$O$3,IF(P19=2,$O$4,$O$5))</f>
        <v>0</v>
      </c>
    </row>
    <row r="20" ht="25.5">
      <c r="A20" s="1" t="s">
        <v>127</v>
      </c>
      <c r="E20" s="27" t="s">
        <v>842</v>
      </c>
    </row>
    <row r="21">
      <c r="A21" s="1" t="s">
        <v>128</v>
      </c>
    </row>
    <row r="22">
      <c r="A22" s="1" t="s">
        <v>129</v>
      </c>
      <c r="E22" s="27" t="s">
        <v>123</v>
      </c>
    </row>
    <row r="23">
      <c r="A23" s="1" t="s">
        <v>118</v>
      </c>
      <c r="C23" s="22" t="s">
        <v>590</v>
      </c>
      <c r="E23" s="23" t="s">
        <v>591</v>
      </c>
      <c r="L23" s="24">
        <f>SUMIFS(L24:L183,A24:A183,"P")</f>
        <v>0</v>
      </c>
      <c r="M23" s="24">
        <f>SUMIFS(M24:M183,A24:A183,"P")</f>
        <v>0</v>
      </c>
      <c r="N23" s="25"/>
    </row>
    <row r="24">
      <c r="A24" s="1" t="s">
        <v>121</v>
      </c>
      <c r="B24" s="1">
        <v>15</v>
      </c>
      <c r="C24" s="26" t="s">
        <v>845</v>
      </c>
      <c r="D24" t="s">
        <v>123</v>
      </c>
      <c r="E24" s="27" t="s">
        <v>846</v>
      </c>
      <c r="F24" s="28" t="s">
        <v>142</v>
      </c>
      <c r="G24" s="29">
        <v>564</v>
      </c>
      <c r="H24" s="28">
        <v>4.0000000000000003E-05</v>
      </c>
      <c r="I24" s="30">
        <f>ROUND(G24*H24,P4)</f>
        <v>0</v>
      </c>
      <c r="L24" s="31">
        <v>0</v>
      </c>
      <c r="M24" s="24">
        <f>ROUND(G24*L24,P4)</f>
        <v>0</v>
      </c>
      <c r="N24" s="25" t="s">
        <v>536</v>
      </c>
      <c r="O24" s="32">
        <f>M24*AA24</f>
        <v>0</v>
      </c>
      <c r="P24" s="1">
        <v>3</v>
      </c>
      <c r="AA24" s="1">
        <f>IF(P24=1,$O$3,IF(P24=2,$O$4,$O$5))</f>
        <v>0</v>
      </c>
    </row>
    <row r="25">
      <c r="A25" s="1" t="s">
        <v>127</v>
      </c>
      <c r="E25" s="27" t="s">
        <v>846</v>
      </c>
    </row>
    <row r="26">
      <c r="A26" s="1" t="s">
        <v>128</v>
      </c>
    </row>
    <row r="27">
      <c r="A27" s="1" t="s">
        <v>129</v>
      </c>
      <c r="E27" s="27" t="s">
        <v>123</v>
      </c>
    </row>
    <row r="28">
      <c r="A28" s="1" t="s">
        <v>121</v>
      </c>
      <c r="B28" s="1">
        <v>12</v>
      </c>
      <c r="C28" s="26" t="s">
        <v>705</v>
      </c>
      <c r="D28" t="s">
        <v>123</v>
      </c>
      <c r="E28" s="27" t="s">
        <v>706</v>
      </c>
      <c r="F28" s="28" t="s">
        <v>142</v>
      </c>
      <c r="G28" s="29">
        <v>210</v>
      </c>
      <c r="H28" s="28">
        <v>6.9999999999999994E-05</v>
      </c>
      <c r="I28" s="30">
        <f>ROUND(G28*H28,P4)</f>
        <v>0</v>
      </c>
      <c r="L28" s="31">
        <v>0</v>
      </c>
      <c r="M28" s="24">
        <f>ROUND(G28*L28,P4)</f>
        <v>0</v>
      </c>
      <c r="N28" s="25" t="s">
        <v>536</v>
      </c>
      <c r="O28" s="32">
        <f>M28*AA28</f>
        <v>0</v>
      </c>
      <c r="P28" s="1">
        <v>3</v>
      </c>
      <c r="AA28" s="1">
        <f>IF(P28=1,$O$3,IF(P28=2,$O$4,$O$5))</f>
        <v>0</v>
      </c>
    </row>
    <row r="29">
      <c r="A29" s="1" t="s">
        <v>127</v>
      </c>
      <c r="E29" s="27" t="s">
        <v>706</v>
      </c>
    </row>
    <row r="30">
      <c r="A30" s="1" t="s">
        <v>128</v>
      </c>
    </row>
    <row r="31">
      <c r="A31" s="1" t="s">
        <v>129</v>
      </c>
      <c r="E31" s="27" t="s">
        <v>123</v>
      </c>
    </row>
    <row r="32">
      <c r="A32" s="1" t="s">
        <v>121</v>
      </c>
      <c r="B32" s="1">
        <v>13</v>
      </c>
      <c r="C32" s="26" t="s">
        <v>707</v>
      </c>
      <c r="D32" t="s">
        <v>123</v>
      </c>
      <c r="E32" s="27" t="s">
        <v>708</v>
      </c>
      <c r="F32" s="28" t="s">
        <v>142</v>
      </c>
      <c r="G32" s="29">
        <v>105</v>
      </c>
      <c r="H32" s="28">
        <v>0.0001</v>
      </c>
      <c r="I32" s="30">
        <f>ROUND(G32*H32,P4)</f>
        <v>0</v>
      </c>
      <c r="L32" s="31">
        <v>0</v>
      </c>
      <c r="M32" s="24">
        <f>ROUND(G32*L32,P4)</f>
        <v>0</v>
      </c>
      <c r="N32" s="25" t="s">
        <v>536</v>
      </c>
      <c r="O32" s="32">
        <f>M32*AA32</f>
        <v>0</v>
      </c>
      <c r="P32" s="1">
        <v>3</v>
      </c>
      <c r="AA32" s="1">
        <f>IF(P32=1,$O$3,IF(P32=2,$O$4,$O$5))</f>
        <v>0</v>
      </c>
    </row>
    <row r="33">
      <c r="A33" s="1" t="s">
        <v>127</v>
      </c>
      <c r="E33" s="27" t="s">
        <v>708</v>
      </c>
    </row>
    <row r="34">
      <c r="A34" s="1" t="s">
        <v>128</v>
      </c>
    </row>
    <row r="35">
      <c r="A35" s="1" t="s">
        <v>129</v>
      </c>
      <c r="E35" s="27" t="s">
        <v>123</v>
      </c>
    </row>
    <row r="36">
      <c r="A36" s="1" t="s">
        <v>121</v>
      </c>
      <c r="B36" s="1">
        <v>35</v>
      </c>
      <c r="C36" s="26" t="s">
        <v>847</v>
      </c>
      <c r="D36" t="s">
        <v>123</v>
      </c>
      <c r="E36" s="27" t="s">
        <v>848</v>
      </c>
      <c r="F36" s="28" t="s">
        <v>149</v>
      </c>
      <c r="G36" s="29">
        <v>1</v>
      </c>
      <c r="H36" s="28">
        <v>0.079000000000000001</v>
      </c>
      <c r="I36" s="30">
        <f>ROUND(G36*H36,P4)</f>
        <v>0</v>
      </c>
      <c r="L36" s="31">
        <v>0</v>
      </c>
      <c r="M36" s="24">
        <f>ROUND(G36*L36,P4)</f>
        <v>0</v>
      </c>
      <c r="N36" s="25" t="s">
        <v>536</v>
      </c>
      <c r="O36" s="32">
        <f>M36*AA36</f>
        <v>0</v>
      </c>
      <c r="P36" s="1">
        <v>3</v>
      </c>
      <c r="AA36" s="1">
        <f>IF(P36=1,$O$3,IF(P36=2,$O$4,$O$5))</f>
        <v>0</v>
      </c>
    </row>
    <row r="37">
      <c r="A37" s="1" t="s">
        <v>127</v>
      </c>
      <c r="E37" s="27" t="s">
        <v>848</v>
      </c>
    </row>
    <row r="38">
      <c r="A38" s="1" t="s">
        <v>128</v>
      </c>
    </row>
    <row r="39">
      <c r="A39" s="1" t="s">
        <v>129</v>
      </c>
      <c r="E39" s="27" t="s">
        <v>123</v>
      </c>
    </row>
    <row r="40">
      <c r="A40" s="1" t="s">
        <v>121</v>
      </c>
      <c r="B40" s="1">
        <v>37</v>
      </c>
      <c r="C40" s="26" t="s">
        <v>849</v>
      </c>
      <c r="D40" t="s">
        <v>123</v>
      </c>
      <c r="E40" s="27" t="s">
        <v>850</v>
      </c>
      <c r="F40" s="28" t="s">
        <v>149</v>
      </c>
      <c r="G40" s="29">
        <v>2</v>
      </c>
      <c r="H40" s="28">
        <v>0.002</v>
      </c>
      <c r="I40" s="30">
        <f>ROUND(G40*H40,P4)</f>
        <v>0</v>
      </c>
      <c r="L40" s="31">
        <v>0</v>
      </c>
      <c r="M40" s="24">
        <f>ROUND(G40*L40,P4)</f>
        <v>0</v>
      </c>
      <c r="N40" s="25" t="s">
        <v>536</v>
      </c>
      <c r="O40" s="32">
        <f>M40*AA40</f>
        <v>0</v>
      </c>
      <c r="P40" s="1">
        <v>3</v>
      </c>
      <c r="AA40" s="1">
        <f>IF(P40=1,$O$3,IF(P40=2,$O$4,$O$5))</f>
        <v>0</v>
      </c>
    </row>
    <row r="41">
      <c r="A41" s="1" t="s">
        <v>127</v>
      </c>
      <c r="E41" s="27" t="s">
        <v>850</v>
      </c>
    </row>
    <row r="42">
      <c r="A42" s="1" t="s">
        <v>128</v>
      </c>
    </row>
    <row r="43">
      <c r="A43" s="1" t="s">
        <v>129</v>
      </c>
      <c r="E43" s="27" t="s">
        <v>123</v>
      </c>
    </row>
    <row r="44">
      <c r="A44" s="1" t="s">
        <v>121</v>
      </c>
      <c r="B44" s="1">
        <v>39</v>
      </c>
      <c r="C44" s="26" t="s">
        <v>851</v>
      </c>
      <c r="D44" t="s">
        <v>123</v>
      </c>
      <c r="E44" s="27" t="s">
        <v>852</v>
      </c>
      <c r="F44" s="28" t="s">
        <v>149</v>
      </c>
      <c r="G44" s="29">
        <v>1</v>
      </c>
      <c r="H44" s="28">
        <v>0.002</v>
      </c>
      <c r="I44" s="30">
        <f>ROUND(G44*H44,P4)</f>
        <v>0</v>
      </c>
      <c r="L44" s="31">
        <v>0</v>
      </c>
      <c r="M44" s="24">
        <f>ROUND(G44*L44,P4)</f>
        <v>0</v>
      </c>
      <c r="N44" s="25" t="s">
        <v>536</v>
      </c>
      <c r="O44" s="32">
        <f>M44*AA44</f>
        <v>0</v>
      </c>
      <c r="P44" s="1">
        <v>3</v>
      </c>
      <c r="AA44" s="1">
        <f>IF(P44=1,$O$3,IF(P44=2,$O$4,$O$5))</f>
        <v>0</v>
      </c>
    </row>
    <row r="45">
      <c r="A45" s="1" t="s">
        <v>127</v>
      </c>
      <c r="E45" s="27" t="s">
        <v>852</v>
      </c>
    </row>
    <row r="46">
      <c r="A46" s="1" t="s">
        <v>128</v>
      </c>
    </row>
    <row r="47">
      <c r="A47" s="1" t="s">
        <v>129</v>
      </c>
      <c r="E47" s="27" t="s">
        <v>123</v>
      </c>
    </row>
    <row r="48">
      <c r="A48" s="1" t="s">
        <v>121</v>
      </c>
      <c r="B48" s="1">
        <v>43</v>
      </c>
      <c r="C48" s="26" t="s">
        <v>853</v>
      </c>
      <c r="D48" t="s">
        <v>123</v>
      </c>
      <c r="E48" s="27" t="s">
        <v>854</v>
      </c>
      <c r="F48" s="28" t="s">
        <v>149</v>
      </c>
      <c r="G48" s="29">
        <v>2</v>
      </c>
      <c r="H48" s="28">
        <v>0.0001</v>
      </c>
      <c r="I48" s="30">
        <f>ROUND(G48*H48,P4)</f>
        <v>0</v>
      </c>
      <c r="L48" s="31">
        <v>0</v>
      </c>
      <c r="M48" s="24">
        <f>ROUND(G48*L48,P4)</f>
        <v>0</v>
      </c>
      <c r="N48" s="25" t="s">
        <v>536</v>
      </c>
      <c r="O48" s="32">
        <f>M48*AA48</f>
        <v>0</v>
      </c>
      <c r="P48" s="1">
        <v>3</v>
      </c>
      <c r="AA48" s="1">
        <f>IF(P48=1,$O$3,IF(P48=2,$O$4,$O$5))</f>
        <v>0</v>
      </c>
    </row>
    <row r="49">
      <c r="A49" s="1" t="s">
        <v>127</v>
      </c>
      <c r="E49" s="27" t="s">
        <v>854</v>
      </c>
    </row>
    <row r="50">
      <c r="A50" s="1" t="s">
        <v>128</v>
      </c>
    </row>
    <row r="51">
      <c r="A51" s="1" t="s">
        <v>129</v>
      </c>
      <c r="E51" s="27" t="s">
        <v>123</v>
      </c>
    </row>
    <row r="52">
      <c r="A52" s="1" t="s">
        <v>121</v>
      </c>
      <c r="B52" s="1">
        <v>41</v>
      </c>
      <c r="C52" s="26" t="s">
        <v>855</v>
      </c>
      <c r="D52" t="s">
        <v>123</v>
      </c>
      <c r="E52" s="27" t="s">
        <v>856</v>
      </c>
      <c r="F52" s="28" t="s">
        <v>149</v>
      </c>
      <c r="G52" s="29">
        <v>5</v>
      </c>
      <c r="H52" s="28">
        <v>0.0001</v>
      </c>
      <c r="I52" s="30">
        <f>ROUND(G52*H52,P4)</f>
        <v>0</v>
      </c>
      <c r="L52" s="31">
        <v>0</v>
      </c>
      <c r="M52" s="24">
        <f>ROUND(G52*L52,P4)</f>
        <v>0</v>
      </c>
      <c r="N52" s="25" t="s">
        <v>536</v>
      </c>
      <c r="O52" s="32">
        <f>M52*AA52</f>
        <v>0</v>
      </c>
      <c r="P52" s="1">
        <v>3</v>
      </c>
      <c r="AA52" s="1">
        <f>IF(P52=1,$O$3,IF(P52=2,$O$4,$O$5))</f>
        <v>0</v>
      </c>
    </row>
    <row r="53">
      <c r="A53" s="1" t="s">
        <v>127</v>
      </c>
      <c r="E53" s="27" t="s">
        <v>856</v>
      </c>
    </row>
    <row r="54">
      <c r="A54" s="1" t="s">
        <v>128</v>
      </c>
    </row>
    <row r="55">
      <c r="A55" s="1" t="s">
        <v>129</v>
      </c>
      <c r="E55" s="27" t="s">
        <v>123</v>
      </c>
    </row>
    <row r="56">
      <c r="A56" s="1" t="s">
        <v>121</v>
      </c>
      <c r="B56" s="1">
        <v>17</v>
      </c>
      <c r="C56" s="26" t="s">
        <v>861</v>
      </c>
      <c r="D56" t="s">
        <v>123</v>
      </c>
      <c r="E56" s="27" t="s">
        <v>862</v>
      </c>
      <c r="F56" s="28" t="s">
        <v>149</v>
      </c>
      <c r="G56" s="29">
        <v>33</v>
      </c>
      <c r="H56" s="28">
        <v>5.0000000000000002E-05</v>
      </c>
      <c r="I56" s="30">
        <f>ROUND(G56*H56,P4)</f>
        <v>0</v>
      </c>
      <c r="L56" s="31">
        <v>0</v>
      </c>
      <c r="M56" s="24">
        <f>ROUND(G56*L56,P4)</f>
        <v>0</v>
      </c>
      <c r="N56" s="25" t="s">
        <v>536</v>
      </c>
      <c r="O56" s="32">
        <f>M56*AA56</f>
        <v>0</v>
      </c>
      <c r="P56" s="1">
        <v>3</v>
      </c>
      <c r="AA56" s="1">
        <f>IF(P56=1,$O$3,IF(P56=2,$O$4,$O$5))</f>
        <v>0</v>
      </c>
    </row>
    <row r="57">
      <c r="A57" s="1" t="s">
        <v>127</v>
      </c>
      <c r="E57" s="27" t="s">
        <v>862</v>
      </c>
    </row>
    <row r="58">
      <c r="A58" s="1" t="s">
        <v>128</v>
      </c>
    </row>
    <row r="59">
      <c r="A59" s="1" t="s">
        <v>129</v>
      </c>
      <c r="E59" s="27" t="s">
        <v>123</v>
      </c>
    </row>
    <row r="60" ht="25.5">
      <c r="A60" s="1" t="s">
        <v>121</v>
      </c>
      <c r="B60" s="1">
        <v>19</v>
      </c>
      <c r="C60" s="26" t="s">
        <v>901</v>
      </c>
      <c r="D60" t="s">
        <v>123</v>
      </c>
      <c r="E60" s="27" t="s">
        <v>902</v>
      </c>
      <c r="F60" s="28" t="s">
        <v>149</v>
      </c>
      <c r="G60" s="29">
        <v>1</v>
      </c>
      <c r="H60" s="28">
        <v>0.01</v>
      </c>
      <c r="I60" s="30">
        <f>ROUND(G60*H60,P4)</f>
        <v>0</v>
      </c>
      <c r="L60" s="31">
        <v>0</v>
      </c>
      <c r="M60" s="24">
        <f>ROUND(G60*L60,P4)</f>
        <v>0</v>
      </c>
      <c r="N60" s="25" t="s">
        <v>536</v>
      </c>
      <c r="O60" s="32">
        <f>M60*AA60</f>
        <v>0</v>
      </c>
      <c r="P60" s="1">
        <v>3</v>
      </c>
      <c r="AA60" s="1">
        <f>IF(P60=1,$O$3,IF(P60=2,$O$4,$O$5))</f>
        <v>0</v>
      </c>
    </row>
    <row r="61" ht="25.5">
      <c r="A61" s="1" t="s">
        <v>127</v>
      </c>
      <c r="E61" s="27" t="s">
        <v>902</v>
      </c>
    </row>
    <row r="62">
      <c r="A62" s="1" t="s">
        <v>128</v>
      </c>
    </row>
    <row r="63">
      <c r="A63" s="1" t="s">
        <v>129</v>
      </c>
      <c r="E63" s="27" t="s">
        <v>123</v>
      </c>
    </row>
    <row r="64" ht="25.5">
      <c r="A64" s="1" t="s">
        <v>121</v>
      </c>
      <c r="B64" s="1">
        <v>27</v>
      </c>
      <c r="C64" s="26" t="s">
        <v>903</v>
      </c>
      <c r="D64" t="s">
        <v>123</v>
      </c>
      <c r="E64" s="27" t="s">
        <v>904</v>
      </c>
      <c r="F64" s="28" t="s">
        <v>149</v>
      </c>
      <c r="G64" s="29">
        <v>13</v>
      </c>
      <c r="H64" s="28">
        <v>0.00032000000000000003</v>
      </c>
      <c r="I64" s="30">
        <f>ROUND(G64*H64,P4)</f>
        <v>0</v>
      </c>
      <c r="L64" s="31">
        <v>0</v>
      </c>
      <c r="M64" s="24">
        <f>ROUND(G64*L64,P4)</f>
        <v>0</v>
      </c>
      <c r="N64" s="25" t="s">
        <v>536</v>
      </c>
      <c r="O64" s="32">
        <f>M64*AA64</f>
        <v>0</v>
      </c>
      <c r="P64" s="1">
        <v>3</v>
      </c>
      <c r="AA64" s="1">
        <f>IF(P64=1,$O$3,IF(P64=2,$O$4,$O$5))</f>
        <v>0</v>
      </c>
    </row>
    <row r="65" ht="25.5">
      <c r="A65" s="1" t="s">
        <v>127</v>
      </c>
      <c r="E65" s="27" t="s">
        <v>904</v>
      </c>
    </row>
    <row r="66">
      <c r="A66" s="1" t="s">
        <v>128</v>
      </c>
    </row>
    <row r="67">
      <c r="A67" s="1" t="s">
        <v>129</v>
      </c>
      <c r="E67" s="27" t="s">
        <v>123</v>
      </c>
    </row>
    <row r="68" ht="25.5">
      <c r="A68" s="1" t="s">
        <v>121</v>
      </c>
      <c r="B68" s="1">
        <v>29</v>
      </c>
      <c r="C68" s="26" t="s">
        <v>905</v>
      </c>
      <c r="D68" t="s">
        <v>123</v>
      </c>
      <c r="E68" s="27" t="s">
        <v>906</v>
      </c>
      <c r="F68" s="28" t="s">
        <v>149</v>
      </c>
      <c r="G68" s="29">
        <v>3</v>
      </c>
      <c r="H68" s="28">
        <v>0.00051999999999999995</v>
      </c>
      <c r="I68" s="30">
        <f>ROUND(G68*H68,P4)</f>
        <v>0</v>
      </c>
      <c r="L68" s="31">
        <v>0</v>
      </c>
      <c r="M68" s="24">
        <f>ROUND(G68*L68,P4)</f>
        <v>0</v>
      </c>
      <c r="N68" s="25" t="s">
        <v>536</v>
      </c>
      <c r="O68" s="32">
        <f>M68*AA68</f>
        <v>0</v>
      </c>
      <c r="P68" s="1">
        <v>3</v>
      </c>
      <c r="AA68" s="1">
        <f>IF(P68=1,$O$3,IF(P68=2,$O$4,$O$5))</f>
        <v>0</v>
      </c>
    </row>
    <row r="69" ht="25.5">
      <c r="A69" s="1" t="s">
        <v>127</v>
      </c>
      <c r="E69" s="27" t="s">
        <v>906</v>
      </c>
    </row>
    <row r="70">
      <c r="A70" s="1" t="s">
        <v>128</v>
      </c>
    </row>
    <row r="71">
      <c r="A71" s="1" t="s">
        <v>129</v>
      </c>
      <c r="E71" s="27" t="s">
        <v>123</v>
      </c>
    </row>
    <row r="72">
      <c r="A72" s="1" t="s">
        <v>121</v>
      </c>
      <c r="B72" s="1">
        <v>20</v>
      </c>
      <c r="C72" s="26" t="s">
        <v>907</v>
      </c>
      <c r="D72" t="s">
        <v>123</v>
      </c>
      <c r="E72" s="27" t="s">
        <v>908</v>
      </c>
      <c r="F72" s="28" t="s">
        <v>149</v>
      </c>
      <c r="G72" s="29">
        <v>4</v>
      </c>
      <c r="H72" s="28">
        <v>0.00068000000000000005</v>
      </c>
      <c r="I72" s="30">
        <f>ROUND(G72*H72,P4)</f>
        <v>0</v>
      </c>
      <c r="L72" s="31">
        <v>0</v>
      </c>
      <c r="M72" s="24">
        <f>ROUND(G72*L72,P4)</f>
        <v>0</v>
      </c>
      <c r="N72" s="25" t="s">
        <v>536</v>
      </c>
      <c r="O72" s="32">
        <f>M72*AA72</f>
        <v>0</v>
      </c>
      <c r="P72" s="1">
        <v>3</v>
      </c>
      <c r="AA72" s="1">
        <f>IF(P72=1,$O$3,IF(P72=2,$O$4,$O$5))</f>
        <v>0</v>
      </c>
    </row>
    <row r="73">
      <c r="A73" s="1" t="s">
        <v>127</v>
      </c>
      <c r="E73" s="27" t="s">
        <v>908</v>
      </c>
    </row>
    <row r="74">
      <c r="A74" s="1" t="s">
        <v>128</v>
      </c>
    </row>
    <row r="75">
      <c r="A75" s="1" t="s">
        <v>129</v>
      </c>
      <c r="E75" s="27" t="s">
        <v>123</v>
      </c>
    </row>
    <row r="76">
      <c r="A76" s="1" t="s">
        <v>121</v>
      </c>
      <c r="B76" s="1">
        <v>23</v>
      </c>
      <c r="C76" s="26" t="s">
        <v>909</v>
      </c>
      <c r="D76" t="s">
        <v>123</v>
      </c>
      <c r="E76" s="27" t="s">
        <v>910</v>
      </c>
      <c r="F76" s="28" t="s">
        <v>149</v>
      </c>
      <c r="G76" s="29">
        <v>1</v>
      </c>
      <c r="H76" s="28">
        <v>0.0050699999999999999</v>
      </c>
      <c r="I76" s="30">
        <f>ROUND(G76*H76,P4)</f>
        <v>0</v>
      </c>
      <c r="L76" s="31">
        <v>0</v>
      </c>
      <c r="M76" s="24">
        <f>ROUND(G76*L76,P4)</f>
        <v>0</v>
      </c>
      <c r="N76" s="25" t="s">
        <v>536</v>
      </c>
      <c r="O76" s="32">
        <f>M76*AA76</f>
        <v>0</v>
      </c>
      <c r="P76" s="1">
        <v>3</v>
      </c>
      <c r="AA76" s="1">
        <f>IF(P76=1,$O$3,IF(P76=2,$O$4,$O$5))</f>
        <v>0</v>
      </c>
    </row>
    <row r="77">
      <c r="A77" s="1" t="s">
        <v>127</v>
      </c>
      <c r="E77" s="27" t="s">
        <v>910</v>
      </c>
    </row>
    <row r="78">
      <c r="A78" s="1" t="s">
        <v>128</v>
      </c>
    </row>
    <row r="79">
      <c r="A79" s="1" t="s">
        <v>129</v>
      </c>
      <c r="E79" s="27" t="s">
        <v>123</v>
      </c>
    </row>
    <row r="80" ht="25.5">
      <c r="A80" s="1" t="s">
        <v>121</v>
      </c>
      <c r="B80" s="1">
        <v>24</v>
      </c>
      <c r="C80" s="26" t="s">
        <v>911</v>
      </c>
      <c r="D80" t="s">
        <v>123</v>
      </c>
      <c r="E80" s="27" t="s">
        <v>912</v>
      </c>
      <c r="F80" s="28" t="s">
        <v>149</v>
      </c>
      <c r="G80" s="29">
        <v>1</v>
      </c>
      <c r="H80" s="28">
        <v>0.0013799999999999999</v>
      </c>
      <c r="I80" s="30">
        <f>ROUND(G80*H80,P4)</f>
        <v>0</v>
      </c>
      <c r="L80" s="31">
        <v>0</v>
      </c>
      <c r="M80" s="24">
        <f>ROUND(G80*L80,P4)</f>
        <v>0</v>
      </c>
      <c r="N80" s="25" t="s">
        <v>536</v>
      </c>
      <c r="O80" s="32">
        <f>M80*AA80</f>
        <v>0</v>
      </c>
      <c r="P80" s="1">
        <v>3</v>
      </c>
      <c r="AA80" s="1">
        <f>IF(P80=1,$O$3,IF(P80=2,$O$4,$O$5))</f>
        <v>0</v>
      </c>
    </row>
    <row r="81" ht="25.5">
      <c r="A81" s="1" t="s">
        <v>127</v>
      </c>
      <c r="E81" s="27" t="s">
        <v>912</v>
      </c>
    </row>
    <row r="82">
      <c r="A82" s="1" t="s">
        <v>128</v>
      </c>
    </row>
    <row r="83">
      <c r="A83" s="1" t="s">
        <v>129</v>
      </c>
      <c r="E83" s="27" t="s">
        <v>123</v>
      </c>
    </row>
    <row r="84">
      <c r="A84" s="1" t="s">
        <v>121</v>
      </c>
      <c r="B84" s="1">
        <v>48</v>
      </c>
      <c r="C84" s="26" t="s">
        <v>863</v>
      </c>
      <c r="D84" t="s">
        <v>123</v>
      </c>
      <c r="E84" s="27" t="s">
        <v>864</v>
      </c>
      <c r="F84" s="28" t="s">
        <v>149</v>
      </c>
      <c r="G84" s="29">
        <v>1</v>
      </c>
      <c r="H84" s="28">
        <v>0.00080000000000000004</v>
      </c>
      <c r="I84" s="30">
        <f>ROUND(G84*H84,P4)</f>
        <v>0</v>
      </c>
      <c r="L84" s="31">
        <v>0</v>
      </c>
      <c r="M84" s="24">
        <f>ROUND(G84*L84,P4)</f>
        <v>0</v>
      </c>
      <c r="N84" s="25" t="s">
        <v>536</v>
      </c>
      <c r="O84" s="32">
        <f>M84*AA84</f>
        <v>0</v>
      </c>
      <c r="P84" s="1">
        <v>3</v>
      </c>
      <c r="AA84" s="1">
        <f>IF(P84=1,$O$3,IF(P84=2,$O$4,$O$5))</f>
        <v>0</v>
      </c>
    </row>
    <row r="85">
      <c r="A85" s="1" t="s">
        <v>127</v>
      </c>
      <c r="E85" s="27" t="s">
        <v>864</v>
      </c>
    </row>
    <row r="86">
      <c r="A86" s="1" t="s">
        <v>128</v>
      </c>
    </row>
    <row r="87">
      <c r="A87" s="1" t="s">
        <v>129</v>
      </c>
      <c r="E87" s="27" t="s">
        <v>123</v>
      </c>
    </row>
    <row r="88">
      <c r="A88" s="1" t="s">
        <v>121</v>
      </c>
      <c r="B88" s="1">
        <v>46</v>
      </c>
      <c r="C88" s="26" t="s">
        <v>865</v>
      </c>
      <c r="D88" t="s">
        <v>123</v>
      </c>
      <c r="E88" s="27" t="s">
        <v>866</v>
      </c>
      <c r="F88" s="28" t="s">
        <v>149</v>
      </c>
      <c r="G88" s="29">
        <v>1</v>
      </c>
      <c r="H88" s="28">
        <v>0.001</v>
      </c>
      <c r="I88" s="30">
        <f>ROUND(G88*H88,P4)</f>
        <v>0</v>
      </c>
      <c r="L88" s="31">
        <v>0</v>
      </c>
      <c r="M88" s="24">
        <f>ROUND(G88*L88,P4)</f>
        <v>0</v>
      </c>
      <c r="N88" s="25" t="s">
        <v>536</v>
      </c>
      <c r="O88" s="32">
        <f>M88*AA88</f>
        <v>0</v>
      </c>
      <c r="P88" s="1">
        <v>3</v>
      </c>
      <c r="AA88" s="1">
        <f>IF(P88=1,$O$3,IF(P88=2,$O$4,$O$5))</f>
        <v>0</v>
      </c>
    </row>
    <row r="89">
      <c r="A89" s="1" t="s">
        <v>127</v>
      </c>
      <c r="E89" s="27" t="s">
        <v>866</v>
      </c>
    </row>
    <row r="90">
      <c r="A90" s="1" t="s">
        <v>128</v>
      </c>
    </row>
    <row r="91">
      <c r="A91" s="1" t="s">
        <v>129</v>
      </c>
      <c r="E91" s="27" t="s">
        <v>123</v>
      </c>
    </row>
    <row r="92">
      <c r="A92" s="1" t="s">
        <v>121</v>
      </c>
      <c r="B92" s="1">
        <v>11</v>
      </c>
      <c r="C92" s="26" t="s">
        <v>739</v>
      </c>
      <c r="D92" t="s">
        <v>123</v>
      </c>
      <c r="E92" s="27" t="s">
        <v>740</v>
      </c>
      <c r="F92" s="28" t="s">
        <v>142</v>
      </c>
      <c r="G92" s="29">
        <v>300</v>
      </c>
      <c r="H92" s="28">
        <v>0</v>
      </c>
      <c r="I92" s="30">
        <f>ROUND(G92*H92,P4)</f>
        <v>0</v>
      </c>
      <c r="L92" s="31">
        <v>0</v>
      </c>
      <c r="M92" s="24">
        <f>ROUND(G92*L92,P4)</f>
        <v>0</v>
      </c>
      <c r="N92" s="25" t="s">
        <v>536</v>
      </c>
      <c r="O92" s="32">
        <f>M92*AA92</f>
        <v>0</v>
      </c>
      <c r="P92" s="1">
        <v>3</v>
      </c>
      <c r="AA92" s="1">
        <f>IF(P92=1,$O$3,IF(P92=2,$O$4,$O$5))</f>
        <v>0</v>
      </c>
    </row>
    <row r="93">
      <c r="A93" s="1" t="s">
        <v>127</v>
      </c>
      <c r="E93" s="27" t="s">
        <v>740</v>
      </c>
    </row>
    <row r="94">
      <c r="A94" s="1" t="s">
        <v>128</v>
      </c>
    </row>
    <row r="95">
      <c r="A95" s="1" t="s">
        <v>129</v>
      </c>
      <c r="E95" s="27" t="s">
        <v>123</v>
      </c>
    </row>
    <row r="96">
      <c r="A96" s="1" t="s">
        <v>121</v>
      </c>
      <c r="B96" s="1">
        <v>14</v>
      </c>
      <c r="C96" s="26" t="s">
        <v>869</v>
      </c>
      <c r="D96" t="s">
        <v>123</v>
      </c>
      <c r="E96" s="27" t="s">
        <v>870</v>
      </c>
      <c r="F96" s="28" t="s">
        <v>142</v>
      </c>
      <c r="G96" s="29">
        <v>470</v>
      </c>
      <c r="H96" s="28">
        <v>0</v>
      </c>
      <c r="I96" s="30">
        <f>ROUND(G96*H96,P4)</f>
        <v>0</v>
      </c>
      <c r="L96" s="31">
        <v>0</v>
      </c>
      <c r="M96" s="24">
        <f>ROUND(G96*L96,P4)</f>
        <v>0</v>
      </c>
      <c r="N96" s="25" t="s">
        <v>536</v>
      </c>
      <c r="O96" s="32">
        <f>M96*AA96</f>
        <v>0</v>
      </c>
      <c r="P96" s="1">
        <v>3</v>
      </c>
      <c r="AA96" s="1">
        <f>IF(P96=1,$O$3,IF(P96=2,$O$4,$O$5))</f>
        <v>0</v>
      </c>
    </row>
    <row r="97">
      <c r="A97" s="1" t="s">
        <v>127</v>
      </c>
      <c r="E97" s="27" t="s">
        <v>870</v>
      </c>
    </row>
    <row r="98">
      <c r="A98" s="1" t="s">
        <v>128</v>
      </c>
    </row>
    <row r="99">
      <c r="A99" s="1" t="s">
        <v>129</v>
      </c>
      <c r="E99" s="27" t="s">
        <v>123</v>
      </c>
    </row>
    <row r="100">
      <c r="A100" s="1" t="s">
        <v>121</v>
      </c>
      <c r="B100" s="1">
        <v>16</v>
      </c>
      <c r="C100" s="26" t="s">
        <v>871</v>
      </c>
      <c r="D100" t="s">
        <v>123</v>
      </c>
      <c r="E100" s="27" t="s">
        <v>872</v>
      </c>
      <c r="F100" s="28" t="s">
        <v>149</v>
      </c>
      <c r="G100" s="29">
        <v>33</v>
      </c>
      <c r="H100" s="28">
        <v>0</v>
      </c>
      <c r="I100" s="30">
        <f>ROUND(G100*H100,P4)</f>
        <v>0</v>
      </c>
      <c r="L100" s="31">
        <v>0</v>
      </c>
      <c r="M100" s="24">
        <f>ROUND(G100*L100,P4)</f>
        <v>0</v>
      </c>
      <c r="N100" s="25" t="s">
        <v>536</v>
      </c>
      <c r="O100" s="32">
        <f>M100*AA100</f>
        <v>0</v>
      </c>
      <c r="P100" s="1">
        <v>3</v>
      </c>
      <c r="AA100" s="1">
        <f>IF(P100=1,$O$3,IF(P100=2,$O$4,$O$5))</f>
        <v>0</v>
      </c>
    </row>
    <row r="101">
      <c r="A101" s="1" t="s">
        <v>127</v>
      </c>
      <c r="E101" s="27" t="s">
        <v>872</v>
      </c>
    </row>
    <row r="102">
      <c r="A102" s="1" t="s">
        <v>128</v>
      </c>
    </row>
    <row r="103">
      <c r="A103" s="1" t="s">
        <v>129</v>
      </c>
      <c r="E103" s="27" t="s">
        <v>123</v>
      </c>
    </row>
    <row r="104">
      <c r="A104" s="1" t="s">
        <v>121</v>
      </c>
      <c r="B104" s="1">
        <v>18</v>
      </c>
      <c r="C104" s="26" t="s">
        <v>913</v>
      </c>
      <c r="D104" t="s">
        <v>123</v>
      </c>
      <c r="E104" s="27" t="s">
        <v>914</v>
      </c>
      <c r="F104" s="28" t="s">
        <v>149</v>
      </c>
      <c r="G104" s="29">
        <v>1</v>
      </c>
      <c r="H104" s="28">
        <v>0</v>
      </c>
      <c r="I104" s="30">
        <f>ROUND(G104*H104,P4)</f>
        <v>0</v>
      </c>
      <c r="L104" s="31">
        <v>0</v>
      </c>
      <c r="M104" s="24">
        <f>ROUND(G104*L104,P4)</f>
        <v>0</v>
      </c>
      <c r="N104" s="25" t="s">
        <v>536</v>
      </c>
      <c r="O104" s="32">
        <f>M104*AA104</f>
        <v>0</v>
      </c>
      <c r="P104" s="1">
        <v>3</v>
      </c>
      <c r="AA104" s="1">
        <f>IF(P104=1,$O$3,IF(P104=2,$O$4,$O$5))</f>
        <v>0</v>
      </c>
    </row>
    <row r="105">
      <c r="A105" s="1" t="s">
        <v>127</v>
      </c>
      <c r="E105" s="27" t="s">
        <v>914</v>
      </c>
    </row>
    <row r="106">
      <c r="A106" s="1" t="s">
        <v>128</v>
      </c>
    </row>
    <row r="107">
      <c r="A107" s="1" t="s">
        <v>129</v>
      </c>
      <c r="E107" s="27" t="s">
        <v>123</v>
      </c>
    </row>
    <row r="108" ht="25.5">
      <c r="A108" s="1" t="s">
        <v>121</v>
      </c>
      <c r="B108" s="1">
        <v>22</v>
      </c>
      <c r="C108" s="26" t="s">
        <v>915</v>
      </c>
      <c r="D108" t="s">
        <v>123</v>
      </c>
      <c r="E108" s="27" t="s">
        <v>916</v>
      </c>
      <c r="F108" s="28" t="s">
        <v>149</v>
      </c>
      <c r="G108" s="29">
        <v>1</v>
      </c>
      <c r="H108" s="28">
        <v>0</v>
      </c>
      <c r="I108" s="30">
        <f>ROUND(G108*H108,P4)</f>
        <v>0</v>
      </c>
      <c r="L108" s="31">
        <v>0</v>
      </c>
      <c r="M108" s="24">
        <f>ROUND(G108*L108,P4)</f>
        <v>0</v>
      </c>
      <c r="N108" s="25" t="s">
        <v>536</v>
      </c>
      <c r="O108" s="32">
        <f>M108*AA108</f>
        <v>0</v>
      </c>
      <c r="P108" s="1">
        <v>3</v>
      </c>
      <c r="AA108" s="1">
        <f>IF(P108=1,$O$3,IF(P108=2,$O$4,$O$5))</f>
        <v>0</v>
      </c>
    </row>
    <row r="109" ht="25.5">
      <c r="A109" s="1" t="s">
        <v>127</v>
      </c>
      <c r="E109" s="27" t="s">
        <v>916</v>
      </c>
    </row>
    <row r="110">
      <c r="A110" s="1" t="s">
        <v>128</v>
      </c>
    </row>
    <row r="111">
      <c r="A111" s="1" t="s">
        <v>129</v>
      </c>
      <c r="E111" s="27" t="s">
        <v>123</v>
      </c>
    </row>
    <row r="112">
      <c r="A112" s="1" t="s">
        <v>121</v>
      </c>
      <c r="B112" s="1">
        <v>26</v>
      </c>
      <c r="C112" s="26" t="s">
        <v>917</v>
      </c>
      <c r="D112" t="s">
        <v>123</v>
      </c>
      <c r="E112" s="27" t="s">
        <v>918</v>
      </c>
      <c r="F112" s="28" t="s">
        <v>149</v>
      </c>
      <c r="G112" s="29">
        <v>13</v>
      </c>
      <c r="H112" s="28">
        <v>0</v>
      </c>
      <c r="I112" s="30">
        <f>ROUND(G112*H112,P4)</f>
        <v>0</v>
      </c>
      <c r="L112" s="31">
        <v>0</v>
      </c>
      <c r="M112" s="24">
        <f>ROUND(G112*L112,P4)</f>
        <v>0</v>
      </c>
      <c r="N112" s="25" t="s">
        <v>536</v>
      </c>
      <c r="O112" s="32">
        <f>M112*AA112</f>
        <v>0</v>
      </c>
      <c r="P112" s="1">
        <v>3</v>
      </c>
      <c r="AA112" s="1">
        <f>IF(P112=1,$O$3,IF(P112=2,$O$4,$O$5))</f>
        <v>0</v>
      </c>
    </row>
    <row r="113">
      <c r="A113" s="1" t="s">
        <v>127</v>
      </c>
      <c r="E113" s="27" t="s">
        <v>918</v>
      </c>
    </row>
    <row r="114">
      <c r="A114" s="1" t="s">
        <v>128</v>
      </c>
    </row>
    <row r="115">
      <c r="A115" s="1" t="s">
        <v>129</v>
      </c>
      <c r="E115" s="27" t="s">
        <v>123</v>
      </c>
    </row>
    <row r="116">
      <c r="A116" s="1" t="s">
        <v>121</v>
      </c>
      <c r="B116" s="1">
        <v>28</v>
      </c>
      <c r="C116" s="26" t="s">
        <v>919</v>
      </c>
      <c r="D116" t="s">
        <v>123</v>
      </c>
      <c r="E116" s="27" t="s">
        <v>920</v>
      </c>
      <c r="F116" s="28" t="s">
        <v>149</v>
      </c>
      <c r="G116" s="29">
        <v>3</v>
      </c>
      <c r="H116" s="28">
        <v>0</v>
      </c>
      <c r="I116" s="30">
        <f>ROUND(G116*H116,P4)</f>
        <v>0</v>
      </c>
      <c r="L116" s="31">
        <v>0</v>
      </c>
      <c r="M116" s="24">
        <f>ROUND(G116*L116,P4)</f>
        <v>0</v>
      </c>
      <c r="N116" s="25" t="s">
        <v>536</v>
      </c>
      <c r="O116" s="32">
        <f>M116*AA116</f>
        <v>0</v>
      </c>
      <c r="P116" s="1">
        <v>3</v>
      </c>
      <c r="AA116" s="1">
        <f>IF(P116=1,$O$3,IF(P116=2,$O$4,$O$5))</f>
        <v>0</v>
      </c>
    </row>
    <row r="117">
      <c r="A117" s="1" t="s">
        <v>127</v>
      </c>
      <c r="E117" s="27" t="s">
        <v>920</v>
      </c>
    </row>
    <row r="118">
      <c r="A118" s="1" t="s">
        <v>128</v>
      </c>
    </row>
    <row r="119">
      <c r="A119" s="1" t="s">
        <v>129</v>
      </c>
      <c r="E119" s="27" t="s">
        <v>123</v>
      </c>
    </row>
    <row r="120" ht="25.5">
      <c r="A120" s="1" t="s">
        <v>121</v>
      </c>
      <c r="B120" s="1">
        <v>30</v>
      </c>
      <c r="C120" s="26" t="s">
        <v>921</v>
      </c>
      <c r="D120" t="s">
        <v>123</v>
      </c>
      <c r="E120" s="27" t="s">
        <v>922</v>
      </c>
      <c r="F120" s="28" t="s">
        <v>149</v>
      </c>
      <c r="G120" s="29">
        <v>16</v>
      </c>
      <c r="H120" s="28">
        <v>0</v>
      </c>
      <c r="I120" s="30">
        <f>ROUND(G120*H120,P4)</f>
        <v>0</v>
      </c>
      <c r="L120" s="31">
        <v>0</v>
      </c>
      <c r="M120" s="24">
        <f>ROUND(G120*L120,P4)</f>
        <v>0</v>
      </c>
      <c r="N120" s="25" t="s">
        <v>536</v>
      </c>
      <c r="O120" s="32">
        <f>M120*AA120</f>
        <v>0</v>
      </c>
      <c r="P120" s="1">
        <v>3</v>
      </c>
      <c r="AA120" s="1">
        <f>IF(P120=1,$O$3,IF(P120=2,$O$4,$O$5))</f>
        <v>0</v>
      </c>
    </row>
    <row r="121" ht="25.5">
      <c r="A121" s="1" t="s">
        <v>127</v>
      </c>
      <c r="E121" s="27" t="s">
        <v>922</v>
      </c>
    </row>
    <row r="122">
      <c r="A122" s="1" t="s">
        <v>128</v>
      </c>
      <c r="E122" s="33" t="s">
        <v>923</v>
      </c>
    </row>
    <row r="123">
      <c r="A123" s="1" t="s">
        <v>129</v>
      </c>
      <c r="E123" s="27" t="s">
        <v>123</v>
      </c>
    </row>
    <row r="124" ht="25.5">
      <c r="A124" s="1" t="s">
        <v>121</v>
      </c>
      <c r="B124" s="1">
        <v>32</v>
      </c>
      <c r="C124" s="26" t="s">
        <v>924</v>
      </c>
      <c r="D124" t="s">
        <v>123</v>
      </c>
      <c r="E124" s="27" t="s">
        <v>925</v>
      </c>
      <c r="F124" s="28" t="s">
        <v>149</v>
      </c>
      <c r="G124" s="29">
        <v>15</v>
      </c>
      <c r="H124" s="28">
        <v>0</v>
      </c>
      <c r="I124" s="30">
        <f>ROUND(G124*H124,P4)</f>
        <v>0</v>
      </c>
      <c r="L124" s="31">
        <v>0</v>
      </c>
      <c r="M124" s="24">
        <f>ROUND(G124*L124,P4)</f>
        <v>0</v>
      </c>
      <c r="N124" s="25" t="s">
        <v>536</v>
      </c>
      <c r="O124" s="32">
        <f>M124*AA124</f>
        <v>0</v>
      </c>
      <c r="P124" s="1">
        <v>3</v>
      </c>
      <c r="AA124" s="1">
        <f>IF(P124=1,$O$3,IF(P124=2,$O$4,$O$5))</f>
        <v>0</v>
      </c>
    </row>
    <row r="125" ht="25.5">
      <c r="A125" s="1" t="s">
        <v>127</v>
      </c>
      <c r="E125" s="27" t="s">
        <v>925</v>
      </c>
    </row>
    <row r="126">
      <c r="A126" s="1" t="s">
        <v>128</v>
      </c>
    </row>
    <row r="127">
      <c r="A127" s="1" t="s">
        <v>129</v>
      </c>
      <c r="E127" s="27" t="s">
        <v>123</v>
      </c>
    </row>
    <row r="128" ht="25.5">
      <c r="A128" s="1" t="s">
        <v>121</v>
      </c>
      <c r="B128" s="1">
        <v>33</v>
      </c>
      <c r="C128" s="26" t="s">
        <v>926</v>
      </c>
      <c r="D128" t="s">
        <v>123</v>
      </c>
      <c r="E128" s="27" t="s">
        <v>927</v>
      </c>
      <c r="F128" s="28" t="s">
        <v>149</v>
      </c>
      <c r="G128" s="29">
        <v>15</v>
      </c>
      <c r="H128" s="28">
        <v>0</v>
      </c>
      <c r="I128" s="30">
        <f>ROUND(G128*H128,P4)</f>
        <v>0</v>
      </c>
      <c r="L128" s="31">
        <v>0</v>
      </c>
      <c r="M128" s="24">
        <f>ROUND(G128*L128,P4)</f>
        <v>0</v>
      </c>
      <c r="N128" s="25" t="s">
        <v>536</v>
      </c>
      <c r="O128" s="32">
        <f>M128*AA128</f>
        <v>0</v>
      </c>
      <c r="P128" s="1">
        <v>3</v>
      </c>
      <c r="AA128" s="1">
        <f>IF(P128=1,$O$3,IF(P128=2,$O$4,$O$5))</f>
        <v>0</v>
      </c>
    </row>
    <row r="129" ht="25.5">
      <c r="A129" s="1" t="s">
        <v>127</v>
      </c>
      <c r="E129" s="27" t="s">
        <v>927</v>
      </c>
    </row>
    <row r="130">
      <c r="A130" s="1" t="s">
        <v>128</v>
      </c>
    </row>
    <row r="131">
      <c r="A131" s="1" t="s">
        <v>129</v>
      </c>
      <c r="E131" s="27" t="s">
        <v>123</v>
      </c>
    </row>
    <row r="132">
      <c r="A132" s="1" t="s">
        <v>121</v>
      </c>
      <c r="B132" s="1">
        <v>34</v>
      </c>
      <c r="C132" s="26" t="s">
        <v>873</v>
      </c>
      <c r="D132" t="s">
        <v>123</v>
      </c>
      <c r="E132" s="27" t="s">
        <v>874</v>
      </c>
      <c r="F132" s="28" t="s">
        <v>149</v>
      </c>
      <c r="G132" s="29">
        <v>1</v>
      </c>
      <c r="H132" s="28">
        <v>0</v>
      </c>
      <c r="I132" s="30">
        <f>ROUND(G132*H132,P4)</f>
        <v>0</v>
      </c>
      <c r="L132" s="31">
        <v>0</v>
      </c>
      <c r="M132" s="24">
        <f>ROUND(G132*L132,P4)</f>
        <v>0</v>
      </c>
      <c r="N132" s="25" t="s">
        <v>536</v>
      </c>
      <c r="O132" s="32">
        <f>M132*AA132</f>
        <v>0</v>
      </c>
      <c r="P132" s="1">
        <v>3</v>
      </c>
      <c r="AA132" s="1">
        <f>IF(P132=1,$O$3,IF(P132=2,$O$4,$O$5))</f>
        <v>0</v>
      </c>
    </row>
    <row r="133">
      <c r="A133" s="1" t="s">
        <v>127</v>
      </c>
      <c r="E133" s="27" t="s">
        <v>874</v>
      </c>
    </row>
    <row r="134">
      <c r="A134" s="1" t="s">
        <v>128</v>
      </c>
    </row>
    <row r="135">
      <c r="A135" s="1" t="s">
        <v>129</v>
      </c>
      <c r="E135" s="27" t="s">
        <v>123</v>
      </c>
    </row>
    <row r="136">
      <c r="A136" s="1" t="s">
        <v>121</v>
      </c>
      <c r="B136" s="1">
        <v>36</v>
      </c>
      <c r="C136" s="26" t="s">
        <v>875</v>
      </c>
      <c r="D136" t="s">
        <v>123</v>
      </c>
      <c r="E136" s="27" t="s">
        <v>876</v>
      </c>
      <c r="F136" s="28" t="s">
        <v>149</v>
      </c>
      <c r="G136" s="29">
        <v>2</v>
      </c>
      <c r="H136" s="28">
        <v>0</v>
      </c>
      <c r="I136" s="30">
        <f>ROUND(G136*H136,P4)</f>
        <v>0</v>
      </c>
      <c r="L136" s="31">
        <v>0</v>
      </c>
      <c r="M136" s="24">
        <f>ROUND(G136*L136,P4)</f>
        <v>0</v>
      </c>
      <c r="N136" s="25" t="s">
        <v>536</v>
      </c>
      <c r="O136" s="32">
        <f>M136*AA136</f>
        <v>0</v>
      </c>
      <c r="P136" s="1">
        <v>3</v>
      </c>
      <c r="AA136" s="1">
        <f>IF(P136=1,$O$3,IF(P136=2,$O$4,$O$5))</f>
        <v>0</v>
      </c>
    </row>
    <row r="137">
      <c r="A137" s="1" t="s">
        <v>127</v>
      </c>
      <c r="E137" s="27" t="s">
        <v>876</v>
      </c>
    </row>
    <row r="138">
      <c r="A138" s="1" t="s">
        <v>128</v>
      </c>
    </row>
    <row r="139">
      <c r="A139" s="1" t="s">
        <v>129</v>
      </c>
      <c r="E139" s="27" t="s">
        <v>123</v>
      </c>
    </row>
    <row r="140" ht="25.5">
      <c r="A140" s="1" t="s">
        <v>121</v>
      </c>
      <c r="B140" s="1">
        <v>38</v>
      </c>
      <c r="C140" s="26" t="s">
        <v>877</v>
      </c>
      <c r="D140" t="s">
        <v>123</v>
      </c>
      <c r="E140" s="27" t="s">
        <v>878</v>
      </c>
      <c r="F140" s="28" t="s">
        <v>149</v>
      </c>
      <c r="G140" s="29">
        <v>1</v>
      </c>
      <c r="H140" s="28">
        <v>0</v>
      </c>
      <c r="I140" s="30">
        <f>ROUND(G140*H140,P4)</f>
        <v>0</v>
      </c>
      <c r="L140" s="31">
        <v>0</v>
      </c>
      <c r="M140" s="24">
        <f>ROUND(G140*L140,P4)</f>
        <v>0</v>
      </c>
      <c r="N140" s="25" t="s">
        <v>536</v>
      </c>
      <c r="O140" s="32">
        <f>M140*AA140</f>
        <v>0</v>
      </c>
      <c r="P140" s="1">
        <v>3</v>
      </c>
      <c r="AA140" s="1">
        <f>IF(P140=1,$O$3,IF(P140=2,$O$4,$O$5))</f>
        <v>0</v>
      </c>
    </row>
    <row r="141" ht="25.5">
      <c r="A141" s="1" t="s">
        <v>127</v>
      </c>
      <c r="E141" s="27" t="s">
        <v>878</v>
      </c>
    </row>
    <row r="142">
      <c r="A142" s="1" t="s">
        <v>128</v>
      </c>
    </row>
    <row r="143">
      <c r="A143" s="1" t="s">
        <v>129</v>
      </c>
      <c r="E143" s="27" t="s">
        <v>123</v>
      </c>
    </row>
    <row r="144" ht="25.5">
      <c r="A144" s="1" t="s">
        <v>121</v>
      </c>
      <c r="B144" s="1">
        <v>40</v>
      </c>
      <c r="C144" s="26" t="s">
        <v>879</v>
      </c>
      <c r="D144" t="s">
        <v>123</v>
      </c>
      <c r="E144" s="27" t="s">
        <v>880</v>
      </c>
      <c r="F144" s="28" t="s">
        <v>149</v>
      </c>
      <c r="G144" s="29">
        <v>5</v>
      </c>
      <c r="H144" s="28">
        <v>0</v>
      </c>
      <c r="I144" s="30">
        <f>ROUND(G144*H144,P4)</f>
        <v>0</v>
      </c>
      <c r="L144" s="31">
        <v>0</v>
      </c>
      <c r="M144" s="24">
        <f>ROUND(G144*L144,P4)</f>
        <v>0</v>
      </c>
      <c r="N144" s="25" t="s">
        <v>536</v>
      </c>
      <c r="O144" s="32">
        <f>M144*AA144</f>
        <v>0</v>
      </c>
      <c r="P144" s="1">
        <v>3</v>
      </c>
      <c r="AA144" s="1">
        <f>IF(P144=1,$O$3,IF(P144=2,$O$4,$O$5))</f>
        <v>0</v>
      </c>
    </row>
    <row r="145" ht="25.5">
      <c r="A145" s="1" t="s">
        <v>127</v>
      </c>
      <c r="E145" s="27" t="s">
        <v>880</v>
      </c>
    </row>
    <row r="146">
      <c r="A146" s="1" t="s">
        <v>128</v>
      </c>
    </row>
    <row r="147">
      <c r="A147" s="1" t="s">
        <v>129</v>
      </c>
      <c r="E147" s="27" t="s">
        <v>123</v>
      </c>
    </row>
    <row r="148" ht="25.5">
      <c r="A148" s="1" t="s">
        <v>121</v>
      </c>
      <c r="B148" s="1">
        <v>42</v>
      </c>
      <c r="C148" s="26" t="s">
        <v>881</v>
      </c>
      <c r="D148" t="s">
        <v>123</v>
      </c>
      <c r="E148" s="27" t="s">
        <v>882</v>
      </c>
      <c r="F148" s="28" t="s">
        <v>149</v>
      </c>
      <c r="G148" s="29">
        <v>2</v>
      </c>
      <c r="H148" s="28">
        <v>0</v>
      </c>
      <c r="I148" s="30">
        <f>ROUND(G148*H148,P4)</f>
        <v>0</v>
      </c>
      <c r="L148" s="31">
        <v>0</v>
      </c>
      <c r="M148" s="24">
        <f>ROUND(G148*L148,P4)</f>
        <v>0</v>
      </c>
      <c r="N148" s="25" t="s">
        <v>536</v>
      </c>
      <c r="O148" s="32">
        <f>M148*AA148</f>
        <v>0</v>
      </c>
      <c r="P148" s="1">
        <v>3</v>
      </c>
      <c r="AA148" s="1">
        <f>IF(P148=1,$O$3,IF(P148=2,$O$4,$O$5))</f>
        <v>0</v>
      </c>
    </row>
    <row r="149" ht="25.5">
      <c r="A149" s="1" t="s">
        <v>127</v>
      </c>
      <c r="E149" s="27" t="s">
        <v>882</v>
      </c>
    </row>
    <row r="150">
      <c r="A150" s="1" t="s">
        <v>128</v>
      </c>
    </row>
    <row r="151">
      <c r="A151" s="1" t="s">
        <v>129</v>
      </c>
      <c r="E151" s="27" t="s">
        <v>123</v>
      </c>
    </row>
    <row r="152" ht="25.5">
      <c r="A152" s="1" t="s">
        <v>121</v>
      </c>
      <c r="B152" s="1">
        <v>45</v>
      </c>
      <c r="C152" s="26" t="s">
        <v>883</v>
      </c>
      <c r="D152" t="s">
        <v>123</v>
      </c>
      <c r="E152" s="27" t="s">
        <v>884</v>
      </c>
      <c r="F152" s="28" t="s">
        <v>149</v>
      </c>
      <c r="G152" s="29">
        <v>1</v>
      </c>
      <c r="H152" s="28">
        <v>0</v>
      </c>
      <c r="I152" s="30">
        <f>ROUND(G152*H152,P4)</f>
        <v>0</v>
      </c>
      <c r="L152" s="31">
        <v>0</v>
      </c>
      <c r="M152" s="24">
        <f>ROUND(G152*L152,P4)</f>
        <v>0</v>
      </c>
      <c r="N152" s="25" t="s">
        <v>536</v>
      </c>
      <c r="O152" s="32">
        <f>M152*AA152</f>
        <v>0</v>
      </c>
      <c r="P152" s="1">
        <v>3</v>
      </c>
      <c r="AA152" s="1">
        <f>IF(P152=1,$O$3,IF(P152=2,$O$4,$O$5))</f>
        <v>0</v>
      </c>
    </row>
    <row r="153" ht="25.5">
      <c r="A153" s="1" t="s">
        <v>127</v>
      </c>
      <c r="E153" s="27" t="s">
        <v>884</v>
      </c>
    </row>
    <row r="154">
      <c r="A154" s="1" t="s">
        <v>128</v>
      </c>
    </row>
    <row r="155">
      <c r="A155" s="1" t="s">
        <v>129</v>
      </c>
      <c r="E155" s="27" t="s">
        <v>123</v>
      </c>
    </row>
    <row r="156">
      <c r="A156" s="1" t="s">
        <v>121</v>
      </c>
      <c r="B156" s="1">
        <v>47</v>
      </c>
      <c r="C156" s="26" t="s">
        <v>885</v>
      </c>
      <c r="D156" t="s">
        <v>123</v>
      </c>
      <c r="E156" s="27" t="s">
        <v>886</v>
      </c>
      <c r="F156" s="28" t="s">
        <v>149</v>
      </c>
      <c r="G156" s="29">
        <v>1</v>
      </c>
      <c r="H156" s="28">
        <v>0</v>
      </c>
      <c r="I156" s="30">
        <f>ROUND(G156*H156,P4)</f>
        <v>0</v>
      </c>
      <c r="L156" s="31">
        <v>0</v>
      </c>
      <c r="M156" s="24">
        <f>ROUND(G156*L156,P4)</f>
        <v>0</v>
      </c>
      <c r="N156" s="25" t="s">
        <v>536</v>
      </c>
      <c r="O156" s="32">
        <f>M156*AA156</f>
        <v>0</v>
      </c>
      <c r="P156" s="1">
        <v>3</v>
      </c>
      <c r="AA156" s="1">
        <f>IF(P156=1,$O$3,IF(P156=2,$O$4,$O$5))</f>
        <v>0</v>
      </c>
    </row>
    <row r="157">
      <c r="A157" s="1" t="s">
        <v>127</v>
      </c>
      <c r="E157" s="27" t="s">
        <v>886</v>
      </c>
    </row>
    <row r="158">
      <c r="A158" s="1" t="s">
        <v>128</v>
      </c>
    </row>
    <row r="159">
      <c r="A159" s="1" t="s">
        <v>129</v>
      </c>
      <c r="E159" s="27" t="s">
        <v>123</v>
      </c>
    </row>
    <row r="160">
      <c r="A160" s="1" t="s">
        <v>121</v>
      </c>
      <c r="B160" s="1">
        <v>49</v>
      </c>
      <c r="C160" s="26" t="s">
        <v>592</v>
      </c>
      <c r="D160" t="s">
        <v>123</v>
      </c>
      <c r="E160" s="27" t="s">
        <v>593</v>
      </c>
      <c r="F160" s="28" t="s">
        <v>149</v>
      </c>
      <c r="G160" s="29">
        <v>15</v>
      </c>
      <c r="H160" s="28">
        <v>0</v>
      </c>
      <c r="I160" s="30">
        <f>ROUND(G160*H160,P4)</f>
        <v>0</v>
      </c>
      <c r="L160" s="31">
        <v>0</v>
      </c>
      <c r="M160" s="24">
        <f>ROUND(G160*L160,P4)</f>
        <v>0</v>
      </c>
      <c r="N160" s="25" t="s">
        <v>536</v>
      </c>
      <c r="O160" s="32">
        <f>M160*AA160</f>
        <v>0</v>
      </c>
      <c r="P160" s="1">
        <v>3</v>
      </c>
      <c r="AA160" s="1">
        <f>IF(P160=1,$O$3,IF(P160=2,$O$4,$O$5))</f>
        <v>0</v>
      </c>
    </row>
    <row r="161">
      <c r="A161" s="1" t="s">
        <v>127</v>
      </c>
      <c r="E161" s="27" t="s">
        <v>593</v>
      </c>
    </row>
    <row r="162">
      <c r="A162" s="1" t="s">
        <v>128</v>
      </c>
    </row>
    <row r="163">
      <c r="A163" s="1" t="s">
        <v>129</v>
      </c>
      <c r="E163" s="27" t="s">
        <v>123</v>
      </c>
    </row>
    <row r="164">
      <c r="A164" s="1" t="s">
        <v>121</v>
      </c>
      <c r="B164" s="1">
        <v>31</v>
      </c>
      <c r="C164" s="26" t="s">
        <v>928</v>
      </c>
      <c r="D164" t="s">
        <v>123</v>
      </c>
      <c r="E164" s="27" t="s">
        <v>929</v>
      </c>
      <c r="F164" s="28" t="s">
        <v>149</v>
      </c>
      <c r="G164" s="29">
        <v>16</v>
      </c>
      <c r="H164" s="28">
        <v>0</v>
      </c>
      <c r="I164" s="30">
        <f>ROUND(G164*H164,P4)</f>
        <v>0</v>
      </c>
      <c r="L164" s="31">
        <v>0</v>
      </c>
      <c r="M164" s="24">
        <f>ROUND(G164*L164,P4)</f>
        <v>0</v>
      </c>
      <c r="N164" s="25" t="s">
        <v>536</v>
      </c>
      <c r="O164" s="32">
        <f>M164*AA164</f>
        <v>0</v>
      </c>
      <c r="P164" s="1">
        <v>3</v>
      </c>
      <c r="AA164" s="1">
        <f>IF(P164=1,$O$3,IF(P164=2,$O$4,$O$5))</f>
        <v>0</v>
      </c>
    </row>
    <row r="165">
      <c r="A165" s="1" t="s">
        <v>127</v>
      </c>
      <c r="E165" s="27" t="s">
        <v>929</v>
      </c>
    </row>
    <row r="166">
      <c r="A166" s="1" t="s">
        <v>128</v>
      </c>
    </row>
    <row r="167">
      <c r="A167" s="1" t="s">
        <v>129</v>
      </c>
      <c r="E167" s="27" t="s">
        <v>123</v>
      </c>
    </row>
    <row r="168" ht="25.5">
      <c r="A168" s="1" t="s">
        <v>121</v>
      </c>
      <c r="B168" s="1">
        <v>50</v>
      </c>
      <c r="C168" s="26" t="s">
        <v>889</v>
      </c>
      <c r="D168" t="s">
        <v>123</v>
      </c>
      <c r="E168" s="27" t="s">
        <v>890</v>
      </c>
      <c r="F168" s="28" t="s">
        <v>632</v>
      </c>
      <c r="G168" s="29">
        <v>0.16500000000000001</v>
      </c>
      <c r="H168" s="28">
        <v>0</v>
      </c>
      <c r="I168" s="30">
        <f>ROUND(G168*H168,P4)</f>
        <v>0</v>
      </c>
      <c r="L168" s="31">
        <v>0</v>
      </c>
      <c r="M168" s="24">
        <f>ROUND(G168*L168,P4)</f>
        <v>0</v>
      </c>
      <c r="N168" s="25" t="s">
        <v>536</v>
      </c>
      <c r="O168" s="32">
        <f>M168*AA168</f>
        <v>0</v>
      </c>
      <c r="P168" s="1">
        <v>3</v>
      </c>
      <c r="AA168" s="1">
        <f>IF(P168=1,$O$3,IF(P168=2,$O$4,$O$5))</f>
        <v>0</v>
      </c>
    </row>
    <row r="169" ht="38.25">
      <c r="A169" s="1" t="s">
        <v>127</v>
      </c>
      <c r="E169" s="27" t="s">
        <v>891</v>
      </c>
    </row>
    <row r="170">
      <c r="A170" s="1" t="s">
        <v>128</v>
      </c>
    </row>
    <row r="171">
      <c r="A171" s="1" t="s">
        <v>129</v>
      </c>
      <c r="E171" s="27" t="s">
        <v>123</v>
      </c>
    </row>
    <row r="172">
      <c r="A172" s="1" t="s">
        <v>121</v>
      </c>
      <c r="B172" s="1">
        <v>44</v>
      </c>
      <c r="C172" s="26" t="s">
        <v>892</v>
      </c>
      <c r="D172" t="s">
        <v>123</v>
      </c>
      <c r="E172" s="27" t="s">
        <v>893</v>
      </c>
      <c r="F172" s="28" t="s">
        <v>149</v>
      </c>
      <c r="G172" s="29">
        <v>20</v>
      </c>
      <c r="H172" s="28">
        <v>0</v>
      </c>
      <c r="I172" s="30">
        <f>ROUND(G172*H172,P4)</f>
        <v>0</v>
      </c>
      <c r="L172" s="31">
        <v>0</v>
      </c>
      <c r="M172" s="24">
        <f>ROUND(G172*L172,P4)</f>
        <v>0</v>
      </c>
      <c r="N172" s="25" t="s">
        <v>177</v>
      </c>
      <c r="O172" s="32">
        <f>M172*AA172</f>
        <v>0</v>
      </c>
      <c r="P172" s="1">
        <v>3</v>
      </c>
      <c r="AA172" s="1">
        <f>IF(P172=1,$O$3,IF(P172=2,$O$4,$O$5))</f>
        <v>0</v>
      </c>
    </row>
    <row r="173">
      <c r="A173" s="1" t="s">
        <v>127</v>
      </c>
      <c r="E173" s="27" t="s">
        <v>893</v>
      </c>
    </row>
    <row r="174">
      <c r="A174" s="1" t="s">
        <v>128</v>
      </c>
    </row>
    <row r="175">
      <c r="A175" s="1" t="s">
        <v>129</v>
      </c>
      <c r="E175" s="27" t="s">
        <v>123</v>
      </c>
    </row>
    <row r="176" ht="25.5">
      <c r="A176" s="1" t="s">
        <v>121</v>
      </c>
      <c r="B176" s="1">
        <v>21</v>
      </c>
      <c r="C176" s="26" t="s">
        <v>930</v>
      </c>
      <c r="D176" t="s">
        <v>123</v>
      </c>
      <c r="E176" s="27" t="s">
        <v>931</v>
      </c>
      <c r="F176" s="28" t="s">
        <v>149</v>
      </c>
      <c r="G176" s="29">
        <v>1</v>
      </c>
      <c r="H176" s="28">
        <v>0.00044999999999999999</v>
      </c>
      <c r="I176" s="30">
        <f>ROUND(G176*H176,P4)</f>
        <v>0</v>
      </c>
      <c r="L176" s="31">
        <v>0</v>
      </c>
      <c r="M176" s="24">
        <f>ROUND(G176*L176,P4)</f>
        <v>0</v>
      </c>
      <c r="N176" s="25" t="s">
        <v>177</v>
      </c>
      <c r="O176" s="32">
        <f>M176*AA176</f>
        <v>0</v>
      </c>
      <c r="P176" s="1">
        <v>3</v>
      </c>
      <c r="AA176" s="1">
        <f>IF(P176=1,$O$3,IF(P176=2,$O$4,$O$5))</f>
        <v>0</v>
      </c>
    </row>
    <row r="177" ht="25.5">
      <c r="A177" s="1" t="s">
        <v>127</v>
      </c>
      <c r="E177" s="27" t="s">
        <v>931</v>
      </c>
    </row>
    <row r="178">
      <c r="A178" s="1" t="s">
        <v>128</v>
      </c>
    </row>
    <row r="179">
      <c r="A179" s="1" t="s">
        <v>129</v>
      </c>
      <c r="E179" s="27" t="s">
        <v>123</v>
      </c>
    </row>
    <row r="180" ht="25.5">
      <c r="A180" s="1" t="s">
        <v>121</v>
      </c>
      <c r="B180" s="1">
        <v>25</v>
      </c>
      <c r="C180" s="26" t="s">
        <v>932</v>
      </c>
      <c r="D180" t="s">
        <v>123</v>
      </c>
      <c r="E180" s="27" t="s">
        <v>933</v>
      </c>
      <c r="F180" s="28" t="s">
        <v>149</v>
      </c>
      <c r="G180" s="29">
        <v>1</v>
      </c>
      <c r="H180" s="28">
        <v>0.0028</v>
      </c>
      <c r="I180" s="30">
        <f>ROUND(G180*H180,P4)</f>
        <v>0</v>
      </c>
      <c r="L180" s="31">
        <v>0</v>
      </c>
      <c r="M180" s="24">
        <f>ROUND(G180*L180,P4)</f>
        <v>0</v>
      </c>
      <c r="N180" s="25" t="s">
        <v>177</v>
      </c>
      <c r="O180" s="32">
        <f>M180*AA180</f>
        <v>0</v>
      </c>
      <c r="P180" s="1">
        <v>3</v>
      </c>
      <c r="AA180" s="1">
        <f>IF(P180=1,$O$3,IF(P180=2,$O$4,$O$5))</f>
        <v>0</v>
      </c>
    </row>
    <row r="181" ht="38.25">
      <c r="A181" s="1" t="s">
        <v>127</v>
      </c>
      <c r="E181" s="27" t="s">
        <v>934</v>
      </c>
    </row>
    <row r="182">
      <c r="A182" s="1" t="s">
        <v>128</v>
      </c>
    </row>
    <row r="183">
      <c r="A183" s="1" t="s">
        <v>129</v>
      </c>
      <c r="E183" s="27" t="s">
        <v>123</v>
      </c>
    </row>
    <row r="184">
      <c r="A184" s="1" t="s">
        <v>118</v>
      </c>
      <c r="C184" s="22" t="s">
        <v>666</v>
      </c>
      <c r="E184" s="23" t="s">
        <v>667</v>
      </c>
      <c r="L184" s="24">
        <f>SUMIFS(L185:L200,A185:A200,"P")</f>
        <v>0</v>
      </c>
      <c r="M184" s="24">
        <f>SUMIFS(M185:M200,A185:A200,"P")</f>
        <v>0</v>
      </c>
      <c r="N184" s="25"/>
    </row>
    <row r="185" ht="25.5">
      <c r="A185" s="1" t="s">
        <v>121</v>
      </c>
      <c r="B185" s="1">
        <v>2</v>
      </c>
      <c r="C185" s="26" t="s">
        <v>668</v>
      </c>
      <c r="D185" t="s">
        <v>123</v>
      </c>
      <c r="E185" s="27" t="s">
        <v>669</v>
      </c>
      <c r="F185" s="28" t="s">
        <v>603</v>
      </c>
      <c r="G185" s="29">
        <v>150</v>
      </c>
      <c r="H185" s="28">
        <v>0.00012999999999999999</v>
      </c>
      <c r="I185" s="30">
        <f>ROUND(G185*H185,P4)</f>
        <v>0</v>
      </c>
      <c r="L185" s="31">
        <v>0</v>
      </c>
      <c r="M185" s="24">
        <f>ROUND(G185*L185,P4)</f>
        <v>0</v>
      </c>
      <c r="N185" s="25" t="s">
        <v>536</v>
      </c>
      <c r="O185" s="32">
        <f>M185*AA185</f>
        <v>0</v>
      </c>
      <c r="P185" s="1">
        <v>3</v>
      </c>
      <c r="AA185" s="1">
        <f>IF(P185=1,$O$3,IF(P185=2,$O$4,$O$5))</f>
        <v>0</v>
      </c>
    </row>
    <row r="186" ht="25.5">
      <c r="A186" s="1" t="s">
        <v>127</v>
      </c>
      <c r="E186" s="27" t="s">
        <v>669</v>
      </c>
    </row>
    <row r="187">
      <c r="A187" s="1" t="s">
        <v>128</v>
      </c>
    </row>
    <row r="188">
      <c r="A188" s="1" t="s">
        <v>129</v>
      </c>
      <c r="E188" s="27" t="s">
        <v>123</v>
      </c>
    </row>
    <row r="189" ht="25.5">
      <c r="A189" s="1" t="s">
        <v>121</v>
      </c>
      <c r="B189" s="1">
        <v>3</v>
      </c>
      <c r="C189" s="26" t="s">
        <v>670</v>
      </c>
      <c r="D189" t="s">
        <v>123</v>
      </c>
      <c r="E189" s="27" t="s">
        <v>671</v>
      </c>
      <c r="F189" s="28" t="s">
        <v>149</v>
      </c>
      <c r="G189" s="29">
        <v>20</v>
      </c>
      <c r="H189" s="28">
        <v>0</v>
      </c>
      <c r="I189" s="30">
        <f>ROUND(G189*H189,P4)</f>
        <v>0</v>
      </c>
      <c r="L189" s="31">
        <v>0</v>
      </c>
      <c r="M189" s="24">
        <f>ROUND(G189*L189,P4)</f>
        <v>0</v>
      </c>
      <c r="N189" s="25" t="s">
        <v>536</v>
      </c>
      <c r="O189" s="32">
        <f>M189*AA189</f>
        <v>0</v>
      </c>
      <c r="P189" s="1">
        <v>3</v>
      </c>
      <c r="AA189" s="1">
        <f>IF(P189=1,$O$3,IF(P189=2,$O$4,$O$5))</f>
        <v>0</v>
      </c>
    </row>
    <row r="190" ht="38.25">
      <c r="A190" s="1" t="s">
        <v>127</v>
      </c>
      <c r="E190" s="27" t="s">
        <v>672</v>
      </c>
    </row>
    <row r="191">
      <c r="A191" s="1" t="s">
        <v>128</v>
      </c>
    </row>
    <row r="192">
      <c r="A192" s="1" t="s">
        <v>129</v>
      </c>
      <c r="E192" s="27" t="s">
        <v>123</v>
      </c>
    </row>
    <row r="193" ht="25.5">
      <c r="A193" s="1" t="s">
        <v>121</v>
      </c>
      <c r="B193" s="1">
        <v>4</v>
      </c>
      <c r="C193" s="26" t="s">
        <v>673</v>
      </c>
      <c r="D193" t="s">
        <v>123</v>
      </c>
      <c r="E193" s="27" t="s">
        <v>671</v>
      </c>
      <c r="F193" s="28" t="s">
        <v>149</v>
      </c>
      <c r="G193" s="29">
        <v>8</v>
      </c>
      <c r="H193" s="28">
        <v>0</v>
      </c>
      <c r="I193" s="30">
        <f>ROUND(G193*H193,P4)</f>
        <v>0</v>
      </c>
      <c r="L193" s="31">
        <v>0</v>
      </c>
      <c r="M193" s="24">
        <f>ROUND(G193*L193,P4)</f>
        <v>0</v>
      </c>
      <c r="N193" s="25" t="s">
        <v>536</v>
      </c>
      <c r="O193" s="32">
        <f>M193*AA193</f>
        <v>0</v>
      </c>
      <c r="P193" s="1">
        <v>3</v>
      </c>
      <c r="AA193" s="1">
        <f>IF(P193=1,$O$3,IF(P193=2,$O$4,$O$5))</f>
        <v>0</v>
      </c>
    </row>
    <row r="194" ht="38.25">
      <c r="A194" s="1" t="s">
        <v>127</v>
      </c>
      <c r="E194" s="27" t="s">
        <v>674</v>
      </c>
    </row>
    <row r="195">
      <c r="A195" s="1" t="s">
        <v>128</v>
      </c>
    </row>
    <row r="196">
      <c r="A196" s="1" t="s">
        <v>129</v>
      </c>
      <c r="E196" s="27" t="s">
        <v>123</v>
      </c>
    </row>
    <row r="197" ht="25.5">
      <c r="A197" s="1" t="s">
        <v>121</v>
      </c>
      <c r="B197" s="1">
        <v>5</v>
      </c>
      <c r="C197" s="26" t="s">
        <v>677</v>
      </c>
      <c r="D197" t="s">
        <v>123</v>
      </c>
      <c r="E197" s="27" t="s">
        <v>678</v>
      </c>
      <c r="F197" s="28" t="s">
        <v>142</v>
      </c>
      <c r="G197" s="29">
        <v>300</v>
      </c>
      <c r="H197" s="28">
        <v>0</v>
      </c>
      <c r="I197" s="30">
        <f>ROUND(G197*H197,P4)</f>
        <v>0</v>
      </c>
      <c r="L197" s="31">
        <v>0</v>
      </c>
      <c r="M197" s="24">
        <f>ROUND(G197*L197,P4)</f>
        <v>0</v>
      </c>
      <c r="N197" s="25" t="s">
        <v>536</v>
      </c>
      <c r="O197" s="32">
        <f>M197*AA197</f>
        <v>0</v>
      </c>
      <c r="P197" s="1">
        <v>3</v>
      </c>
      <c r="AA197" s="1">
        <f>IF(P197=1,$O$3,IF(P197=2,$O$4,$O$5))</f>
        <v>0</v>
      </c>
    </row>
    <row r="198" ht="25.5">
      <c r="A198" s="1" t="s">
        <v>127</v>
      </c>
      <c r="E198" s="27" t="s">
        <v>678</v>
      </c>
    </row>
    <row r="199">
      <c r="A199" s="1" t="s">
        <v>128</v>
      </c>
    </row>
    <row r="200">
      <c r="A200" s="1" t="s">
        <v>129</v>
      </c>
      <c r="E200" s="27" t="s">
        <v>123</v>
      </c>
    </row>
    <row r="201">
      <c r="A201" s="1" t="s">
        <v>118</v>
      </c>
      <c r="C201" s="22" t="s">
        <v>679</v>
      </c>
      <c r="E201" s="23" t="s">
        <v>680</v>
      </c>
      <c r="L201" s="24">
        <f>SUMIFS(L202:L209,A202:A209,"P")</f>
        <v>0</v>
      </c>
      <c r="M201" s="24">
        <f>SUMIFS(M202:M209,A202:A209,"P")</f>
        <v>0</v>
      </c>
      <c r="N201" s="25"/>
    </row>
    <row r="202" ht="25.5">
      <c r="A202" s="1" t="s">
        <v>121</v>
      </c>
      <c r="B202" s="1">
        <v>6</v>
      </c>
      <c r="C202" s="26" t="s">
        <v>681</v>
      </c>
      <c r="D202" t="s">
        <v>123</v>
      </c>
      <c r="E202" s="27" t="s">
        <v>682</v>
      </c>
      <c r="F202" s="28" t="s">
        <v>632</v>
      </c>
      <c r="G202" s="29">
        <v>0.63600000000000001</v>
      </c>
      <c r="H202" s="28">
        <v>0</v>
      </c>
      <c r="I202" s="30">
        <f>ROUND(G202*H202,P4)</f>
        <v>0</v>
      </c>
      <c r="L202" s="31">
        <v>0</v>
      </c>
      <c r="M202" s="24">
        <f>ROUND(G202*L202,P4)</f>
        <v>0</v>
      </c>
      <c r="N202" s="25" t="s">
        <v>536</v>
      </c>
      <c r="O202" s="32">
        <f>M202*AA202</f>
        <v>0</v>
      </c>
      <c r="P202" s="1">
        <v>3</v>
      </c>
      <c r="AA202" s="1">
        <f>IF(P202=1,$O$3,IF(P202=2,$O$4,$O$5))</f>
        <v>0</v>
      </c>
    </row>
    <row r="203" ht="25.5">
      <c r="A203" s="1" t="s">
        <v>127</v>
      </c>
      <c r="E203" s="27" t="s">
        <v>682</v>
      </c>
    </row>
    <row r="204">
      <c r="A204" s="1" t="s">
        <v>128</v>
      </c>
    </row>
    <row r="205">
      <c r="A205" s="1" t="s">
        <v>129</v>
      </c>
      <c r="E205" s="27" t="s">
        <v>123</v>
      </c>
    </row>
    <row r="206" ht="38.25">
      <c r="A206" s="1" t="s">
        <v>121</v>
      </c>
      <c r="B206" s="1">
        <v>7</v>
      </c>
      <c r="C206" s="26" t="s">
        <v>683</v>
      </c>
      <c r="D206" t="s">
        <v>123</v>
      </c>
      <c r="E206" s="27" t="s">
        <v>684</v>
      </c>
      <c r="F206" s="28" t="s">
        <v>632</v>
      </c>
      <c r="G206" s="29">
        <v>0.63600000000000001</v>
      </c>
      <c r="H206" s="28">
        <v>0</v>
      </c>
      <c r="I206" s="30">
        <f>ROUND(G206*H206,P4)</f>
        <v>0</v>
      </c>
      <c r="L206" s="31">
        <v>0</v>
      </c>
      <c r="M206" s="24">
        <f>ROUND(G206*L206,P4)</f>
        <v>0</v>
      </c>
      <c r="N206" s="25" t="s">
        <v>177</v>
      </c>
      <c r="O206" s="32">
        <f>M206*AA206</f>
        <v>0</v>
      </c>
      <c r="P206" s="1">
        <v>3</v>
      </c>
      <c r="AA206" s="1">
        <f>IF(P206=1,$O$3,IF(P206=2,$O$4,$O$5))</f>
        <v>0</v>
      </c>
    </row>
    <row r="207" ht="38.25">
      <c r="A207" s="1" t="s">
        <v>127</v>
      </c>
      <c r="E207" s="27" t="s">
        <v>684</v>
      </c>
    </row>
    <row r="208">
      <c r="A208" s="1" t="s">
        <v>128</v>
      </c>
    </row>
    <row r="209" ht="25.5">
      <c r="A209" s="1" t="s">
        <v>129</v>
      </c>
      <c r="E209" s="27" t="s">
        <v>685</v>
      </c>
    </row>
    <row r="210">
      <c r="A210" s="1" t="s">
        <v>118</v>
      </c>
      <c r="C210" s="22" t="s">
        <v>686</v>
      </c>
      <c r="E210" s="23" t="s">
        <v>687</v>
      </c>
      <c r="L210" s="24">
        <f>SUMIFS(L211:L214,A211:A214,"P")</f>
        <v>0</v>
      </c>
      <c r="M210" s="24">
        <f>SUMIFS(M211:M214,A211:A214,"P")</f>
        <v>0</v>
      </c>
      <c r="N210" s="25"/>
    </row>
    <row r="211" ht="25.5">
      <c r="A211" s="1" t="s">
        <v>121</v>
      </c>
      <c r="B211" s="1">
        <v>8</v>
      </c>
      <c r="C211" s="26" t="s">
        <v>688</v>
      </c>
      <c r="D211" t="s">
        <v>123</v>
      </c>
      <c r="E211" s="27" t="s">
        <v>689</v>
      </c>
      <c r="F211" s="28" t="s">
        <v>632</v>
      </c>
      <c r="G211" s="29">
        <v>0.32200000000000001</v>
      </c>
      <c r="H211" s="28">
        <v>0</v>
      </c>
      <c r="I211" s="30">
        <f>ROUND(G211*H211,P4)</f>
        <v>0</v>
      </c>
      <c r="L211" s="31">
        <v>0</v>
      </c>
      <c r="M211" s="24">
        <f>ROUND(G211*L211,P4)</f>
        <v>0</v>
      </c>
      <c r="N211" s="25" t="s">
        <v>536</v>
      </c>
      <c r="O211" s="32">
        <f>M211*AA211</f>
        <v>0</v>
      </c>
      <c r="P211" s="1">
        <v>3</v>
      </c>
      <c r="AA211" s="1">
        <f>IF(P211=1,$O$3,IF(P211=2,$O$4,$O$5))</f>
        <v>0</v>
      </c>
    </row>
    <row r="212" ht="38.25">
      <c r="A212" s="1" t="s">
        <v>127</v>
      </c>
      <c r="E212" s="27" t="s">
        <v>690</v>
      </c>
    </row>
    <row r="213">
      <c r="A213" s="1" t="s">
        <v>128</v>
      </c>
    </row>
    <row r="214">
      <c r="A214" s="1" t="s">
        <v>129</v>
      </c>
      <c r="E214" s="27" t="s">
        <v>123</v>
      </c>
    </row>
  </sheetData>
  <sheetProtection sheet="1" objects="1" scenarios="1" spinCount="100000" saltValue="+upj4SO0hosmteUcK7hJgS/nObzix2AJWnx2ewzb5Y3IAWMtNK0OFSOumxxyvHaaX35Umfnabzd6VBfUXGLivg==" hashValue="SKMuk31rKUjVhn3JZUTMxxVkVWBwdnxsQxqf8+DkbJc/bbcbCpyROTwsfMIaDvHf8t8AAhkEDl/lbBm9iWYxS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COUNTIFS(L8:L78,"=0",A8:A78,"P")+COUNTIFS(L8:L78,"",A8:A78,"P")+SUM(Q8:Q78)</f>
        <v>0</v>
      </c>
    </row>
    <row r="8">
      <c r="A8" s="1" t="s">
        <v>116</v>
      </c>
      <c r="C8" s="22" t="s">
        <v>935</v>
      </c>
      <c r="E8" s="23" t="s">
        <v>37</v>
      </c>
      <c r="L8" s="24">
        <f>L9</f>
        <v>0</v>
      </c>
      <c r="M8" s="24">
        <f>M9</f>
        <v>0</v>
      </c>
      <c r="N8" s="25"/>
    </row>
    <row r="9">
      <c r="A9" s="1" t="s">
        <v>118</v>
      </c>
      <c r="C9" s="22" t="s">
        <v>936</v>
      </c>
      <c r="E9" s="23" t="s">
        <v>937</v>
      </c>
      <c r="L9" s="24">
        <f>SUMIFS(L10:L77,A10:A77,"P")</f>
        <v>0</v>
      </c>
      <c r="M9" s="24">
        <f>SUMIFS(M10:M77,A10:A77,"P")</f>
        <v>0</v>
      </c>
      <c r="N9" s="25"/>
    </row>
    <row r="10" ht="25.5">
      <c r="A10" s="1" t="s">
        <v>121</v>
      </c>
      <c r="B10" s="1">
        <v>1</v>
      </c>
      <c r="C10" s="26" t="s">
        <v>394</v>
      </c>
      <c r="D10" t="s">
        <v>123</v>
      </c>
      <c r="E10" s="27" t="s">
        <v>938</v>
      </c>
      <c r="F10" s="28" t="s">
        <v>142</v>
      </c>
      <c r="G10" s="29">
        <v>80</v>
      </c>
      <c r="H10" s="28">
        <v>0</v>
      </c>
      <c r="I10" s="30">
        <f>ROUND(G10*H10,P4)</f>
        <v>0</v>
      </c>
      <c r="L10" s="31">
        <v>0</v>
      </c>
      <c r="M10" s="24">
        <f>ROUND(G10*L10,P4)</f>
        <v>0</v>
      </c>
      <c r="N10" s="25" t="s">
        <v>126</v>
      </c>
      <c r="O10" s="32">
        <f>M10*AA10</f>
        <v>0</v>
      </c>
      <c r="P10" s="1">
        <v>3</v>
      </c>
      <c r="AA10" s="1">
        <f>IF(P10=1,$O$3,IF(P10=2,$O$4,$O$5))</f>
        <v>0</v>
      </c>
    </row>
    <row r="11" ht="25.5">
      <c r="A11" s="1" t="s">
        <v>127</v>
      </c>
      <c r="E11" s="27" t="s">
        <v>938</v>
      </c>
    </row>
    <row r="12">
      <c r="A12" s="1" t="s">
        <v>128</v>
      </c>
    </row>
    <row r="13" ht="127.5">
      <c r="A13" s="1" t="s">
        <v>129</v>
      </c>
      <c r="E13" s="27" t="s">
        <v>143</v>
      </c>
    </row>
    <row r="14">
      <c r="A14" s="1" t="s">
        <v>121</v>
      </c>
      <c r="B14" s="1">
        <v>2</v>
      </c>
      <c r="C14" s="26" t="s">
        <v>939</v>
      </c>
      <c r="D14" t="s">
        <v>123</v>
      </c>
      <c r="E14" s="27" t="s">
        <v>940</v>
      </c>
      <c r="F14" s="28" t="s">
        <v>142</v>
      </c>
      <c r="G14" s="29">
        <v>120</v>
      </c>
      <c r="H14" s="28">
        <v>0</v>
      </c>
      <c r="I14" s="30">
        <f>ROUND(G14*H14,P4)</f>
        <v>0</v>
      </c>
      <c r="L14" s="31">
        <v>0</v>
      </c>
      <c r="M14" s="24">
        <f>ROUND(G14*L14,P4)</f>
        <v>0</v>
      </c>
      <c r="N14" s="25" t="s">
        <v>126</v>
      </c>
      <c r="O14" s="32">
        <f>M14*AA14</f>
        <v>0</v>
      </c>
      <c r="P14" s="1">
        <v>3</v>
      </c>
      <c r="AA14" s="1">
        <f>IF(P14=1,$O$3,IF(P14=2,$O$4,$O$5))</f>
        <v>0</v>
      </c>
    </row>
    <row r="15">
      <c r="A15" s="1" t="s">
        <v>127</v>
      </c>
      <c r="E15" s="27" t="s">
        <v>940</v>
      </c>
    </row>
    <row r="16">
      <c r="A16" s="1" t="s">
        <v>128</v>
      </c>
    </row>
    <row r="17" ht="76.5">
      <c r="A17" s="1" t="s">
        <v>129</v>
      </c>
      <c r="E17" s="27" t="s">
        <v>156</v>
      </c>
    </row>
    <row r="18" ht="25.5">
      <c r="A18" s="1" t="s">
        <v>121</v>
      </c>
      <c r="B18" s="1">
        <v>3</v>
      </c>
      <c r="C18" s="26" t="s">
        <v>165</v>
      </c>
      <c r="D18" t="s">
        <v>123</v>
      </c>
      <c r="E18" s="27" t="s">
        <v>166</v>
      </c>
      <c r="F18" s="28" t="s">
        <v>149</v>
      </c>
      <c r="G18" s="29">
        <v>16</v>
      </c>
      <c r="H18" s="28">
        <v>0</v>
      </c>
      <c r="I18" s="30">
        <f>ROUND(G18*H18,P4)</f>
        <v>0</v>
      </c>
      <c r="L18" s="31">
        <v>0</v>
      </c>
      <c r="M18" s="24">
        <f>ROUND(G18*L18,P4)</f>
        <v>0</v>
      </c>
      <c r="N18" s="25" t="s">
        <v>126</v>
      </c>
      <c r="O18" s="32">
        <f>M18*AA18</f>
        <v>0</v>
      </c>
      <c r="P18" s="1">
        <v>3</v>
      </c>
      <c r="AA18" s="1">
        <f>IF(P18=1,$O$3,IF(P18=2,$O$4,$O$5))</f>
        <v>0</v>
      </c>
    </row>
    <row r="19" ht="25.5">
      <c r="A19" s="1" t="s">
        <v>127</v>
      </c>
      <c r="E19" s="27" t="s">
        <v>166</v>
      </c>
    </row>
    <row r="20">
      <c r="A20" s="1" t="s">
        <v>128</v>
      </c>
    </row>
    <row r="21" ht="76.5">
      <c r="A21" s="1" t="s">
        <v>129</v>
      </c>
      <c r="E21" s="27" t="s">
        <v>167</v>
      </c>
    </row>
    <row r="22">
      <c r="A22" s="1" t="s">
        <v>121</v>
      </c>
      <c r="B22" s="1">
        <v>6</v>
      </c>
      <c r="C22" s="26" t="s">
        <v>941</v>
      </c>
      <c r="D22" t="s">
        <v>123</v>
      </c>
      <c r="E22" s="27" t="s">
        <v>942</v>
      </c>
      <c r="F22" s="28" t="s">
        <v>149</v>
      </c>
      <c r="G22" s="29">
        <v>1</v>
      </c>
      <c r="H22" s="28">
        <v>0</v>
      </c>
      <c r="I22" s="30">
        <f>ROUND(G22*H22,P4)</f>
        <v>0</v>
      </c>
      <c r="L22" s="31">
        <v>0</v>
      </c>
      <c r="M22" s="24">
        <f>ROUND(G22*L22,P4)</f>
        <v>0</v>
      </c>
      <c r="N22" s="25" t="s">
        <v>126</v>
      </c>
      <c r="O22" s="32">
        <f>M22*AA22</f>
        <v>0</v>
      </c>
      <c r="P22" s="1">
        <v>3</v>
      </c>
      <c r="AA22" s="1">
        <f>IF(P22=1,$O$3,IF(P22=2,$O$4,$O$5))</f>
        <v>0</v>
      </c>
    </row>
    <row r="23">
      <c r="A23" s="1" t="s">
        <v>127</v>
      </c>
      <c r="E23" s="27" t="s">
        <v>942</v>
      </c>
    </row>
    <row r="24" ht="38.25">
      <c r="A24" s="1" t="s">
        <v>128</v>
      </c>
      <c r="E24" s="33" t="s">
        <v>943</v>
      </c>
    </row>
    <row r="25" ht="153">
      <c r="A25" s="1" t="s">
        <v>129</v>
      </c>
      <c r="E25" s="27" t="s">
        <v>237</v>
      </c>
    </row>
    <row r="26">
      <c r="A26" s="1" t="s">
        <v>121</v>
      </c>
      <c r="B26" s="1">
        <v>5</v>
      </c>
      <c r="C26" s="26" t="s">
        <v>944</v>
      </c>
      <c r="D26" t="s">
        <v>123</v>
      </c>
      <c r="E26" s="27" t="s">
        <v>945</v>
      </c>
      <c r="F26" s="28" t="s">
        <v>149</v>
      </c>
      <c r="G26" s="29">
        <v>1</v>
      </c>
      <c r="H26" s="28">
        <v>0</v>
      </c>
      <c r="I26" s="30">
        <f>ROUND(G26*H26,P4)</f>
        <v>0</v>
      </c>
      <c r="L26" s="31">
        <v>0</v>
      </c>
      <c r="M26" s="24">
        <f>ROUND(G26*L26,P4)</f>
        <v>0</v>
      </c>
      <c r="N26" s="25" t="s">
        <v>126</v>
      </c>
      <c r="O26" s="32">
        <f>M26*AA26</f>
        <v>0</v>
      </c>
      <c r="P26" s="1">
        <v>3</v>
      </c>
      <c r="AA26" s="1">
        <f>IF(P26=1,$O$3,IF(P26=2,$O$4,$O$5))</f>
        <v>0</v>
      </c>
    </row>
    <row r="27">
      <c r="A27" s="1" t="s">
        <v>127</v>
      </c>
      <c r="E27" s="27" t="s">
        <v>945</v>
      </c>
    </row>
    <row r="28">
      <c r="A28" s="1" t="s">
        <v>128</v>
      </c>
    </row>
    <row r="29" ht="127.5">
      <c r="A29" s="1" t="s">
        <v>129</v>
      </c>
      <c r="E29" s="27" t="s">
        <v>240</v>
      </c>
    </row>
    <row r="30">
      <c r="A30" s="1" t="s">
        <v>121</v>
      </c>
      <c r="B30" s="1">
        <v>8</v>
      </c>
      <c r="C30" s="26" t="s">
        <v>946</v>
      </c>
      <c r="D30" t="s">
        <v>123</v>
      </c>
      <c r="E30" s="27" t="s">
        <v>947</v>
      </c>
      <c r="F30" s="28" t="s">
        <v>149</v>
      </c>
      <c r="G30" s="29">
        <v>1</v>
      </c>
      <c r="H30" s="28">
        <v>0</v>
      </c>
      <c r="I30" s="30">
        <f>ROUND(G30*H30,P4)</f>
        <v>0</v>
      </c>
      <c r="L30" s="31">
        <v>0</v>
      </c>
      <c r="M30" s="24">
        <f>ROUND(G30*L30,P4)</f>
        <v>0</v>
      </c>
      <c r="N30" s="25" t="s">
        <v>126</v>
      </c>
      <c r="O30" s="32">
        <f>M30*AA30</f>
        <v>0</v>
      </c>
      <c r="P30" s="1">
        <v>3</v>
      </c>
      <c r="AA30" s="1">
        <f>IF(P30=1,$O$3,IF(P30=2,$O$4,$O$5))</f>
        <v>0</v>
      </c>
    </row>
    <row r="31">
      <c r="A31" s="1" t="s">
        <v>127</v>
      </c>
      <c r="E31" s="27" t="s">
        <v>947</v>
      </c>
    </row>
    <row r="32">
      <c r="A32" s="1" t="s">
        <v>128</v>
      </c>
    </row>
    <row r="33" ht="153">
      <c r="A33" s="1" t="s">
        <v>129</v>
      </c>
      <c r="E33" s="27" t="s">
        <v>237</v>
      </c>
    </row>
    <row r="34" ht="25.5">
      <c r="A34" s="1" t="s">
        <v>121</v>
      </c>
      <c r="B34" s="1">
        <v>9</v>
      </c>
      <c r="C34" s="26" t="s">
        <v>948</v>
      </c>
      <c r="D34" t="s">
        <v>123</v>
      </c>
      <c r="E34" s="27" t="s">
        <v>949</v>
      </c>
      <c r="F34" s="28" t="s">
        <v>149</v>
      </c>
      <c r="G34" s="29">
        <v>1</v>
      </c>
      <c r="H34" s="28">
        <v>0</v>
      </c>
      <c r="I34" s="30">
        <f>ROUND(G34*H34,P4)</f>
        <v>0</v>
      </c>
      <c r="L34" s="31">
        <v>0</v>
      </c>
      <c r="M34" s="24">
        <f>ROUND(G34*L34,P4)</f>
        <v>0</v>
      </c>
      <c r="N34" s="25" t="s">
        <v>126</v>
      </c>
      <c r="O34" s="32">
        <f>M34*AA34</f>
        <v>0</v>
      </c>
      <c r="P34" s="1">
        <v>3</v>
      </c>
      <c r="AA34" s="1">
        <f>IF(P34=1,$O$3,IF(P34=2,$O$4,$O$5))</f>
        <v>0</v>
      </c>
    </row>
    <row r="35" ht="25.5">
      <c r="A35" s="1" t="s">
        <v>127</v>
      </c>
      <c r="E35" s="27" t="s">
        <v>949</v>
      </c>
    </row>
    <row r="36">
      <c r="A36" s="1" t="s">
        <v>128</v>
      </c>
    </row>
    <row r="37" ht="153">
      <c r="A37" s="1" t="s">
        <v>129</v>
      </c>
      <c r="E37" s="27" t="s">
        <v>237</v>
      </c>
    </row>
    <row r="38">
      <c r="A38" s="1" t="s">
        <v>121</v>
      </c>
      <c r="B38" s="1">
        <v>7</v>
      </c>
      <c r="C38" s="26" t="s">
        <v>950</v>
      </c>
      <c r="D38" t="s">
        <v>123</v>
      </c>
      <c r="E38" s="27" t="s">
        <v>951</v>
      </c>
      <c r="F38" s="28" t="s">
        <v>149</v>
      </c>
      <c r="G38" s="29">
        <v>2</v>
      </c>
      <c r="H38" s="28">
        <v>0</v>
      </c>
      <c r="I38" s="30">
        <f>ROUND(G38*H38,P4)</f>
        <v>0</v>
      </c>
      <c r="L38" s="31">
        <v>0</v>
      </c>
      <c r="M38" s="24">
        <f>ROUND(G38*L38,P4)</f>
        <v>0</v>
      </c>
      <c r="N38" s="25" t="s">
        <v>126</v>
      </c>
      <c r="O38" s="32">
        <f>M38*AA38</f>
        <v>0</v>
      </c>
      <c r="P38" s="1">
        <v>3</v>
      </c>
      <c r="AA38" s="1">
        <f>IF(P38=1,$O$3,IF(P38=2,$O$4,$O$5))</f>
        <v>0</v>
      </c>
    </row>
    <row r="39">
      <c r="A39" s="1" t="s">
        <v>127</v>
      </c>
      <c r="E39" s="27" t="s">
        <v>951</v>
      </c>
    </row>
    <row r="40">
      <c r="A40" s="1" t="s">
        <v>128</v>
      </c>
    </row>
    <row r="41" ht="127.5">
      <c r="A41" s="1" t="s">
        <v>129</v>
      </c>
      <c r="E41" s="27" t="s">
        <v>240</v>
      </c>
    </row>
    <row r="42" ht="25.5">
      <c r="A42" s="1" t="s">
        <v>121</v>
      </c>
      <c r="B42" s="1">
        <v>12</v>
      </c>
      <c r="C42" s="26" t="s">
        <v>952</v>
      </c>
      <c r="D42" t="s">
        <v>123</v>
      </c>
      <c r="E42" s="27" t="s">
        <v>953</v>
      </c>
      <c r="F42" s="28" t="s">
        <v>149</v>
      </c>
      <c r="G42" s="29">
        <v>6</v>
      </c>
      <c r="H42" s="28">
        <v>0</v>
      </c>
      <c r="I42" s="30">
        <f>ROUND(G42*H42,P4)</f>
        <v>0</v>
      </c>
      <c r="L42" s="31">
        <v>0</v>
      </c>
      <c r="M42" s="24">
        <f>ROUND(G42*L42,P4)</f>
        <v>0</v>
      </c>
      <c r="N42" s="25" t="s">
        <v>126</v>
      </c>
      <c r="O42" s="32">
        <f>M42*AA42</f>
        <v>0</v>
      </c>
      <c r="P42" s="1">
        <v>3</v>
      </c>
      <c r="AA42" s="1">
        <f>IF(P42=1,$O$3,IF(P42=2,$O$4,$O$5))</f>
        <v>0</v>
      </c>
    </row>
    <row r="43" ht="25.5">
      <c r="A43" s="1" t="s">
        <v>127</v>
      </c>
      <c r="E43" s="27" t="s">
        <v>953</v>
      </c>
    </row>
    <row r="44">
      <c r="A44" s="1" t="s">
        <v>128</v>
      </c>
    </row>
    <row r="45" ht="153">
      <c r="A45" s="1" t="s">
        <v>129</v>
      </c>
      <c r="E45" s="27" t="s">
        <v>237</v>
      </c>
    </row>
    <row r="46">
      <c r="A46" s="1" t="s">
        <v>121</v>
      </c>
      <c r="B46" s="1">
        <v>11</v>
      </c>
      <c r="C46" s="26" t="s">
        <v>954</v>
      </c>
      <c r="D46" t="s">
        <v>123</v>
      </c>
      <c r="E46" s="27" t="s">
        <v>955</v>
      </c>
      <c r="F46" s="28" t="s">
        <v>149</v>
      </c>
      <c r="G46" s="29">
        <v>6</v>
      </c>
      <c r="H46" s="28">
        <v>0</v>
      </c>
      <c r="I46" s="30">
        <f>ROUND(G46*H46,P4)</f>
        <v>0</v>
      </c>
      <c r="L46" s="31">
        <v>0</v>
      </c>
      <c r="M46" s="24">
        <f>ROUND(G46*L46,P4)</f>
        <v>0</v>
      </c>
      <c r="N46" s="25" t="s">
        <v>126</v>
      </c>
      <c r="O46" s="32">
        <f>M46*AA46</f>
        <v>0</v>
      </c>
      <c r="P46" s="1">
        <v>3</v>
      </c>
      <c r="AA46" s="1">
        <f>IF(P46=1,$O$3,IF(P46=2,$O$4,$O$5))</f>
        <v>0</v>
      </c>
    </row>
    <row r="47">
      <c r="A47" s="1" t="s">
        <v>127</v>
      </c>
      <c r="E47" s="27" t="s">
        <v>955</v>
      </c>
    </row>
    <row r="48">
      <c r="A48" s="1" t="s">
        <v>128</v>
      </c>
    </row>
    <row r="49" ht="127.5">
      <c r="A49" s="1" t="s">
        <v>129</v>
      </c>
      <c r="E49" s="27" t="s">
        <v>240</v>
      </c>
    </row>
    <row r="50" ht="25.5">
      <c r="A50" s="1" t="s">
        <v>121</v>
      </c>
      <c r="B50" s="1">
        <v>18</v>
      </c>
      <c r="C50" s="26" t="s">
        <v>956</v>
      </c>
      <c r="D50" t="s">
        <v>123</v>
      </c>
      <c r="E50" s="27" t="s">
        <v>957</v>
      </c>
      <c r="F50" s="28" t="s">
        <v>149</v>
      </c>
      <c r="G50" s="29">
        <v>1</v>
      </c>
      <c r="H50" s="28">
        <v>0</v>
      </c>
      <c r="I50" s="30">
        <f>ROUND(G50*H50,P4)</f>
        <v>0</v>
      </c>
      <c r="L50" s="31">
        <v>0</v>
      </c>
      <c r="M50" s="24">
        <f>ROUND(G50*L50,P4)</f>
        <v>0</v>
      </c>
      <c r="N50" s="25" t="s">
        <v>126</v>
      </c>
      <c r="O50" s="32">
        <f>M50*AA50</f>
        <v>0</v>
      </c>
      <c r="P50" s="1">
        <v>3</v>
      </c>
      <c r="AA50" s="1">
        <f>IF(P50=1,$O$3,IF(P50=2,$O$4,$O$5))</f>
        <v>0</v>
      </c>
    </row>
    <row r="51" ht="25.5">
      <c r="A51" s="1" t="s">
        <v>127</v>
      </c>
      <c r="E51" s="27" t="s">
        <v>957</v>
      </c>
    </row>
    <row r="52">
      <c r="A52" s="1" t="s">
        <v>128</v>
      </c>
    </row>
    <row r="53" ht="153">
      <c r="A53" s="1" t="s">
        <v>129</v>
      </c>
      <c r="E53" s="27" t="s">
        <v>237</v>
      </c>
    </row>
    <row r="54">
      <c r="A54" s="1" t="s">
        <v>121</v>
      </c>
      <c r="B54" s="1">
        <v>17</v>
      </c>
      <c r="C54" s="26" t="s">
        <v>958</v>
      </c>
      <c r="D54" t="s">
        <v>123</v>
      </c>
      <c r="E54" s="27" t="s">
        <v>959</v>
      </c>
      <c r="F54" s="28" t="s">
        <v>149</v>
      </c>
      <c r="G54" s="29">
        <v>1</v>
      </c>
      <c r="H54" s="28">
        <v>0</v>
      </c>
      <c r="I54" s="30">
        <f>ROUND(G54*H54,P4)</f>
        <v>0</v>
      </c>
      <c r="L54" s="31">
        <v>0</v>
      </c>
      <c r="M54" s="24">
        <f>ROUND(G54*L54,P4)</f>
        <v>0</v>
      </c>
      <c r="N54" s="25" t="s">
        <v>126</v>
      </c>
      <c r="O54" s="32">
        <f>M54*AA54</f>
        <v>0</v>
      </c>
      <c r="P54" s="1">
        <v>3</v>
      </c>
      <c r="AA54" s="1">
        <f>IF(P54=1,$O$3,IF(P54=2,$O$4,$O$5))</f>
        <v>0</v>
      </c>
    </row>
    <row r="55">
      <c r="A55" s="1" t="s">
        <v>127</v>
      </c>
      <c r="E55" s="27" t="s">
        <v>959</v>
      </c>
    </row>
    <row r="56">
      <c r="A56" s="1" t="s">
        <v>128</v>
      </c>
    </row>
    <row r="57" ht="127.5">
      <c r="A57" s="1" t="s">
        <v>129</v>
      </c>
      <c r="E57" s="27" t="s">
        <v>240</v>
      </c>
    </row>
    <row r="58" ht="25.5">
      <c r="A58" s="1" t="s">
        <v>121</v>
      </c>
      <c r="B58" s="1">
        <v>19</v>
      </c>
      <c r="C58" s="26" t="s">
        <v>960</v>
      </c>
      <c r="D58" t="s">
        <v>123</v>
      </c>
      <c r="E58" s="27" t="s">
        <v>961</v>
      </c>
      <c r="F58" s="28" t="s">
        <v>149</v>
      </c>
      <c r="G58" s="29">
        <v>1</v>
      </c>
      <c r="H58" s="28">
        <v>0</v>
      </c>
      <c r="I58" s="30">
        <f>ROUND(G58*H58,P4)</f>
        <v>0</v>
      </c>
      <c r="L58" s="31">
        <v>0</v>
      </c>
      <c r="M58" s="24">
        <f>ROUND(G58*L58,P4)</f>
        <v>0</v>
      </c>
      <c r="N58" s="25" t="s">
        <v>126</v>
      </c>
      <c r="O58" s="32">
        <f>M58*AA58</f>
        <v>0</v>
      </c>
      <c r="P58" s="1">
        <v>3</v>
      </c>
      <c r="AA58" s="1">
        <f>IF(P58=1,$O$3,IF(P58=2,$O$4,$O$5))</f>
        <v>0</v>
      </c>
    </row>
    <row r="59" ht="25.5">
      <c r="A59" s="1" t="s">
        <v>127</v>
      </c>
      <c r="E59" s="27" t="s">
        <v>961</v>
      </c>
    </row>
    <row r="60">
      <c r="A60" s="1" t="s">
        <v>128</v>
      </c>
    </row>
    <row r="61" ht="153">
      <c r="A61" s="1" t="s">
        <v>129</v>
      </c>
      <c r="E61" s="27" t="s">
        <v>237</v>
      </c>
    </row>
    <row r="62">
      <c r="A62" s="1" t="s">
        <v>121</v>
      </c>
      <c r="B62" s="1">
        <v>14</v>
      </c>
      <c r="C62" s="26" t="s">
        <v>962</v>
      </c>
      <c r="D62" t="s">
        <v>123</v>
      </c>
      <c r="E62" s="27" t="s">
        <v>963</v>
      </c>
      <c r="F62" s="28" t="s">
        <v>149</v>
      </c>
      <c r="G62" s="29">
        <v>6</v>
      </c>
      <c r="H62" s="28">
        <v>0</v>
      </c>
      <c r="I62" s="30">
        <f>ROUND(G62*H62,P4)</f>
        <v>0</v>
      </c>
      <c r="L62" s="31">
        <v>0</v>
      </c>
      <c r="M62" s="24">
        <f>ROUND(G62*L62,P4)</f>
        <v>0</v>
      </c>
      <c r="N62" s="25" t="s">
        <v>126</v>
      </c>
      <c r="O62" s="32">
        <f>M62*AA62</f>
        <v>0</v>
      </c>
      <c r="P62" s="1">
        <v>3</v>
      </c>
      <c r="AA62" s="1">
        <f>IF(P62=1,$O$3,IF(P62=2,$O$4,$O$5))</f>
        <v>0</v>
      </c>
    </row>
    <row r="63">
      <c r="A63" s="1" t="s">
        <v>127</v>
      </c>
      <c r="E63" s="27" t="s">
        <v>963</v>
      </c>
    </row>
    <row r="64">
      <c r="A64" s="1" t="s">
        <v>128</v>
      </c>
    </row>
    <row r="65" ht="153">
      <c r="A65" s="1" t="s">
        <v>129</v>
      </c>
      <c r="E65" s="27" t="s">
        <v>237</v>
      </c>
    </row>
    <row r="66">
      <c r="A66" s="1" t="s">
        <v>121</v>
      </c>
      <c r="B66" s="1">
        <v>13</v>
      </c>
      <c r="C66" s="26" t="s">
        <v>964</v>
      </c>
      <c r="D66" t="s">
        <v>123</v>
      </c>
      <c r="E66" s="27" t="s">
        <v>965</v>
      </c>
      <c r="F66" s="28" t="s">
        <v>149</v>
      </c>
      <c r="G66" s="29">
        <v>7</v>
      </c>
      <c r="H66" s="28">
        <v>0</v>
      </c>
      <c r="I66" s="30">
        <f>ROUND(G66*H66,P4)</f>
        <v>0</v>
      </c>
      <c r="L66" s="31">
        <v>0</v>
      </c>
      <c r="M66" s="24">
        <f>ROUND(G66*L66,P4)</f>
        <v>0</v>
      </c>
      <c r="N66" s="25" t="s">
        <v>126</v>
      </c>
      <c r="O66" s="32">
        <f>M66*AA66</f>
        <v>0</v>
      </c>
      <c r="P66" s="1">
        <v>3</v>
      </c>
      <c r="AA66" s="1">
        <f>IF(P66=1,$O$3,IF(P66=2,$O$4,$O$5))</f>
        <v>0</v>
      </c>
    </row>
    <row r="67">
      <c r="A67" s="1" t="s">
        <v>127</v>
      </c>
      <c r="E67" s="27" t="s">
        <v>965</v>
      </c>
    </row>
    <row r="68">
      <c r="A68" s="1" t="s">
        <v>128</v>
      </c>
    </row>
    <row r="69" ht="127.5">
      <c r="A69" s="1" t="s">
        <v>129</v>
      </c>
      <c r="E69" s="27" t="s">
        <v>240</v>
      </c>
    </row>
    <row r="70">
      <c r="A70" s="1" t="s">
        <v>121</v>
      </c>
      <c r="B70" s="1">
        <v>15</v>
      </c>
      <c r="C70" s="26" t="s">
        <v>966</v>
      </c>
      <c r="D70" t="s">
        <v>123</v>
      </c>
      <c r="E70" s="27" t="s">
        <v>967</v>
      </c>
      <c r="F70" s="28" t="s">
        <v>968</v>
      </c>
      <c r="G70" s="29">
        <v>1</v>
      </c>
      <c r="H70" s="28">
        <v>0</v>
      </c>
      <c r="I70" s="30">
        <f>ROUND(G70*H70,P4)</f>
        <v>0</v>
      </c>
      <c r="L70" s="31">
        <v>0</v>
      </c>
      <c r="M70" s="24">
        <f>ROUND(G70*L70,P4)</f>
        <v>0</v>
      </c>
      <c r="N70" s="25" t="s">
        <v>126</v>
      </c>
      <c r="O70" s="32">
        <f>M70*AA70</f>
        <v>0</v>
      </c>
      <c r="P70" s="1">
        <v>3</v>
      </c>
      <c r="AA70" s="1">
        <f>IF(P70=1,$O$3,IF(P70=2,$O$4,$O$5))</f>
        <v>0</v>
      </c>
    </row>
    <row r="71">
      <c r="A71" s="1" t="s">
        <v>127</v>
      </c>
      <c r="E71" s="27" t="s">
        <v>967</v>
      </c>
    </row>
    <row r="72">
      <c r="A72" s="1" t="s">
        <v>128</v>
      </c>
    </row>
    <row r="73" ht="140.25">
      <c r="A73" s="1" t="s">
        <v>129</v>
      </c>
      <c r="E73" s="27" t="s">
        <v>665</v>
      </c>
    </row>
    <row r="74">
      <c r="A74" s="1" t="s">
        <v>121</v>
      </c>
      <c r="B74" s="1">
        <v>16</v>
      </c>
      <c r="C74" s="26" t="s">
        <v>969</v>
      </c>
      <c r="D74" t="s">
        <v>123</v>
      </c>
      <c r="E74" s="27" t="s">
        <v>970</v>
      </c>
      <c r="F74" s="28" t="s">
        <v>660</v>
      </c>
      <c r="G74" s="29">
        <v>1</v>
      </c>
      <c r="H74" s="28">
        <v>0</v>
      </c>
      <c r="I74" s="30">
        <f>ROUND(G74*H74,P4)</f>
        <v>0</v>
      </c>
      <c r="L74" s="31">
        <v>0</v>
      </c>
      <c r="M74" s="24">
        <f>ROUND(G74*L74,P4)</f>
        <v>0</v>
      </c>
      <c r="N74" s="25" t="s">
        <v>126</v>
      </c>
      <c r="O74" s="32">
        <f>M74*AA74</f>
        <v>0</v>
      </c>
      <c r="P74" s="1">
        <v>3</v>
      </c>
      <c r="AA74" s="1">
        <f>IF(P74=1,$O$3,IF(P74=2,$O$4,$O$5))</f>
        <v>0</v>
      </c>
    </row>
    <row r="75">
      <c r="A75" s="1" t="s">
        <v>127</v>
      </c>
      <c r="E75" s="27" t="s">
        <v>970</v>
      </c>
    </row>
    <row r="76">
      <c r="A76" s="1" t="s">
        <v>128</v>
      </c>
    </row>
    <row r="77" ht="140.25">
      <c r="A77" s="1" t="s">
        <v>129</v>
      </c>
      <c r="E77" s="27" t="s">
        <v>665</v>
      </c>
    </row>
  </sheetData>
  <sheetProtection sheet="1" objects="1" scenarios="1" spinCount="100000" saltValue="9X2hh9AXvJhQzbAxhah1FMqNvCQwRwEmde7EsulcNxK2HYyetLilpoEE1Qe9X+PrirAnpHQVpIv6nGfMVJ6uqA==" hashValue="6994d/w8vovCQ9bi/8rXSMcJs4CETa8A1mH4NFURfHksqlJOEGKTUaM8dnUNa3Xd9cWnm0S4fi2Vyymm9NsFi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COUNTIFS(L8:L235,"=0",A8:A235,"P")+COUNTIFS(L8:L235,"",A8:A235,"P")+SUM(Q8:Q235)</f>
        <v>0</v>
      </c>
    </row>
    <row r="8">
      <c r="A8" s="1" t="s">
        <v>116</v>
      </c>
      <c r="C8" s="22" t="s">
        <v>971</v>
      </c>
      <c r="E8" s="23" t="s">
        <v>39</v>
      </c>
      <c r="L8" s="24">
        <f>L9+L14+L39+L200+L221+L230</f>
        <v>0</v>
      </c>
      <c r="M8" s="24">
        <f>M9+M14+M39+M200+M221+M230</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5.4000000000000004</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38.25">
      <c r="A12" s="1" t="s">
        <v>128</v>
      </c>
      <c r="E12" s="33" t="s">
        <v>900</v>
      </c>
    </row>
    <row r="13">
      <c r="A13" s="1" t="s">
        <v>129</v>
      </c>
      <c r="E13" s="27" t="s">
        <v>123</v>
      </c>
    </row>
    <row r="14">
      <c r="A14" s="1" t="s">
        <v>118</v>
      </c>
      <c r="C14" s="22" t="s">
        <v>566</v>
      </c>
      <c r="E14" s="23" t="s">
        <v>567</v>
      </c>
      <c r="L14" s="24">
        <f>SUMIFS(L15:L38,A15:A38,"P")</f>
        <v>0</v>
      </c>
      <c r="M14" s="24">
        <f>SUMIFS(M15:M38,A15:A38,"P")</f>
        <v>0</v>
      </c>
      <c r="N14" s="25"/>
    </row>
    <row r="15">
      <c r="A15" s="1" t="s">
        <v>121</v>
      </c>
      <c r="B15" s="1">
        <v>12</v>
      </c>
      <c r="C15" s="26" t="s">
        <v>972</v>
      </c>
      <c r="D15" t="s">
        <v>123</v>
      </c>
      <c r="E15" s="27" t="s">
        <v>973</v>
      </c>
      <c r="F15" s="28" t="s">
        <v>149</v>
      </c>
      <c r="G15" s="29">
        <v>3</v>
      </c>
      <c r="H15" s="28">
        <v>1.0000000000000001E-05</v>
      </c>
      <c r="I15" s="30">
        <f>ROUND(G15*H15,P4)</f>
        <v>0</v>
      </c>
      <c r="L15" s="31">
        <v>0</v>
      </c>
      <c r="M15" s="24">
        <f>ROUND(G15*L15,P4)</f>
        <v>0</v>
      </c>
      <c r="N15" s="25" t="s">
        <v>536</v>
      </c>
      <c r="O15" s="32">
        <f>M15*AA15</f>
        <v>0</v>
      </c>
      <c r="P15" s="1">
        <v>3</v>
      </c>
      <c r="AA15" s="1">
        <f>IF(P15=1,$O$3,IF(P15=2,$O$4,$O$5))</f>
        <v>0</v>
      </c>
    </row>
    <row r="16">
      <c r="A16" s="1" t="s">
        <v>127</v>
      </c>
      <c r="E16" s="27" t="s">
        <v>973</v>
      </c>
    </row>
    <row r="17">
      <c r="A17" s="1" t="s">
        <v>128</v>
      </c>
    </row>
    <row r="18">
      <c r="A18" s="1" t="s">
        <v>129</v>
      </c>
      <c r="E18" s="27" t="s">
        <v>123</v>
      </c>
    </row>
    <row r="19">
      <c r="A19" s="1" t="s">
        <v>121</v>
      </c>
      <c r="B19" s="1">
        <v>11</v>
      </c>
      <c r="C19" s="26" t="s">
        <v>974</v>
      </c>
      <c r="D19" t="s">
        <v>123</v>
      </c>
      <c r="E19" s="27" t="s">
        <v>975</v>
      </c>
      <c r="F19" s="28" t="s">
        <v>149</v>
      </c>
      <c r="G19" s="29">
        <v>3</v>
      </c>
      <c r="H19" s="28">
        <v>6.0000000000000002E-05</v>
      </c>
      <c r="I19" s="30">
        <f>ROUND(G19*H19,P4)</f>
        <v>0</v>
      </c>
      <c r="L19" s="31">
        <v>0</v>
      </c>
      <c r="M19" s="24">
        <f>ROUND(G19*L19,P4)</f>
        <v>0</v>
      </c>
      <c r="N19" s="25" t="s">
        <v>536</v>
      </c>
      <c r="O19" s="32">
        <f>M19*AA19</f>
        <v>0</v>
      </c>
      <c r="P19" s="1">
        <v>3</v>
      </c>
      <c r="AA19" s="1">
        <f>IF(P19=1,$O$3,IF(P19=2,$O$4,$O$5))</f>
        <v>0</v>
      </c>
    </row>
    <row r="20">
      <c r="A20" s="1" t="s">
        <v>127</v>
      </c>
      <c r="E20" s="27" t="s">
        <v>975</v>
      </c>
    </row>
    <row r="21">
      <c r="A21" s="1" t="s">
        <v>128</v>
      </c>
    </row>
    <row r="22">
      <c r="A22" s="1" t="s">
        <v>129</v>
      </c>
      <c r="E22" s="27" t="s">
        <v>123</v>
      </c>
    </row>
    <row r="23">
      <c r="A23" s="1" t="s">
        <v>121</v>
      </c>
      <c r="B23" s="1">
        <v>14</v>
      </c>
      <c r="C23" s="26" t="s">
        <v>976</v>
      </c>
      <c r="D23" t="s">
        <v>123</v>
      </c>
      <c r="E23" s="27" t="s">
        <v>977</v>
      </c>
      <c r="F23" s="28" t="s">
        <v>149</v>
      </c>
      <c r="G23" s="29">
        <v>3</v>
      </c>
      <c r="H23" s="28">
        <v>0.00040000000000000002</v>
      </c>
      <c r="I23" s="30">
        <f>ROUND(G23*H23,P4)</f>
        <v>0</v>
      </c>
      <c r="L23" s="31">
        <v>0</v>
      </c>
      <c r="M23" s="24">
        <f>ROUND(G23*L23,P4)</f>
        <v>0</v>
      </c>
      <c r="N23" s="25" t="s">
        <v>536</v>
      </c>
      <c r="O23" s="32">
        <f>M23*AA23</f>
        <v>0</v>
      </c>
      <c r="P23" s="1">
        <v>3</v>
      </c>
      <c r="AA23" s="1">
        <f>IF(P23=1,$O$3,IF(P23=2,$O$4,$O$5))</f>
        <v>0</v>
      </c>
    </row>
    <row r="24">
      <c r="A24" s="1" t="s">
        <v>127</v>
      </c>
      <c r="E24" s="27" t="s">
        <v>977</v>
      </c>
    </row>
    <row r="25">
      <c r="A25" s="1" t="s">
        <v>128</v>
      </c>
    </row>
    <row r="26">
      <c r="A26" s="1" t="s">
        <v>129</v>
      </c>
      <c r="E26" s="27" t="s">
        <v>123</v>
      </c>
    </row>
    <row r="27" ht="25.5">
      <c r="A27" s="1" t="s">
        <v>121</v>
      </c>
      <c r="B27" s="1">
        <v>10</v>
      </c>
      <c r="C27" s="26" t="s">
        <v>978</v>
      </c>
      <c r="D27" t="s">
        <v>123</v>
      </c>
      <c r="E27" s="27" t="s">
        <v>979</v>
      </c>
      <c r="F27" s="28" t="s">
        <v>149</v>
      </c>
      <c r="G27" s="29">
        <v>3</v>
      </c>
      <c r="H27" s="28">
        <v>0</v>
      </c>
      <c r="I27" s="30">
        <f>ROUND(G27*H27,P4)</f>
        <v>0</v>
      </c>
      <c r="L27" s="31">
        <v>0</v>
      </c>
      <c r="M27" s="24">
        <f>ROUND(G27*L27,P4)</f>
        <v>0</v>
      </c>
      <c r="N27" s="25" t="s">
        <v>536</v>
      </c>
      <c r="O27" s="32">
        <f>M27*AA27</f>
        <v>0</v>
      </c>
      <c r="P27" s="1">
        <v>3</v>
      </c>
      <c r="AA27" s="1">
        <f>IF(P27=1,$O$3,IF(P27=2,$O$4,$O$5))</f>
        <v>0</v>
      </c>
    </row>
    <row r="28" ht="25.5">
      <c r="A28" s="1" t="s">
        <v>127</v>
      </c>
      <c r="E28" s="27" t="s">
        <v>979</v>
      </c>
    </row>
    <row r="29">
      <c r="A29" s="1" t="s">
        <v>128</v>
      </c>
    </row>
    <row r="30">
      <c r="A30" s="1" t="s">
        <v>129</v>
      </c>
      <c r="E30" s="27" t="s">
        <v>123</v>
      </c>
    </row>
    <row r="31">
      <c r="A31" s="1" t="s">
        <v>121</v>
      </c>
      <c r="B31" s="1">
        <v>13</v>
      </c>
      <c r="C31" s="26" t="s">
        <v>980</v>
      </c>
      <c r="D31" t="s">
        <v>123</v>
      </c>
      <c r="E31" s="27" t="s">
        <v>981</v>
      </c>
      <c r="F31" s="28" t="s">
        <v>149</v>
      </c>
      <c r="G31" s="29">
        <v>3</v>
      </c>
      <c r="H31" s="28">
        <v>0</v>
      </c>
      <c r="I31" s="30">
        <f>ROUND(G31*H31,P4)</f>
        <v>0</v>
      </c>
      <c r="L31" s="31">
        <v>0</v>
      </c>
      <c r="M31" s="24">
        <f>ROUND(G31*L31,P4)</f>
        <v>0</v>
      </c>
      <c r="N31" s="25" t="s">
        <v>536</v>
      </c>
      <c r="O31" s="32">
        <f>M31*AA31</f>
        <v>0</v>
      </c>
      <c r="P31" s="1">
        <v>3</v>
      </c>
      <c r="AA31" s="1">
        <f>IF(P31=1,$O$3,IF(P31=2,$O$4,$O$5))</f>
        <v>0</v>
      </c>
    </row>
    <row r="32">
      <c r="A32" s="1" t="s">
        <v>127</v>
      </c>
      <c r="E32" s="27" t="s">
        <v>981</v>
      </c>
    </row>
    <row r="33">
      <c r="A33" s="1" t="s">
        <v>128</v>
      </c>
    </row>
    <row r="34">
      <c r="A34" s="1" t="s">
        <v>129</v>
      </c>
      <c r="E34" s="27" t="s">
        <v>123</v>
      </c>
    </row>
    <row r="35" ht="25.5">
      <c r="A35" s="1" t="s">
        <v>121</v>
      </c>
      <c r="B35" s="1">
        <v>15</v>
      </c>
      <c r="C35" s="26" t="s">
        <v>982</v>
      </c>
      <c r="D35" t="s">
        <v>123</v>
      </c>
      <c r="E35" s="27" t="s">
        <v>983</v>
      </c>
      <c r="F35" s="28" t="s">
        <v>149</v>
      </c>
      <c r="G35" s="29">
        <v>1</v>
      </c>
      <c r="H35" s="28">
        <v>0</v>
      </c>
      <c r="I35" s="30">
        <f>ROUND(G35*H35,P4)</f>
        <v>0</v>
      </c>
      <c r="L35" s="31">
        <v>0</v>
      </c>
      <c r="M35" s="24">
        <f>ROUND(G35*L35,P4)</f>
        <v>0</v>
      </c>
      <c r="N35" s="25" t="s">
        <v>536</v>
      </c>
      <c r="O35" s="32">
        <f>M35*AA35</f>
        <v>0</v>
      </c>
      <c r="P35" s="1">
        <v>3</v>
      </c>
      <c r="AA35" s="1">
        <f>IF(P35=1,$O$3,IF(P35=2,$O$4,$O$5))</f>
        <v>0</v>
      </c>
    </row>
    <row r="36" ht="25.5">
      <c r="A36" s="1" t="s">
        <v>127</v>
      </c>
      <c r="E36" s="27" t="s">
        <v>983</v>
      </c>
    </row>
    <row r="37">
      <c r="A37" s="1" t="s">
        <v>128</v>
      </c>
    </row>
    <row r="38">
      <c r="A38" s="1" t="s">
        <v>129</v>
      </c>
      <c r="E38" s="27" t="s">
        <v>123</v>
      </c>
    </row>
    <row r="39">
      <c r="A39" s="1" t="s">
        <v>118</v>
      </c>
      <c r="C39" s="22" t="s">
        <v>590</v>
      </c>
      <c r="E39" s="23" t="s">
        <v>591</v>
      </c>
      <c r="L39" s="24">
        <f>SUMIFS(L40:L199,A40:A199,"P")</f>
        <v>0</v>
      </c>
      <c r="M39" s="24">
        <f>SUMIFS(M40:M199,A40:A199,"P")</f>
        <v>0</v>
      </c>
      <c r="N39" s="25"/>
    </row>
    <row r="40">
      <c r="A40" s="1" t="s">
        <v>121</v>
      </c>
      <c r="B40" s="1">
        <v>48</v>
      </c>
      <c r="C40" s="26" t="s">
        <v>984</v>
      </c>
      <c r="D40" t="s">
        <v>123</v>
      </c>
      <c r="E40" s="27" t="s">
        <v>985</v>
      </c>
      <c r="F40" s="28" t="s">
        <v>149</v>
      </c>
      <c r="G40" s="29">
        <v>3</v>
      </c>
      <c r="H40" s="28">
        <v>0</v>
      </c>
      <c r="I40" s="30">
        <f>ROUND(G40*H40,P4)</f>
        <v>0</v>
      </c>
      <c r="L40" s="31">
        <v>0</v>
      </c>
      <c r="M40" s="24">
        <f>ROUND(G40*L40,P4)</f>
        <v>0</v>
      </c>
      <c r="N40" s="25" t="s">
        <v>536</v>
      </c>
      <c r="O40" s="32">
        <f>M40*AA40</f>
        <v>0</v>
      </c>
      <c r="P40" s="1">
        <v>3</v>
      </c>
      <c r="AA40" s="1">
        <f>IF(P40=1,$O$3,IF(P40=2,$O$4,$O$5))</f>
        <v>0</v>
      </c>
    </row>
    <row r="41">
      <c r="A41" s="1" t="s">
        <v>127</v>
      </c>
      <c r="E41" s="27" t="s">
        <v>985</v>
      </c>
    </row>
    <row r="42">
      <c r="A42" s="1" t="s">
        <v>128</v>
      </c>
    </row>
    <row r="43">
      <c r="A43" s="1" t="s">
        <v>129</v>
      </c>
      <c r="E43" s="27" t="s">
        <v>123</v>
      </c>
    </row>
    <row r="44">
      <c r="A44" s="1" t="s">
        <v>121</v>
      </c>
      <c r="B44" s="1">
        <v>33</v>
      </c>
      <c r="C44" s="26" t="s">
        <v>986</v>
      </c>
      <c r="D44" t="s">
        <v>123</v>
      </c>
      <c r="E44" s="27" t="s">
        <v>987</v>
      </c>
      <c r="F44" s="28" t="s">
        <v>149</v>
      </c>
      <c r="G44" s="29">
        <v>1</v>
      </c>
      <c r="H44" s="28">
        <v>0.002</v>
      </c>
      <c r="I44" s="30">
        <f>ROUND(G44*H44,P4)</f>
        <v>0</v>
      </c>
      <c r="L44" s="31">
        <v>0</v>
      </c>
      <c r="M44" s="24">
        <f>ROUND(G44*L44,P4)</f>
        <v>0</v>
      </c>
      <c r="N44" s="25" t="s">
        <v>536</v>
      </c>
      <c r="O44" s="32">
        <f>M44*AA44</f>
        <v>0</v>
      </c>
      <c r="P44" s="1">
        <v>3</v>
      </c>
      <c r="AA44" s="1">
        <f>IF(P44=1,$O$3,IF(P44=2,$O$4,$O$5))</f>
        <v>0</v>
      </c>
    </row>
    <row r="45">
      <c r="A45" s="1" t="s">
        <v>127</v>
      </c>
      <c r="E45" s="27" t="s">
        <v>987</v>
      </c>
    </row>
    <row r="46">
      <c r="A46" s="1" t="s">
        <v>128</v>
      </c>
    </row>
    <row r="47">
      <c r="A47" s="1" t="s">
        <v>129</v>
      </c>
      <c r="E47" s="27" t="s">
        <v>123</v>
      </c>
    </row>
    <row r="48">
      <c r="A48" s="1" t="s">
        <v>121</v>
      </c>
      <c r="B48" s="1">
        <v>21</v>
      </c>
      <c r="C48" s="26" t="s">
        <v>845</v>
      </c>
      <c r="D48" t="s">
        <v>123</v>
      </c>
      <c r="E48" s="27" t="s">
        <v>846</v>
      </c>
      <c r="F48" s="28" t="s">
        <v>142</v>
      </c>
      <c r="G48" s="29">
        <v>72</v>
      </c>
      <c r="H48" s="28">
        <v>4.0000000000000003E-05</v>
      </c>
      <c r="I48" s="30">
        <f>ROUND(G48*H48,P4)</f>
        <v>0</v>
      </c>
      <c r="L48" s="31">
        <v>0</v>
      </c>
      <c r="M48" s="24">
        <f>ROUND(G48*L48,P4)</f>
        <v>0</v>
      </c>
      <c r="N48" s="25" t="s">
        <v>536</v>
      </c>
      <c r="O48" s="32">
        <f>M48*AA48</f>
        <v>0</v>
      </c>
      <c r="P48" s="1">
        <v>3</v>
      </c>
      <c r="AA48" s="1">
        <f>IF(P48=1,$O$3,IF(P48=2,$O$4,$O$5))</f>
        <v>0</v>
      </c>
    </row>
    <row r="49">
      <c r="A49" s="1" t="s">
        <v>127</v>
      </c>
      <c r="E49" s="27" t="s">
        <v>846</v>
      </c>
    </row>
    <row r="50">
      <c r="A50" s="1" t="s">
        <v>128</v>
      </c>
    </row>
    <row r="51">
      <c r="A51" s="1" t="s">
        <v>129</v>
      </c>
      <c r="E51" s="27" t="s">
        <v>123</v>
      </c>
    </row>
    <row r="52">
      <c r="A52" s="1" t="s">
        <v>121</v>
      </c>
      <c r="B52" s="1">
        <v>37</v>
      </c>
      <c r="C52" s="26" t="s">
        <v>988</v>
      </c>
      <c r="D52" t="s">
        <v>123</v>
      </c>
      <c r="E52" s="27" t="s">
        <v>989</v>
      </c>
      <c r="F52" s="28" t="s">
        <v>149</v>
      </c>
      <c r="G52" s="29">
        <v>3</v>
      </c>
      <c r="H52" s="28">
        <v>0.00011</v>
      </c>
      <c r="I52" s="30">
        <f>ROUND(G52*H52,P4)</f>
        <v>0</v>
      </c>
      <c r="L52" s="31">
        <v>0</v>
      </c>
      <c r="M52" s="24">
        <f>ROUND(G52*L52,P4)</f>
        <v>0</v>
      </c>
      <c r="N52" s="25" t="s">
        <v>536</v>
      </c>
      <c r="O52" s="32">
        <f>M52*AA52</f>
        <v>0</v>
      </c>
      <c r="P52" s="1">
        <v>3</v>
      </c>
      <c r="AA52" s="1">
        <f>IF(P52=1,$O$3,IF(P52=2,$O$4,$O$5))</f>
        <v>0</v>
      </c>
    </row>
    <row r="53">
      <c r="A53" s="1" t="s">
        <v>127</v>
      </c>
      <c r="E53" s="27" t="s">
        <v>989</v>
      </c>
    </row>
    <row r="54">
      <c r="A54" s="1" t="s">
        <v>128</v>
      </c>
    </row>
    <row r="55">
      <c r="A55" s="1" t="s">
        <v>129</v>
      </c>
      <c r="E55" s="27" t="s">
        <v>123</v>
      </c>
    </row>
    <row r="56">
      <c r="A56" s="1" t="s">
        <v>121</v>
      </c>
      <c r="B56" s="1">
        <v>39</v>
      </c>
      <c r="C56" s="26" t="s">
        <v>990</v>
      </c>
      <c r="D56" t="s">
        <v>123</v>
      </c>
      <c r="E56" s="27" t="s">
        <v>991</v>
      </c>
      <c r="F56" s="28" t="s">
        <v>149</v>
      </c>
      <c r="G56" s="29">
        <v>3</v>
      </c>
      <c r="H56" s="28">
        <v>0.002</v>
      </c>
      <c r="I56" s="30">
        <f>ROUND(G56*H56,P4)</f>
        <v>0</v>
      </c>
      <c r="L56" s="31">
        <v>0</v>
      </c>
      <c r="M56" s="24">
        <f>ROUND(G56*L56,P4)</f>
        <v>0</v>
      </c>
      <c r="N56" s="25" t="s">
        <v>536</v>
      </c>
      <c r="O56" s="32">
        <f>M56*AA56</f>
        <v>0</v>
      </c>
      <c r="P56" s="1">
        <v>3</v>
      </c>
      <c r="AA56" s="1">
        <f>IF(P56=1,$O$3,IF(P56=2,$O$4,$O$5))</f>
        <v>0</v>
      </c>
    </row>
    <row r="57">
      <c r="A57" s="1" t="s">
        <v>127</v>
      </c>
      <c r="E57" s="27" t="s">
        <v>991</v>
      </c>
    </row>
    <row r="58">
      <c r="A58" s="1" t="s">
        <v>128</v>
      </c>
    </row>
    <row r="59">
      <c r="A59" s="1" t="s">
        <v>129</v>
      </c>
      <c r="E59" s="27" t="s">
        <v>123</v>
      </c>
    </row>
    <row r="60">
      <c r="A60" s="1" t="s">
        <v>121</v>
      </c>
      <c r="B60" s="1">
        <v>17</v>
      </c>
      <c r="C60" s="26" t="s">
        <v>705</v>
      </c>
      <c r="D60" t="s">
        <v>123</v>
      </c>
      <c r="E60" s="27" t="s">
        <v>706</v>
      </c>
      <c r="F60" s="28" t="s">
        <v>142</v>
      </c>
      <c r="G60" s="29">
        <v>84</v>
      </c>
      <c r="H60" s="28">
        <v>6.9999999999999994E-05</v>
      </c>
      <c r="I60" s="30">
        <f>ROUND(G60*H60,P4)</f>
        <v>0</v>
      </c>
      <c r="L60" s="31">
        <v>0</v>
      </c>
      <c r="M60" s="24">
        <f>ROUND(G60*L60,P4)</f>
        <v>0</v>
      </c>
      <c r="N60" s="25" t="s">
        <v>536</v>
      </c>
      <c r="O60" s="32">
        <f>M60*AA60</f>
        <v>0</v>
      </c>
      <c r="P60" s="1">
        <v>3</v>
      </c>
      <c r="AA60" s="1">
        <f>IF(P60=1,$O$3,IF(P60=2,$O$4,$O$5))</f>
        <v>0</v>
      </c>
    </row>
    <row r="61">
      <c r="A61" s="1" t="s">
        <v>127</v>
      </c>
      <c r="E61" s="27" t="s">
        <v>706</v>
      </c>
    </row>
    <row r="62">
      <c r="A62" s="1" t="s">
        <v>128</v>
      </c>
    </row>
    <row r="63">
      <c r="A63" s="1" t="s">
        <v>129</v>
      </c>
      <c r="E63" s="27" t="s">
        <v>123</v>
      </c>
    </row>
    <row r="64">
      <c r="A64" s="1" t="s">
        <v>121</v>
      </c>
      <c r="B64" s="1">
        <v>45</v>
      </c>
      <c r="C64" s="26" t="s">
        <v>992</v>
      </c>
      <c r="D64" t="s">
        <v>123</v>
      </c>
      <c r="E64" s="27" t="s">
        <v>993</v>
      </c>
      <c r="F64" s="28" t="s">
        <v>149</v>
      </c>
      <c r="G64" s="29">
        <v>3</v>
      </c>
      <c r="H64" s="28">
        <v>4.0000000000000003E-05</v>
      </c>
      <c r="I64" s="30">
        <f>ROUND(G64*H64,P4)</f>
        <v>0</v>
      </c>
      <c r="L64" s="31">
        <v>0</v>
      </c>
      <c r="M64" s="24">
        <f>ROUND(G64*L64,P4)</f>
        <v>0</v>
      </c>
      <c r="N64" s="25" t="s">
        <v>536</v>
      </c>
      <c r="O64" s="32">
        <f>M64*AA64</f>
        <v>0</v>
      </c>
      <c r="P64" s="1">
        <v>3</v>
      </c>
      <c r="AA64" s="1">
        <f>IF(P64=1,$O$3,IF(P64=2,$O$4,$O$5))</f>
        <v>0</v>
      </c>
    </row>
    <row r="65">
      <c r="A65" s="1" t="s">
        <v>127</v>
      </c>
      <c r="E65" s="27" t="s">
        <v>993</v>
      </c>
    </row>
    <row r="66">
      <c r="A66" s="1" t="s">
        <v>128</v>
      </c>
    </row>
    <row r="67">
      <c r="A67" s="1" t="s">
        <v>129</v>
      </c>
      <c r="E67" s="27" t="s">
        <v>123</v>
      </c>
    </row>
    <row r="68">
      <c r="A68" s="1" t="s">
        <v>121</v>
      </c>
      <c r="B68" s="1">
        <v>19</v>
      </c>
      <c r="C68" s="26" t="s">
        <v>809</v>
      </c>
      <c r="D68" t="s">
        <v>123</v>
      </c>
      <c r="E68" s="27" t="s">
        <v>810</v>
      </c>
      <c r="F68" s="28" t="s">
        <v>149</v>
      </c>
      <c r="G68" s="29">
        <v>9</v>
      </c>
      <c r="H68" s="28">
        <v>9.0000000000000006E-05</v>
      </c>
      <c r="I68" s="30">
        <f>ROUND(G68*H68,P4)</f>
        <v>0</v>
      </c>
      <c r="L68" s="31">
        <v>0</v>
      </c>
      <c r="M68" s="24">
        <f>ROUND(G68*L68,P4)</f>
        <v>0</v>
      </c>
      <c r="N68" s="25" t="s">
        <v>536</v>
      </c>
      <c r="O68" s="32">
        <f>M68*AA68</f>
        <v>0</v>
      </c>
      <c r="P68" s="1">
        <v>3</v>
      </c>
      <c r="AA68" s="1">
        <f>IF(P68=1,$O$3,IF(P68=2,$O$4,$O$5))</f>
        <v>0</v>
      </c>
    </row>
    <row r="69">
      <c r="A69" s="1" t="s">
        <v>127</v>
      </c>
      <c r="E69" s="27" t="s">
        <v>810</v>
      </c>
    </row>
    <row r="70">
      <c r="A70" s="1" t="s">
        <v>128</v>
      </c>
    </row>
    <row r="71">
      <c r="A71" s="1" t="s">
        <v>129</v>
      </c>
      <c r="E71" s="27" t="s">
        <v>123</v>
      </c>
    </row>
    <row r="72">
      <c r="A72" s="1" t="s">
        <v>121</v>
      </c>
      <c r="B72" s="1">
        <v>54</v>
      </c>
      <c r="C72" s="26" t="s">
        <v>994</v>
      </c>
      <c r="D72" t="s">
        <v>123</v>
      </c>
      <c r="E72" s="27" t="s">
        <v>995</v>
      </c>
      <c r="F72" s="28" t="s">
        <v>149</v>
      </c>
      <c r="G72" s="29">
        <v>9</v>
      </c>
      <c r="H72" s="28">
        <v>0</v>
      </c>
      <c r="I72" s="30">
        <f>ROUND(G72*H72,P4)</f>
        <v>0</v>
      </c>
      <c r="L72" s="31">
        <v>0</v>
      </c>
      <c r="M72" s="24">
        <f>ROUND(G72*L72,P4)</f>
        <v>0</v>
      </c>
      <c r="N72" s="25" t="s">
        <v>536</v>
      </c>
      <c r="O72" s="32">
        <f>M72*AA72</f>
        <v>0</v>
      </c>
      <c r="P72" s="1">
        <v>3</v>
      </c>
      <c r="AA72" s="1">
        <f>IF(P72=1,$O$3,IF(P72=2,$O$4,$O$5))</f>
        <v>0</v>
      </c>
    </row>
    <row r="73">
      <c r="A73" s="1" t="s">
        <v>127</v>
      </c>
      <c r="E73" s="27" t="s">
        <v>995</v>
      </c>
    </row>
    <row r="74">
      <c r="A74" s="1" t="s">
        <v>128</v>
      </c>
    </row>
    <row r="75">
      <c r="A75" s="1" t="s">
        <v>129</v>
      </c>
      <c r="E75" s="27" t="s">
        <v>123</v>
      </c>
    </row>
    <row r="76">
      <c r="A76" s="1" t="s">
        <v>121</v>
      </c>
      <c r="B76" s="1">
        <v>41</v>
      </c>
      <c r="C76" s="26" t="s">
        <v>996</v>
      </c>
      <c r="D76" t="s">
        <v>123</v>
      </c>
      <c r="E76" s="27" t="s">
        <v>997</v>
      </c>
      <c r="F76" s="28" t="s">
        <v>149</v>
      </c>
      <c r="G76" s="29">
        <v>3</v>
      </c>
      <c r="H76" s="28">
        <v>0.00029999999999999997</v>
      </c>
      <c r="I76" s="30">
        <f>ROUND(G76*H76,P4)</f>
        <v>0</v>
      </c>
      <c r="L76" s="31">
        <v>0</v>
      </c>
      <c r="M76" s="24">
        <f>ROUND(G76*L76,P4)</f>
        <v>0</v>
      </c>
      <c r="N76" s="25" t="s">
        <v>536</v>
      </c>
      <c r="O76" s="32">
        <f>M76*AA76</f>
        <v>0</v>
      </c>
      <c r="P76" s="1">
        <v>3</v>
      </c>
      <c r="AA76" s="1">
        <f>IF(P76=1,$O$3,IF(P76=2,$O$4,$O$5))</f>
        <v>0</v>
      </c>
    </row>
    <row r="77">
      <c r="A77" s="1" t="s">
        <v>127</v>
      </c>
      <c r="E77" s="27" t="s">
        <v>997</v>
      </c>
    </row>
    <row r="78">
      <c r="A78" s="1" t="s">
        <v>128</v>
      </c>
    </row>
    <row r="79">
      <c r="A79" s="1" t="s">
        <v>129</v>
      </c>
      <c r="E79" s="27" t="s">
        <v>123</v>
      </c>
    </row>
    <row r="80">
      <c r="A80" s="1" t="s">
        <v>121</v>
      </c>
      <c r="B80" s="1">
        <v>49</v>
      </c>
      <c r="C80" s="26" t="s">
        <v>998</v>
      </c>
      <c r="D80" t="s">
        <v>123</v>
      </c>
      <c r="E80" s="27" t="s">
        <v>999</v>
      </c>
      <c r="F80" s="28" t="s">
        <v>149</v>
      </c>
      <c r="G80" s="29">
        <v>3</v>
      </c>
      <c r="H80" s="28">
        <v>8.0000000000000007E-05</v>
      </c>
      <c r="I80" s="30">
        <f>ROUND(G80*H80,P4)</f>
        <v>0</v>
      </c>
      <c r="L80" s="31">
        <v>0</v>
      </c>
      <c r="M80" s="24">
        <f>ROUND(G80*L80,P4)</f>
        <v>0</v>
      </c>
      <c r="N80" s="25" t="s">
        <v>536</v>
      </c>
      <c r="O80" s="32">
        <f>M80*AA80</f>
        <v>0</v>
      </c>
      <c r="P80" s="1">
        <v>3</v>
      </c>
      <c r="AA80" s="1">
        <f>IF(P80=1,$O$3,IF(P80=2,$O$4,$O$5))</f>
        <v>0</v>
      </c>
    </row>
    <row r="81">
      <c r="A81" s="1" t="s">
        <v>127</v>
      </c>
      <c r="E81" s="27" t="s">
        <v>999</v>
      </c>
    </row>
    <row r="82">
      <c r="A82" s="1" t="s">
        <v>128</v>
      </c>
    </row>
    <row r="83">
      <c r="A83" s="1" t="s">
        <v>129</v>
      </c>
      <c r="E83" s="27" t="s">
        <v>123</v>
      </c>
    </row>
    <row r="84">
      <c r="A84" s="1" t="s">
        <v>121</v>
      </c>
      <c r="B84" s="1">
        <v>47</v>
      </c>
      <c r="C84" s="26" t="s">
        <v>1000</v>
      </c>
      <c r="D84" t="s">
        <v>123</v>
      </c>
      <c r="E84" s="27" t="s">
        <v>1001</v>
      </c>
      <c r="F84" s="28" t="s">
        <v>149</v>
      </c>
      <c r="G84" s="29">
        <v>3</v>
      </c>
      <c r="H84" s="28">
        <v>0.00013999999999999999</v>
      </c>
      <c r="I84" s="30">
        <f>ROUND(G84*H84,P4)</f>
        <v>0</v>
      </c>
      <c r="L84" s="31">
        <v>0</v>
      </c>
      <c r="M84" s="24">
        <f>ROUND(G84*L84,P4)</f>
        <v>0</v>
      </c>
      <c r="N84" s="25" t="s">
        <v>536</v>
      </c>
      <c r="O84" s="32">
        <f>M84*AA84</f>
        <v>0</v>
      </c>
      <c r="P84" s="1">
        <v>3</v>
      </c>
      <c r="AA84" s="1">
        <f>IF(P84=1,$O$3,IF(P84=2,$O$4,$O$5))</f>
        <v>0</v>
      </c>
    </row>
    <row r="85">
      <c r="A85" s="1" t="s">
        <v>127</v>
      </c>
      <c r="E85" s="27" t="s">
        <v>1001</v>
      </c>
    </row>
    <row r="86">
      <c r="A86" s="1" t="s">
        <v>128</v>
      </c>
    </row>
    <row r="87">
      <c r="A87" s="1" t="s">
        <v>129</v>
      </c>
      <c r="E87" s="27" t="s">
        <v>123</v>
      </c>
    </row>
    <row r="88">
      <c r="A88" s="1" t="s">
        <v>121</v>
      </c>
      <c r="B88" s="1">
        <v>46</v>
      </c>
      <c r="C88" s="26" t="s">
        <v>1002</v>
      </c>
      <c r="D88" t="s">
        <v>123</v>
      </c>
      <c r="E88" s="27" t="s">
        <v>1003</v>
      </c>
      <c r="F88" s="28" t="s">
        <v>149</v>
      </c>
      <c r="G88" s="29">
        <v>3</v>
      </c>
      <c r="H88" s="28">
        <v>0.00020000000000000001</v>
      </c>
      <c r="I88" s="30">
        <f>ROUND(G88*H88,P4)</f>
        <v>0</v>
      </c>
      <c r="L88" s="31">
        <v>0</v>
      </c>
      <c r="M88" s="24">
        <f>ROUND(G88*L88,P4)</f>
        <v>0</v>
      </c>
      <c r="N88" s="25" t="s">
        <v>536</v>
      </c>
      <c r="O88" s="32">
        <f>M88*AA88</f>
        <v>0</v>
      </c>
      <c r="P88" s="1">
        <v>3</v>
      </c>
      <c r="AA88" s="1">
        <f>IF(P88=1,$O$3,IF(P88=2,$O$4,$O$5))</f>
        <v>0</v>
      </c>
    </row>
    <row r="89">
      <c r="A89" s="1" t="s">
        <v>127</v>
      </c>
      <c r="E89" s="27" t="s">
        <v>1003</v>
      </c>
    </row>
    <row r="90">
      <c r="A90" s="1" t="s">
        <v>128</v>
      </c>
    </row>
    <row r="91">
      <c r="A91" s="1" t="s">
        <v>129</v>
      </c>
      <c r="E91" s="27" t="s">
        <v>123</v>
      </c>
    </row>
    <row r="92">
      <c r="A92" s="1" t="s">
        <v>121</v>
      </c>
      <c r="B92" s="1">
        <v>43</v>
      </c>
      <c r="C92" s="26" t="s">
        <v>1004</v>
      </c>
      <c r="D92" t="s">
        <v>123</v>
      </c>
      <c r="E92" s="27" t="s">
        <v>1005</v>
      </c>
      <c r="F92" s="28" t="s">
        <v>149</v>
      </c>
      <c r="G92" s="29">
        <v>16</v>
      </c>
      <c r="H92" s="28">
        <v>0.00012999999999999999</v>
      </c>
      <c r="I92" s="30">
        <f>ROUND(G92*H92,P4)</f>
        <v>0</v>
      </c>
      <c r="L92" s="31">
        <v>0</v>
      </c>
      <c r="M92" s="24">
        <f>ROUND(G92*L92,P4)</f>
        <v>0</v>
      </c>
      <c r="N92" s="25" t="s">
        <v>536</v>
      </c>
      <c r="O92" s="32">
        <f>M92*AA92</f>
        <v>0</v>
      </c>
      <c r="P92" s="1">
        <v>3</v>
      </c>
      <c r="AA92" s="1">
        <f>IF(P92=1,$O$3,IF(P92=2,$O$4,$O$5))</f>
        <v>0</v>
      </c>
    </row>
    <row r="93">
      <c r="A93" s="1" t="s">
        <v>127</v>
      </c>
      <c r="E93" s="27" t="s">
        <v>1005</v>
      </c>
    </row>
    <row r="94">
      <c r="A94" s="1" t="s">
        <v>128</v>
      </c>
    </row>
    <row r="95">
      <c r="A95" s="1" t="s">
        <v>129</v>
      </c>
      <c r="E95" s="27" t="s">
        <v>123</v>
      </c>
    </row>
    <row r="96">
      <c r="A96" s="1" t="s">
        <v>121</v>
      </c>
      <c r="B96" s="1">
        <v>23</v>
      </c>
      <c r="C96" s="26" t="s">
        <v>1006</v>
      </c>
      <c r="D96" t="s">
        <v>123</v>
      </c>
      <c r="E96" s="27" t="s">
        <v>1007</v>
      </c>
      <c r="F96" s="28" t="s">
        <v>149</v>
      </c>
      <c r="G96" s="29">
        <v>9</v>
      </c>
      <c r="H96" s="28">
        <v>5.0000000000000002E-05</v>
      </c>
      <c r="I96" s="30">
        <f>ROUND(G96*H96,P4)</f>
        <v>0</v>
      </c>
      <c r="L96" s="31">
        <v>0</v>
      </c>
      <c r="M96" s="24">
        <f>ROUND(G96*L96,P4)</f>
        <v>0</v>
      </c>
      <c r="N96" s="25" t="s">
        <v>536</v>
      </c>
      <c r="O96" s="32">
        <f>M96*AA96</f>
        <v>0</v>
      </c>
      <c r="P96" s="1">
        <v>3</v>
      </c>
      <c r="AA96" s="1">
        <f>IF(P96=1,$O$3,IF(P96=2,$O$4,$O$5))</f>
        <v>0</v>
      </c>
    </row>
    <row r="97">
      <c r="A97" s="1" t="s">
        <v>127</v>
      </c>
      <c r="E97" s="27" t="s">
        <v>1007</v>
      </c>
    </row>
    <row r="98">
      <c r="A98" s="1" t="s">
        <v>128</v>
      </c>
    </row>
    <row r="99">
      <c r="A99" s="1" t="s">
        <v>129</v>
      </c>
      <c r="E99" s="27" t="s">
        <v>123</v>
      </c>
    </row>
    <row r="100">
      <c r="A100" s="1" t="s">
        <v>121</v>
      </c>
      <c r="B100" s="1">
        <v>29</v>
      </c>
      <c r="C100" s="26" t="s">
        <v>1008</v>
      </c>
      <c r="D100" t="s">
        <v>123</v>
      </c>
      <c r="E100" s="27" t="s">
        <v>1009</v>
      </c>
      <c r="F100" s="28" t="s">
        <v>149</v>
      </c>
      <c r="G100" s="29">
        <v>3</v>
      </c>
      <c r="H100" s="28">
        <v>0.00040000000000000002</v>
      </c>
      <c r="I100" s="30">
        <f>ROUND(G100*H100,P4)</f>
        <v>0</v>
      </c>
      <c r="L100" s="31">
        <v>0</v>
      </c>
      <c r="M100" s="24">
        <f>ROUND(G100*L100,P4)</f>
        <v>0</v>
      </c>
      <c r="N100" s="25" t="s">
        <v>536</v>
      </c>
      <c r="O100" s="32">
        <f>M100*AA100</f>
        <v>0</v>
      </c>
      <c r="P100" s="1">
        <v>3</v>
      </c>
      <c r="AA100" s="1">
        <f>IF(P100=1,$O$3,IF(P100=2,$O$4,$O$5))</f>
        <v>0</v>
      </c>
    </row>
    <row r="101">
      <c r="A101" s="1" t="s">
        <v>127</v>
      </c>
      <c r="E101" s="27" t="s">
        <v>1009</v>
      </c>
    </row>
    <row r="102">
      <c r="A102" s="1" t="s">
        <v>128</v>
      </c>
    </row>
    <row r="103">
      <c r="A103" s="1" t="s">
        <v>129</v>
      </c>
      <c r="E103" s="27" t="s">
        <v>123</v>
      </c>
    </row>
    <row r="104">
      <c r="A104" s="1" t="s">
        <v>121</v>
      </c>
      <c r="B104" s="1">
        <v>27</v>
      </c>
      <c r="C104" s="26" t="s">
        <v>1010</v>
      </c>
      <c r="D104" t="s">
        <v>123</v>
      </c>
      <c r="E104" s="27" t="s">
        <v>1011</v>
      </c>
      <c r="F104" s="28" t="s">
        <v>149</v>
      </c>
      <c r="G104" s="29">
        <v>1</v>
      </c>
      <c r="H104" s="28">
        <v>0.0012999999999999999</v>
      </c>
      <c r="I104" s="30">
        <f>ROUND(G104*H104,P4)</f>
        <v>0</v>
      </c>
      <c r="L104" s="31">
        <v>0</v>
      </c>
      <c r="M104" s="24">
        <f>ROUND(G104*L104,P4)</f>
        <v>0</v>
      </c>
      <c r="N104" s="25" t="s">
        <v>536</v>
      </c>
      <c r="O104" s="32">
        <f>M104*AA104</f>
        <v>0</v>
      </c>
      <c r="P104" s="1">
        <v>3</v>
      </c>
      <c r="AA104" s="1">
        <f>IF(P104=1,$O$3,IF(P104=2,$O$4,$O$5))</f>
        <v>0</v>
      </c>
    </row>
    <row r="105">
      <c r="A105" s="1" t="s">
        <v>127</v>
      </c>
      <c r="E105" s="27" t="s">
        <v>1011</v>
      </c>
    </row>
    <row r="106">
      <c r="A106" s="1" t="s">
        <v>128</v>
      </c>
    </row>
    <row r="107">
      <c r="A107" s="1" t="s">
        <v>129</v>
      </c>
      <c r="E107" s="27" t="s">
        <v>123</v>
      </c>
    </row>
    <row r="108">
      <c r="A108" s="1" t="s">
        <v>121</v>
      </c>
      <c r="B108" s="1">
        <v>25</v>
      </c>
      <c r="C108" s="26" t="s">
        <v>1012</v>
      </c>
      <c r="D108" t="s">
        <v>123</v>
      </c>
      <c r="E108" s="27" t="s">
        <v>1013</v>
      </c>
      <c r="F108" s="28" t="s">
        <v>149</v>
      </c>
      <c r="G108" s="29">
        <v>3</v>
      </c>
      <c r="H108" s="28">
        <v>0.001</v>
      </c>
      <c r="I108" s="30">
        <f>ROUND(G108*H108,P4)</f>
        <v>0</v>
      </c>
      <c r="L108" s="31">
        <v>0</v>
      </c>
      <c r="M108" s="24">
        <f>ROUND(G108*L108,P4)</f>
        <v>0</v>
      </c>
      <c r="N108" s="25" t="s">
        <v>536</v>
      </c>
      <c r="O108" s="32">
        <f>M108*AA108</f>
        <v>0</v>
      </c>
      <c r="P108" s="1">
        <v>3</v>
      </c>
      <c r="AA108" s="1">
        <f>IF(P108=1,$O$3,IF(P108=2,$O$4,$O$5))</f>
        <v>0</v>
      </c>
    </row>
    <row r="109">
      <c r="A109" s="1" t="s">
        <v>127</v>
      </c>
      <c r="E109" s="27" t="s">
        <v>1013</v>
      </c>
    </row>
    <row r="110">
      <c r="A110" s="1" t="s">
        <v>128</v>
      </c>
    </row>
    <row r="111">
      <c r="A111" s="1" t="s">
        <v>129</v>
      </c>
      <c r="E111" s="27" t="s">
        <v>123</v>
      </c>
    </row>
    <row r="112">
      <c r="A112" s="1" t="s">
        <v>121</v>
      </c>
      <c r="B112" s="1">
        <v>35</v>
      </c>
      <c r="C112" s="26" t="s">
        <v>1014</v>
      </c>
      <c r="D112" t="s">
        <v>123</v>
      </c>
      <c r="E112" s="27" t="s">
        <v>1015</v>
      </c>
      <c r="F112" s="28" t="s">
        <v>149</v>
      </c>
      <c r="G112" s="29">
        <v>1</v>
      </c>
      <c r="H112" s="28">
        <v>0.00092000000000000003</v>
      </c>
      <c r="I112" s="30">
        <f>ROUND(G112*H112,P4)</f>
        <v>0</v>
      </c>
      <c r="L112" s="31">
        <v>0</v>
      </c>
      <c r="M112" s="24">
        <f>ROUND(G112*L112,P4)</f>
        <v>0</v>
      </c>
      <c r="N112" s="25" t="s">
        <v>536</v>
      </c>
      <c r="O112" s="32">
        <f>M112*AA112</f>
        <v>0</v>
      </c>
      <c r="P112" s="1">
        <v>3</v>
      </c>
      <c r="AA112" s="1">
        <f>IF(P112=1,$O$3,IF(P112=2,$O$4,$O$5))</f>
        <v>0</v>
      </c>
    </row>
    <row r="113">
      <c r="A113" s="1" t="s">
        <v>127</v>
      </c>
      <c r="E113" s="27" t="s">
        <v>1015</v>
      </c>
    </row>
    <row r="114">
      <c r="A114" s="1" t="s">
        <v>128</v>
      </c>
    </row>
    <row r="115">
      <c r="A115" s="1" t="s">
        <v>129</v>
      </c>
      <c r="E115" s="27" t="s">
        <v>123</v>
      </c>
    </row>
    <row r="116" ht="25.5">
      <c r="A116" s="1" t="s">
        <v>121</v>
      </c>
      <c r="B116" s="1">
        <v>31</v>
      </c>
      <c r="C116" s="26" t="s">
        <v>1016</v>
      </c>
      <c r="D116" t="s">
        <v>123</v>
      </c>
      <c r="E116" s="27" t="s">
        <v>1017</v>
      </c>
      <c r="F116" s="28" t="s">
        <v>149</v>
      </c>
      <c r="G116" s="29">
        <v>1</v>
      </c>
      <c r="H116" s="28">
        <v>0.00089999999999999998</v>
      </c>
      <c r="I116" s="30">
        <f>ROUND(G116*H116,P4)</f>
        <v>0</v>
      </c>
      <c r="L116" s="31">
        <v>0</v>
      </c>
      <c r="M116" s="24">
        <f>ROUND(G116*L116,P4)</f>
        <v>0</v>
      </c>
      <c r="N116" s="25" t="s">
        <v>536</v>
      </c>
      <c r="O116" s="32">
        <f>M116*AA116</f>
        <v>0</v>
      </c>
      <c r="P116" s="1">
        <v>3</v>
      </c>
      <c r="AA116" s="1">
        <f>IF(P116=1,$O$3,IF(P116=2,$O$4,$O$5))</f>
        <v>0</v>
      </c>
    </row>
    <row r="117" ht="25.5">
      <c r="A117" s="1" t="s">
        <v>127</v>
      </c>
      <c r="E117" s="27" t="s">
        <v>1017</v>
      </c>
    </row>
    <row r="118">
      <c r="A118" s="1" t="s">
        <v>128</v>
      </c>
    </row>
    <row r="119">
      <c r="A119" s="1" t="s">
        <v>129</v>
      </c>
      <c r="E119" s="27" t="s">
        <v>123</v>
      </c>
    </row>
    <row r="120">
      <c r="A120" s="1" t="s">
        <v>121</v>
      </c>
      <c r="B120" s="1">
        <v>16</v>
      </c>
      <c r="C120" s="26" t="s">
        <v>739</v>
      </c>
      <c r="D120" t="s">
        <v>123</v>
      </c>
      <c r="E120" s="27" t="s">
        <v>740</v>
      </c>
      <c r="F120" s="28" t="s">
        <v>142</v>
      </c>
      <c r="G120" s="29">
        <v>80</v>
      </c>
      <c r="H120" s="28">
        <v>0</v>
      </c>
      <c r="I120" s="30">
        <f>ROUND(G120*H120,P4)</f>
        <v>0</v>
      </c>
      <c r="L120" s="31">
        <v>0</v>
      </c>
      <c r="M120" s="24">
        <f>ROUND(G120*L120,P4)</f>
        <v>0</v>
      </c>
      <c r="N120" s="25" t="s">
        <v>536</v>
      </c>
      <c r="O120" s="32">
        <f>M120*AA120</f>
        <v>0</v>
      </c>
      <c r="P120" s="1">
        <v>3</v>
      </c>
      <c r="AA120" s="1">
        <f>IF(P120=1,$O$3,IF(P120=2,$O$4,$O$5))</f>
        <v>0</v>
      </c>
    </row>
    <row r="121">
      <c r="A121" s="1" t="s">
        <v>127</v>
      </c>
      <c r="E121" s="27" t="s">
        <v>740</v>
      </c>
    </row>
    <row r="122">
      <c r="A122" s="1" t="s">
        <v>128</v>
      </c>
    </row>
    <row r="123">
      <c r="A123" s="1" t="s">
        <v>129</v>
      </c>
      <c r="E123" s="27" t="s">
        <v>123</v>
      </c>
    </row>
    <row r="124" ht="25.5">
      <c r="A124" s="1" t="s">
        <v>121</v>
      </c>
      <c r="B124" s="1">
        <v>18</v>
      </c>
      <c r="C124" s="26" t="s">
        <v>867</v>
      </c>
      <c r="D124" t="s">
        <v>123</v>
      </c>
      <c r="E124" s="27" t="s">
        <v>868</v>
      </c>
      <c r="F124" s="28" t="s">
        <v>149</v>
      </c>
      <c r="G124" s="29">
        <v>9</v>
      </c>
      <c r="H124" s="28">
        <v>0</v>
      </c>
      <c r="I124" s="30">
        <f>ROUND(G124*H124,P4)</f>
        <v>0</v>
      </c>
      <c r="L124" s="31">
        <v>0</v>
      </c>
      <c r="M124" s="24">
        <f>ROUND(G124*L124,P4)</f>
        <v>0</v>
      </c>
      <c r="N124" s="25" t="s">
        <v>536</v>
      </c>
      <c r="O124" s="32">
        <f>M124*AA124</f>
        <v>0</v>
      </c>
      <c r="P124" s="1">
        <v>3</v>
      </c>
      <c r="AA124" s="1">
        <f>IF(P124=1,$O$3,IF(P124=2,$O$4,$O$5))</f>
        <v>0</v>
      </c>
    </row>
    <row r="125" ht="25.5">
      <c r="A125" s="1" t="s">
        <v>127</v>
      </c>
      <c r="E125" s="27" t="s">
        <v>868</v>
      </c>
    </row>
    <row r="126">
      <c r="A126" s="1" t="s">
        <v>128</v>
      </c>
    </row>
    <row r="127">
      <c r="A127" s="1" t="s">
        <v>129</v>
      </c>
      <c r="E127" s="27" t="s">
        <v>123</v>
      </c>
    </row>
    <row r="128">
      <c r="A128" s="1" t="s">
        <v>121</v>
      </c>
      <c r="B128" s="1">
        <v>20</v>
      </c>
      <c r="C128" s="26" t="s">
        <v>869</v>
      </c>
      <c r="D128" t="s">
        <v>123</v>
      </c>
      <c r="E128" s="27" t="s">
        <v>870</v>
      </c>
      <c r="F128" s="28" t="s">
        <v>142</v>
      </c>
      <c r="G128" s="29">
        <v>60</v>
      </c>
      <c r="H128" s="28">
        <v>0</v>
      </c>
      <c r="I128" s="30">
        <f>ROUND(G128*H128,P4)</f>
        <v>0</v>
      </c>
      <c r="L128" s="31">
        <v>0</v>
      </c>
      <c r="M128" s="24">
        <f>ROUND(G128*L128,P4)</f>
        <v>0</v>
      </c>
      <c r="N128" s="25" t="s">
        <v>536</v>
      </c>
      <c r="O128" s="32">
        <f>M128*AA128</f>
        <v>0</v>
      </c>
      <c r="P128" s="1">
        <v>3</v>
      </c>
      <c r="AA128" s="1">
        <f>IF(P128=1,$O$3,IF(P128=2,$O$4,$O$5))</f>
        <v>0</v>
      </c>
    </row>
    <row r="129">
      <c r="A129" s="1" t="s">
        <v>127</v>
      </c>
      <c r="E129" s="27" t="s">
        <v>870</v>
      </c>
    </row>
    <row r="130">
      <c r="A130" s="1" t="s">
        <v>128</v>
      </c>
    </row>
    <row r="131">
      <c r="A131" s="1" t="s">
        <v>129</v>
      </c>
      <c r="E131" s="27" t="s">
        <v>123</v>
      </c>
    </row>
    <row r="132">
      <c r="A132" s="1" t="s">
        <v>121</v>
      </c>
      <c r="B132" s="1">
        <v>22</v>
      </c>
      <c r="C132" s="26" t="s">
        <v>871</v>
      </c>
      <c r="D132" t="s">
        <v>123</v>
      </c>
      <c r="E132" s="27" t="s">
        <v>872</v>
      </c>
      <c r="F132" s="28" t="s">
        <v>149</v>
      </c>
      <c r="G132" s="29">
        <v>9</v>
      </c>
      <c r="H132" s="28">
        <v>0</v>
      </c>
      <c r="I132" s="30">
        <f>ROUND(G132*H132,P4)</f>
        <v>0</v>
      </c>
      <c r="L132" s="31">
        <v>0</v>
      </c>
      <c r="M132" s="24">
        <f>ROUND(G132*L132,P4)</f>
        <v>0</v>
      </c>
      <c r="N132" s="25" t="s">
        <v>536</v>
      </c>
      <c r="O132" s="32">
        <f>M132*AA132</f>
        <v>0</v>
      </c>
      <c r="P132" s="1">
        <v>3</v>
      </c>
      <c r="AA132" s="1">
        <f>IF(P132=1,$O$3,IF(P132=2,$O$4,$O$5))</f>
        <v>0</v>
      </c>
    </row>
    <row r="133">
      <c r="A133" s="1" t="s">
        <v>127</v>
      </c>
      <c r="E133" s="27" t="s">
        <v>872</v>
      </c>
    </row>
    <row r="134">
      <c r="A134" s="1" t="s">
        <v>128</v>
      </c>
    </row>
    <row r="135">
      <c r="A135" s="1" t="s">
        <v>129</v>
      </c>
      <c r="E135" s="27" t="s">
        <v>123</v>
      </c>
    </row>
    <row r="136">
      <c r="A136" s="1" t="s">
        <v>121</v>
      </c>
      <c r="B136" s="1">
        <v>53</v>
      </c>
      <c r="C136" s="26" t="s">
        <v>1018</v>
      </c>
      <c r="D136" t="s">
        <v>123</v>
      </c>
      <c r="E136" s="27" t="s">
        <v>1019</v>
      </c>
      <c r="F136" s="28" t="s">
        <v>149</v>
      </c>
      <c r="G136" s="29">
        <v>9</v>
      </c>
      <c r="H136" s="28">
        <v>0</v>
      </c>
      <c r="I136" s="30">
        <f>ROUND(G136*H136,P4)</f>
        <v>0</v>
      </c>
      <c r="L136" s="31">
        <v>0</v>
      </c>
      <c r="M136" s="24">
        <f>ROUND(G136*L136,P4)</f>
        <v>0</v>
      </c>
      <c r="N136" s="25" t="s">
        <v>536</v>
      </c>
      <c r="O136" s="32">
        <f>M136*AA136</f>
        <v>0</v>
      </c>
      <c r="P136" s="1">
        <v>3</v>
      </c>
      <c r="AA136" s="1">
        <f>IF(P136=1,$O$3,IF(P136=2,$O$4,$O$5))</f>
        <v>0</v>
      </c>
    </row>
    <row r="137">
      <c r="A137" s="1" t="s">
        <v>127</v>
      </c>
      <c r="E137" s="27" t="s">
        <v>1019</v>
      </c>
    </row>
    <row r="138">
      <c r="A138" s="1" t="s">
        <v>128</v>
      </c>
    </row>
    <row r="139">
      <c r="A139" s="1" t="s">
        <v>129</v>
      </c>
      <c r="E139" s="27" t="s">
        <v>123</v>
      </c>
    </row>
    <row r="140">
      <c r="A140" s="1" t="s">
        <v>121</v>
      </c>
      <c r="B140" s="1">
        <v>24</v>
      </c>
      <c r="C140" s="26" t="s">
        <v>1020</v>
      </c>
      <c r="D140" t="s">
        <v>123</v>
      </c>
      <c r="E140" s="27" t="s">
        <v>1021</v>
      </c>
      <c r="F140" s="28" t="s">
        <v>149</v>
      </c>
      <c r="G140" s="29">
        <v>3</v>
      </c>
      <c r="H140" s="28">
        <v>0</v>
      </c>
      <c r="I140" s="30">
        <f>ROUND(G140*H140,P4)</f>
        <v>0</v>
      </c>
      <c r="L140" s="31">
        <v>0</v>
      </c>
      <c r="M140" s="24">
        <f>ROUND(G140*L140,P4)</f>
        <v>0</v>
      </c>
      <c r="N140" s="25" t="s">
        <v>536</v>
      </c>
      <c r="O140" s="32">
        <f>M140*AA140</f>
        <v>0</v>
      </c>
      <c r="P140" s="1">
        <v>3</v>
      </c>
      <c r="AA140" s="1">
        <f>IF(P140=1,$O$3,IF(P140=2,$O$4,$O$5))</f>
        <v>0</v>
      </c>
    </row>
    <row r="141">
      <c r="A141" s="1" t="s">
        <v>127</v>
      </c>
      <c r="E141" s="27" t="s">
        <v>1021</v>
      </c>
    </row>
    <row r="142">
      <c r="A142" s="1" t="s">
        <v>128</v>
      </c>
    </row>
    <row r="143">
      <c r="A143" s="1" t="s">
        <v>129</v>
      </c>
      <c r="E143" s="27" t="s">
        <v>123</v>
      </c>
    </row>
    <row r="144">
      <c r="A144" s="1" t="s">
        <v>121</v>
      </c>
      <c r="B144" s="1">
        <v>26</v>
      </c>
      <c r="C144" s="26" t="s">
        <v>1022</v>
      </c>
      <c r="D144" t="s">
        <v>123</v>
      </c>
      <c r="E144" s="27" t="s">
        <v>1023</v>
      </c>
      <c r="F144" s="28" t="s">
        <v>149</v>
      </c>
      <c r="G144" s="29">
        <v>1</v>
      </c>
      <c r="H144" s="28">
        <v>0</v>
      </c>
      <c r="I144" s="30">
        <f>ROUND(G144*H144,P4)</f>
        <v>0</v>
      </c>
      <c r="L144" s="31">
        <v>0</v>
      </c>
      <c r="M144" s="24">
        <f>ROUND(G144*L144,P4)</f>
        <v>0</v>
      </c>
      <c r="N144" s="25" t="s">
        <v>536</v>
      </c>
      <c r="O144" s="32">
        <f>M144*AA144</f>
        <v>0</v>
      </c>
      <c r="P144" s="1">
        <v>3</v>
      </c>
      <c r="AA144" s="1">
        <f>IF(P144=1,$O$3,IF(P144=2,$O$4,$O$5))</f>
        <v>0</v>
      </c>
    </row>
    <row r="145">
      <c r="A145" s="1" t="s">
        <v>127</v>
      </c>
      <c r="E145" s="27" t="s">
        <v>1023</v>
      </c>
    </row>
    <row r="146">
      <c r="A146" s="1" t="s">
        <v>128</v>
      </c>
    </row>
    <row r="147">
      <c r="A147" s="1" t="s">
        <v>129</v>
      </c>
      <c r="E147" s="27" t="s">
        <v>123</v>
      </c>
    </row>
    <row r="148">
      <c r="A148" s="1" t="s">
        <v>121</v>
      </c>
      <c r="B148" s="1">
        <v>28</v>
      </c>
      <c r="C148" s="26" t="s">
        <v>1024</v>
      </c>
      <c r="D148" t="s">
        <v>123</v>
      </c>
      <c r="E148" s="27" t="s">
        <v>1025</v>
      </c>
      <c r="F148" s="28" t="s">
        <v>149</v>
      </c>
      <c r="G148" s="29">
        <v>3</v>
      </c>
      <c r="H148" s="28">
        <v>0</v>
      </c>
      <c r="I148" s="30">
        <f>ROUND(G148*H148,P4)</f>
        <v>0</v>
      </c>
      <c r="L148" s="31">
        <v>0</v>
      </c>
      <c r="M148" s="24">
        <f>ROUND(G148*L148,P4)</f>
        <v>0</v>
      </c>
      <c r="N148" s="25" t="s">
        <v>536</v>
      </c>
      <c r="O148" s="32">
        <f>M148*AA148</f>
        <v>0</v>
      </c>
      <c r="P148" s="1">
        <v>3</v>
      </c>
      <c r="AA148" s="1">
        <f>IF(P148=1,$O$3,IF(P148=2,$O$4,$O$5))</f>
        <v>0</v>
      </c>
    </row>
    <row r="149">
      <c r="A149" s="1" t="s">
        <v>127</v>
      </c>
      <c r="E149" s="27" t="s">
        <v>1025</v>
      </c>
    </row>
    <row r="150">
      <c r="A150" s="1" t="s">
        <v>128</v>
      </c>
    </row>
    <row r="151">
      <c r="A151" s="1" t="s">
        <v>129</v>
      </c>
      <c r="E151" s="27" t="s">
        <v>123</v>
      </c>
    </row>
    <row r="152">
      <c r="A152" s="1" t="s">
        <v>121</v>
      </c>
      <c r="B152" s="1">
        <v>30</v>
      </c>
      <c r="C152" s="26" t="s">
        <v>1026</v>
      </c>
      <c r="D152" t="s">
        <v>123</v>
      </c>
      <c r="E152" s="27" t="s">
        <v>1027</v>
      </c>
      <c r="F152" s="28" t="s">
        <v>149</v>
      </c>
      <c r="G152" s="29">
        <v>1</v>
      </c>
      <c r="H152" s="28">
        <v>0</v>
      </c>
      <c r="I152" s="30">
        <f>ROUND(G152*H152,P4)</f>
        <v>0</v>
      </c>
      <c r="L152" s="31">
        <v>0</v>
      </c>
      <c r="M152" s="24">
        <f>ROUND(G152*L152,P4)</f>
        <v>0</v>
      </c>
      <c r="N152" s="25" t="s">
        <v>536</v>
      </c>
      <c r="O152" s="32">
        <f>M152*AA152</f>
        <v>0</v>
      </c>
      <c r="P152" s="1">
        <v>3</v>
      </c>
      <c r="AA152" s="1">
        <f>IF(P152=1,$O$3,IF(P152=2,$O$4,$O$5))</f>
        <v>0</v>
      </c>
    </row>
    <row r="153">
      <c r="A153" s="1" t="s">
        <v>127</v>
      </c>
      <c r="E153" s="27" t="s">
        <v>1027</v>
      </c>
    </row>
    <row r="154">
      <c r="A154" s="1" t="s">
        <v>128</v>
      </c>
    </row>
    <row r="155">
      <c r="A155" s="1" t="s">
        <v>129</v>
      </c>
      <c r="E155" s="27" t="s">
        <v>123</v>
      </c>
    </row>
    <row r="156">
      <c r="A156" s="1" t="s">
        <v>121</v>
      </c>
      <c r="B156" s="1">
        <v>32</v>
      </c>
      <c r="C156" s="26" t="s">
        <v>831</v>
      </c>
      <c r="D156" t="s">
        <v>123</v>
      </c>
      <c r="E156" s="27" t="s">
        <v>832</v>
      </c>
      <c r="F156" s="28" t="s">
        <v>149</v>
      </c>
      <c r="G156" s="29">
        <v>1</v>
      </c>
      <c r="H156" s="28">
        <v>0</v>
      </c>
      <c r="I156" s="30">
        <f>ROUND(G156*H156,P4)</f>
        <v>0</v>
      </c>
      <c r="L156" s="31">
        <v>0</v>
      </c>
      <c r="M156" s="24">
        <f>ROUND(G156*L156,P4)</f>
        <v>0</v>
      </c>
      <c r="N156" s="25" t="s">
        <v>536</v>
      </c>
      <c r="O156" s="32">
        <f>M156*AA156</f>
        <v>0</v>
      </c>
      <c r="P156" s="1">
        <v>3</v>
      </c>
      <c r="AA156" s="1">
        <f>IF(P156=1,$O$3,IF(P156=2,$O$4,$O$5))</f>
        <v>0</v>
      </c>
    </row>
    <row r="157">
      <c r="A157" s="1" t="s">
        <v>127</v>
      </c>
      <c r="E157" s="27" t="s">
        <v>832</v>
      </c>
    </row>
    <row r="158">
      <c r="A158" s="1" t="s">
        <v>128</v>
      </c>
    </row>
    <row r="159">
      <c r="A159" s="1" t="s">
        <v>129</v>
      </c>
      <c r="E159" s="27" t="s">
        <v>123</v>
      </c>
    </row>
    <row r="160">
      <c r="A160" s="1" t="s">
        <v>121</v>
      </c>
      <c r="B160" s="1">
        <v>34</v>
      </c>
      <c r="C160" s="26" t="s">
        <v>1028</v>
      </c>
      <c r="D160" t="s">
        <v>123</v>
      </c>
      <c r="E160" s="27" t="s">
        <v>1029</v>
      </c>
      <c r="F160" s="28" t="s">
        <v>149</v>
      </c>
      <c r="G160" s="29">
        <v>1</v>
      </c>
      <c r="H160" s="28">
        <v>0</v>
      </c>
      <c r="I160" s="30">
        <f>ROUND(G160*H160,P4)</f>
        <v>0</v>
      </c>
      <c r="L160" s="31">
        <v>0</v>
      </c>
      <c r="M160" s="24">
        <f>ROUND(G160*L160,P4)</f>
        <v>0</v>
      </c>
      <c r="N160" s="25" t="s">
        <v>536</v>
      </c>
      <c r="O160" s="32">
        <f>M160*AA160</f>
        <v>0</v>
      </c>
      <c r="P160" s="1">
        <v>3</v>
      </c>
      <c r="AA160" s="1">
        <f>IF(P160=1,$O$3,IF(P160=2,$O$4,$O$5))</f>
        <v>0</v>
      </c>
    </row>
    <row r="161">
      <c r="A161" s="1" t="s">
        <v>127</v>
      </c>
      <c r="E161" s="27" t="s">
        <v>1029</v>
      </c>
    </row>
    <row r="162">
      <c r="A162" s="1" t="s">
        <v>128</v>
      </c>
    </row>
    <row r="163">
      <c r="A163" s="1" t="s">
        <v>129</v>
      </c>
      <c r="E163" s="27" t="s">
        <v>123</v>
      </c>
    </row>
    <row r="164">
      <c r="A164" s="1" t="s">
        <v>121</v>
      </c>
      <c r="B164" s="1">
        <v>36</v>
      </c>
      <c r="C164" s="26" t="s">
        <v>1030</v>
      </c>
      <c r="D164" t="s">
        <v>123</v>
      </c>
      <c r="E164" s="27" t="s">
        <v>1031</v>
      </c>
      <c r="F164" s="28" t="s">
        <v>149</v>
      </c>
      <c r="G164" s="29">
        <v>3</v>
      </c>
      <c r="H164" s="28">
        <v>0</v>
      </c>
      <c r="I164" s="30">
        <f>ROUND(G164*H164,P4)</f>
        <v>0</v>
      </c>
      <c r="L164" s="31">
        <v>0</v>
      </c>
      <c r="M164" s="24">
        <f>ROUND(G164*L164,P4)</f>
        <v>0</v>
      </c>
      <c r="N164" s="25" t="s">
        <v>536</v>
      </c>
      <c r="O164" s="32">
        <f>M164*AA164</f>
        <v>0</v>
      </c>
      <c r="P164" s="1">
        <v>3</v>
      </c>
      <c r="AA164" s="1">
        <f>IF(P164=1,$O$3,IF(P164=2,$O$4,$O$5))</f>
        <v>0</v>
      </c>
    </row>
    <row r="165">
      <c r="A165" s="1" t="s">
        <v>127</v>
      </c>
      <c r="E165" s="27" t="s">
        <v>1031</v>
      </c>
    </row>
    <row r="166">
      <c r="A166" s="1" t="s">
        <v>128</v>
      </c>
    </row>
    <row r="167">
      <c r="A167" s="1" t="s">
        <v>129</v>
      </c>
      <c r="E167" s="27" t="s">
        <v>123</v>
      </c>
    </row>
    <row r="168">
      <c r="A168" s="1" t="s">
        <v>121</v>
      </c>
      <c r="B168" s="1">
        <v>38</v>
      </c>
      <c r="C168" s="26" t="s">
        <v>1032</v>
      </c>
      <c r="D168" t="s">
        <v>123</v>
      </c>
      <c r="E168" s="27" t="s">
        <v>1033</v>
      </c>
      <c r="F168" s="28" t="s">
        <v>149</v>
      </c>
      <c r="G168" s="29">
        <v>3</v>
      </c>
      <c r="H168" s="28">
        <v>0</v>
      </c>
      <c r="I168" s="30">
        <f>ROUND(G168*H168,P4)</f>
        <v>0</v>
      </c>
      <c r="L168" s="31">
        <v>0</v>
      </c>
      <c r="M168" s="24">
        <f>ROUND(G168*L168,P4)</f>
        <v>0</v>
      </c>
      <c r="N168" s="25" t="s">
        <v>536</v>
      </c>
      <c r="O168" s="32">
        <f>M168*AA168</f>
        <v>0</v>
      </c>
      <c r="P168" s="1">
        <v>3</v>
      </c>
      <c r="AA168" s="1">
        <f>IF(P168=1,$O$3,IF(P168=2,$O$4,$O$5))</f>
        <v>0</v>
      </c>
    </row>
    <row r="169">
      <c r="A169" s="1" t="s">
        <v>127</v>
      </c>
      <c r="E169" s="27" t="s">
        <v>1033</v>
      </c>
    </row>
    <row r="170">
      <c r="A170" s="1" t="s">
        <v>128</v>
      </c>
    </row>
    <row r="171">
      <c r="A171" s="1" t="s">
        <v>129</v>
      </c>
      <c r="E171" s="27" t="s">
        <v>123</v>
      </c>
    </row>
    <row r="172">
      <c r="A172" s="1" t="s">
        <v>121</v>
      </c>
      <c r="B172" s="1">
        <v>40</v>
      </c>
      <c r="C172" s="26" t="s">
        <v>1034</v>
      </c>
      <c r="D172" t="s">
        <v>123</v>
      </c>
      <c r="E172" s="27" t="s">
        <v>1035</v>
      </c>
      <c r="F172" s="28" t="s">
        <v>149</v>
      </c>
      <c r="G172" s="29">
        <v>3</v>
      </c>
      <c r="H172" s="28">
        <v>0</v>
      </c>
      <c r="I172" s="30">
        <f>ROUND(G172*H172,P4)</f>
        <v>0</v>
      </c>
      <c r="L172" s="31">
        <v>0</v>
      </c>
      <c r="M172" s="24">
        <f>ROUND(G172*L172,P4)</f>
        <v>0</v>
      </c>
      <c r="N172" s="25" t="s">
        <v>536</v>
      </c>
      <c r="O172" s="32">
        <f>M172*AA172</f>
        <v>0</v>
      </c>
      <c r="P172" s="1">
        <v>3</v>
      </c>
      <c r="AA172" s="1">
        <f>IF(P172=1,$O$3,IF(P172=2,$O$4,$O$5))</f>
        <v>0</v>
      </c>
    </row>
    <row r="173">
      <c r="A173" s="1" t="s">
        <v>127</v>
      </c>
      <c r="E173" s="27" t="s">
        <v>1035</v>
      </c>
    </row>
    <row r="174">
      <c r="A174" s="1" t="s">
        <v>128</v>
      </c>
    </row>
    <row r="175">
      <c r="A175" s="1" t="s">
        <v>129</v>
      </c>
      <c r="E175" s="27" t="s">
        <v>123</v>
      </c>
    </row>
    <row r="176">
      <c r="A176" s="1" t="s">
        <v>121</v>
      </c>
      <c r="B176" s="1">
        <v>42</v>
      </c>
      <c r="C176" s="26" t="s">
        <v>1036</v>
      </c>
      <c r="D176" t="s">
        <v>123</v>
      </c>
      <c r="E176" s="27" t="s">
        <v>1037</v>
      </c>
      <c r="F176" s="28" t="s">
        <v>149</v>
      </c>
      <c r="G176" s="29">
        <v>16</v>
      </c>
      <c r="H176" s="28">
        <v>0</v>
      </c>
      <c r="I176" s="30">
        <f>ROUND(G176*H176,P4)</f>
        <v>0</v>
      </c>
      <c r="L176" s="31">
        <v>0</v>
      </c>
      <c r="M176" s="24">
        <f>ROUND(G176*L176,P4)</f>
        <v>0</v>
      </c>
      <c r="N176" s="25" t="s">
        <v>536</v>
      </c>
      <c r="O176" s="32">
        <f>M176*AA176</f>
        <v>0</v>
      </c>
      <c r="P176" s="1">
        <v>3</v>
      </c>
      <c r="AA176" s="1">
        <f>IF(P176=1,$O$3,IF(P176=2,$O$4,$O$5))</f>
        <v>0</v>
      </c>
    </row>
    <row r="177">
      <c r="A177" s="1" t="s">
        <v>127</v>
      </c>
      <c r="E177" s="27" t="s">
        <v>1037</v>
      </c>
    </row>
    <row r="178">
      <c r="A178" s="1" t="s">
        <v>128</v>
      </c>
    </row>
    <row r="179">
      <c r="A179" s="1" t="s">
        <v>129</v>
      </c>
      <c r="E179" s="27" t="s">
        <v>123</v>
      </c>
    </row>
    <row r="180">
      <c r="A180" s="1" t="s">
        <v>121</v>
      </c>
      <c r="B180" s="1">
        <v>44</v>
      </c>
      <c r="C180" s="26" t="s">
        <v>1038</v>
      </c>
      <c r="D180" t="s">
        <v>123</v>
      </c>
      <c r="E180" s="27" t="s">
        <v>1039</v>
      </c>
      <c r="F180" s="28" t="s">
        <v>149</v>
      </c>
      <c r="G180" s="29">
        <v>3</v>
      </c>
      <c r="H180" s="28">
        <v>0</v>
      </c>
      <c r="I180" s="30">
        <f>ROUND(G180*H180,P4)</f>
        <v>0</v>
      </c>
      <c r="L180" s="31">
        <v>0</v>
      </c>
      <c r="M180" s="24">
        <f>ROUND(G180*L180,P4)</f>
        <v>0</v>
      </c>
      <c r="N180" s="25" t="s">
        <v>536</v>
      </c>
      <c r="O180" s="32">
        <f>M180*AA180</f>
        <v>0</v>
      </c>
      <c r="P180" s="1">
        <v>3</v>
      </c>
      <c r="AA180" s="1">
        <f>IF(P180=1,$O$3,IF(P180=2,$O$4,$O$5))</f>
        <v>0</v>
      </c>
    </row>
    <row r="181">
      <c r="A181" s="1" t="s">
        <v>127</v>
      </c>
      <c r="E181" s="27" t="s">
        <v>1039</v>
      </c>
    </row>
    <row r="182">
      <c r="A182" s="1" t="s">
        <v>128</v>
      </c>
    </row>
    <row r="183">
      <c r="A183" s="1" t="s">
        <v>129</v>
      </c>
      <c r="E183" s="27" t="s">
        <v>123</v>
      </c>
    </row>
    <row r="184">
      <c r="A184" s="1" t="s">
        <v>121</v>
      </c>
      <c r="B184" s="1">
        <v>50</v>
      </c>
      <c r="C184" s="26" t="s">
        <v>1040</v>
      </c>
      <c r="D184" t="s">
        <v>123</v>
      </c>
      <c r="E184" s="27" t="s">
        <v>1041</v>
      </c>
      <c r="F184" s="28" t="s">
        <v>149</v>
      </c>
      <c r="G184" s="29">
        <v>3</v>
      </c>
      <c r="H184" s="28">
        <v>0</v>
      </c>
      <c r="I184" s="30">
        <f>ROUND(G184*H184,P4)</f>
        <v>0</v>
      </c>
      <c r="L184" s="31">
        <v>0</v>
      </c>
      <c r="M184" s="24">
        <f>ROUND(G184*L184,P4)</f>
        <v>0</v>
      </c>
      <c r="N184" s="25" t="s">
        <v>536</v>
      </c>
      <c r="O184" s="32">
        <f>M184*AA184</f>
        <v>0</v>
      </c>
      <c r="P184" s="1">
        <v>3</v>
      </c>
      <c r="AA184" s="1">
        <f>IF(P184=1,$O$3,IF(P184=2,$O$4,$O$5))</f>
        <v>0</v>
      </c>
    </row>
    <row r="185">
      <c r="A185" s="1" t="s">
        <v>127</v>
      </c>
      <c r="E185" s="27" t="s">
        <v>1041</v>
      </c>
    </row>
    <row r="186">
      <c r="A186" s="1" t="s">
        <v>128</v>
      </c>
    </row>
    <row r="187">
      <c r="A187" s="1" t="s">
        <v>129</v>
      </c>
      <c r="E187" s="27" t="s">
        <v>123</v>
      </c>
    </row>
    <row r="188" ht="25.5">
      <c r="A188" s="1" t="s">
        <v>121</v>
      </c>
      <c r="B188" s="1">
        <v>55</v>
      </c>
      <c r="C188" s="26" t="s">
        <v>889</v>
      </c>
      <c r="D188" t="s">
        <v>123</v>
      </c>
      <c r="E188" s="27" t="s">
        <v>890</v>
      </c>
      <c r="F188" s="28" t="s">
        <v>632</v>
      </c>
      <c r="G188" s="29">
        <v>0.029999999999999999</v>
      </c>
      <c r="H188" s="28">
        <v>0</v>
      </c>
      <c r="I188" s="30">
        <f>ROUND(G188*H188,P4)</f>
        <v>0</v>
      </c>
      <c r="L188" s="31">
        <v>0</v>
      </c>
      <c r="M188" s="24">
        <f>ROUND(G188*L188,P4)</f>
        <v>0</v>
      </c>
      <c r="N188" s="25" t="s">
        <v>536</v>
      </c>
      <c r="O188" s="32">
        <f>M188*AA188</f>
        <v>0</v>
      </c>
      <c r="P188" s="1">
        <v>3</v>
      </c>
      <c r="AA188" s="1">
        <f>IF(P188=1,$O$3,IF(P188=2,$O$4,$O$5))</f>
        <v>0</v>
      </c>
    </row>
    <row r="189" ht="38.25">
      <c r="A189" s="1" t="s">
        <v>127</v>
      </c>
      <c r="E189" s="27" t="s">
        <v>891</v>
      </c>
    </row>
    <row r="190">
      <c r="A190" s="1" t="s">
        <v>128</v>
      </c>
    </row>
    <row r="191">
      <c r="A191" s="1" t="s">
        <v>129</v>
      </c>
      <c r="E191" s="27" t="s">
        <v>123</v>
      </c>
    </row>
    <row r="192">
      <c r="A192" s="1" t="s">
        <v>121</v>
      </c>
      <c r="B192" s="1">
        <v>51</v>
      </c>
      <c r="C192" s="26" t="s">
        <v>1042</v>
      </c>
      <c r="D192" t="s">
        <v>123</v>
      </c>
      <c r="E192" s="27" t="s">
        <v>1043</v>
      </c>
      <c r="F192" s="28" t="s">
        <v>142</v>
      </c>
      <c r="G192" s="29">
        <v>200</v>
      </c>
      <c r="H192" s="28">
        <v>0</v>
      </c>
      <c r="I192" s="30">
        <f>ROUND(G192*H192,P4)</f>
        <v>0</v>
      </c>
      <c r="L192" s="31">
        <v>0</v>
      </c>
      <c r="M192" s="24">
        <f>ROUND(G192*L192,P4)</f>
        <v>0</v>
      </c>
      <c r="N192" s="25" t="s">
        <v>177</v>
      </c>
      <c r="O192" s="32">
        <f>M192*AA192</f>
        <v>0</v>
      </c>
      <c r="P192" s="1">
        <v>3</v>
      </c>
      <c r="AA192" s="1">
        <f>IF(P192=1,$O$3,IF(P192=2,$O$4,$O$5))</f>
        <v>0</v>
      </c>
    </row>
    <row r="193">
      <c r="A193" s="1" t="s">
        <v>127</v>
      </c>
      <c r="E193" s="27" t="s">
        <v>1043</v>
      </c>
    </row>
    <row r="194">
      <c r="A194" s="1" t="s">
        <v>128</v>
      </c>
    </row>
    <row r="195">
      <c r="A195" s="1" t="s">
        <v>129</v>
      </c>
      <c r="E195" s="27" t="s">
        <v>123</v>
      </c>
    </row>
    <row r="196">
      <c r="A196" s="1" t="s">
        <v>121</v>
      </c>
      <c r="B196" s="1">
        <v>52</v>
      </c>
      <c r="C196" s="26" t="s">
        <v>1044</v>
      </c>
      <c r="D196" t="s">
        <v>123</v>
      </c>
      <c r="E196" s="27" t="s">
        <v>1045</v>
      </c>
      <c r="F196" s="28" t="s">
        <v>142</v>
      </c>
      <c r="G196" s="29">
        <v>220</v>
      </c>
      <c r="H196" s="28">
        <v>0</v>
      </c>
      <c r="I196" s="30">
        <f>ROUND(G196*H196,P4)</f>
        <v>0</v>
      </c>
      <c r="L196" s="31">
        <v>0</v>
      </c>
      <c r="M196" s="24">
        <f>ROUND(G196*L196,P4)</f>
        <v>0</v>
      </c>
      <c r="N196" s="25" t="s">
        <v>177</v>
      </c>
      <c r="O196" s="32">
        <f>M196*AA196</f>
        <v>0</v>
      </c>
      <c r="P196" s="1">
        <v>3</v>
      </c>
      <c r="AA196" s="1">
        <f>IF(P196=1,$O$3,IF(P196=2,$O$4,$O$5))</f>
        <v>0</v>
      </c>
    </row>
    <row r="197">
      <c r="A197" s="1" t="s">
        <v>127</v>
      </c>
      <c r="E197" s="27" t="s">
        <v>1045</v>
      </c>
    </row>
    <row r="198">
      <c r="A198" s="1" t="s">
        <v>128</v>
      </c>
    </row>
    <row r="199">
      <c r="A199" s="1" t="s">
        <v>129</v>
      </c>
      <c r="E199" s="27" t="s">
        <v>123</v>
      </c>
    </row>
    <row r="200">
      <c r="A200" s="1" t="s">
        <v>118</v>
      </c>
      <c r="C200" s="22" t="s">
        <v>666</v>
      </c>
      <c r="E200" s="23" t="s">
        <v>667</v>
      </c>
      <c r="L200" s="24">
        <f>SUMIFS(L201:L220,A201:A220,"P")</f>
        <v>0</v>
      </c>
      <c r="M200" s="24">
        <f>SUMIFS(M201:M220,A201:A220,"P")</f>
        <v>0</v>
      </c>
      <c r="N200" s="25"/>
    </row>
    <row r="201" ht="25.5">
      <c r="A201" s="1" t="s">
        <v>121</v>
      </c>
      <c r="B201" s="1">
        <v>2</v>
      </c>
      <c r="C201" s="26" t="s">
        <v>668</v>
      </c>
      <c r="D201" t="s">
        <v>123</v>
      </c>
      <c r="E201" s="27" t="s">
        <v>669</v>
      </c>
      <c r="F201" s="28" t="s">
        <v>603</v>
      </c>
      <c r="G201" s="29">
        <v>100</v>
      </c>
      <c r="H201" s="28">
        <v>0.00012999999999999999</v>
      </c>
      <c r="I201" s="30">
        <f>ROUND(G201*H201,P4)</f>
        <v>0</v>
      </c>
      <c r="L201" s="31">
        <v>0</v>
      </c>
      <c r="M201" s="24">
        <f>ROUND(G201*L201,P4)</f>
        <v>0</v>
      </c>
      <c r="N201" s="25" t="s">
        <v>536</v>
      </c>
      <c r="O201" s="32">
        <f>M201*AA201</f>
        <v>0</v>
      </c>
      <c r="P201" s="1">
        <v>3</v>
      </c>
      <c r="AA201" s="1">
        <f>IF(P201=1,$O$3,IF(P201=2,$O$4,$O$5))</f>
        <v>0</v>
      </c>
    </row>
    <row r="202" ht="25.5">
      <c r="A202" s="1" t="s">
        <v>127</v>
      </c>
      <c r="E202" s="27" t="s">
        <v>669</v>
      </c>
    </row>
    <row r="203">
      <c r="A203" s="1" t="s">
        <v>128</v>
      </c>
    </row>
    <row r="204">
      <c r="A204" s="1" t="s">
        <v>129</v>
      </c>
      <c r="E204" s="27" t="s">
        <v>123</v>
      </c>
    </row>
    <row r="205" ht="25.5">
      <c r="A205" s="1" t="s">
        <v>121</v>
      </c>
      <c r="B205" s="1">
        <v>3</v>
      </c>
      <c r="C205" s="26" t="s">
        <v>670</v>
      </c>
      <c r="D205" t="s">
        <v>123</v>
      </c>
      <c r="E205" s="27" t="s">
        <v>671</v>
      </c>
      <c r="F205" s="28" t="s">
        <v>149</v>
      </c>
      <c r="G205" s="29">
        <v>10</v>
      </c>
      <c r="H205" s="28">
        <v>0</v>
      </c>
      <c r="I205" s="30">
        <f>ROUND(G205*H205,P4)</f>
        <v>0</v>
      </c>
      <c r="L205" s="31">
        <v>0</v>
      </c>
      <c r="M205" s="24">
        <f>ROUND(G205*L205,P4)</f>
        <v>0</v>
      </c>
      <c r="N205" s="25" t="s">
        <v>536</v>
      </c>
      <c r="O205" s="32">
        <f>M205*AA205</f>
        <v>0</v>
      </c>
      <c r="P205" s="1">
        <v>3</v>
      </c>
      <c r="AA205" s="1">
        <f>IF(P205=1,$O$3,IF(P205=2,$O$4,$O$5))</f>
        <v>0</v>
      </c>
    </row>
    <row r="206" ht="38.25">
      <c r="A206" s="1" t="s">
        <v>127</v>
      </c>
      <c r="E206" s="27" t="s">
        <v>672</v>
      </c>
    </row>
    <row r="207">
      <c r="A207" s="1" t="s">
        <v>128</v>
      </c>
    </row>
    <row r="208">
      <c r="A208" s="1" t="s">
        <v>129</v>
      </c>
      <c r="E208" s="27" t="s">
        <v>123</v>
      </c>
    </row>
    <row r="209" ht="25.5">
      <c r="A209" s="1" t="s">
        <v>121</v>
      </c>
      <c r="B209" s="1">
        <v>4</v>
      </c>
      <c r="C209" s="26" t="s">
        <v>673</v>
      </c>
      <c r="D209" t="s">
        <v>123</v>
      </c>
      <c r="E209" s="27" t="s">
        <v>671</v>
      </c>
      <c r="F209" s="28" t="s">
        <v>149</v>
      </c>
      <c r="G209" s="29">
        <v>3</v>
      </c>
      <c r="H209" s="28">
        <v>0</v>
      </c>
      <c r="I209" s="30">
        <f>ROUND(G209*H209,P4)</f>
        <v>0</v>
      </c>
      <c r="L209" s="31">
        <v>0</v>
      </c>
      <c r="M209" s="24">
        <f>ROUND(G209*L209,P4)</f>
        <v>0</v>
      </c>
      <c r="N209" s="25" t="s">
        <v>536</v>
      </c>
      <c r="O209" s="32">
        <f>M209*AA209</f>
        <v>0</v>
      </c>
      <c r="P209" s="1">
        <v>3</v>
      </c>
      <c r="AA209" s="1">
        <f>IF(P209=1,$O$3,IF(P209=2,$O$4,$O$5))</f>
        <v>0</v>
      </c>
    </row>
    <row r="210" ht="38.25">
      <c r="A210" s="1" t="s">
        <v>127</v>
      </c>
      <c r="E210" s="27" t="s">
        <v>674</v>
      </c>
    </row>
    <row r="211">
      <c r="A211" s="1" t="s">
        <v>128</v>
      </c>
    </row>
    <row r="212">
      <c r="A212" s="1" t="s">
        <v>129</v>
      </c>
      <c r="E212" s="27" t="s">
        <v>123</v>
      </c>
    </row>
    <row r="213" ht="25.5">
      <c r="A213" s="1" t="s">
        <v>121</v>
      </c>
      <c r="B213" s="1">
        <v>5</v>
      </c>
      <c r="C213" s="26" t="s">
        <v>1046</v>
      </c>
      <c r="D213" t="s">
        <v>123</v>
      </c>
      <c r="E213" s="27" t="s">
        <v>1047</v>
      </c>
      <c r="F213" s="28" t="s">
        <v>149</v>
      </c>
      <c r="G213" s="29">
        <v>3</v>
      </c>
      <c r="H213" s="28">
        <v>0</v>
      </c>
      <c r="I213" s="30">
        <f>ROUND(G213*H213,P4)</f>
        <v>0</v>
      </c>
      <c r="L213" s="31">
        <v>0</v>
      </c>
      <c r="M213" s="24">
        <f>ROUND(G213*L213,P4)</f>
        <v>0</v>
      </c>
      <c r="N213" s="25" t="s">
        <v>536</v>
      </c>
      <c r="O213" s="32">
        <f>M213*AA213</f>
        <v>0</v>
      </c>
      <c r="P213" s="1">
        <v>3</v>
      </c>
      <c r="AA213" s="1">
        <f>IF(P213=1,$O$3,IF(P213=2,$O$4,$O$5))</f>
        <v>0</v>
      </c>
    </row>
    <row r="214" ht="38.25">
      <c r="A214" s="1" t="s">
        <v>127</v>
      </c>
      <c r="E214" s="27" t="s">
        <v>1048</v>
      </c>
    </row>
    <row r="215">
      <c r="A215" s="1" t="s">
        <v>128</v>
      </c>
      <c r="E215" s="33" t="s">
        <v>1049</v>
      </c>
    </row>
    <row r="216">
      <c r="A216" s="1" t="s">
        <v>129</v>
      </c>
      <c r="E216" s="27" t="s">
        <v>123</v>
      </c>
    </row>
    <row r="217" ht="25.5">
      <c r="A217" s="1" t="s">
        <v>121</v>
      </c>
      <c r="B217" s="1">
        <v>6</v>
      </c>
      <c r="C217" s="26" t="s">
        <v>677</v>
      </c>
      <c r="D217" t="s">
        <v>123</v>
      </c>
      <c r="E217" s="27" t="s">
        <v>678</v>
      </c>
      <c r="F217" s="28" t="s">
        <v>142</v>
      </c>
      <c r="G217" s="29">
        <v>80</v>
      </c>
      <c r="H217" s="28">
        <v>0</v>
      </c>
      <c r="I217" s="30">
        <f>ROUND(G217*H217,P4)</f>
        <v>0</v>
      </c>
      <c r="L217" s="31">
        <v>0</v>
      </c>
      <c r="M217" s="24">
        <f>ROUND(G217*L217,P4)</f>
        <v>0</v>
      </c>
      <c r="N217" s="25" t="s">
        <v>536</v>
      </c>
      <c r="O217" s="32">
        <f>M217*AA217</f>
        <v>0</v>
      </c>
      <c r="P217" s="1">
        <v>3</v>
      </c>
      <c r="AA217" s="1">
        <f>IF(P217=1,$O$3,IF(P217=2,$O$4,$O$5))</f>
        <v>0</v>
      </c>
    </row>
    <row r="218" ht="25.5">
      <c r="A218" s="1" t="s">
        <v>127</v>
      </c>
      <c r="E218" s="27" t="s">
        <v>678</v>
      </c>
    </row>
    <row r="219">
      <c r="A219" s="1" t="s">
        <v>128</v>
      </c>
    </row>
    <row r="220">
      <c r="A220" s="1" t="s">
        <v>129</v>
      </c>
      <c r="E220" s="27" t="s">
        <v>123</v>
      </c>
    </row>
    <row r="221">
      <c r="A221" s="1" t="s">
        <v>118</v>
      </c>
      <c r="C221" s="22" t="s">
        <v>679</v>
      </c>
      <c r="E221" s="23" t="s">
        <v>680</v>
      </c>
      <c r="L221" s="24">
        <f>SUMIFS(L222:L229,A222:A229,"P")</f>
        <v>0</v>
      </c>
      <c r="M221" s="24">
        <f>SUMIFS(M222:M229,A222:A229,"P")</f>
        <v>0</v>
      </c>
      <c r="N221" s="25"/>
    </row>
    <row r="222" ht="25.5">
      <c r="A222" s="1" t="s">
        <v>121</v>
      </c>
      <c r="B222" s="1">
        <v>7</v>
      </c>
      <c r="C222" s="26" t="s">
        <v>681</v>
      </c>
      <c r="D222" t="s">
        <v>123</v>
      </c>
      <c r="E222" s="27" t="s">
        <v>682</v>
      </c>
      <c r="F222" s="28" t="s">
        <v>632</v>
      </c>
      <c r="G222" s="29">
        <v>0.58999999999999997</v>
      </c>
      <c r="H222" s="28">
        <v>0</v>
      </c>
      <c r="I222" s="30">
        <f>ROUND(G222*H222,P4)</f>
        <v>0</v>
      </c>
      <c r="L222" s="31">
        <v>0</v>
      </c>
      <c r="M222" s="24">
        <f>ROUND(G222*L222,P4)</f>
        <v>0</v>
      </c>
      <c r="N222" s="25" t="s">
        <v>536</v>
      </c>
      <c r="O222" s="32">
        <f>M222*AA222</f>
        <v>0</v>
      </c>
      <c r="P222" s="1">
        <v>3</v>
      </c>
      <c r="AA222" s="1">
        <f>IF(P222=1,$O$3,IF(P222=2,$O$4,$O$5))</f>
        <v>0</v>
      </c>
    </row>
    <row r="223" ht="25.5">
      <c r="A223" s="1" t="s">
        <v>127</v>
      </c>
      <c r="E223" s="27" t="s">
        <v>682</v>
      </c>
    </row>
    <row r="224">
      <c r="A224" s="1" t="s">
        <v>128</v>
      </c>
    </row>
    <row r="225">
      <c r="A225" s="1" t="s">
        <v>129</v>
      </c>
      <c r="E225" s="27" t="s">
        <v>123</v>
      </c>
    </row>
    <row r="226" ht="38.25">
      <c r="A226" s="1" t="s">
        <v>121</v>
      </c>
      <c r="B226" s="1">
        <v>8</v>
      </c>
      <c r="C226" s="26" t="s">
        <v>683</v>
      </c>
      <c r="D226" t="s">
        <v>123</v>
      </c>
      <c r="E226" s="27" t="s">
        <v>684</v>
      </c>
      <c r="F226" s="28" t="s">
        <v>632</v>
      </c>
      <c r="G226" s="29">
        <v>0.58999999999999997</v>
      </c>
      <c r="H226" s="28">
        <v>0</v>
      </c>
      <c r="I226" s="30">
        <f>ROUND(G226*H226,P4)</f>
        <v>0</v>
      </c>
      <c r="L226" s="31">
        <v>0</v>
      </c>
      <c r="M226" s="24">
        <f>ROUND(G226*L226,P4)</f>
        <v>0</v>
      </c>
      <c r="N226" s="25" t="s">
        <v>177</v>
      </c>
      <c r="O226" s="32">
        <f>M226*AA226</f>
        <v>0</v>
      </c>
      <c r="P226" s="1">
        <v>3</v>
      </c>
      <c r="AA226" s="1">
        <f>IF(P226=1,$O$3,IF(P226=2,$O$4,$O$5))</f>
        <v>0</v>
      </c>
    </row>
    <row r="227" ht="38.25">
      <c r="A227" s="1" t="s">
        <v>127</v>
      </c>
      <c r="E227" s="27" t="s">
        <v>684</v>
      </c>
    </row>
    <row r="228">
      <c r="A228" s="1" t="s">
        <v>128</v>
      </c>
    </row>
    <row r="229" ht="25.5">
      <c r="A229" s="1" t="s">
        <v>129</v>
      </c>
      <c r="E229" s="27" t="s">
        <v>685</v>
      </c>
    </row>
    <row r="230">
      <c r="A230" s="1" t="s">
        <v>118</v>
      </c>
      <c r="C230" s="22" t="s">
        <v>686</v>
      </c>
      <c r="E230" s="23" t="s">
        <v>687</v>
      </c>
      <c r="L230" s="24">
        <f>SUMIFS(L231:L234,A231:A234,"P")</f>
        <v>0</v>
      </c>
      <c r="M230" s="24">
        <f>SUMIFS(M231:M234,A231:A234,"P")</f>
        <v>0</v>
      </c>
      <c r="N230" s="25"/>
    </row>
    <row r="231" ht="25.5">
      <c r="A231" s="1" t="s">
        <v>121</v>
      </c>
      <c r="B231" s="1">
        <v>9</v>
      </c>
      <c r="C231" s="26" t="s">
        <v>688</v>
      </c>
      <c r="D231" t="s">
        <v>123</v>
      </c>
      <c r="E231" s="27" t="s">
        <v>689</v>
      </c>
      <c r="F231" s="28" t="s">
        <v>632</v>
      </c>
      <c r="G231" s="29">
        <v>0.315</v>
      </c>
      <c r="H231" s="28">
        <v>0</v>
      </c>
      <c r="I231" s="30">
        <f>ROUND(G231*H231,P4)</f>
        <v>0</v>
      </c>
      <c r="L231" s="31">
        <v>0</v>
      </c>
      <c r="M231" s="24">
        <f>ROUND(G231*L231,P4)</f>
        <v>0</v>
      </c>
      <c r="N231" s="25" t="s">
        <v>536</v>
      </c>
      <c r="O231" s="32">
        <f>M231*AA231</f>
        <v>0</v>
      </c>
      <c r="P231" s="1">
        <v>3</v>
      </c>
      <c r="AA231" s="1">
        <f>IF(P231=1,$O$3,IF(P231=2,$O$4,$O$5))</f>
        <v>0</v>
      </c>
    </row>
    <row r="232" ht="38.25">
      <c r="A232" s="1" t="s">
        <v>127</v>
      </c>
      <c r="E232" s="27" t="s">
        <v>690</v>
      </c>
    </row>
    <row r="233">
      <c r="A233" s="1" t="s">
        <v>128</v>
      </c>
    </row>
    <row r="234">
      <c r="A234" s="1" t="s">
        <v>129</v>
      </c>
      <c r="E234" s="27" t="s">
        <v>123</v>
      </c>
    </row>
  </sheetData>
  <sheetProtection sheet="1" objects="1" scenarios="1" spinCount="100000" saltValue="S4tF7k/wKHZGmpDD8VsEr162Qey2rCGsGB7ZqVKvvRn1b5gTTIDQbtWV7UomZMAKYUr6P5gu36ewMsRchQN7zQ==" hashValue="7rKPKmcPobO6PE2j5MNpppKGRYBTi2iYO9DXZaE+cwYUXHsabysYnEshC5TqtRXN4Mz8rD74Qg0hcwwiko9nl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40</v>
      </c>
      <c r="M3" s="20">
        <f>Rekapitulace!C24</f>
        <v>0</v>
      </c>
      <c r="N3" s="6" t="s">
        <v>3</v>
      </c>
      <c r="O3">
        <v>0</v>
      </c>
      <c r="P3">
        <v>2</v>
      </c>
    </row>
    <row r="4" ht="34.01575" customHeight="1">
      <c r="A4" s="16" t="s">
        <v>99</v>
      </c>
      <c r="B4" s="17" t="s">
        <v>100</v>
      </c>
      <c r="C4" s="18" t="s">
        <v>40</v>
      </c>
      <c r="D4" s="1"/>
      <c r="E4" s="17" t="s">
        <v>41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COUNTIFS(L8:L144,"=0",A8:A144,"P")+COUNTIFS(L8:L144,"",A8:A144,"P")+SUM(Q8:Q144)</f>
        <v>0</v>
      </c>
    </row>
    <row r="8">
      <c r="A8" s="1" t="s">
        <v>116</v>
      </c>
      <c r="C8" s="22" t="s">
        <v>1050</v>
      </c>
      <c r="E8" s="23" t="s">
        <v>43</v>
      </c>
      <c r="L8" s="24">
        <f>L9+L58+L63+L80+L89+L130+L139</f>
        <v>0</v>
      </c>
      <c r="M8" s="24">
        <f>M9+M58+M63+M80+M89+M130+M139</f>
        <v>0</v>
      </c>
      <c r="N8" s="25"/>
    </row>
    <row r="9">
      <c r="A9" s="1" t="s">
        <v>118</v>
      </c>
      <c r="C9" s="22" t="s">
        <v>119</v>
      </c>
      <c r="E9" s="23" t="s">
        <v>1051</v>
      </c>
      <c r="L9" s="24">
        <f>SUMIFS(L10:L57,A10:A57,"P")</f>
        <v>0</v>
      </c>
      <c r="M9" s="24">
        <f>SUMIFS(M10:M57,A10:A57,"P")</f>
        <v>0</v>
      </c>
      <c r="N9" s="25"/>
    </row>
    <row r="10">
      <c r="A10" s="1" t="s">
        <v>121</v>
      </c>
      <c r="B10" s="1">
        <v>11</v>
      </c>
      <c r="C10" s="26" t="s">
        <v>1052</v>
      </c>
      <c r="D10" t="s">
        <v>123</v>
      </c>
      <c r="E10" s="27" t="s">
        <v>1053</v>
      </c>
      <c r="F10" s="28" t="s">
        <v>1054</v>
      </c>
      <c r="G10" s="29">
        <v>5</v>
      </c>
      <c r="H10" s="28">
        <v>0.001</v>
      </c>
      <c r="I10" s="30">
        <f>ROUND(G10*H10,P4)</f>
        <v>0</v>
      </c>
      <c r="L10" s="31">
        <v>0</v>
      </c>
      <c r="M10" s="24">
        <f>ROUND(G10*L10,P4)</f>
        <v>0</v>
      </c>
      <c r="N10" s="25" t="s">
        <v>536</v>
      </c>
      <c r="O10" s="32">
        <f>M10*AA10</f>
        <v>0</v>
      </c>
      <c r="P10" s="1">
        <v>3</v>
      </c>
      <c r="AA10" s="1">
        <f>IF(P10=1,$O$3,IF(P10=2,$O$4,$O$5))</f>
        <v>0</v>
      </c>
    </row>
    <row r="11">
      <c r="A11" s="1" t="s">
        <v>127</v>
      </c>
      <c r="E11" s="27" t="s">
        <v>1053</v>
      </c>
    </row>
    <row r="12">
      <c r="A12" s="1" t="s">
        <v>128</v>
      </c>
    </row>
    <row r="13">
      <c r="A13" s="1" t="s">
        <v>129</v>
      </c>
      <c r="E13" s="27" t="s">
        <v>123</v>
      </c>
    </row>
    <row r="14" ht="25.5">
      <c r="A14" s="1" t="s">
        <v>121</v>
      </c>
      <c r="B14" s="1">
        <v>1</v>
      </c>
      <c r="C14" s="26" t="s">
        <v>1055</v>
      </c>
      <c r="D14" t="s">
        <v>123</v>
      </c>
      <c r="E14" s="27" t="s">
        <v>1056</v>
      </c>
      <c r="F14" s="28" t="s">
        <v>125</v>
      </c>
      <c r="G14" s="29">
        <v>272.64999999999998</v>
      </c>
      <c r="H14" s="28">
        <v>0</v>
      </c>
      <c r="I14" s="30">
        <f>ROUND(G14*H14,P4)</f>
        <v>0</v>
      </c>
      <c r="L14" s="31">
        <v>0</v>
      </c>
      <c r="M14" s="24">
        <f>ROUND(G14*L14,P4)</f>
        <v>0</v>
      </c>
      <c r="N14" s="25" t="s">
        <v>536</v>
      </c>
      <c r="O14" s="32">
        <f>M14*AA14</f>
        <v>0</v>
      </c>
      <c r="P14" s="1">
        <v>3</v>
      </c>
      <c r="AA14" s="1">
        <f>IF(P14=1,$O$3,IF(P14=2,$O$4,$O$5))</f>
        <v>0</v>
      </c>
    </row>
    <row r="15" ht="25.5">
      <c r="A15" s="1" t="s">
        <v>127</v>
      </c>
      <c r="E15" s="27" t="s">
        <v>1056</v>
      </c>
    </row>
    <row r="16" ht="63.75">
      <c r="A16" s="1" t="s">
        <v>128</v>
      </c>
      <c r="E16" s="33" t="s">
        <v>1057</v>
      </c>
    </row>
    <row r="17">
      <c r="A17" s="1" t="s">
        <v>129</v>
      </c>
      <c r="E17" s="27" t="s">
        <v>123</v>
      </c>
    </row>
    <row r="18" ht="25.5">
      <c r="A18" s="1" t="s">
        <v>121</v>
      </c>
      <c r="B18" s="1">
        <v>2</v>
      </c>
      <c r="C18" s="26" t="s">
        <v>1058</v>
      </c>
      <c r="D18" t="s">
        <v>123</v>
      </c>
      <c r="E18" s="27" t="s">
        <v>1059</v>
      </c>
      <c r="F18" s="28" t="s">
        <v>125</v>
      </c>
      <c r="G18" s="29">
        <v>105.16200000000001</v>
      </c>
      <c r="H18" s="28">
        <v>0</v>
      </c>
      <c r="I18" s="30">
        <f>ROUND(G18*H18,P4)</f>
        <v>0</v>
      </c>
      <c r="L18" s="31">
        <v>0</v>
      </c>
      <c r="M18" s="24">
        <f>ROUND(G18*L18,P4)</f>
        <v>0</v>
      </c>
      <c r="N18" s="25" t="s">
        <v>536</v>
      </c>
      <c r="O18" s="32">
        <f>M18*AA18</f>
        <v>0</v>
      </c>
      <c r="P18" s="1">
        <v>3</v>
      </c>
      <c r="AA18" s="1">
        <f>IF(P18=1,$O$3,IF(P18=2,$O$4,$O$5))</f>
        <v>0</v>
      </c>
    </row>
    <row r="19" ht="25.5">
      <c r="A19" s="1" t="s">
        <v>127</v>
      </c>
      <c r="E19" s="27" t="s">
        <v>1059</v>
      </c>
    </row>
    <row r="20" ht="369.75">
      <c r="A20" s="1" t="s">
        <v>128</v>
      </c>
      <c r="E20" s="33" t="s">
        <v>1060</v>
      </c>
    </row>
    <row r="21">
      <c r="A21" s="1" t="s">
        <v>129</v>
      </c>
      <c r="E21" s="27" t="s">
        <v>123</v>
      </c>
    </row>
    <row r="22" ht="25.5">
      <c r="A22" s="1" t="s">
        <v>121</v>
      </c>
      <c r="B22" s="1">
        <v>3</v>
      </c>
      <c r="C22" s="26" t="s">
        <v>1061</v>
      </c>
      <c r="D22" t="s">
        <v>123</v>
      </c>
      <c r="E22" s="27" t="s">
        <v>1062</v>
      </c>
      <c r="F22" s="28" t="s">
        <v>125</v>
      </c>
      <c r="G22" s="29">
        <v>420.64800000000002</v>
      </c>
      <c r="H22" s="28">
        <v>0</v>
      </c>
      <c r="I22" s="30">
        <f>ROUND(G22*H22,P4)</f>
        <v>0</v>
      </c>
      <c r="L22" s="31">
        <v>0</v>
      </c>
      <c r="M22" s="24">
        <f>ROUND(G22*L22,P4)</f>
        <v>0</v>
      </c>
      <c r="N22" s="25" t="s">
        <v>536</v>
      </c>
      <c r="O22" s="32">
        <f>M22*AA22</f>
        <v>0</v>
      </c>
      <c r="P22" s="1">
        <v>3</v>
      </c>
      <c r="AA22" s="1">
        <f>IF(P22=1,$O$3,IF(P22=2,$O$4,$O$5))</f>
        <v>0</v>
      </c>
    </row>
    <row r="23" ht="25.5">
      <c r="A23" s="1" t="s">
        <v>127</v>
      </c>
      <c r="E23" s="27" t="s">
        <v>1062</v>
      </c>
    </row>
    <row r="24">
      <c r="A24" s="1" t="s">
        <v>128</v>
      </c>
    </row>
    <row r="25">
      <c r="A25" s="1" t="s">
        <v>129</v>
      </c>
      <c r="E25" s="27" t="s">
        <v>123</v>
      </c>
    </row>
    <row r="26" ht="25.5">
      <c r="A26" s="1" t="s">
        <v>121</v>
      </c>
      <c r="B26" s="1">
        <v>4</v>
      </c>
      <c r="C26" s="26" t="s">
        <v>1063</v>
      </c>
      <c r="D26" t="s">
        <v>123</v>
      </c>
      <c r="E26" s="27" t="s">
        <v>1064</v>
      </c>
      <c r="F26" s="28" t="s">
        <v>142</v>
      </c>
      <c r="G26" s="29">
        <v>25.600000000000001</v>
      </c>
      <c r="H26" s="28">
        <v>0.0018</v>
      </c>
      <c r="I26" s="30">
        <f>ROUND(G26*H26,P4)</f>
        <v>0</v>
      </c>
      <c r="L26" s="31">
        <v>0</v>
      </c>
      <c r="M26" s="24">
        <f>ROUND(G26*L26,P4)</f>
        <v>0</v>
      </c>
      <c r="N26" s="25" t="s">
        <v>536</v>
      </c>
      <c r="O26" s="32">
        <f>M26*AA26</f>
        <v>0</v>
      </c>
      <c r="P26" s="1">
        <v>3</v>
      </c>
      <c r="AA26" s="1">
        <f>IF(P26=1,$O$3,IF(P26=2,$O$4,$O$5))</f>
        <v>0</v>
      </c>
    </row>
    <row r="27" ht="25.5">
      <c r="A27" s="1" t="s">
        <v>127</v>
      </c>
      <c r="E27" s="27" t="s">
        <v>1064</v>
      </c>
    </row>
    <row r="28">
      <c r="A28" s="1" t="s">
        <v>128</v>
      </c>
    </row>
    <row r="29">
      <c r="A29" s="1" t="s">
        <v>129</v>
      </c>
      <c r="E29" s="27" t="s">
        <v>123</v>
      </c>
    </row>
    <row r="30" ht="25.5">
      <c r="A30" s="1" t="s">
        <v>121</v>
      </c>
      <c r="B30" s="1">
        <v>5</v>
      </c>
      <c r="C30" s="26" t="s">
        <v>1065</v>
      </c>
      <c r="D30" t="s">
        <v>123</v>
      </c>
      <c r="E30" s="27" t="s">
        <v>1066</v>
      </c>
      <c r="F30" s="28" t="s">
        <v>603</v>
      </c>
      <c r="G30" s="29">
        <v>1110.537</v>
      </c>
      <c r="H30" s="28">
        <v>0.00084000000000000003</v>
      </c>
      <c r="I30" s="30">
        <f>ROUND(G30*H30,P4)</f>
        <v>0</v>
      </c>
      <c r="L30" s="31">
        <v>0</v>
      </c>
      <c r="M30" s="24">
        <f>ROUND(G30*L30,P4)</f>
        <v>0</v>
      </c>
      <c r="N30" s="25" t="s">
        <v>536</v>
      </c>
      <c r="O30" s="32">
        <f>M30*AA30</f>
        <v>0</v>
      </c>
      <c r="P30" s="1">
        <v>3</v>
      </c>
      <c r="AA30" s="1">
        <f>IF(P30=1,$O$3,IF(P30=2,$O$4,$O$5))</f>
        <v>0</v>
      </c>
    </row>
    <row r="31" ht="25.5">
      <c r="A31" s="1" t="s">
        <v>127</v>
      </c>
      <c r="E31" s="27" t="s">
        <v>1066</v>
      </c>
    </row>
    <row r="32" ht="216.75">
      <c r="A32" s="1" t="s">
        <v>128</v>
      </c>
      <c r="E32" s="33" t="s">
        <v>1067</v>
      </c>
    </row>
    <row r="33">
      <c r="A33" s="1" t="s">
        <v>129</v>
      </c>
      <c r="E33" s="27" t="s">
        <v>123</v>
      </c>
    </row>
    <row r="34" ht="25.5">
      <c r="A34" s="1" t="s">
        <v>121</v>
      </c>
      <c r="B34" s="1">
        <v>6</v>
      </c>
      <c r="C34" s="26" t="s">
        <v>1068</v>
      </c>
      <c r="D34" t="s">
        <v>123</v>
      </c>
      <c r="E34" s="27" t="s">
        <v>1069</v>
      </c>
      <c r="F34" s="28" t="s">
        <v>603</v>
      </c>
      <c r="G34" s="29">
        <v>1110.537</v>
      </c>
      <c r="H34" s="28">
        <v>0</v>
      </c>
      <c r="I34" s="30">
        <f>ROUND(G34*H34,P4)</f>
        <v>0</v>
      </c>
      <c r="L34" s="31">
        <v>0</v>
      </c>
      <c r="M34" s="24">
        <f>ROUND(G34*L34,P4)</f>
        <v>0</v>
      </c>
      <c r="N34" s="25" t="s">
        <v>536</v>
      </c>
      <c r="O34" s="32">
        <f>M34*AA34</f>
        <v>0</v>
      </c>
      <c r="P34" s="1">
        <v>3</v>
      </c>
      <c r="AA34" s="1">
        <f>IF(P34=1,$O$3,IF(P34=2,$O$4,$O$5))</f>
        <v>0</v>
      </c>
    </row>
    <row r="35" ht="25.5">
      <c r="A35" s="1" t="s">
        <v>127</v>
      </c>
      <c r="E35" s="27" t="s">
        <v>1069</v>
      </c>
    </row>
    <row r="36">
      <c r="A36" s="1" t="s">
        <v>128</v>
      </c>
    </row>
    <row r="37">
      <c r="A37" s="1" t="s">
        <v>129</v>
      </c>
      <c r="E37" s="27" t="s">
        <v>123</v>
      </c>
    </row>
    <row r="38" ht="25.5">
      <c r="A38" s="1" t="s">
        <v>121</v>
      </c>
      <c r="B38" s="1">
        <v>7</v>
      </c>
      <c r="C38" s="26" t="s">
        <v>1070</v>
      </c>
      <c r="D38" t="s">
        <v>123</v>
      </c>
      <c r="E38" s="27" t="s">
        <v>1071</v>
      </c>
      <c r="F38" s="28" t="s">
        <v>125</v>
      </c>
      <c r="G38" s="29">
        <v>652.827</v>
      </c>
      <c r="H38" s="28">
        <v>0</v>
      </c>
      <c r="I38" s="30">
        <f>ROUND(G38*H38,P4)</f>
        <v>0</v>
      </c>
      <c r="L38" s="31">
        <v>0</v>
      </c>
      <c r="M38" s="24">
        <f>ROUND(G38*L38,P4)</f>
        <v>0</v>
      </c>
      <c r="N38" s="25" t="s">
        <v>536</v>
      </c>
      <c r="O38" s="32">
        <f>M38*AA38</f>
        <v>0</v>
      </c>
      <c r="P38" s="1">
        <v>3</v>
      </c>
      <c r="AA38" s="1">
        <f>IF(P38=1,$O$3,IF(P38=2,$O$4,$O$5))</f>
        <v>0</v>
      </c>
    </row>
    <row r="39" ht="25.5">
      <c r="A39" s="1" t="s">
        <v>127</v>
      </c>
      <c r="E39" s="27" t="s">
        <v>1071</v>
      </c>
    </row>
    <row r="40" ht="63.75">
      <c r="A40" s="1" t="s">
        <v>128</v>
      </c>
      <c r="E40" s="33" t="s">
        <v>1072</v>
      </c>
    </row>
    <row r="41">
      <c r="A41" s="1" t="s">
        <v>129</v>
      </c>
      <c r="E41" s="27" t="s">
        <v>123</v>
      </c>
    </row>
    <row r="42" ht="25.5">
      <c r="A42" s="1" t="s">
        <v>121</v>
      </c>
      <c r="B42" s="1">
        <v>8</v>
      </c>
      <c r="C42" s="26" t="s">
        <v>1073</v>
      </c>
      <c r="D42" t="s">
        <v>123</v>
      </c>
      <c r="E42" s="27" t="s">
        <v>1074</v>
      </c>
      <c r="F42" s="28" t="s">
        <v>125</v>
      </c>
      <c r="G42" s="29">
        <v>86.882000000000005</v>
      </c>
      <c r="H42" s="28">
        <v>0</v>
      </c>
      <c r="I42" s="30">
        <f>ROUND(G42*H42,P4)</f>
        <v>0</v>
      </c>
      <c r="L42" s="31">
        <v>0</v>
      </c>
      <c r="M42" s="24">
        <f>ROUND(G42*L42,P4)</f>
        <v>0</v>
      </c>
      <c r="N42" s="25" t="s">
        <v>536</v>
      </c>
      <c r="O42" s="32">
        <f>M42*AA42</f>
        <v>0</v>
      </c>
      <c r="P42" s="1">
        <v>3</v>
      </c>
      <c r="AA42" s="1">
        <f>IF(P42=1,$O$3,IF(P42=2,$O$4,$O$5))</f>
        <v>0</v>
      </c>
    </row>
    <row r="43" ht="38.25">
      <c r="A43" s="1" t="s">
        <v>127</v>
      </c>
      <c r="E43" s="27" t="s">
        <v>1075</v>
      </c>
    </row>
    <row r="44" ht="369.75">
      <c r="A44" s="1" t="s">
        <v>128</v>
      </c>
      <c r="E44" s="33" t="s">
        <v>1076</v>
      </c>
    </row>
    <row r="45">
      <c r="A45" s="1" t="s">
        <v>129</v>
      </c>
      <c r="E45" s="27" t="s">
        <v>123</v>
      </c>
    </row>
    <row r="46" ht="25.5">
      <c r="A46" s="1" t="s">
        <v>121</v>
      </c>
      <c r="B46" s="1">
        <v>10</v>
      </c>
      <c r="C46" s="26" t="s">
        <v>1077</v>
      </c>
      <c r="D46" t="s">
        <v>123</v>
      </c>
      <c r="E46" s="27" t="s">
        <v>1078</v>
      </c>
      <c r="F46" s="28" t="s">
        <v>603</v>
      </c>
      <c r="G46" s="29">
        <v>200</v>
      </c>
      <c r="H46" s="28">
        <v>0</v>
      </c>
      <c r="I46" s="30">
        <f>ROUND(G46*H46,P4)</f>
        <v>0</v>
      </c>
      <c r="L46" s="31">
        <v>0</v>
      </c>
      <c r="M46" s="24">
        <f>ROUND(G46*L46,P4)</f>
        <v>0</v>
      </c>
      <c r="N46" s="25" t="s">
        <v>536</v>
      </c>
      <c r="O46" s="32">
        <f>M46*AA46</f>
        <v>0</v>
      </c>
      <c r="P46" s="1">
        <v>3</v>
      </c>
      <c r="AA46" s="1">
        <f>IF(P46=1,$O$3,IF(P46=2,$O$4,$O$5))</f>
        <v>0</v>
      </c>
    </row>
    <row r="47" ht="25.5">
      <c r="A47" s="1" t="s">
        <v>127</v>
      </c>
      <c r="E47" s="27" t="s">
        <v>1078</v>
      </c>
    </row>
    <row r="48">
      <c r="A48" s="1" t="s">
        <v>128</v>
      </c>
    </row>
    <row r="49">
      <c r="A49" s="1" t="s">
        <v>129</v>
      </c>
      <c r="E49" s="27" t="s">
        <v>123</v>
      </c>
    </row>
    <row r="50">
      <c r="A50" s="1" t="s">
        <v>121</v>
      </c>
      <c r="B50" s="1">
        <v>9</v>
      </c>
      <c r="C50" s="26" t="s">
        <v>1079</v>
      </c>
      <c r="D50" t="s">
        <v>123</v>
      </c>
      <c r="E50" s="27" t="s">
        <v>1080</v>
      </c>
      <c r="F50" s="28" t="s">
        <v>632</v>
      </c>
      <c r="G50" s="29">
        <v>173.76400000000001</v>
      </c>
      <c r="H50" s="28">
        <v>0</v>
      </c>
      <c r="I50" s="30">
        <f>ROUND(G50*H50,P4)</f>
        <v>0</v>
      </c>
      <c r="L50" s="31">
        <v>0</v>
      </c>
      <c r="M50" s="24">
        <f>ROUND(G50*L50,P4)</f>
        <v>0</v>
      </c>
      <c r="N50" s="25" t="s">
        <v>536</v>
      </c>
      <c r="O50" s="32">
        <f>M50*AA50</f>
        <v>0</v>
      </c>
      <c r="P50" s="1">
        <v>3</v>
      </c>
      <c r="AA50" s="1">
        <f>IF(P50=1,$O$3,IF(P50=2,$O$4,$O$5))</f>
        <v>0</v>
      </c>
    </row>
    <row r="51">
      <c r="A51" s="1" t="s">
        <v>127</v>
      </c>
      <c r="E51" s="27" t="s">
        <v>1080</v>
      </c>
    </row>
    <row r="52">
      <c r="A52" s="1" t="s">
        <v>128</v>
      </c>
    </row>
    <row r="53">
      <c r="A53" s="1" t="s">
        <v>129</v>
      </c>
      <c r="E53" s="27" t="s">
        <v>123</v>
      </c>
    </row>
    <row r="54" ht="51">
      <c r="A54" s="1" t="s">
        <v>121</v>
      </c>
      <c r="B54" s="1">
        <v>12</v>
      </c>
      <c r="C54" s="26" t="s">
        <v>1081</v>
      </c>
      <c r="D54" t="s">
        <v>123</v>
      </c>
      <c r="E54" s="27" t="s">
        <v>1082</v>
      </c>
      <c r="F54" s="28" t="s">
        <v>632</v>
      </c>
      <c r="G54" s="29">
        <v>513.58399999999995</v>
      </c>
      <c r="H54" s="28">
        <v>0</v>
      </c>
      <c r="I54" s="30">
        <f>ROUND(G54*H54,P4)</f>
        <v>0</v>
      </c>
      <c r="L54" s="31">
        <v>0</v>
      </c>
      <c r="M54" s="24">
        <f>ROUND(G54*L54,P4)</f>
        <v>0</v>
      </c>
      <c r="N54" s="25" t="s">
        <v>177</v>
      </c>
      <c r="O54" s="32">
        <f>M54*AA54</f>
        <v>0</v>
      </c>
      <c r="P54" s="1">
        <v>3</v>
      </c>
      <c r="AA54" s="1">
        <f>IF(P54=1,$O$3,IF(P54=2,$O$4,$O$5))</f>
        <v>0</v>
      </c>
    </row>
    <row r="55" ht="51">
      <c r="A55" s="1" t="s">
        <v>127</v>
      </c>
      <c r="E55" s="27" t="s">
        <v>1082</v>
      </c>
    </row>
    <row r="56">
      <c r="A56" s="1" t="s">
        <v>128</v>
      </c>
      <c r="E56" s="33" t="s">
        <v>1083</v>
      </c>
    </row>
    <row r="57" ht="25.5">
      <c r="A57" s="1" t="s">
        <v>129</v>
      </c>
      <c r="E57" s="27" t="s">
        <v>685</v>
      </c>
    </row>
    <row r="58">
      <c r="A58" s="1" t="s">
        <v>118</v>
      </c>
      <c r="C58" s="22" t="s">
        <v>1084</v>
      </c>
      <c r="E58" s="23" t="s">
        <v>1085</v>
      </c>
      <c r="L58" s="24">
        <f>SUMIFS(L59:L62,A59:A62,"P")</f>
        <v>0</v>
      </c>
      <c r="M58" s="24">
        <f>SUMIFS(M59:M62,A59:A62,"P")</f>
        <v>0</v>
      </c>
      <c r="N58" s="25"/>
    </row>
    <row r="59" ht="25.5">
      <c r="A59" s="1" t="s">
        <v>121</v>
      </c>
      <c r="B59" s="1">
        <v>13</v>
      </c>
      <c r="C59" s="26" t="s">
        <v>1086</v>
      </c>
      <c r="D59" t="s">
        <v>123</v>
      </c>
      <c r="E59" s="27" t="s">
        <v>1087</v>
      </c>
      <c r="F59" s="28" t="s">
        <v>125</v>
      </c>
      <c r="G59" s="29">
        <v>17.815999999999999</v>
      </c>
      <c r="H59" s="28">
        <v>0</v>
      </c>
      <c r="I59" s="30">
        <f>ROUND(G59*H59,P4)</f>
        <v>0</v>
      </c>
      <c r="L59" s="31">
        <v>0</v>
      </c>
      <c r="M59" s="24">
        <f>ROUND(G59*L59,P4)</f>
        <v>0</v>
      </c>
      <c r="N59" s="25" t="s">
        <v>536</v>
      </c>
      <c r="O59" s="32">
        <f>M59*AA59</f>
        <v>0</v>
      </c>
      <c r="P59" s="1">
        <v>3</v>
      </c>
      <c r="AA59" s="1">
        <f>IF(P59=1,$O$3,IF(P59=2,$O$4,$O$5))</f>
        <v>0</v>
      </c>
    </row>
    <row r="60" ht="25.5">
      <c r="A60" s="1" t="s">
        <v>127</v>
      </c>
      <c r="E60" s="27" t="s">
        <v>1087</v>
      </c>
    </row>
    <row r="61" ht="51">
      <c r="A61" s="1" t="s">
        <v>128</v>
      </c>
      <c r="E61" s="33" t="s">
        <v>1088</v>
      </c>
    </row>
    <row r="62">
      <c r="A62" s="1" t="s">
        <v>129</v>
      </c>
      <c r="E62" s="27" t="s">
        <v>123</v>
      </c>
    </row>
    <row r="63">
      <c r="A63" s="1" t="s">
        <v>118</v>
      </c>
      <c r="C63" s="22" t="s">
        <v>1089</v>
      </c>
      <c r="E63" s="23" t="s">
        <v>1090</v>
      </c>
      <c r="L63" s="24">
        <f>SUMIFS(L64:L79,A64:A79,"P")</f>
        <v>0</v>
      </c>
      <c r="M63" s="24">
        <f>SUMIFS(M64:M79,A64:A79,"P")</f>
        <v>0</v>
      </c>
      <c r="N63" s="25"/>
    </row>
    <row r="64">
      <c r="A64" s="1" t="s">
        <v>121</v>
      </c>
      <c r="B64" s="1">
        <v>14</v>
      </c>
      <c r="C64" s="26" t="s">
        <v>1091</v>
      </c>
      <c r="D64" t="s">
        <v>123</v>
      </c>
      <c r="E64" s="27" t="s">
        <v>1092</v>
      </c>
      <c r="F64" s="28" t="s">
        <v>125</v>
      </c>
      <c r="G64" s="29">
        <v>27.960999999999999</v>
      </c>
      <c r="H64" s="28">
        <v>0</v>
      </c>
      <c r="I64" s="30">
        <f>ROUND(G64*H64,P4)</f>
        <v>0</v>
      </c>
      <c r="L64" s="31">
        <v>0</v>
      </c>
      <c r="M64" s="24">
        <f>ROUND(G64*L64,P4)</f>
        <v>0</v>
      </c>
      <c r="N64" s="25" t="s">
        <v>536</v>
      </c>
      <c r="O64" s="32">
        <f>M64*AA64</f>
        <v>0</v>
      </c>
      <c r="P64" s="1">
        <v>3</v>
      </c>
      <c r="AA64" s="1">
        <f>IF(P64=1,$O$3,IF(P64=2,$O$4,$O$5))</f>
        <v>0</v>
      </c>
    </row>
    <row r="65">
      <c r="A65" s="1" t="s">
        <v>127</v>
      </c>
      <c r="E65" s="27" t="s">
        <v>1092</v>
      </c>
    </row>
    <row r="66" ht="357">
      <c r="A66" s="1" t="s">
        <v>128</v>
      </c>
      <c r="E66" s="33" t="s">
        <v>1093</v>
      </c>
    </row>
    <row r="67">
      <c r="A67" s="1" t="s">
        <v>129</v>
      </c>
      <c r="E67" s="27" t="s">
        <v>123</v>
      </c>
    </row>
    <row r="68" ht="25.5">
      <c r="A68" s="1" t="s">
        <v>121</v>
      </c>
      <c r="B68" s="1">
        <v>15</v>
      </c>
      <c r="C68" s="26" t="s">
        <v>1094</v>
      </c>
      <c r="D68" t="s">
        <v>123</v>
      </c>
      <c r="E68" s="27" t="s">
        <v>1095</v>
      </c>
      <c r="F68" s="28" t="s">
        <v>125</v>
      </c>
      <c r="G68" s="29">
        <v>3.7999999999999998</v>
      </c>
      <c r="H68" s="28">
        <v>0</v>
      </c>
      <c r="I68" s="30">
        <f>ROUND(G68*H68,P4)</f>
        <v>0</v>
      </c>
      <c r="L68" s="31">
        <v>0</v>
      </c>
      <c r="M68" s="24">
        <f>ROUND(G68*L68,P4)</f>
        <v>0</v>
      </c>
      <c r="N68" s="25" t="s">
        <v>536</v>
      </c>
      <c r="O68" s="32">
        <f>M68*AA68</f>
        <v>0</v>
      </c>
      <c r="P68" s="1">
        <v>3</v>
      </c>
      <c r="AA68" s="1">
        <f>IF(P68=1,$O$3,IF(P68=2,$O$4,$O$5))</f>
        <v>0</v>
      </c>
    </row>
    <row r="69" ht="38.25">
      <c r="A69" s="1" t="s">
        <v>127</v>
      </c>
      <c r="E69" s="27" t="s">
        <v>1096</v>
      </c>
    </row>
    <row r="70" ht="38.25">
      <c r="A70" s="1" t="s">
        <v>128</v>
      </c>
      <c r="E70" s="33" t="s">
        <v>1097</v>
      </c>
    </row>
    <row r="71">
      <c r="A71" s="1" t="s">
        <v>129</v>
      </c>
      <c r="E71" s="27" t="s">
        <v>123</v>
      </c>
    </row>
    <row r="72" ht="25.5">
      <c r="A72" s="1" t="s">
        <v>121</v>
      </c>
      <c r="B72" s="1">
        <v>16</v>
      </c>
      <c r="C72" s="26" t="s">
        <v>1098</v>
      </c>
      <c r="D72" t="s">
        <v>123</v>
      </c>
      <c r="E72" s="27" t="s">
        <v>1099</v>
      </c>
      <c r="F72" s="28" t="s">
        <v>125</v>
      </c>
      <c r="G72" s="29">
        <v>0.64800000000000002</v>
      </c>
      <c r="H72" s="28">
        <v>0</v>
      </c>
      <c r="I72" s="30">
        <f>ROUND(G72*H72,P4)</f>
        <v>0</v>
      </c>
      <c r="L72" s="31">
        <v>0</v>
      </c>
      <c r="M72" s="24">
        <f>ROUND(G72*L72,P4)</f>
        <v>0</v>
      </c>
      <c r="N72" s="25" t="s">
        <v>536</v>
      </c>
      <c r="O72" s="32">
        <f>M72*AA72</f>
        <v>0</v>
      </c>
      <c r="P72" s="1">
        <v>3</v>
      </c>
      <c r="AA72" s="1">
        <f>IF(P72=1,$O$3,IF(P72=2,$O$4,$O$5))</f>
        <v>0</v>
      </c>
    </row>
    <row r="73" ht="38.25">
      <c r="A73" s="1" t="s">
        <v>127</v>
      </c>
      <c r="E73" s="27" t="s">
        <v>1100</v>
      </c>
    </row>
    <row r="74">
      <c r="A74" s="1" t="s">
        <v>128</v>
      </c>
      <c r="E74" s="33" t="s">
        <v>1101</v>
      </c>
    </row>
    <row r="75">
      <c r="A75" s="1" t="s">
        <v>129</v>
      </c>
      <c r="E75" s="27" t="s">
        <v>123</v>
      </c>
    </row>
    <row r="76" ht="25.5">
      <c r="A76" s="1" t="s">
        <v>121</v>
      </c>
      <c r="B76" s="1">
        <v>17</v>
      </c>
      <c r="C76" s="26" t="s">
        <v>1102</v>
      </c>
      <c r="D76" t="s">
        <v>123</v>
      </c>
      <c r="E76" s="27" t="s">
        <v>1103</v>
      </c>
      <c r="F76" s="28" t="s">
        <v>632</v>
      </c>
      <c r="G76" s="29">
        <v>0.059999999999999998</v>
      </c>
      <c r="H76" s="28">
        <v>1.0608</v>
      </c>
      <c r="I76" s="30">
        <f>ROUND(G76*H76,P4)</f>
        <v>0</v>
      </c>
      <c r="L76" s="31">
        <v>0</v>
      </c>
      <c r="M76" s="24">
        <f>ROUND(G76*L76,P4)</f>
        <v>0</v>
      </c>
      <c r="N76" s="25" t="s">
        <v>536</v>
      </c>
      <c r="O76" s="32">
        <f>M76*AA76</f>
        <v>0</v>
      </c>
      <c r="P76" s="1">
        <v>3</v>
      </c>
      <c r="AA76" s="1">
        <f>IF(P76=1,$O$3,IF(P76=2,$O$4,$O$5))</f>
        <v>0</v>
      </c>
    </row>
    <row r="77" ht="25.5">
      <c r="A77" s="1" t="s">
        <v>127</v>
      </c>
      <c r="E77" s="27" t="s">
        <v>1103</v>
      </c>
    </row>
    <row r="78">
      <c r="A78" s="1" t="s">
        <v>128</v>
      </c>
    </row>
    <row r="79">
      <c r="A79" s="1" t="s">
        <v>129</v>
      </c>
      <c r="E79" s="27" t="s">
        <v>123</v>
      </c>
    </row>
    <row r="80">
      <c r="A80" s="1" t="s">
        <v>118</v>
      </c>
      <c r="C80" s="22" t="s">
        <v>1104</v>
      </c>
      <c r="E80" s="23" t="s">
        <v>1105</v>
      </c>
      <c r="L80" s="24">
        <f>SUMIFS(L81:L88,A81:A88,"P")</f>
        <v>0</v>
      </c>
      <c r="M80" s="24">
        <f>SUMIFS(M81:M88,A81:A88,"P")</f>
        <v>0</v>
      </c>
      <c r="N80" s="25"/>
    </row>
    <row r="81">
      <c r="A81" s="1" t="s">
        <v>121</v>
      </c>
      <c r="B81" s="1">
        <v>31</v>
      </c>
      <c r="C81" s="26" t="s">
        <v>1106</v>
      </c>
      <c r="D81" t="s">
        <v>123</v>
      </c>
      <c r="E81" s="27" t="s">
        <v>1107</v>
      </c>
      <c r="F81" s="28" t="s">
        <v>637</v>
      </c>
      <c r="G81" s="29">
        <v>1</v>
      </c>
      <c r="H81" s="28">
        <v>0.06318</v>
      </c>
      <c r="I81" s="30">
        <f>ROUND(G81*H81,P4)</f>
        <v>0</v>
      </c>
      <c r="L81" s="31">
        <v>0</v>
      </c>
      <c r="M81" s="24">
        <f>ROUND(G81*L81,P4)</f>
        <v>0</v>
      </c>
      <c r="N81" s="25" t="s">
        <v>177</v>
      </c>
      <c r="O81" s="32">
        <f>M81*AA81</f>
        <v>0</v>
      </c>
      <c r="P81" s="1">
        <v>3</v>
      </c>
      <c r="AA81" s="1">
        <f>IF(P81=1,$O$3,IF(P81=2,$O$4,$O$5))</f>
        <v>0</v>
      </c>
    </row>
    <row r="82">
      <c r="A82" s="1" t="s">
        <v>127</v>
      </c>
      <c r="E82" s="27" t="s">
        <v>1107</v>
      </c>
    </row>
    <row r="83">
      <c r="A83" s="1" t="s">
        <v>128</v>
      </c>
    </row>
    <row r="84">
      <c r="A84" s="1" t="s">
        <v>129</v>
      </c>
      <c r="E84" s="27" t="s">
        <v>123</v>
      </c>
    </row>
    <row r="85">
      <c r="A85" s="1" t="s">
        <v>121</v>
      </c>
      <c r="B85" s="1">
        <v>32</v>
      </c>
      <c r="C85" s="26" t="s">
        <v>1108</v>
      </c>
      <c r="D85" t="s">
        <v>123</v>
      </c>
      <c r="E85" s="27" t="s">
        <v>1109</v>
      </c>
      <c r="F85" s="28" t="s">
        <v>149</v>
      </c>
      <c r="G85" s="29">
        <v>1</v>
      </c>
      <c r="H85" s="28">
        <v>0</v>
      </c>
      <c r="I85" s="30">
        <f>ROUND(G85*H85,P4)</f>
        <v>0</v>
      </c>
      <c r="L85" s="31">
        <v>0</v>
      </c>
      <c r="M85" s="24">
        <f>ROUND(G85*L85,P4)</f>
        <v>0</v>
      </c>
      <c r="N85" s="25" t="s">
        <v>177</v>
      </c>
      <c r="O85" s="32">
        <f>M85*AA85</f>
        <v>0</v>
      </c>
      <c r="P85" s="1">
        <v>3</v>
      </c>
      <c r="AA85" s="1">
        <f>IF(P85=1,$O$3,IF(P85=2,$O$4,$O$5))</f>
        <v>0</v>
      </c>
    </row>
    <row r="86">
      <c r="A86" s="1" t="s">
        <v>127</v>
      </c>
      <c r="E86" s="27" t="s">
        <v>1109</v>
      </c>
    </row>
    <row r="87">
      <c r="A87" s="1" t="s">
        <v>128</v>
      </c>
    </row>
    <row r="88">
      <c r="A88" s="1" t="s">
        <v>129</v>
      </c>
      <c r="E88" s="27" t="s">
        <v>123</v>
      </c>
    </row>
    <row r="89">
      <c r="A89" s="1" t="s">
        <v>118</v>
      </c>
      <c r="C89" s="22" t="s">
        <v>656</v>
      </c>
      <c r="E89" s="23" t="s">
        <v>1110</v>
      </c>
      <c r="L89" s="24">
        <f>SUMIFS(L90:L129,A90:A129,"P")</f>
        <v>0</v>
      </c>
      <c r="M89" s="24">
        <f>SUMIFS(M90:M129,A90:A129,"P")</f>
        <v>0</v>
      </c>
      <c r="N89" s="25"/>
    </row>
    <row r="90" ht="25.5">
      <c r="A90" s="1" t="s">
        <v>121</v>
      </c>
      <c r="B90" s="1">
        <v>18</v>
      </c>
      <c r="C90" s="26" t="s">
        <v>1111</v>
      </c>
      <c r="D90" t="s">
        <v>123</v>
      </c>
      <c r="E90" s="27" t="s">
        <v>1112</v>
      </c>
      <c r="F90" s="28" t="s">
        <v>142</v>
      </c>
      <c r="G90" s="29">
        <v>28.399999999999999</v>
      </c>
      <c r="H90" s="28">
        <v>0</v>
      </c>
      <c r="I90" s="30">
        <f>ROUND(G90*H90,P4)</f>
        <v>0</v>
      </c>
      <c r="L90" s="31">
        <v>0</v>
      </c>
      <c r="M90" s="24">
        <f>ROUND(G90*L90,P4)</f>
        <v>0</v>
      </c>
      <c r="N90" s="25" t="s">
        <v>536</v>
      </c>
      <c r="O90" s="32">
        <f>M90*AA90</f>
        <v>0</v>
      </c>
      <c r="P90" s="1">
        <v>3</v>
      </c>
      <c r="AA90" s="1">
        <f>IF(P90=1,$O$3,IF(P90=2,$O$4,$O$5))</f>
        <v>0</v>
      </c>
    </row>
    <row r="91" ht="25.5">
      <c r="A91" s="1" t="s">
        <v>127</v>
      </c>
      <c r="E91" s="27" t="s">
        <v>1112</v>
      </c>
    </row>
    <row r="92">
      <c r="A92" s="1" t="s">
        <v>128</v>
      </c>
    </row>
    <row r="93">
      <c r="A93" s="1" t="s">
        <v>129</v>
      </c>
      <c r="E93" s="27" t="s">
        <v>123</v>
      </c>
    </row>
    <row r="94" ht="25.5">
      <c r="A94" s="1" t="s">
        <v>121</v>
      </c>
      <c r="B94" s="1">
        <v>20</v>
      </c>
      <c r="C94" s="26" t="s">
        <v>1113</v>
      </c>
      <c r="D94" t="s">
        <v>123</v>
      </c>
      <c r="E94" s="27" t="s">
        <v>1114</v>
      </c>
      <c r="F94" s="28" t="s">
        <v>142</v>
      </c>
      <c r="G94" s="29">
        <v>63.130000000000003</v>
      </c>
      <c r="H94" s="28">
        <v>0</v>
      </c>
      <c r="I94" s="30">
        <f>ROUND(G94*H94,P4)</f>
        <v>0</v>
      </c>
      <c r="L94" s="31">
        <v>0</v>
      </c>
      <c r="M94" s="24">
        <f>ROUND(G94*L94,P4)</f>
        <v>0</v>
      </c>
      <c r="N94" s="25" t="s">
        <v>536</v>
      </c>
      <c r="O94" s="32">
        <f>M94*AA94</f>
        <v>0</v>
      </c>
      <c r="P94" s="1">
        <v>3</v>
      </c>
      <c r="AA94" s="1">
        <f>IF(P94=1,$O$3,IF(P94=2,$O$4,$O$5))</f>
        <v>0</v>
      </c>
    </row>
    <row r="95" ht="25.5">
      <c r="A95" s="1" t="s">
        <v>127</v>
      </c>
      <c r="E95" s="27" t="s">
        <v>1114</v>
      </c>
    </row>
    <row r="96">
      <c r="A96" s="1" t="s">
        <v>128</v>
      </c>
      <c r="E96" s="33" t="s">
        <v>1115</v>
      </c>
    </row>
    <row r="97">
      <c r="A97" s="1" t="s">
        <v>129</v>
      </c>
      <c r="E97" s="27" t="s">
        <v>123</v>
      </c>
    </row>
    <row r="98" ht="25.5">
      <c r="A98" s="1" t="s">
        <v>121</v>
      </c>
      <c r="B98" s="1">
        <v>21</v>
      </c>
      <c r="C98" s="26" t="s">
        <v>1116</v>
      </c>
      <c r="D98" t="s">
        <v>123</v>
      </c>
      <c r="E98" s="27" t="s">
        <v>1117</v>
      </c>
      <c r="F98" s="28" t="s">
        <v>149</v>
      </c>
      <c r="G98" s="29">
        <v>1</v>
      </c>
      <c r="H98" s="28">
        <v>0.030120000000000001</v>
      </c>
      <c r="I98" s="30">
        <f>ROUND(G98*H98,P4)</f>
        <v>0</v>
      </c>
      <c r="L98" s="31">
        <v>0</v>
      </c>
      <c r="M98" s="24">
        <f>ROUND(G98*L98,P4)</f>
        <v>0</v>
      </c>
      <c r="N98" s="25" t="s">
        <v>536</v>
      </c>
      <c r="O98" s="32">
        <f>M98*AA98</f>
        <v>0</v>
      </c>
      <c r="P98" s="1">
        <v>3</v>
      </c>
      <c r="AA98" s="1">
        <f>IF(P98=1,$O$3,IF(P98=2,$O$4,$O$5))</f>
        <v>0</v>
      </c>
    </row>
    <row r="99" ht="25.5">
      <c r="A99" s="1" t="s">
        <v>127</v>
      </c>
      <c r="E99" s="27" t="s">
        <v>1117</v>
      </c>
    </row>
    <row r="100">
      <c r="A100" s="1" t="s">
        <v>128</v>
      </c>
      <c r="E100" s="33" t="s">
        <v>1118</v>
      </c>
    </row>
    <row r="101">
      <c r="A101" s="1" t="s">
        <v>129</v>
      </c>
      <c r="E101" s="27" t="s">
        <v>123</v>
      </c>
    </row>
    <row r="102" ht="25.5">
      <c r="A102" s="1" t="s">
        <v>121</v>
      </c>
      <c r="B102" s="1">
        <v>22</v>
      </c>
      <c r="C102" s="26" t="s">
        <v>1119</v>
      </c>
      <c r="D102" t="s">
        <v>123</v>
      </c>
      <c r="E102" s="27" t="s">
        <v>1120</v>
      </c>
      <c r="F102" s="28" t="s">
        <v>149</v>
      </c>
      <c r="G102" s="29">
        <v>3</v>
      </c>
      <c r="H102" s="28">
        <v>0.033300000000000003</v>
      </c>
      <c r="I102" s="30">
        <f>ROUND(G102*H102,P4)</f>
        <v>0</v>
      </c>
      <c r="L102" s="31">
        <v>0</v>
      </c>
      <c r="M102" s="24">
        <f>ROUND(G102*L102,P4)</f>
        <v>0</v>
      </c>
      <c r="N102" s="25" t="s">
        <v>536</v>
      </c>
      <c r="O102" s="32">
        <f>M102*AA102</f>
        <v>0</v>
      </c>
      <c r="P102" s="1">
        <v>3</v>
      </c>
      <c r="AA102" s="1">
        <f>IF(P102=1,$O$3,IF(P102=2,$O$4,$O$5))</f>
        <v>0</v>
      </c>
    </row>
    <row r="103" ht="25.5">
      <c r="A103" s="1" t="s">
        <v>127</v>
      </c>
      <c r="E103" s="27" t="s">
        <v>1120</v>
      </c>
    </row>
    <row r="104" ht="51">
      <c r="A104" s="1" t="s">
        <v>128</v>
      </c>
      <c r="E104" s="33" t="s">
        <v>1121</v>
      </c>
    </row>
    <row r="105">
      <c r="A105" s="1" t="s">
        <v>129</v>
      </c>
      <c r="E105" s="27" t="s">
        <v>123</v>
      </c>
    </row>
    <row r="106" ht="25.5">
      <c r="A106" s="1" t="s">
        <v>121</v>
      </c>
      <c r="B106" s="1">
        <v>23</v>
      </c>
      <c r="C106" s="26" t="s">
        <v>1122</v>
      </c>
      <c r="D106" t="s">
        <v>123</v>
      </c>
      <c r="E106" s="27" t="s">
        <v>1123</v>
      </c>
      <c r="F106" s="28" t="s">
        <v>149</v>
      </c>
      <c r="G106" s="29">
        <v>9</v>
      </c>
      <c r="H106" s="28">
        <v>0.036479999999999999</v>
      </c>
      <c r="I106" s="30">
        <f>ROUND(G106*H106,P4)</f>
        <v>0</v>
      </c>
      <c r="L106" s="31">
        <v>0</v>
      </c>
      <c r="M106" s="24">
        <f>ROUND(G106*L106,P4)</f>
        <v>0</v>
      </c>
      <c r="N106" s="25" t="s">
        <v>536</v>
      </c>
      <c r="O106" s="32">
        <f>M106*AA106</f>
        <v>0</v>
      </c>
      <c r="P106" s="1">
        <v>3</v>
      </c>
      <c r="AA106" s="1">
        <f>IF(P106=1,$O$3,IF(P106=2,$O$4,$O$5))</f>
        <v>0</v>
      </c>
    </row>
    <row r="107" ht="25.5">
      <c r="A107" s="1" t="s">
        <v>127</v>
      </c>
      <c r="E107" s="27" t="s">
        <v>1123</v>
      </c>
    </row>
    <row r="108" ht="127.5">
      <c r="A108" s="1" t="s">
        <v>128</v>
      </c>
      <c r="E108" s="33" t="s">
        <v>1124</v>
      </c>
    </row>
    <row r="109">
      <c r="A109" s="1" t="s">
        <v>129</v>
      </c>
      <c r="E109" s="27" t="s">
        <v>123</v>
      </c>
    </row>
    <row r="110" ht="25.5">
      <c r="A110" s="1" t="s">
        <v>121</v>
      </c>
      <c r="B110" s="1">
        <v>24</v>
      </c>
      <c r="C110" s="26" t="s">
        <v>1125</v>
      </c>
      <c r="D110" t="s">
        <v>123</v>
      </c>
      <c r="E110" s="27" t="s">
        <v>1126</v>
      </c>
      <c r="F110" s="28" t="s">
        <v>149</v>
      </c>
      <c r="G110" s="29">
        <v>5</v>
      </c>
      <c r="H110" s="28">
        <v>0.039669999999999997</v>
      </c>
      <c r="I110" s="30">
        <f>ROUND(G110*H110,P4)</f>
        <v>0</v>
      </c>
      <c r="L110" s="31">
        <v>0</v>
      </c>
      <c r="M110" s="24">
        <f>ROUND(G110*L110,P4)</f>
        <v>0</v>
      </c>
      <c r="N110" s="25" t="s">
        <v>536</v>
      </c>
      <c r="O110" s="32">
        <f>M110*AA110</f>
        <v>0</v>
      </c>
      <c r="P110" s="1">
        <v>3</v>
      </c>
      <c r="AA110" s="1">
        <f>IF(P110=1,$O$3,IF(P110=2,$O$4,$O$5))</f>
        <v>0</v>
      </c>
    </row>
    <row r="111" ht="25.5">
      <c r="A111" s="1" t="s">
        <v>127</v>
      </c>
      <c r="E111" s="27" t="s">
        <v>1126</v>
      </c>
    </row>
    <row r="112" ht="76.5">
      <c r="A112" s="1" t="s">
        <v>128</v>
      </c>
      <c r="E112" s="33" t="s">
        <v>1127</v>
      </c>
    </row>
    <row r="113">
      <c r="A113" s="1" t="s">
        <v>129</v>
      </c>
      <c r="E113" s="27" t="s">
        <v>123</v>
      </c>
    </row>
    <row r="114" ht="25.5">
      <c r="A114" s="1" t="s">
        <v>121</v>
      </c>
      <c r="B114" s="1">
        <v>27</v>
      </c>
      <c r="C114" s="26" t="s">
        <v>1128</v>
      </c>
      <c r="D114" t="s">
        <v>123</v>
      </c>
      <c r="E114" s="27" t="s">
        <v>1129</v>
      </c>
      <c r="F114" s="28" t="s">
        <v>125</v>
      </c>
      <c r="G114" s="29">
        <v>26.957000000000001</v>
      </c>
      <c r="H114" s="28">
        <v>0.04512</v>
      </c>
      <c r="I114" s="30">
        <f>ROUND(G114*H114,P4)</f>
        <v>0</v>
      </c>
      <c r="L114" s="31">
        <v>0</v>
      </c>
      <c r="M114" s="24">
        <f>ROUND(G114*L114,P4)</f>
        <v>0</v>
      </c>
      <c r="N114" s="25" t="s">
        <v>536</v>
      </c>
      <c r="O114" s="32">
        <f>M114*AA114</f>
        <v>0</v>
      </c>
      <c r="P114" s="1">
        <v>3</v>
      </c>
      <c r="AA114" s="1">
        <f>IF(P114=1,$O$3,IF(P114=2,$O$4,$O$5))</f>
        <v>0</v>
      </c>
    </row>
    <row r="115" ht="38.25">
      <c r="A115" s="1" t="s">
        <v>127</v>
      </c>
      <c r="E115" s="27" t="s">
        <v>1130</v>
      </c>
    </row>
    <row r="116">
      <c r="A116" s="1" t="s">
        <v>128</v>
      </c>
      <c r="E116" s="33" t="s">
        <v>1131</v>
      </c>
    </row>
    <row r="117">
      <c r="A117" s="1" t="s">
        <v>129</v>
      </c>
      <c r="E117" s="27" t="s">
        <v>123</v>
      </c>
    </row>
    <row r="118">
      <c r="A118" s="1" t="s">
        <v>121</v>
      </c>
      <c r="B118" s="1">
        <v>19</v>
      </c>
      <c r="C118" s="26" t="s">
        <v>1132</v>
      </c>
      <c r="D118" t="s">
        <v>123</v>
      </c>
      <c r="E118" s="27" t="s">
        <v>1133</v>
      </c>
      <c r="F118" s="28" t="s">
        <v>142</v>
      </c>
      <c r="G118" s="29">
        <v>28.826000000000001</v>
      </c>
      <c r="H118" s="28">
        <v>0.0010200000000000001</v>
      </c>
      <c r="I118" s="30">
        <f>ROUND(G118*H118,P4)</f>
        <v>0</v>
      </c>
      <c r="L118" s="31">
        <v>0</v>
      </c>
      <c r="M118" s="24">
        <f>ROUND(G118*L118,P4)</f>
        <v>0</v>
      </c>
      <c r="N118" s="25" t="s">
        <v>177</v>
      </c>
      <c r="O118" s="32">
        <f>M118*AA118</f>
        <v>0</v>
      </c>
      <c r="P118" s="1">
        <v>3</v>
      </c>
      <c r="AA118" s="1">
        <f>IF(P118=1,$O$3,IF(P118=2,$O$4,$O$5))</f>
        <v>0</v>
      </c>
    </row>
    <row r="119">
      <c r="A119" s="1" t="s">
        <v>127</v>
      </c>
      <c r="E119" s="27" t="s">
        <v>1133</v>
      </c>
    </row>
    <row r="120">
      <c r="A120" s="1" t="s">
        <v>128</v>
      </c>
    </row>
    <row r="121">
      <c r="A121" s="1" t="s">
        <v>129</v>
      </c>
      <c r="E121" s="27" t="s">
        <v>123</v>
      </c>
    </row>
    <row r="122">
      <c r="A122" s="1" t="s">
        <v>121</v>
      </c>
      <c r="B122" s="1">
        <v>25</v>
      </c>
      <c r="C122" s="26" t="s">
        <v>1134</v>
      </c>
      <c r="D122" t="s">
        <v>123</v>
      </c>
      <c r="E122" s="27" t="s">
        <v>1135</v>
      </c>
      <c r="F122" s="28" t="s">
        <v>142</v>
      </c>
      <c r="G122" s="29">
        <v>18.32</v>
      </c>
      <c r="H122" s="28">
        <v>0.0027499999999999998</v>
      </c>
      <c r="I122" s="30">
        <f>ROUND(G122*H122,P4)</f>
        <v>0</v>
      </c>
      <c r="L122" s="31">
        <v>0</v>
      </c>
      <c r="M122" s="24">
        <f>ROUND(G122*L122,P4)</f>
        <v>0</v>
      </c>
      <c r="N122" s="25" t="s">
        <v>177</v>
      </c>
      <c r="O122" s="32">
        <f>M122*AA122</f>
        <v>0</v>
      </c>
      <c r="P122" s="1">
        <v>3</v>
      </c>
      <c r="AA122" s="1">
        <f>IF(P122=1,$O$3,IF(P122=2,$O$4,$O$5))</f>
        <v>0</v>
      </c>
    </row>
    <row r="123">
      <c r="A123" s="1" t="s">
        <v>127</v>
      </c>
      <c r="E123" s="27" t="s">
        <v>1135</v>
      </c>
    </row>
    <row r="124" ht="89.25">
      <c r="A124" s="1" t="s">
        <v>128</v>
      </c>
      <c r="E124" s="33" t="s">
        <v>1136</v>
      </c>
    </row>
    <row r="125" ht="38.25">
      <c r="A125" s="1" t="s">
        <v>129</v>
      </c>
      <c r="E125" s="27" t="s">
        <v>1137</v>
      </c>
    </row>
    <row r="126">
      <c r="A126" s="1" t="s">
        <v>121</v>
      </c>
      <c r="B126" s="1">
        <v>26</v>
      </c>
      <c r="C126" s="26" t="s">
        <v>1138</v>
      </c>
      <c r="D126" t="s">
        <v>123</v>
      </c>
      <c r="E126" s="27" t="s">
        <v>1139</v>
      </c>
      <c r="F126" s="28" t="s">
        <v>142</v>
      </c>
      <c r="G126" s="29">
        <v>393.91000000000003</v>
      </c>
      <c r="H126" s="28">
        <v>0.0030400000000000002</v>
      </c>
      <c r="I126" s="30">
        <f>ROUND(G126*H126,P4)</f>
        <v>0</v>
      </c>
      <c r="L126" s="31">
        <v>0</v>
      </c>
      <c r="M126" s="24">
        <f>ROUND(G126*L126,P4)</f>
        <v>0</v>
      </c>
      <c r="N126" s="25" t="s">
        <v>177</v>
      </c>
      <c r="O126" s="32">
        <f>M126*AA126</f>
        <v>0</v>
      </c>
      <c r="P126" s="1">
        <v>3</v>
      </c>
      <c r="AA126" s="1">
        <f>IF(P126=1,$O$3,IF(P126=2,$O$4,$O$5))</f>
        <v>0</v>
      </c>
    </row>
    <row r="127">
      <c r="A127" s="1" t="s">
        <v>127</v>
      </c>
      <c r="E127" s="27" t="s">
        <v>1139</v>
      </c>
    </row>
    <row r="128" ht="318.75">
      <c r="A128" s="1" t="s">
        <v>128</v>
      </c>
      <c r="E128" s="33" t="s">
        <v>1140</v>
      </c>
    </row>
    <row r="129" ht="38.25">
      <c r="A129" s="1" t="s">
        <v>129</v>
      </c>
      <c r="E129" s="27" t="s">
        <v>1137</v>
      </c>
    </row>
    <row r="130">
      <c r="A130" s="1" t="s">
        <v>118</v>
      </c>
      <c r="C130" s="22" t="s">
        <v>679</v>
      </c>
      <c r="E130" s="23" t="s">
        <v>680</v>
      </c>
      <c r="L130" s="24">
        <f>SUMIFS(L131:L138,A131:A138,"P")</f>
        <v>0</v>
      </c>
      <c r="M130" s="24">
        <f>SUMIFS(M131:M138,A131:A138,"P")</f>
        <v>0</v>
      </c>
      <c r="N130" s="25"/>
    </row>
    <row r="131" ht="25.5">
      <c r="A131" s="1" t="s">
        <v>121</v>
      </c>
      <c r="B131" s="1">
        <v>28</v>
      </c>
      <c r="C131" s="26" t="s">
        <v>1141</v>
      </c>
      <c r="D131" t="s">
        <v>123</v>
      </c>
      <c r="E131" s="27" t="s">
        <v>1142</v>
      </c>
      <c r="F131" s="28" t="s">
        <v>632</v>
      </c>
      <c r="G131" s="29">
        <v>0.94699999999999995</v>
      </c>
      <c r="H131" s="28">
        <v>0</v>
      </c>
      <c r="I131" s="30">
        <f>ROUND(G131*H131,P4)</f>
        <v>0</v>
      </c>
      <c r="L131" s="31">
        <v>0</v>
      </c>
      <c r="M131" s="24">
        <f>ROUND(G131*L131,P4)</f>
        <v>0</v>
      </c>
      <c r="N131" s="25" t="s">
        <v>536</v>
      </c>
      <c r="O131" s="32">
        <f>M131*AA131</f>
        <v>0</v>
      </c>
      <c r="P131" s="1">
        <v>3</v>
      </c>
      <c r="AA131" s="1">
        <f>IF(P131=1,$O$3,IF(P131=2,$O$4,$O$5))</f>
        <v>0</v>
      </c>
    </row>
    <row r="132" ht="25.5">
      <c r="A132" s="1" t="s">
        <v>127</v>
      </c>
      <c r="E132" s="27" t="s">
        <v>1142</v>
      </c>
    </row>
    <row r="133">
      <c r="A133" s="1" t="s">
        <v>128</v>
      </c>
    </row>
    <row r="134">
      <c r="A134" s="1" t="s">
        <v>129</v>
      </c>
      <c r="E134" s="27" t="s">
        <v>123</v>
      </c>
    </row>
    <row r="135" ht="51">
      <c r="A135" s="1" t="s">
        <v>121</v>
      </c>
      <c r="B135" s="1">
        <v>29</v>
      </c>
      <c r="C135" s="26" t="s">
        <v>1143</v>
      </c>
      <c r="D135" t="s">
        <v>123</v>
      </c>
      <c r="E135" s="27" t="s">
        <v>1144</v>
      </c>
      <c r="F135" s="28" t="s">
        <v>632</v>
      </c>
      <c r="G135" s="29">
        <v>0.94699999999999995</v>
      </c>
      <c r="H135" s="28">
        <v>0</v>
      </c>
      <c r="I135" s="30">
        <f>ROUND(G135*H135,P4)</f>
        <v>0</v>
      </c>
      <c r="L135" s="31">
        <v>0</v>
      </c>
      <c r="M135" s="24">
        <f>ROUND(G135*L135,P4)</f>
        <v>0</v>
      </c>
      <c r="N135" s="25" t="s">
        <v>177</v>
      </c>
      <c r="O135" s="32">
        <f>M135*AA135</f>
        <v>0</v>
      </c>
      <c r="P135" s="1">
        <v>3</v>
      </c>
      <c r="AA135" s="1">
        <f>IF(P135=1,$O$3,IF(P135=2,$O$4,$O$5))</f>
        <v>0</v>
      </c>
    </row>
    <row r="136" ht="51">
      <c r="A136" s="1" t="s">
        <v>127</v>
      </c>
      <c r="E136" s="27" t="s">
        <v>1144</v>
      </c>
    </row>
    <row r="137">
      <c r="A137" s="1" t="s">
        <v>128</v>
      </c>
    </row>
    <row r="138" ht="25.5">
      <c r="A138" s="1" t="s">
        <v>129</v>
      </c>
      <c r="E138" s="27" t="s">
        <v>685</v>
      </c>
    </row>
    <row r="139">
      <c r="A139" s="1" t="s">
        <v>118</v>
      </c>
      <c r="C139" s="22" t="s">
        <v>686</v>
      </c>
      <c r="E139" s="23" t="s">
        <v>687</v>
      </c>
      <c r="L139" s="24">
        <f>SUMIFS(L140:L143,A140:A143,"P")</f>
        <v>0</v>
      </c>
      <c r="M139" s="24">
        <f>SUMIFS(M140:M143,A140:A143,"P")</f>
        <v>0</v>
      </c>
      <c r="N139" s="25"/>
    </row>
    <row r="140" ht="38.25">
      <c r="A140" s="1" t="s">
        <v>121</v>
      </c>
      <c r="B140" s="1">
        <v>30</v>
      </c>
      <c r="C140" s="26" t="s">
        <v>1145</v>
      </c>
      <c r="D140" t="s">
        <v>123</v>
      </c>
      <c r="E140" s="27" t="s">
        <v>1146</v>
      </c>
      <c r="F140" s="28" t="s">
        <v>632</v>
      </c>
      <c r="G140" s="29">
        <v>4.1980000000000004</v>
      </c>
      <c r="H140" s="28">
        <v>0</v>
      </c>
      <c r="I140" s="30">
        <f>ROUND(G140*H140,P4)</f>
        <v>0</v>
      </c>
      <c r="L140" s="31">
        <v>0</v>
      </c>
      <c r="M140" s="24">
        <f>ROUND(G140*L140,P4)</f>
        <v>0</v>
      </c>
      <c r="N140" s="25" t="s">
        <v>536</v>
      </c>
      <c r="O140" s="32">
        <f>M140*AA140</f>
        <v>0</v>
      </c>
      <c r="P140" s="1">
        <v>3</v>
      </c>
      <c r="AA140" s="1">
        <f>IF(P140=1,$O$3,IF(P140=2,$O$4,$O$5))</f>
        <v>0</v>
      </c>
    </row>
    <row r="141" ht="38.25">
      <c r="A141" s="1" t="s">
        <v>127</v>
      </c>
      <c r="E141" s="27" t="s">
        <v>1147</v>
      </c>
    </row>
    <row r="142">
      <c r="A142" s="1" t="s">
        <v>128</v>
      </c>
    </row>
    <row r="143">
      <c r="A143" s="1" t="s">
        <v>129</v>
      </c>
      <c r="E143" s="27" t="s">
        <v>123</v>
      </c>
    </row>
  </sheetData>
  <sheetProtection sheet="1" objects="1" scenarios="1" spinCount="100000" saltValue="sP0rYXDijsh63Bi2xID/P2jdsk1PIa7oMIuHSzy+D1nJTTgmHmLD+EUbRftSA52Bpy2Z1ybXIpxJxx7v6Nbr5Q==" hashValue="NzWfNLHU0uiTyh5Z4KosIpU+dcrnNySAFmGcypQu53zQqtXMbMeS/i2k3wYXBORIfMZ/WZhVI/zvjxqeCqMql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40</v>
      </c>
      <c r="M3" s="20">
        <f>Rekapitulace!C24</f>
        <v>0</v>
      </c>
      <c r="N3" s="6" t="s">
        <v>3</v>
      </c>
      <c r="O3">
        <v>0</v>
      </c>
      <c r="P3">
        <v>2</v>
      </c>
    </row>
    <row r="4" ht="34.01575" customHeight="1">
      <c r="A4" s="16" t="s">
        <v>99</v>
      </c>
      <c r="B4" s="17" t="s">
        <v>100</v>
      </c>
      <c r="C4" s="18" t="s">
        <v>40</v>
      </c>
      <c r="D4" s="1"/>
      <c r="E4" s="17" t="s">
        <v>41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COUNTIFS(L8:L118,"=0",A8:A118,"P")+COUNTIFS(L8:L118,"",A8:A118,"P")+SUM(Q8:Q118)</f>
        <v>0</v>
      </c>
    </row>
    <row r="8">
      <c r="A8" s="1" t="s">
        <v>116</v>
      </c>
      <c r="C8" s="22" t="s">
        <v>1148</v>
      </c>
      <c r="E8" s="23" t="s">
        <v>45</v>
      </c>
      <c r="L8" s="24">
        <f>L9+L62+L67+L72+L113</f>
        <v>0</v>
      </c>
      <c r="M8" s="24">
        <f>M9+M62+M67+M72+M113</f>
        <v>0</v>
      </c>
      <c r="N8" s="25"/>
    </row>
    <row r="9">
      <c r="A9" s="1" t="s">
        <v>118</v>
      </c>
      <c r="C9" s="22" t="s">
        <v>119</v>
      </c>
      <c r="E9" s="23" t="s">
        <v>1051</v>
      </c>
      <c r="L9" s="24">
        <f>SUMIFS(L10:L61,A10:A61,"P")</f>
        <v>0</v>
      </c>
      <c r="M9" s="24">
        <f>SUMIFS(M10:M61,A10:A61,"P")</f>
        <v>0</v>
      </c>
      <c r="N9" s="25"/>
    </row>
    <row r="10">
      <c r="A10" s="1" t="s">
        <v>121</v>
      </c>
      <c r="B10" s="1">
        <v>12</v>
      </c>
      <c r="C10" s="26" t="s">
        <v>1052</v>
      </c>
      <c r="D10" t="s">
        <v>123</v>
      </c>
      <c r="E10" s="27" t="s">
        <v>1053</v>
      </c>
      <c r="F10" s="28" t="s">
        <v>1054</v>
      </c>
      <c r="G10" s="29">
        <v>0.59999999999999998</v>
      </c>
      <c r="H10" s="28">
        <v>0.001</v>
      </c>
      <c r="I10" s="30">
        <f>ROUND(G10*H10,P4)</f>
        <v>0</v>
      </c>
      <c r="L10" s="31">
        <v>0</v>
      </c>
      <c r="M10" s="24">
        <f>ROUND(G10*L10,P4)</f>
        <v>0</v>
      </c>
      <c r="N10" s="25" t="s">
        <v>536</v>
      </c>
      <c r="O10" s="32">
        <f>M10*AA10</f>
        <v>0</v>
      </c>
      <c r="P10" s="1">
        <v>3</v>
      </c>
      <c r="AA10" s="1">
        <f>IF(P10=1,$O$3,IF(P10=2,$O$4,$O$5))</f>
        <v>0</v>
      </c>
    </row>
    <row r="11">
      <c r="A11" s="1" t="s">
        <v>127</v>
      </c>
      <c r="E11" s="27" t="s">
        <v>1053</v>
      </c>
    </row>
    <row r="12">
      <c r="A12" s="1" t="s">
        <v>128</v>
      </c>
    </row>
    <row r="13">
      <c r="A13" s="1" t="s">
        <v>129</v>
      </c>
      <c r="E13" s="27" t="s">
        <v>123</v>
      </c>
    </row>
    <row r="14" ht="25.5">
      <c r="A14" s="1" t="s">
        <v>121</v>
      </c>
      <c r="B14" s="1">
        <v>1</v>
      </c>
      <c r="C14" s="26" t="s">
        <v>1149</v>
      </c>
      <c r="D14" t="s">
        <v>123</v>
      </c>
      <c r="E14" s="27" t="s">
        <v>1150</v>
      </c>
      <c r="F14" s="28" t="s">
        <v>125</v>
      </c>
      <c r="G14" s="29">
        <v>5.9359999999999999</v>
      </c>
      <c r="H14" s="28">
        <v>0</v>
      </c>
      <c r="I14" s="30">
        <f>ROUND(G14*H14,P4)</f>
        <v>0</v>
      </c>
      <c r="L14" s="31">
        <v>0</v>
      </c>
      <c r="M14" s="24">
        <f>ROUND(G14*L14,P4)</f>
        <v>0</v>
      </c>
      <c r="N14" s="25" t="s">
        <v>536</v>
      </c>
      <c r="O14" s="32">
        <f>M14*AA14</f>
        <v>0</v>
      </c>
      <c r="P14" s="1">
        <v>3</v>
      </c>
      <c r="AA14" s="1">
        <f>IF(P14=1,$O$3,IF(P14=2,$O$4,$O$5))</f>
        <v>0</v>
      </c>
    </row>
    <row r="15" ht="25.5">
      <c r="A15" s="1" t="s">
        <v>127</v>
      </c>
      <c r="E15" s="27" t="s">
        <v>1150</v>
      </c>
    </row>
    <row r="16">
      <c r="A16" s="1" t="s">
        <v>128</v>
      </c>
    </row>
    <row r="17">
      <c r="A17" s="1" t="s">
        <v>129</v>
      </c>
      <c r="E17" s="27" t="s">
        <v>123</v>
      </c>
    </row>
    <row r="18" ht="25.5">
      <c r="A18" s="1" t="s">
        <v>121</v>
      </c>
      <c r="B18" s="1">
        <v>2</v>
      </c>
      <c r="C18" s="26" t="s">
        <v>1055</v>
      </c>
      <c r="D18" t="s">
        <v>123</v>
      </c>
      <c r="E18" s="27" t="s">
        <v>1056</v>
      </c>
      <c r="F18" s="28" t="s">
        <v>125</v>
      </c>
      <c r="G18" s="29">
        <v>23.744</v>
      </c>
      <c r="H18" s="28">
        <v>0</v>
      </c>
      <c r="I18" s="30">
        <f>ROUND(G18*H18,P4)</f>
        <v>0</v>
      </c>
      <c r="L18" s="31">
        <v>0</v>
      </c>
      <c r="M18" s="24">
        <f>ROUND(G18*L18,P4)</f>
        <v>0</v>
      </c>
      <c r="N18" s="25" t="s">
        <v>536</v>
      </c>
      <c r="O18" s="32">
        <f>M18*AA18</f>
        <v>0</v>
      </c>
      <c r="P18" s="1">
        <v>3</v>
      </c>
      <c r="AA18" s="1">
        <f>IF(P18=1,$O$3,IF(P18=2,$O$4,$O$5))</f>
        <v>0</v>
      </c>
    </row>
    <row r="19" ht="25.5">
      <c r="A19" s="1" t="s">
        <v>127</v>
      </c>
      <c r="E19" s="27" t="s">
        <v>1056</v>
      </c>
    </row>
    <row r="20" ht="89.25">
      <c r="A20" s="1" t="s">
        <v>128</v>
      </c>
      <c r="E20" s="33" t="s">
        <v>1151</v>
      </c>
    </row>
    <row r="21">
      <c r="A21" s="1" t="s">
        <v>129</v>
      </c>
      <c r="E21" s="27" t="s">
        <v>123</v>
      </c>
    </row>
    <row r="22" ht="25.5">
      <c r="A22" s="1" t="s">
        <v>121</v>
      </c>
      <c r="B22" s="1">
        <v>3</v>
      </c>
      <c r="C22" s="26" t="s">
        <v>1152</v>
      </c>
      <c r="D22" t="s">
        <v>123</v>
      </c>
      <c r="E22" s="27" t="s">
        <v>1153</v>
      </c>
      <c r="F22" s="28" t="s">
        <v>125</v>
      </c>
      <c r="G22" s="29">
        <v>9.8689999999999998</v>
      </c>
      <c r="H22" s="28">
        <v>0</v>
      </c>
      <c r="I22" s="30">
        <f>ROUND(G22*H22,P4)</f>
        <v>0</v>
      </c>
      <c r="L22" s="31">
        <v>0</v>
      </c>
      <c r="M22" s="24">
        <f>ROUND(G22*L22,P4)</f>
        <v>0</v>
      </c>
      <c r="N22" s="25" t="s">
        <v>536</v>
      </c>
      <c r="O22" s="32">
        <f>M22*AA22</f>
        <v>0</v>
      </c>
      <c r="P22" s="1">
        <v>3</v>
      </c>
      <c r="AA22" s="1">
        <f>IF(P22=1,$O$3,IF(P22=2,$O$4,$O$5))</f>
        <v>0</v>
      </c>
    </row>
    <row r="23" ht="25.5">
      <c r="A23" s="1" t="s">
        <v>127</v>
      </c>
      <c r="E23" s="27" t="s">
        <v>1153</v>
      </c>
    </row>
    <row r="24">
      <c r="A24" s="1" t="s">
        <v>128</v>
      </c>
    </row>
    <row r="25">
      <c r="A25" s="1" t="s">
        <v>129</v>
      </c>
      <c r="E25" s="27" t="s">
        <v>123</v>
      </c>
    </row>
    <row r="26" ht="25.5">
      <c r="A26" s="1" t="s">
        <v>121</v>
      </c>
      <c r="B26" s="1">
        <v>4</v>
      </c>
      <c r="C26" s="26" t="s">
        <v>1154</v>
      </c>
      <c r="D26" t="s">
        <v>123</v>
      </c>
      <c r="E26" s="27" t="s">
        <v>1155</v>
      </c>
      <c r="F26" s="28" t="s">
        <v>125</v>
      </c>
      <c r="G26" s="29">
        <v>39.478000000000002</v>
      </c>
      <c r="H26" s="28">
        <v>0</v>
      </c>
      <c r="I26" s="30">
        <f>ROUND(G26*H26,P4)</f>
        <v>0</v>
      </c>
      <c r="L26" s="31">
        <v>0</v>
      </c>
      <c r="M26" s="24">
        <f>ROUND(G26*L26,P4)</f>
        <v>0</v>
      </c>
      <c r="N26" s="25" t="s">
        <v>536</v>
      </c>
      <c r="O26" s="32">
        <f>M26*AA26</f>
        <v>0</v>
      </c>
      <c r="P26" s="1">
        <v>3</v>
      </c>
      <c r="AA26" s="1">
        <f>IF(P26=1,$O$3,IF(P26=2,$O$4,$O$5))</f>
        <v>0</v>
      </c>
    </row>
    <row r="27" ht="25.5">
      <c r="A27" s="1" t="s">
        <v>127</v>
      </c>
      <c r="E27" s="27" t="s">
        <v>1155</v>
      </c>
    </row>
    <row r="28" ht="76.5">
      <c r="A28" s="1" t="s">
        <v>128</v>
      </c>
      <c r="E28" s="33" t="s">
        <v>1156</v>
      </c>
    </row>
    <row r="29">
      <c r="A29" s="1" t="s">
        <v>129</v>
      </c>
      <c r="E29" s="27" t="s">
        <v>123</v>
      </c>
    </row>
    <row r="30" ht="25.5">
      <c r="A30" s="1" t="s">
        <v>121</v>
      </c>
      <c r="B30" s="1">
        <v>5</v>
      </c>
      <c r="C30" s="26" t="s">
        <v>1063</v>
      </c>
      <c r="D30" t="s">
        <v>123</v>
      </c>
      <c r="E30" s="27" t="s">
        <v>1064</v>
      </c>
      <c r="F30" s="28" t="s">
        <v>142</v>
      </c>
      <c r="G30" s="29">
        <v>22.5</v>
      </c>
      <c r="H30" s="28">
        <v>0.0018</v>
      </c>
      <c r="I30" s="30">
        <f>ROUND(G30*H30,P4)</f>
        <v>0</v>
      </c>
      <c r="L30" s="31">
        <v>0</v>
      </c>
      <c r="M30" s="24">
        <f>ROUND(G30*L30,P4)</f>
        <v>0</v>
      </c>
      <c r="N30" s="25" t="s">
        <v>536</v>
      </c>
      <c r="O30" s="32">
        <f>M30*AA30</f>
        <v>0</v>
      </c>
      <c r="P30" s="1">
        <v>3</v>
      </c>
      <c r="AA30" s="1">
        <f>IF(P30=1,$O$3,IF(P30=2,$O$4,$O$5))</f>
        <v>0</v>
      </c>
    </row>
    <row r="31" ht="25.5">
      <c r="A31" s="1" t="s">
        <v>127</v>
      </c>
      <c r="E31" s="27" t="s">
        <v>1064</v>
      </c>
    </row>
    <row r="32">
      <c r="A32" s="1" t="s">
        <v>128</v>
      </c>
    </row>
    <row r="33">
      <c r="A33" s="1" t="s">
        <v>129</v>
      </c>
      <c r="E33" s="27" t="s">
        <v>123</v>
      </c>
    </row>
    <row r="34" ht="25.5">
      <c r="A34" s="1" t="s">
        <v>121</v>
      </c>
      <c r="B34" s="1">
        <v>6</v>
      </c>
      <c r="C34" s="26" t="s">
        <v>1065</v>
      </c>
      <c r="D34" t="s">
        <v>123</v>
      </c>
      <c r="E34" s="27" t="s">
        <v>1066</v>
      </c>
      <c r="F34" s="28" t="s">
        <v>603</v>
      </c>
      <c r="G34" s="29">
        <v>123.36799999999999</v>
      </c>
      <c r="H34" s="28">
        <v>0.00084000000000000003</v>
      </c>
      <c r="I34" s="30">
        <f>ROUND(G34*H34,P4)</f>
        <v>0</v>
      </c>
      <c r="L34" s="31">
        <v>0</v>
      </c>
      <c r="M34" s="24">
        <f>ROUND(G34*L34,P4)</f>
        <v>0</v>
      </c>
      <c r="N34" s="25" t="s">
        <v>536</v>
      </c>
      <c r="O34" s="32">
        <f>M34*AA34</f>
        <v>0</v>
      </c>
      <c r="P34" s="1">
        <v>3</v>
      </c>
      <c r="AA34" s="1">
        <f>IF(P34=1,$O$3,IF(P34=2,$O$4,$O$5))</f>
        <v>0</v>
      </c>
    </row>
    <row r="35" ht="25.5">
      <c r="A35" s="1" t="s">
        <v>127</v>
      </c>
      <c r="E35" s="27" t="s">
        <v>1066</v>
      </c>
    </row>
    <row r="36" ht="63.75">
      <c r="A36" s="1" t="s">
        <v>128</v>
      </c>
      <c r="E36" s="33" t="s">
        <v>1157</v>
      </c>
    </row>
    <row r="37">
      <c r="A37" s="1" t="s">
        <v>129</v>
      </c>
      <c r="E37" s="27" t="s">
        <v>123</v>
      </c>
    </row>
    <row r="38" ht="25.5">
      <c r="A38" s="1" t="s">
        <v>121</v>
      </c>
      <c r="B38" s="1">
        <v>7</v>
      </c>
      <c r="C38" s="26" t="s">
        <v>1068</v>
      </c>
      <c r="D38" t="s">
        <v>123</v>
      </c>
      <c r="E38" s="27" t="s">
        <v>1069</v>
      </c>
      <c r="F38" s="28" t="s">
        <v>603</v>
      </c>
      <c r="G38" s="29">
        <v>123.36799999999999</v>
      </c>
      <c r="H38" s="28">
        <v>0</v>
      </c>
      <c r="I38" s="30">
        <f>ROUND(G38*H38,P4)</f>
        <v>0</v>
      </c>
      <c r="L38" s="31">
        <v>0</v>
      </c>
      <c r="M38" s="24">
        <f>ROUND(G38*L38,P4)</f>
        <v>0</v>
      </c>
      <c r="N38" s="25" t="s">
        <v>536</v>
      </c>
      <c r="O38" s="32">
        <f>M38*AA38</f>
        <v>0</v>
      </c>
      <c r="P38" s="1">
        <v>3</v>
      </c>
      <c r="AA38" s="1">
        <f>IF(P38=1,$O$3,IF(P38=2,$O$4,$O$5))</f>
        <v>0</v>
      </c>
    </row>
    <row r="39" ht="25.5">
      <c r="A39" s="1" t="s">
        <v>127</v>
      </c>
      <c r="E39" s="27" t="s">
        <v>1069</v>
      </c>
    </row>
    <row r="40">
      <c r="A40" s="1" t="s">
        <v>128</v>
      </c>
    </row>
    <row r="41">
      <c r="A41" s="1" t="s">
        <v>129</v>
      </c>
      <c r="E41" s="27" t="s">
        <v>123</v>
      </c>
    </row>
    <row r="42" ht="25.5">
      <c r="A42" s="1" t="s">
        <v>121</v>
      </c>
      <c r="B42" s="1">
        <v>8</v>
      </c>
      <c r="C42" s="26" t="s">
        <v>1070</v>
      </c>
      <c r="D42" t="s">
        <v>123</v>
      </c>
      <c r="E42" s="27" t="s">
        <v>1071</v>
      </c>
      <c r="F42" s="28" t="s">
        <v>125</v>
      </c>
      <c r="G42" s="29">
        <v>52.140000000000001</v>
      </c>
      <c r="H42" s="28">
        <v>0</v>
      </c>
      <c r="I42" s="30">
        <f>ROUND(G42*H42,P4)</f>
        <v>0</v>
      </c>
      <c r="L42" s="31">
        <v>0</v>
      </c>
      <c r="M42" s="24">
        <f>ROUND(G42*L42,P4)</f>
        <v>0</v>
      </c>
      <c r="N42" s="25" t="s">
        <v>536</v>
      </c>
      <c r="O42" s="32">
        <f>M42*AA42</f>
        <v>0</v>
      </c>
      <c r="P42" s="1">
        <v>3</v>
      </c>
      <c r="AA42" s="1">
        <f>IF(P42=1,$O$3,IF(P42=2,$O$4,$O$5))</f>
        <v>0</v>
      </c>
    </row>
    <row r="43" ht="25.5">
      <c r="A43" s="1" t="s">
        <v>127</v>
      </c>
      <c r="E43" s="27" t="s">
        <v>1071</v>
      </c>
    </row>
    <row r="44" ht="127.5">
      <c r="A44" s="1" t="s">
        <v>128</v>
      </c>
      <c r="E44" s="33" t="s">
        <v>1158</v>
      </c>
    </row>
    <row r="45">
      <c r="A45" s="1" t="s">
        <v>129</v>
      </c>
      <c r="E45" s="27" t="s">
        <v>123</v>
      </c>
    </row>
    <row r="46" ht="25.5">
      <c r="A46" s="1" t="s">
        <v>121</v>
      </c>
      <c r="B46" s="1">
        <v>9</v>
      </c>
      <c r="C46" s="26" t="s">
        <v>1073</v>
      </c>
      <c r="D46" t="s">
        <v>123</v>
      </c>
      <c r="E46" s="27" t="s">
        <v>1074</v>
      </c>
      <c r="F46" s="28" t="s">
        <v>125</v>
      </c>
      <c r="G46" s="29">
        <v>21.777999999999999</v>
      </c>
      <c r="H46" s="28">
        <v>0</v>
      </c>
      <c r="I46" s="30">
        <f>ROUND(G46*H46,P4)</f>
        <v>0</v>
      </c>
      <c r="L46" s="31">
        <v>0</v>
      </c>
      <c r="M46" s="24">
        <f>ROUND(G46*L46,P4)</f>
        <v>0</v>
      </c>
      <c r="N46" s="25" t="s">
        <v>536</v>
      </c>
      <c r="O46" s="32">
        <f>M46*AA46</f>
        <v>0</v>
      </c>
      <c r="P46" s="1">
        <v>3</v>
      </c>
      <c r="AA46" s="1">
        <f>IF(P46=1,$O$3,IF(P46=2,$O$4,$O$5))</f>
        <v>0</v>
      </c>
    </row>
    <row r="47" ht="38.25">
      <c r="A47" s="1" t="s">
        <v>127</v>
      </c>
      <c r="E47" s="27" t="s">
        <v>1075</v>
      </c>
    </row>
    <row r="48" ht="127.5">
      <c r="A48" s="1" t="s">
        <v>128</v>
      </c>
      <c r="E48" s="33" t="s">
        <v>1159</v>
      </c>
    </row>
    <row r="49">
      <c r="A49" s="1" t="s">
        <v>129</v>
      </c>
      <c r="E49" s="27" t="s">
        <v>123</v>
      </c>
    </row>
    <row r="50" ht="25.5">
      <c r="A50" s="1" t="s">
        <v>121</v>
      </c>
      <c r="B50" s="1">
        <v>11</v>
      </c>
      <c r="C50" s="26" t="s">
        <v>1077</v>
      </c>
      <c r="D50" t="s">
        <v>123</v>
      </c>
      <c r="E50" s="27" t="s">
        <v>1078</v>
      </c>
      <c r="F50" s="28" t="s">
        <v>603</v>
      </c>
      <c r="G50" s="29">
        <v>30</v>
      </c>
      <c r="H50" s="28">
        <v>0</v>
      </c>
      <c r="I50" s="30">
        <f>ROUND(G50*H50,P4)</f>
        <v>0</v>
      </c>
      <c r="L50" s="31">
        <v>0</v>
      </c>
      <c r="M50" s="24">
        <f>ROUND(G50*L50,P4)</f>
        <v>0</v>
      </c>
      <c r="N50" s="25" t="s">
        <v>536</v>
      </c>
      <c r="O50" s="32">
        <f>M50*AA50</f>
        <v>0</v>
      </c>
      <c r="P50" s="1">
        <v>3</v>
      </c>
      <c r="AA50" s="1">
        <f>IF(P50=1,$O$3,IF(P50=2,$O$4,$O$5))</f>
        <v>0</v>
      </c>
    </row>
    <row r="51" ht="25.5">
      <c r="A51" s="1" t="s">
        <v>127</v>
      </c>
      <c r="E51" s="27" t="s">
        <v>1078</v>
      </c>
    </row>
    <row r="52">
      <c r="A52" s="1" t="s">
        <v>128</v>
      </c>
    </row>
    <row r="53">
      <c r="A53" s="1" t="s">
        <v>129</v>
      </c>
      <c r="E53" s="27" t="s">
        <v>123</v>
      </c>
    </row>
    <row r="54">
      <c r="A54" s="1" t="s">
        <v>121</v>
      </c>
      <c r="B54" s="1">
        <v>10</v>
      </c>
      <c r="C54" s="26" t="s">
        <v>1079</v>
      </c>
      <c r="D54" t="s">
        <v>123</v>
      </c>
      <c r="E54" s="27" t="s">
        <v>1080</v>
      </c>
      <c r="F54" s="28" t="s">
        <v>632</v>
      </c>
      <c r="G54" s="29">
        <v>43.555999999999997</v>
      </c>
      <c r="H54" s="28">
        <v>0</v>
      </c>
      <c r="I54" s="30">
        <f>ROUND(G54*H54,P4)</f>
        <v>0</v>
      </c>
      <c r="L54" s="31">
        <v>0</v>
      </c>
      <c r="M54" s="24">
        <f>ROUND(G54*L54,P4)</f>
        <v>0</v>
      </c>
      <c r="N54" s="25" t="s">
        <v>536</v>
      </c>
      <c r="O54" s="32">
        <f>M54*AA54</f>
        <v>0</v>
      </c>
      <c r="P54" s="1">
        <v>3</v>
      </c>
      <c r="AA54" s="1">
        <f>IF(P54=1,$O$3,IF(P54=2,$O$4,$O$5))</f>
        <v>0</v>
      </c>
    </row>
    <row r="55">
      <c r="A55" s="1" t="s">
        <v>127</v>
      </c>
      <c r="E55" s="27" t="s">
        <v>1080</v>
      </c>
    </row>
    <row r="56">
      <c r="A56" s="1" t="s">
        <v>128</v>
      </c>
    </row>
    <row r="57">
      <c r="A57" s="1" t="s">
        <v>129</v>
      </c>
      <c r="E57" s="27" t="s">
        <v>123</v>
      </c>
    </row>
    <row r="58" ht="51">
      <c r="A58" s="1" t="s">
        <v>121</v>
      </c>
      <c r="B58" s="1">
        <v>13</v>
      </c>
      <c r="C58" s="26" t="s">
        <v>1081</v>
      </c>
      <c r="D58" t="s">
        <v>123</v>
      </c>
      <c r="E58" s="27" t="s">
        <v>1082</v>
      </c>
      <c r="F58" s="28" t="s">
        <v>632</v>
      </c>
      <c r="G58" s="29">
        <v>28.908000000000001</v>
      </c>
      <c r="H58" s="28">
        <v>0</v>
      </c>
      <c r="I58" s="30">
        <f>ROUND(G58*H58,P4)</f>
        <v>0</v>
      </c>
      <c r="L58" s="31">
        <v>0</v>
      </c>
      <c r="M58" s="24">
        <f>ROUND(G58*L58,P4)</f>
        <v>0</v>
      </c>
      <c r="N58" s="25" t="s">
        <v>177</v>
      </c>
      <c r="O58" s="32">
        <f>M58*AA58</f>
        <v>0</v>
      </c>
      <c r="P58" s="1">
        <v>3</v>
      </c>
      <c r="AA58" s="1">
        <f>IF(P58=1,$O$3,IF(P58=2,$O$4,$O$5))</f>
        <v>0</v>
      </c>
    </row>
    <row r="59" ht="51">
      <c r="A59" s="1" t="s">
        <v>127</v>
      </c>
      <c r="E59" s="27" t="s">
        <v>1082</v>
      </c>
    </row>
    <row r="60">
      <c r="A60" s="1" t="s">
        <v>128</v>
      </c>
      <c r="E60" s="33" t="s">
        <v>1160</v>
      </c>
    </row>
    <row r="61" ht="25.5">
      <c r="A61" s="1" t="s">
        <v>129</v>
      </c>
      <c r="E61" s="27" t="s">
        <v>685</v>
      </c>
    </row>
    <row r="62">
      <c r="A62" s="1" t="s">
        <v>118</v>
      </c>
      <c r="C62" s="22" t="s">
        <v>1089</v>
      </c>
      <c r="E62" s="23" t="s">
        <v>1090</v>
      </c>
      <c r="L62" s="24">
        <f>SUMIFS(L63:L66,A63:A66,"P")</f>
        <v>0</v>
      </c>
      <c r="M62" s="24">
        <f>SUMIFS(M63:M66,A63:A66,"P")</f>
        <v>0</v>
      </c>
      <c r="N62" s="25"/>
    </row>
    <row r="63">
      <c r="A63" s="1" t="s">
        <v>121</v>
      </c>
      <c r="B63" s="1">
        <v>14</v>
      </c>
      <c r="C63" s="26" t="s">
        <v>1091</v>
      </c>
      <c r="D63" t="s">
        <v>123</v>
      </c>
      <c r="E63" s="27" t="s">
        <v>1092</v>
      </c>
      <c r="F63" s="28" t="s">
        <v>125</v>
      </c>
      <c r="G63" s="29">
        <v>4.3559999999999999</v>
      </c>
      <c r="H63" s="28">
        <v>0</v>
      </c>
      <c r="I63" s="30">
        <f>ROUND(G63*H63,P4)</f>
        <v>0</v>
      </c>
      <c r="L63" s="31">
        <v>0</v>
      </c>
      <c r="M63" s="24">
        <f>ROUND(G63*L63,P4)</f>
        <v>0</v>
      </c>
      <c r="N63" s="25" t="s">
        <v>536</v>
      </c>
      <c r="O63" s="32">
        <f>M63*AA63</f>
        <v>0</v>
      </c>
      <c r="P63" s="1">
        <v>3</v>
      </c>
      <c r="AA63" s="1">
        <f>IF(P63=1,$O$3,IF(P63=2,$O$4,$O$5))</f>
        <v>0</v>
      </c>
    </row>
    <row r="64">
      <c r="A64" s="1" t="s">
        <v>127</v>
      </c>
      <c r="E64" s="27" t="s">
        <v>1092</v>
      </c>
    </row>
    <row r="65" ht="127.5">
      <c r="A65" s="1" t="s">
        <v>128</v>
      </c>
      <c r="E65" s="33" t="s">
        <v>1161</v>
      </c>
    </row>
    <row r="66">
      <c r="A66" s="1" t="s">
        <v>129</v>
      </c>
      <c r="E66" s="27" t="s">
        <v>123</v>
      </c>
    </row>
    <row r="67">
      <c r="A67" s="1" t="s">
        <v>118</v>
      </c>
      <c r="C67" s="22" t="s">
        <v>1162</v>
      </c>
      <c r="E67" s="23" t="s">
        <v>1163</v>
      </c>
      <c r="L67" s="24">
        <f>SUMIFS(L68:L71,A68:A71,"P")</f>
        <v>0</v>
      </c>
      <c r="M67" s="24">
        <f>SUMIFS(M68:M71,A68:A71,"P")</f>
        <v>0</v>
      </c>
      <c r="N67" s="25"/>
    </row>
    <row r="68">
      <c r="A68" s="1" t="s">
        <v>121</v>
      </c>
      <c r="B68" s="1">
        <v>26</v>
      </c>
      <c r="C68" s="26" t="s">
        <v>1164</v>
      </c>
      <c r="D68" t="s">
        <v>123</v>
      </c>
      <c r="E68" s="27" t="s">
        <v>1165</v>
      </c>
      <c r="F68" s="28" t="s">
        <v>637</v>
      </c>
      <c r="G68" s="29">
        <v>1</v>
      </c>
      <c r="H68" s="28">
        <v>0.0080800000000000004</v>
      </c>
      <c r="I68" s="30">
        <f>ROUND(G68*H68,P4)</f>
        <v>0</v>
      </c>
      <c r="L68" s="31">
        <v>0</v>
      </c>
      <c r="M68" s="24">
        <f>ROUND(G68*L68,P4)</f>
        <v>0</v>
      </c>
      <c r="N68" s="25" t="s">
        <v>536</v>
      </c>
      <c r="O68" s="32">
        <f>M68*AA68</f>
        <v>0</v>
      </c>
      <c r="P68" s="1">
        <v>3</v>
      </c>
      <c r="AA68" s="1">
        <f>IF(P68=1,$O$3,IF(P68=2,$O$4,$O$5))</f>
        <v>0</v>
      </c>
    </row>
    <row r="69">
      <c r="A69" s="1" t="s">
        <v>127</v>
      </c>
      <c r="E69" s="27" t="s">
        <v>1165</v>
      </c>
    </row>
    <row r="70" ht="25.5">
      <c r="A70" s="1" t="s">
        <v>128</v>
      </c>
      <c r="E70" s="33" t="s">
        <v>1166</v>
      </c>
    </row>
    <row r="71">
      <c r="A71" s="1" t="s">
        <v>129</v>
      </c>
      <c r="E71" s="27" t="s">
        <v>123</v>
      </c>
    </row>
    <row r="72">
      <c r="A72" s="1" t="s">
        <v>118</v>
      </c>
      <c r="C72" s="22" t="s">
        <v>656</v>
      </c>
      <c r="E72" s="23" t="s">
        <v>1110</v>
      </c>
      <c r="L72" s="24">
        <f>SUMIFS(L73:L112,A73:A112,"P")</f>
        <v>0</v>
      </c>
      <c r="M72" s="24">
        <f>SUMIFS(M73:M112,A73:A112,"P")</f>
        <v>0</v>
      </c>
      <c r="N72" s="25"/>
    </row>
    <row r="73">
      <c r="A73" s="1" t="s">
        <v>121</v>
      </c>
      <c r="B73" s="1">
        <v>16</v>
      </c>
      <c r="C73" s="26" t="s">
        <v>1167</v>
      </c>
      <c r="D73" t="s">
        <v>123</v>
      </c>
      <c r="E73" s="27" t="s">
        <v>1168</v>
      </c>
      <c r="F73" s="28" t="s">
        <v>142</v>
      </c>
      <c r="G73" s="29">
        <v>26.867000000000001</v>
      </c>
      <c r="H73" s="28">
        <v>0.00017000000000000001</v>
      </c>
      <c r="I73" s="30">
        <f>ROUND(G73*H73,P4)</f>
        <v>0</v>
      </c>
      <c r="L73" s="31">
        <v>0</v>
      </c>
      <c r="M73" s="24">
        <f>ROUND(G73*L73,P4)</f>
        <v>0</v>
      </c>
      <c r="N73" s="25" t="s">
        <v>536</v>
      </c>
      <c r="O73" s="32">
        <f>M73*AA73</f>
        <v>0</v>
      </c>
      <c r="P73" s="1">
        <v>3</v>
      </c>
      <c r="AA73" s="1">
        <f>IF(P73=1,$O$3,IF(P73=2,$O$4,$O$5))</f>
        <v>0</v>
      </c>
    </row>
    <row r="74">
      <c r="A74" s="1" t="s">
        <v>127</v>
      </c>
      <c r="E74" s="27" t="s">
        <v>1168</v>
      </c>
    </row>
    <row r="75">
      <c r="A75" s="1" t="s">
        <v>128</v>
      </c>
    </row>
    <row r="76">
      <c r="A76" s="1" t="s">
        <v>129</v>
      </c>
      <c r="E76" s="27" t="s">
        <v>123</v>
      </c>
    </row>
    <row r="77">
      <c r="A77" s="1" t="s">
        <v>121</v>
      </c>
      <c r="B77" s="1">
        <v>18</v>
      </c>
      <c r="C77" s="26" t="s">
        <v>1169</v>
      </c>
      <c r="D77" t="s">
        <v>123</v>
      </c>
      <c r="E77" s="27" t="s">
        <v>1170</v>
      </c>
      <c r="F77" s="28" t="s">
        <v>142</v>
      </c>
      <c r="G77" s="29">
        <v>48.740000000000002</v>
      </c>
      <c r="H77" s="28">
        <v>0.00067000000000000002</v>
      </c>
      <c r="I77" s="30">
        <f>ROUND(G77*H77,P4)</f>
        <v>0</v>
      </c>
      <c r="L77" s="31">
        <v>0</v>
      </c>
      <c r="M77" s="24">
        <f>ROUND(G77*L77,P4)</f>
        <v>0</v>
      </c>
      <c r="N77" s="25" t="s">
        <v>536</v>
      </c>
      <c r="O77" s="32">
        <f>M77*AA77</f>
        <v>0</v>
      </c>
      <c r="P77" s="1">
        <v>3</v>
      </c>
      <c r="AA77" s="1">
        <f>IF(P77=1,$O$3,IF(P77=2,$O$4,$O$5))</f>
        <v>0</v>
      </c>
    </row>
    <row r="78">
      <c r="A78" s="1" t="s">
        <v>127</v>
      </c>
      <c r="E78" s="27" t="s">
        <v>1170</v>
      </c>
    </row>
    <row r="79">
      <c r="A79" s="1" t="s">
        <v>128</v>
      </c>
    </row>
    <row r="80">
      <c r="A80" s="1" t="s">
        <v>129</v>
      </c>
      <c r="E80" s="27" t="s">
        <v>123</v>
      </c>
    </row>
    <row r="81">
      <c r="A81" s="1" t="s">
        <v>121</v>
      </c>
      <c r="B81" s="1">
        <v>22</v>
      </c>
      <c r="C81" s="26" t="s">
        <v>1171</v>
      </c>
      <c r="D81" t="s">
        <v>123</v>
      </c>
      <c r="E81" s="27" t="s">
        <v>1172</v>
      </c>
      <c r="F81" s="28" t="s">
        <v>142</v>
      </c>
      <c r="G81" s="29">
        <v>1.2</v>
      </c>
      <c r="H81" s="28">
        <v>0.0025600000000000002</v>
      </c>
      <c r="I81" s="30">
        <f>ROUND(G81*H81,P4)</f>
        <v>0</v>
      </c>
      <c r="L81" s="31">
        <v>0</v>
      </c>
      <c r="M81" s="24">
        <f>ROUND(G81*L81,P4)</f>
        <v>0</v>
      </c>
      <c r="N81" s="25" t="s">
        <v>536</v>
      </c>
      <c r="O81" s="32">
        <f>M81*AA81</f>
        <v>0</v>
      </c>
      <c r="P81" s="1">
        <v>3</v>
      </c>
      <c r="AA81" s="1">
        <f>IF(P81=1,$O$3,IF(P81=2,$O$4,$O$5))</f>
        <v>0</v>
      </c>
    </row>
    <row r="82">
      <c r="A82" s="1" t="s">
        <v>127</v>
      </c>
      <c r="E82" s="27" t="s">
        <v>1172</v>
      </c>
    </row>
    <row r="83">
      <c r="A83" s="1" t="s">
        <v>128</v>
      </c>
      <c r="E83" s="33" t="s">
        <v>1173</v>
      </c>
    </row>
    <row r="84">
      <c r="A84" s="1" t="s">
        <v>129</v>
      </c>
      <c r="E84" s="27" t="s">
        <v>123</v>
      </c>
    </row>
    <row r="85">
      <c r="A85" s="1" t="s">
        <v>121</v>
      </c>
      <c r="B85" s="1">
        <v>23</v>
      </c>
      <c r="C85" s="26" t="s">
        <v>1174</v>
      </c>
      <c r="D85" t="s">
        <v>123</v>
      </c>
      <c r="E85" s="27" t="s">
        <v>1175</v>
      </c>
      <c r="F85" s="28" t="s">
        <v>142</v>
      </c>
      <c r="G85" s="29">
        <v>0.69999999999999996</v>
      </c>
      <c r="H85" s="28">
        <v>0.0046800000000000001</v>
      </c>
      <c r="I85" s="30">
        <f>ROUND(G85*H85,P4)</f>
        <v>0</v>
      </c>
      <c r="L85" s="31">
        <v>0</v>
      </c>
      <c r="M85" s="24">
        <f>ROUND(G85*L85,P4)</f>
        <v>0</v>
      </c>
      <c r="N85" s="25" t="s">
        <v>536</v>
      </c>
      <c r="O85" s="32">
        <f>M85*AA85</f>
        <v>0</v>
      </c>
      <c r="P85" s="1">
        <v>3</v>
      </c>
      <c r="AA85" s="1">
        <f>IF(P85=1,$O$3,IF(P85=2,$O$4,$O$5))</f>
        <v>0</v>
      </c>
    </row>
    <row r="86">
      <c r="A86" s="1" t="s">
        <v>127</v>
      </c>
      <c r="E86" s="27" t="s">
        <v>1175</v>
      </c>
    </row>
    <row r="87">
      <c r="A87" s="1" t="s">
        <v>128</v>
      </c>
    </row>
    <row r="88">
      <c r="A88" s="1" t="s">
        <v>129</v>
      </c>
      <c r="E88" s="27" t="s">
        <v>123</v>
      </c>
    </row>
    <row r="89" ht="25.5">
      <c r="A89" s="1" t="s">
        <v>121</v>
      </c>
      <c r="B89" s="1">
        <v>15</v>
      </c>
      <c r="C89" s="26" t="s">
        <v>1176</v>
      </c>
      <c r="D89" t="s">
        <v>123</v>
      </c>
      <c r="E89" s="27" t="s">
        <v>1177</v>
      </c>
      <c r="F89" s="28" t="s">
        <v>142</v>
      </c>
      <c r="G89" s="29">
        <v>26.469999999999999</v>
      </c>
      <c r="H89" s="28">
        <v>0</v>
      </c>
      <c r="I89" s="30">
        <f>ROUND(G89*H89,P4)</f>
        <v>0</v>
      </c>
      <c r="L89" s="31">
        <v>0</v>
      </c>
      <c r="M89" s="24">
        <f>ROUND(G89*L89,P4)</f>
        <v>0</v>
      </c>
      <c r="N89" s="25" t="s">
        <v>536</v>
      </c>
      <c r="O89" s="32">
        <f>M89*AA89</f>
        <v>0</v>
      </c>
      <c r="P89" s="1">
        <v>3</v>
      </c>
      <c r="AA89" s="1">
        <f>IF(P89=1,$O$3,IF(P89=2,$O$4,$O$5))</f>
        <v>0</v>
      </c>
    </row>
    <row r="90" ht="25.5">
      <c r="A90" s="1" t="s">
        <v>127</v>
      </c>
      <c r="E90" s="27" t="s">
        <v>1177</v>
      </c>
    </row>
    <row r="91" ht="25.5">
      <c r="A91" s="1" t="s">
        <v>128</v>
      </c>
      <c r="E91" s="33" t="s">
        <v>1178</v>
      </c>
    </row>
    <row r="92">
      <c r="A92" s="1" t="s">
        <v>129</v>
      </c>
      <c r="E92" s="27" t="s">
        <v>123</v>
      </c>
    </row>
    <row r="93" ht="25.5">
      <c r="A93" s="1" t="s">
        <v>121</v>
      </c>
      <c r="B93" s="1">
        <v>17</v>
      </c>
      <c r="C93" s="26" t="s">
        <v>1179</v>
      </c>
      <c r="D93" t="s">
        <v>123</v>
      </c>
      <c r="E93" s="27" t="s">
        <v>1180</v>
      </c>
      <c r="F93" s="28" t="s">
        <v>142</v>
      </c>
      <c r="G93" s="29">
        <v>48.020000000000003</v>
      </c>
      <c r="H93" s="28">
        <v>0</v>
      </c>
      <c r="I93" s="30">
        <f>ROUND(G93*H93,P4)</f>
        <v>0</v>
      </c>
      <c r="L93" s="31">
        <v>0</v>
      </c>
      <c r="M93" s="24">
        <f>ROUND(G93*L93,P4)</f>
        <v>0</v>
      </c>
      <c r="N93" s="25" t="s">
        <v>536</v>
      </c>
      <c r="O93" s="32">
        <f>M93*AA93</f>
        <v>0</v>
      </c>
      <c r="P93" s="1">
        <v>3</v>
      </c>
      <c r="AA93" s="1">
        <f>IF(P93=1,$O$3,IF(P93=2,$O$4,$O$5))</f>
        <v>0</v>
      </c>
    </row>
    <row r="94" ht="25.5">
      <c r="A94" s="1" t="s">
        <v>127</v>
      </c>
      <c r="E94" s="27" t="s">
        <v>1180</v>
      </c>
    </row>
    <row r="95" ht="25.5">
      <c r="A95" s="1" t="s">
        <v>128</v>
      </c>
      <c r="E95" s="33" t="s">
        <v>1181</v>
      </c>
    </row>
    <row r="96">
      <c r="A96" s="1" t="s">
        <v>129</v>
      </c>
      <c r="E96" s="27" t="s">
        <v>123</v>
      </c>
    </row>
    <row r="97">
      <c r="A97" s="1" t="s">
        <v>121</v>
      </c>
      <c r="B97" s="1">
        <v>19</v>
      </c>
      <c r="C97" s="26" t="s">
        <v>1182</v>
      </c>
      <c r="D97" t="s">
        <v>123</v>
      </c>
      <c r="E97" s="27" t="s">
        <v>1183</v>
      </c>
      <c r="F97" s="28" t="s">
        <v>142</v>
      </c>
      <c r="G97" s="29">
        <v>52.590000000000003</v>
      </c>
      <c r="H97" s="28">
        <v>6.0000000000000002E-05</v>
      </c>
      <c r="I97" s="30">
        <f>ROUND(G97*H97,P4)</f>
        <v>0</v>
      </c>
      <c r="L97" s="31">
        <v>0</v>
      </c>
      <c r="M97" s="24">
        <f>ROUND(G97*L97,P4)</f>
        <v>0</v>
      </c>
      <c r="N97" s="25" t="s">
        <v>536</v>
      </c>
      <c r="O97" s="32">
        <f>M97*AA97</f>
        <v>0</v>
      </c>
      <c r="P97" s="1">
        <v>3</v>
      </c>
      <c r="AA97" s="1">
        <f>IF(P97=1,$O$3,IF(P97=2,$O$4,$O$5))</f>
        <v>0</v>
      </c>
    </row>
    <row r="98">
      <c r="A98" s="1" t="s">
        <v>127</v>
      </c>
      <c r="E98" s="27" t="s">
        <v>1183</v>
      </c>
    </row>
    <row r="99" ht="127.5">
      <c r="A99" s="1" t="s">
        <v>128</v>
      </c>
      <c r="E99" s="33" t="s">
        <v>1184</v>
      </c>
    </row>
    <row r="100">
      <c r="A100" s="1" t="s">
        <v>129</v>
      </c>
      <c r="E100" s="27" t="s">
        <v>123</v>
      </c>
    </row>
    <row r="101">
      <c r="A101" s="1" t="s">
        <v>121</v>
      </c>
      <c r="B101" s="1">
        <v>20</v>
      </c>
      <c r="C101" s="26" t="s">
        <v>1185</v>
      </c>
      <c r="D101" t="s">
        <v>123</v>
      </c>
      <c r="E101" s="27" t="s">
        <v>1186</v>
      </c>
      <c r="F101" s="28" t="s">
        <v>149</v>
      </c>
      <c r="G101" s="29">
        <v>4</v>
      </c>
      <c r="H101" s="28">
        <v>0.00012</v>
      </c>
      <c r="I101" s="30">
        <f>ROUND(G101*H101,P4)</f>
        <v>0</v>
      </c>
      <c r="L101" s="31">
        <v>0</v>
      </c>
      <c r="M101" s="24">
        <f>ROUND(G101*L101,P4)</f>
        <v>0</v>
      </c>
      <c r="N101" s="25" t="s">
        <v>536</v>
      </c>
      <c r="O101" s="32">
        <f>M101*AA101</f>
        <v>0</v>
      </c>
      <c r="P101" s="1">
        <v>3</v>
      </c>
      <c r="AA101" s="1">
        <f>IF(P101=1,$O$3,IF(P101=2,$O$4,$O$5))</f>
        <v>0</v>
      </c>
    </row>
    <row r="102">
      <c r="A102" s="1" t="s">
        <v>127</v>
      </c>
      <c r="E102" s="27" t="s">
        <v>1186</v>
      </c>
    </row>
    <row r="103">
      <c r="A103" s="1" t="s">
        <v>128</v>
      </c>
    </row>
    <row r="104">
      <c r="A104" s="1" t="s">
        <v>129</v>
      </c>
      <c r="E104" s="27" t="s">
        <v>123</v>
      </c>
    </row>
    <row r="105">
      <c r="A105" s="1" t="s">
        <v>121</v>
      </c>
      <c r="B105" s="1">
        <v>21</v>
      </c>
      <c r="C105" s="26" t="s">
        <v>1187</v>
      </c>
      <c r="D105" t="s">
        <v>123</v>
      </c>
      <c r="E105" s="27" t="s">
        <v>1188</v>
      </c>
      <c r="F105" s="28" t="s">
        <v>149</v>
      </c>
      <c r="G105" s="29">
        <v>2</v>
      </c>
      <c r="H105" s="28">
        <v>0.00018000000000000001</v>
      </c>
      <c r="I105" s="30">
        <f>ROUND(G105*H105,P4)</f>
        <v>0</v>
      </c>
      <c r="L105" s="31">
        <v>0</v>
      </c>
      <c r="M105" s="24">
        <f>ROUND(G105*L105,P4)</f>
        <v>0</v>
      </c>
      <c r="N105" s="25" t="s">
        <v>536</v>
      </c>
      <c r="O105" s="32">
        <f>M105*AA105</f>
        <v>0</v>
      </c>
      <c r="P105" s="1">
        <v>3</v>
      </c>
      <c r="AA105" s="1">
        <f>IF(P105=1,$O$3,IF(P105=2,$O$4,$O$5))</f>
        <v>0</v>
      </c>
    </row>
    <row r="106">
      <c r="A106" s="1" t="s">
        <v>127</v>
      </c>
      <c r="E106" s="27" t="s">
        <v>1188</v>
      </c>
    </row>
    <row r="107">
      <c r="A107" s="1" t="s">
        <v>128</v>
      </c>
    </row>
    <row r="108">
      <c r="A108" s="1" t="s">
        <v>129</v>
      </c>
      <c r="E108" s="27" t="s">
        <v>123</v>
      </c>
    </row>
    <row r="109">
      <c r="A109" s="1" t="s">
        <v>121</v>
      </c>
      <c r="B109" s="1">
        <v>24</v>
      </c>
      <c r="C109" s="26" t="s">
        <v>1189</v>
      </c>
      <c r="D109" t="s">
        <v>123</v>
      </c>
      <c r="E109" s="27" t="s">
        <v>1190</v>
      </c>
      <c r="F109" s="28" t="s">
        <v>142</v>
      </c>
      <c r="G109" s="29">
        <v>52.590000000000003</v>
      </c>
      <c r="H109" s="28">
        <v>0</v>
      </c>
      <c r="I109" s="30">
        <f>ROUND(G109*H109,P4)</f>
        <v>0</v>
      </c>
      <c r="L109" s="31">
        <v>0</v>
      </c>
      <c r="M109" s="24">
        <f>ROUND(G109*L109,P4)</f>
        <v>0</v>
      </c>
      <c r="N109" s="25" t="s">
        <v>177</v>
      </c>
      <c r="O109" s="32">
        <f>M109*AA109</f>
        <v>0</v>
      </c>
      <c r="P109" s="1">
        <v>3</v>
      </c>
      <c r="AA109" s="1">
        <f>IF(P109=1,$O$3,IF(P109=2,$O$4,$O$5))</f>
        <v>0</v>
      </c>
    </row>
    <row r="110">
      <c r="A110" s="1" t="s">
        <v>127</v>
      </c>
      <c r="E110" s="27" t="s">
        <v>1190</v>
      </c>
    </row>
    <row r="111">
      <c r="A111" s="1" t="s">
        <v>128</v>
      </c>
    </row>
    <row r="112">
      <c r="A112" s="1" t="s">
        <v>129</v>
      </c>
      <c r="E112" s="27" t="s">
        <v>123</v>
      </c>
    </row>
    <row r="113">
      <c r="A113" s="1" t="s">
        <v>118</v>
      </c>
      <c r="C113" s="22" t="s">
        <v>686</v>
      </c>
      <c r="E113" s="23" t="s">
        <v>687</v>
      </c>
      <c r="L113" s="24">
        <f>SUMIFS(L114:L117,A114:A117,"P")</f>
        <v>0</v>
      </c>
      <c r="M113" s="24">
        <f>SUMIFS(M114:M117,A114:A117,"P")</f>
        <v>0</v>
      </c>
      <c r="N113" s="25"/>
    </row>
    <row r="114" ht="38.25">
      <c r="A114" s="1" t="s">
        <v>121</v>
      </c>
      <c r="B114" s="1">
        <v>25</v>
      </c>
      <c r="C114" s="26" t="s">
        <v>1145</v>
      </c>
      <c r="D114" t="s">
        <v>123</v>
      </c>
      <c r="E114" s="27" t="s">
        <v>1146</v>
      </c>
      <c r="F114" s="28" t="s">
        <v>632</v>
      </c>
      <c r="G114" s="29">
        <v>1.1359999999999999</v>
      </c>
      <c r="H114" s="28">
        <v>0</v>
      </c>
      <c r="I114" s="30">
        <f>ROUND(G114*H114,P4)</f>
        <v>0</v>
      </c>
      <c r="L114" s="31">
        <v>0</v>
      </c>
      <c r="M114" s="24">
        <f>ROUND(G114*L114,P4)</f>
        <v>0</v>
      </c>
      <c r="N114" s="25" t="s">
        <v>536</v>
      </c>
      <c r="O114" s="32">
        <f>M114*AA114</f>
        <v>0</v>
      </c>
      <c r="P114" s="1">
        <v>3</v>
      </c>
      <c r="AA114" s="1">
        <f>IF(P114=1,$O$3,IF(P114=2,$O$4,$O$5))</f>
        <v>0</v>
      </c>
    </row>
    <row r="115" ht="38.25">
      <c r="A115" s="1" t="s">
        <v>127</v>
      </c>
      <c r="E115" s="27" t="s">
        <v>1147</v>
      </c>
    </row>
    <row r="116">
      <c r="A116" s="1" t="s">
        <v>128</v>
      </c>
    </row>
    <row r="117">
      <c r="A117" s="1" t="s">
        <v>129</v>
      </c>
      <c r="E117" s="27" t="s">
        <v>123</v>
      </c>
    </row>
  </sheetData>
  <sheetProtection sheet="1" objects="1" scenarios="1" spinCount="100000" saltValue="Z3X0/Qo4B1F6bQlym0lHdp1CwzaycEyrAokBcceFGODhIWmapHW4tMxpgGpzVxAOMPyylxT/cYsd16fIzmeCfA==" hashValue="6RDykHNcfVoSCkcn0iaKs6fm0Oje7XuyYFXgNaJSx/D4ZJie+Urrh03pjOfXVmalY/jejpqWo8HinxpxpabpC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46</v>
      </c>
      <c r="M3" s="20">
        <f>Rekapitulace!C27</f>
        <v>0</v>
      </c>
      <c r="N3" s="6" t="s">
        <v>3</v>
      </c>
      <c r="O3">
        <v>0</v>
      </c>
      <c r="P3">
        <v>2</v>
      </c>
    </row>
    <row r="4" ht="34.01575" customHeight="1">
      <c r="A4" s="16" t="s">
        <v>99</v>
      </c>
      <c r="B4" s="17" t="s">
        <v>100</v>
      </c>
      <c r="C4" s="18" t="s">
        <v>46</v>
      </c>
      <c r="D4" s="1"/>
      <c r="E4" s="17" t="s">
        <v>47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COUNTIFS(L8:L194,"=0",A8:A194,"P")+COUNTIFS(L8:L194,"",A8:A194,"P")+SUM(Q8:Q194)</f>
        <v>0</v>
      </c>
    </row>
    <row r="8">
      <c r="A8" s="1" t="s">
        <v>116</v>
      </c>
      <c r="C8" s="22" t="s">
        <v>1191</v>
      </c>
      <c r="E8" s="23" t="s">
        <v>49</v>
      </c>
      <c r="L8" s="24">
        <f>L9+L18+L63+L72+L77+L130+L139+L144+L177</f>
        <v>0</v>
      </c>
      <c r="M8" s="24">
        <f>M9+M18+M63+M72+M77+M130+M139+M144+M177</f>
        <v>0</v>
      </c>
      <c r="N8" s="25"/>
    </row>
    <row r="9">
      <c r="A9" s="1" t="s">
        <v>118</v>
      </c>
      <c r="C9" s="22" t="s">
        <v>1192</v>
      </c>
      <c r="E9" s="23" t="s">
        <v>1193</v>
      </c>
      <c r="L9" s="24">
        <f>SUMIFS(L10:L17,A10:A17,"P")</f>
        <v>0</v>
      </c>
      <c r="M9" s="24">
        <f>SUMIFS(M10:M17,A10:A17,"P")</f>
        <v>0</v>
      </c>
      <c r="N9" s="25"/>
    </row>
    <row r="10">
      <c r="A10" s="1" t="s">
        <v>121</v>
      </c>
      <c r="B10" s="1">
        <v>1</v>
      </c>
      <c r="C10" s="26" t="s">
        <v>1194</v>
      </c>
      <c r="D10" t="s">
        <v>123</v>
      </c>
      <c r="E10" s="27" t="s">
        <v>1195</v>
      </c>
      <c r="F10" s="28" t="s">
        <v>392</v>
      </c>
      <c r="G10" s="29">
        <v>1</v>
      </c>
      <c r="H10" s="28">
        <v>0</v>
      </c>
      <c r="I10" s="30">
        <f>ROUND(G10*H10,P4)</f>
        <v>0</v>
      </c>
      <c r="L10" s="31">
        <v>0</v>
      </c>
      <c r="M10" s="24">
        <f>ROUND(G10*L10,P4)</f>
        <v>0</v>
      </c>
      <c r="N10" s="25" t="s">
        <v>126</v>
      </c>
      <c r="O10" s="32">
        <f>M10*AA10</f>
        <v>0</v>
      </c>
      <c r="P10" s="1">
        <v>3</v>
      </c>
      <c r="AA10" s="1">
        <f>IF(P10=1,$O$3,IF(P10=2,$O$4,$O$5))</f>
        <v>0</v>
      </c>
    </row>
    <row r="11">
      <c r="A11" s="1" t="s">
        <v>127</v>
      </c>
      <c r="E11" s="27" t="s">
        <v>1195</v>
      </c>
    </row>
    <row r="12">
      <c r="A12" s="1" t="s">
        <v>128</v>
      </c>
    </row>
    <row r="13" ht="76.5">
      <c r="A13" s="1" t="s">
        <v>129</v>
      </c>
      <c r="E13" s="27" t="s">
        <v>1196</v>
      </c>
    </row>
    <row r="14">
      <c r="A14" s="1" t="s">
        <v>121</v>
      </c>
      <c r="B14" s="1">
        <v>2</v>
      </c>
      <c r="C14" s="26" t="s">
        <v>1197</v>
      </c>
      <c r="D14" t="s">
        <v>123</v>
      </c>
      <c r="E14" s="27" t="s">
        <v>1198</v>
      </c>
      <c r="F14" s="28" t="s">
        <v>392</v>
      </c>
      <c r="G14" s="29">
        <v>1</v>
      </c>
      <c r="H14" s="28">
        <v>0</v>
      </c>
      <c r="I14" s="30">
        <f>ROUND(G14*H14,P4)</f>
        <v>0</v>
      </c>
      <c r="L14" s="31">
        <v>0</v>
      </c>
      <c r="M14" s="24">
        <f>ROUND(G14*L14,P4)</f>
        <v>0</v>
      </c>
      <c r="N14" s="25" t="s">
        <v>126</v>
      </c>
      <c r="O14" s="32">
        <f>M14*AA14</f>
        <v>0</v>
      </c>
      <c r="P14" s="1">
        <v>3</v>
      </c>
      <c r="AA14" s="1">
        <f>IF(P14=1,$O$3,IF(P14=2,$O$4,$O$5))</f>
        <v>0</v>
      </c>
    </row>
    <row r="15">
      <c r="A15" s="1" t="s">
        <v>127</v>
      </c>
      <c r="E15" s="27" t="s">
        <v>1198</v>
      </c>
    </row>
    <row r="16">
      <c r="A16" s="1" t="s">
        <v>128</v>
      </c>
    </row>
    <row r="17" ht="76.5">
      <c r="A17" s="1" t="s">
        <v>129</v>
      </c>
      <c r="E17" s="27" t="s">
        <v>1199</v>
      </c>
    </row>
    <row r="18">
      <c r="A18" s="1" t="s">
        <v>118</v>
      </c>
      <c r="C18" s="22" t="s">
        <v>119</v>
      </c>
      <c r="E18" s="23" t="s">
        <v>1051</v>
      </c>
      <c r="L18" s="24">
        <f>SUMIFS(L19:L62,A19:A62,"P")</f>
        <v>0</v>
      </c>
      <c r="M18" s="24">
        <f>SUMIFS(M19:M62,A19:A62,"P")</f>
        <v>0</v>
      </c>
      <c r="N18" s="25"/>
    </row>
    <row r="19">
      <c r="A19" s="1" t="s">
        <v>121</v>
      </c>
      <c r="B19" s="1">
        <v>3</v>
      </c>
      <c r="C19" s="26" t="s">
        <v>1200</v>
      </c>
      <c r="D19" t="s">
        <v>123</v>
      </c>
      <c r="E19" s="27" t="s">
        <v>1201</v>
      </c>
      <c r="F19" s="28" t="s">
        <v>125</v>
      </c>
      <c r="G19" s="29">
        <v>42.5</v>
      </c>
      <c r="H19" s="28">
        <v>0</v>
      </c>
      <c r="I19" s="30">
        <f>ROUND(G19*H19,P4)</f>
        <v>0</v>
      </c>
      <c r="L19" s="31">
        <v>0</v>
      </c>
      <c r="M19" s="24">
        <f>ROUND(G19*L19,P4)</f>
        <v>0</v>
      </c>
      <c r="N19" s="25" t="s">
        <v>126</v>
      </c>
      <c r="O19" s="32">
        <f>M19*AA19</f>
        <v>0</v>
      </c>
      <c r="P19" s="1">
        <v>3</v>
      </c>
      <c r="AA19" s="1">
        <f>IF(P19=1,$O$3,IF(P19=2,$O$4,$O$5))</f>
        <v>0</v>
      </c>
    </row>
    <row r="20">
      <c r="A20" s="1" t="s">
        <v>127</v>
      </c>
      <c r="E20" s="27" t="s">
        <v>1201</v>
      </c>
    </row>
    <row r="21" ht="102">
      <c r="A21" s="1" t="s">
        <v>128</v>
      </c>
      <c r="E21" s="33" t="s">
        <v>1202</v>
      </c>
    </row>
    <row r="22" ht="242.25">
      <c r="A22" s="1" t="s">
        <v>129</v>
      </c>
      <c r="E22" s="27" t="s">
        <v>1203</v>
      </c>
    </row>
    <row r="23">
      <c r="A23" s="1" t="s">
        <v>121</v>
      </c>
      <c r="B23" s="1">
        <v>4</v>
      </c>
      <c r="C23" s="26" t="s">
        <v>1204</v>
      </c>
      <c r="D23" t="s">
        <v>123</v>
      </c>
      <c r="E23" s="27" t="s">
        <v>1205</v>
      </c>
      <c r="F23" s="28" t="s">
        <v>125</v>
      </c>
      <c r="G23" s="29">
        <v>4.6449999999999996</v>
      </c>
      <c r="H23" s="28">
        <v>0</v>
      </c>
      <c r="I23" s="30">
        <f>ROUND(G23*H23,P4)</f>
        <v>0</v>
      </c>
      <c r="L23" s="31">
        <v>0</v>
      </c>
      <c r="M23" s="24">
        <f>ROUND(G23*L23,P4)</f>
        <v>0</v>
      </c>
      <c r="N23" s="25" t="s">
        <v>126</v>
      </c>
      <c r="O23" s="32">
        <f>M23*AA23</f>
        <v>0</v>
      </c>
      <c r="P23" s="1">
        <v>3</v>
      </c>
      <c r="AA23" s="1">
        <f>IF(P23=1,$O$3,IF(P23=2,$O$4,$O$5))</f>
        <v>0</v>
      </c>
    </row>
    <row r="24">
      <c r="A24" s="1" t="s">
        <v>127</v>
      </c>
      <c r="E24" s="27" t="s">
        <v>1205</v>
      </c>
    </row>
    <row r="25" ht="38.25">
      <c r="A25" s="1" t="s">
        <v>128</v>
      </c>
      <c r="E25" s="33" t="s">
        <v>1206</v>
      </c>
    </row>
    <row r="26" ht="216.75">
      <c r="A26" s="1" t="s">
        <v>129</v>
      </c>
      <c r="E26" s="27" t="s">
        <v>1207</v>
      </c>
    </row>
    <row r="27">
      <c r="A27" s="1" t="s">
        <v>121</v>
      </c>
      <c r="B27" s="1">
        <v>5</v>
      </c>
      <c r="C27" s="26" t="s">
        <v>1208</v>
      </c>
      <c r="D27" t="s">
        <v>123</v>
      </c>
      <c r="E27" s="27" t="s">
        <v>1209</v>
      </c>
      <c r="F27" s="28" t="s">
        <v>125</v>
      </c>
      <c r="G27" s="29">
        <v>3.6600000000000001</v>
      </c>
      <c r="H27" s="28">
        <v>0</v>
      </c>
      <c r="I27" s="30">
        <f>ROUND(G27*H27,P4)</f>
        <v>0</v>
      </c>
      <c r="L27" s="31">
        <v>0</v>
      </c>
      <c r="M27" s="24">
        <f>ROUND(G27*L27,P4)</f>
        <v>0</v>
      </c>
      <c r="N27" s="25" t="s">
        <v>126</v>
      </c>
      <c r="O27" s="32">
        <f>M27*AA27</f>
        <v>0</v>
      </c>
      <c r="P27" s="1">
        <v>3</v>
      </c>
      <c r="AA27" s="1">
        <f>IF(P27=1,$O$3,IF(P27=2,$O$4,$O$5))</f>
        <v>0</v>
      </c>
    </row>
    <row r="28">
      <c r="A28" s="1" t="s">
        <v>127</v>
      </c>
      <c r="E28" s="27" t="s">
        <v>1209</v>
      </c>
    </row>
    <row r="29">
      <c r="A29" s="1" t="s">
        <v>128</v>
      </c>
      <c r="E29" s="33" t="s">
        <v>1210</v>
      </c>
    </row>
    <row r="30" ht="191.25">
      <c r="A30" s="1" t="s">
        <v>129</v>
      </c>
      <c r="E30" s="27" t="s">
        <v>1211</v>
      </c>
    </row>
    <row r="31">
      <c r="A31" s="1" t="s">
        <v>121</v>
      </c>
      <c r="B31" s="1">
        <v>6</v>
      </c>
      <c r="C31" s="26" t="s">
        <v>1212</v>
      </c>
      <c r="D31" t="s">
        <v>123</v>
      </c>
      <c r="E31" s="27" t="s">
        <v>1213</v>
      </c>
      <c r="F31" s="28" t="s">
        <v>125</v>
      </c>
      <c r="G31" s="29">
        <v>109.604</v>
      </c>
      <c r="H31" s="28">
        <v>0</v>
      </c>
      <c r="I31" s="30">
        <f>ROUND(G31*H31,P4)</f>
        <v>0</v>
      </c>
      <c r="L31" s="31">
        <v>0</v>
      </c>
      <c r="M31" s="24">
        <f>ROUND(G31*L31,P4)</f>
        <v>0</v>
      </c>
      <c r="N31" s="25" t="s">
        <v>126</v>
      </c>
      <c r="O31" s="32">
        <f>M31*AA31</f>
        <v>0</v>
      </c>
      <c r="P31" s="1">
        <v>3</v>
      </c>
      <c r="AA31" s="1">
        <f>IF(P31=1,$O$3,IF(P31=2,$O$4,$O$5))</f>
        <v>0</v>
      </c>
    </row>
    <row r="32">
      <c r="A32" s="1" t="s">
        <v>127</v>
      </c>
      <c r="E32" s="27" t="s">
        <v>1213</v>
      </c>
    </row>
    <row r="33" ht="102">
      <c r="A33" s="1" t="s">
        <v>128</v>
      </c>
      <c r="E33" s="33" t="s">
        <v>1214</v>
      </c>
    </row>
    <row r="34" ht="216.75">
      <c r="A34" s="1" t="s">
        <v>129</v>
      </c>
      <c r="E34" s="27" t="s">
        <v>1215</v>
      </c>
    </row>
    <row r="35">
      <c r="A35" s="1" t="s">
        <v>121</v>
      </c>
      <c r="B35" s="1">
        <v>7</v>
      </c>
      <c r="C35" s="26" t="s">
        <v>1216</v>
      </c>
      <c r="D35" t="s">
        <v>123</v>
      </c>
      <c r="E35" s="27" t="s">
        <v>1217</v>
      </c>
      <c r="F35" s="28" t="s">
        <v>125</v>
      </c>
      <c r="G35" s="29">
        <v>156.178</v>
      </c>
      <c r="H35" s="28">
        <v>0</v>
      </c>
      <c r="I35" s="30">
        <f>ROUND(G35*H35,P4)</f>
        <v>0</v>
      </c>
      <c r="L35" s="31">
        <v>0</v>
      </c>
      <c r="M35" s="24">
        <f>ROUND(G35*L35,P4)</f>
        <v>0</v>
      </c>
      <c r="N35" s="25" t="s">
        <v>126</v>
      </c>
      <c r="O35" s="32">
        <f>M35*AA35</f>
        <v>0</v>
      </c>
      <c r="P35" s="1">
        <v>3</v>
      </c>
      <c r="AA35" s="1">
        <f>IF(P35=1,$O$3,IF(P35=2,$O$4,$O$5))</f>
        <v>0</v>
      </c>
    </row>
    <row r="36">
      <c r="A36" s="1" t="s">
        <v>127</v>
      </c>
      <c r="E36" s="27" t="s">
        <v>1217</v>
      </c>
    </row>
    <row r="37" ht="63.75">
      <c r="A37" s="1" t="s">
        <v>128</v>
      </c>
      <c r="E37" s="33" t="s">
        <v>1218</v>
      </c>
    </row>
    <row r="38" ht="204">
      <c r="A38" s="1" t="s">
        <v>129</v>
      </c>
      <c r="E38" s="27" t="s">
        <v>1219</v>
      </c>
    </row>
    <row r="39">
      <c r="A39" s="1" t="s">
        <v>121</v>
      </c>
      <c r="B39" s="1">
        <v>8</v>
      </c>
      <c r="C39" s="26" t="s">
        <v>1220</v>
      </c>
      <c r="D39" t="s">
        <v>123</v>
      </c>
      <c r="E39" s="27" t="s">
        <v>1221</v>
      </c>
      <c r="F39" s="28" t="s">
        <v>142</v>
      </c>
      <c r="G39" s="29">
        <v>10</v>
      </c>
      <c r="H39" s="28">
        <v>0</v>
      </c>
      <c r="I39" s="30">
        <f>ROUND(G39*H39,P4)</f>
        <v>0</v>
      </c>
      <c r="L39" s="31">
        <v>0</v>
      </c>
      <c r="M39" s="24">
        <f>ROUND(G39*L39,P4)</f>
        <v>0</v>
      </c>
      <c r="N39" s="25" t="s">
        <v>126</v>
      </c>
      <c r="O39" s="32">
        <f>M39*AA39</f>
        <v>0</v>
      </c>
      <c r="P39" s="1">
        <v>3</v>
      </c>
      <c r="AA39" s="1">
        <f>IF(P39=1,$O$3,IF(P39=2,$O$4,$O$5))</f>
        <v>0</v>
      </c>
    </row>
    <row r="40">
      <c r="A40" s="1" t="s">
        <v>127</v>
      </c>
      <c r="E40" s="27" t="s">
        <v>1221</v>
      </c>
    </row>
    <row r="41">
      <c r="A41" s="1" t="s">
        <v>128</v>
      </c>
    </row>
    <row r="42" ht="127.5">
      <c r="A42" s="1" t="s">
        <v>129</v>
      </c>
      <c r="E42" s="27" t="s">
        <v>1222</v>
      </c>
    </row>
    <row r="43">
      <c r="A43" s="1" t="s">
        <v>121</v>
      </c>
      <c r="B43" s="1">
        <v>9</v>
      </c>
      <c r="C43" s="26" t="s">
        <v>1223</v>
      </c>
      <c r="D43" t="s">
        <v>123</v>
      </c>
      <c r="E43" s="27" t="s">
        <v>1224</v>
      </c>
      <c r="F43" s="28" t="s">
        <v>142</v>
      </c>
      <c r="G43" s="29">
        <v>8</v>
      </c>
      <c r="H43" s="28">
        <v>0</v>
      </c>
      <c r="I43" s="30">
        <f>ROUND(G43*H43,P4)</f>
        <v>0</v>
      </c>
      <c r="L43" s="31">
        <v>0</v>
      </c>
      <c r="M43" s="24">
        <f>ROUND(G43*L43,P4)</f>
        <v>0</v>
      </c>
      <c r="N43" s="25" t="s">
        <v>126</v>
      </c>
      <c r="O43" s="32">
        <f>M43*AA43</f>
        <v>0</v>
      </c>
      <c r="P43" s="1">
        <v>3</v>
      </c>
      <c r="AA43" s="1">
        <f>IF(P43=1,$O$3,IF(P43=2,$O$4,$O$5))</f>
        <v>0</v>
      </c>
    </row>
    <row r="44">
      <c r="A44" s="1" t="s">
        <v>127</v>
      </c>
      <c r="E44" s="27" t="s">
        <v>1224</v>
      </c>
    </row>
    <row r="45" ht="38.25">
      <c r="A45" s="1" t="s">
        <v>128</v>
      </c>
      <c r="E45" s="33" t="s">
        <v>1225</v>
      </c>
    </row>
    <row r="46" ht="140.25">
      <c r="A46" s="1" t="s">
        <v>129</v>
      </c>
      <c r="E46" s="27" t="s">
        <v>1226</v>
      </c>
    </row>
    <row r="47">
      <c r="A47" s="1" t="s">
        <v>121</v>
      </c>
      <c r="B47" s="1">
        <v>10</v>
      </c>
      <c r="C47" s="26" t="s">
        <v>1227</v>
      </c>
      <c r="D47" t="s">
        <v>123</v>
      </c>
      <c r="E47" s="27" t="s">
        <v>1228</v>
      </c>
      <c r="F47" s="28" t="s">
        <v>125</v>
      </c>
      <c r="G47" s="29">
        <v>355.45999999999998</v>
      </c>
      <c r="H47" s="28">
        <v>0</v>
      </c>
      <c r="I47" s="30">
        <f>ROUND(G47*H47,P4)</f>
        <v>0</v>
      </c>
      <c r="L47" s="31">
        <v>0</v>
      </c>
      <c r="M47" s="24">
        <f>ROUND(G47*L47,P4)</f>
        <v>0</v>
      </c>
      <c r="N47" s="25" t="s">
        <v>126</v>
      </c>
      <c r="O47" s="32">
        <f>M47*AA47</f>
        <v>0</v>
      </c>
      <c r="P47" s="1">
        <v>3</v>
      </c>
      <c r="AA47" s="1">
        <f>IF(P47=1,$O$3,IF(P47=2,$O$4,$O$5))</f>
        <v>0</v>
      </c>
    </row>
    <row r="48">
      <c r="A48" s="1" t="s">
        <v>127</v>
      </c>
      <c r="E48" s="27" t="s">
        <v>1228</v>
      </c>
    </row>
    <row r="49" ht="114.75">
      <c r="A49" s="1" t="s">
        <v>128</v>
      </c>
      <c r="E49" s="33" t="s">
        <v>1229</v>
      </c>
    </row>
    <row r="50" ht="409.5">
      <c r="A50" s="1" t="s">
        <v>129</v>
      </c>
      <c r="E50" s="27" t="s">
        <v>1230</v>
      </c>
    </row>
    <row r="51">
      <c r="A51" s="1" t="s">
        <v>121</v>
      </c>
      <c r="B51" s="1">
        <v>11</v>
      </c>
      <c r="C51" s="26" t="s">
        <v>1231</v>
      </c>
      <c r="D51" t="s">
        <v>123</v>
      </c>
      <c r="E51" s="27" t="s">
        <v>1232</v>
      </c>
      <c r="F51" s="28" t="s">
        <v>125</v>
      </c>
      <c r="G51" s="29">
        <v>18</v>
      </c>
      <c r="H51" s="28">
        <v>0</v>
      </c>
      <c r="I51" s="30">
        <f>ROUND(G51*H51,P4)</f>
        <v>0</v>
      </c>
      <c r="L51" s="31">
        <v>0</v>
      </c>
      <c r="M51" s="24">
        <f>ROUND(G51*L51,P4)</f>
        <v>0</v>
      </c>
      <c r="N51" s="25" t="s">
        <v>126</v>
      </c>
      <c r="O51" s="32">
        <f>M51*AA51</f>
        <v>0</v>
      </c>
      <c r="P51" s="1">
        <v>3</v>
      </c>
      <c r="AA51" s="1">
        <f>IF(P51=1,$O$3,IF(P51=2,$O$4,$O$5))</f>
        <v>0</v>
      </c>
    </row>
    <row r="52">
      <c r="A52" s="1" t="s">
        <v>127</v>
      </c>
      <c r="E52" s="27" t="s">
        <v>1232</v>
      </c>
    </row>
    <row r="53">
      <c r="A53" s="1" t="s">
        <v>128</v>
      </c>
      <c r="E53" s="33" t="s">
        <v>1233</v>
      </c>
    </row>
    <row r="54" ht="395.25">
      <c r="A54" s="1" t="s">
        <v>129</v>
      </c>
      <c r="E54" s="27" t="s">
        <v>1234</v>
      </c>
    </row>
    <row r="55">
      <c r="A55" s="1" t="s">
        <v>121</v>
      </c>
      <c r="B55" s="1">
        <v>12</v>
      </c>
      <c r="C55" s="26" t="s">
        <v>1235</v>
      </c>
      <c r="D55" t="s">
        <v>123</v>
      </c>
      <c r="E55" s="27" t="s">
        <v>1236</v>
      </c>
      <c r="F55" s="28" t="s">
        <v>125</v>
      </c>
      <c r="G55" s="29">
        <v>9.7200000000000006</v>
      </c>
      <c r="H55" s="28">
        <v>0</v>
      </c>
      <c r="I55" s="30">
        <f>ROUND(G55*H55,P4)</f>
        <v>0</v>
      </c>
      <c r="L55" s="31">
        <v>0</v>
      </c>
      <c r="M55" s="24">
        <f>ROUND(G55*L55,P4)</f>
        <v>0</v>
      </c>
      <c r="N55" s="25" t="s">
        <v>126</v>
      </c>
      <c r="O55" s="32">
        <f>M55*AA55</f>
        <v>0</v>
      </c>
      <c r="P55" s="1">
        <v>3</v>
      </c>
      <c r="AA55" s="1">
        <f>IF(P55=1,$O$3,IF(P55=2,$O$4,$O$5))</f>
        <v>0</v>
      </c>
    </row>
    <row r="56">
      <c r="A56" s="1" t="s">
        <v>127</v>
      </c>
      <c r="E56" s="27" t="s">
        <v>1236</v>
      </c>
    </row>
    <row r="57">
      <c r="A57" s="1" t="s">
        <v>128</v>
      </c>
      <c r="E57" s="33" t="s">
        <v>1237</v>
      </c>
    </row>
    <row r="58" ht="306">
      <c r="A58" s="1" t="s">
        <v>129</v>
      </c>
      <c r="E58" s="27" t="s">
        <v>1238</v>
      </c>
    </row>
    <row r="59">
      <c r="A59" s="1" t="s">
        <v>121</v>
      </c>
      <c r="B59" s="1">
        <v>13</v>
      </c>
      <c r="C59" s="26" t="s">
        <v>1239</v>
      </c>
      <c r="D59" t="s">
        <v>123</v>
      </c>
      <c r="E59" s="27" t="s">
        <v>1240</v>
      </c>
      <c r="F59" s="28" t="s">
        <v>603</v>
      </c>
      <c r="G59" s="29">
        <v>995</v>
      </c>
      <c r="H59" s="28">
        <v>0</v>
      </c>
      <c r="I59" s="30">
        <f>ROUND(G59*H59,P4)</f>
        <v>0</v>
      </c>
      <c r="L59" s="31">
        <v>0</v>
      </c>
      <c r="M59" s="24">
        <f>ROUND(G59*L59,P4)</f>
        <v>0</v>
      </c>
      <c r="N59" s="25" t="s">
        <v>126</v>
      </c>
      <c r="O59" s="32">
        <f>M59*AA59</f>
        <v>0</v>
      </c>
      <c r="P59" s="1">
        <v>3</v>
      </c>
      <c r="AA59" s="1">
        <f>IF(P59=1,$O$3,IF(P59=2,$O$4,$O$5))</f>
        <v>0</v>
      </c>
    </row>
    <row r="60">
      <c r="A60" s="1" t="s">
        <v>127</v>
      </c>
      <c r="E60" s="27" t="s">
        <v>1240</v>
      </c>
    </row>
    <row r="61" ht="178.5">
      <c r="A61" s="1" t="s">
        <v>128</v>
      </c>
      <c r="E61" s="33" t="s">
        <v>1241</v>
      </c>
    </row>
    <row r="62" ht="216.75">
      <c r="A62" s="1" t="s">
        <v>129</v>
      </c>
      <c r="E62" s="27" t="s">
        <v>1242</v>
      </c>
    </row>
    <row r="63">
      <c r="A63" s="1" t="s">
        <v>118</v>
      </c>
      <c r="C63" s="22" t="s">
        <v>1084</v>
      </c>
      <c r="E63" s="23" t="s">
        <v>1243</v>
      </c>
      <c r="L63" s="24">
        <f>SUMIFS(L64:L71,A64:A71,"P")</f>
        <v>0</v>
      </c>
      <c r="M63" s="24">
        <f>SUMIFS(M64:M71,A64:A71,"P")</f>
        <v>0</v>
      </c>
      <c r="N63" s="25"/>
    </row>
    <row r="64">
      <c r="A64" s="1" t="s">
        <v>121</v>
      </c>
      <c r="B64" s="1">
        <v>14</v>
      </c>
      <c r="C64" s="26" t="s">
        <v>1244</v>
      </c>
      <c r="D64" t="s">
        <v>123</v>
      </c>
      <c r="E64" s="27" t="s">
        <v>1245</v>
      </c>
      <c r="F64" s="28" t="s">
        <v>142</v>
      </c>
      <c r="G64" s="29">
        <v>91</v>
      </c>
      <c r="H64" s="28">
        <v>0</v>
      </c>
      <c r="I64" s="30">
        <f>ROUND(G64*H64,P4)</f>
        <v>0</v>
      </c>
      <c r="L64" s="31">
        <v>0</v>
      </c>
      <c r="M64" s="24">
        <f>ROUND(G64*L64,P4)</f>
        <v>0</v>
      </c>
      <c r="N64" s="25" t="s">
        <v>126</v>
      </c>
      <c r="O64" s="32">
        <f>M64*AA64</f>
        <v>0</v>
      </c>
      <c r="P64" s="1">
        <v>3</v>
      </c>
      <c r="AA64" s="1">
        <f>IF(P64=1,$O$3,IF(P64=2,$O$4,$O$5))</f>
        <v>0</v>
      </c>
    </row>
    <row r="65">
      <c r="A65" s="1" t="s">
        <v>127</v>
      </c>
      <c r="E65" s="27" t="s">
        <v>1245</v>
      </c>
    </row>
    <row r="66">
      <c r="A66" s="1" t="s">
        <v>128</v>
      </c>
      <c r="E66" s="33" t="s">
        <v>1246</v>
      </c>
    </row>
    <row r="67" ht="280.5">
      <c r="A67" s="1" t="s">
        <v>129</v>
      </c>
      <c r="E67" s="27" t="s">
        <v>1247</v>
      </c>
    </row>
    <row r="68">
      <c r="A68" s="1" t="s">
        <v>121</v>
      </c>
      <c r="B68" s="1">
        <v>15</v>
      </c>
      <c r="C68" s="26" t="s">
        <v>1248</v>
      </c>
      <c r="D68" t="s">
        <v>123</v>
      </c>
      <c r="E68" s="27" t="s">
        <v>1249</v>
      </c>
      <c r="F68" s="28" t="s">
        <v>603</v>
      </c>
      <c r="G68" s="29">
        <v>163.80000000000001</v>
      </c>
      <c r="H68" s="28">
        <v>0</v>
      </c>
      <c r="I68" s="30">
        <f>ROUND(G68*H68,P4)</f>
        <v>0</v>
      </c>
      <c r="L68" s="31">
        <v>0</v>
      </c>
      <c r="M68" s="24">
        <f>ROUND(G68*L68,P4)</f>
        <v>0</v>
      </c>
      <c r="N68" s="25" t="s">
        <v>126</v>
      </c>
      <c r="O68" s="32">
        <f>M68*AA68</f>
        <v>0</v>
      </c>
      <c r="P68" s="1">
        <v>3</v>
      </c>
      <c r="AA68" s="1">
        <f>IF(P68=1,$O$3,IF(P68=2,$O$4,$O$5))</f>
        <v>0</v>
      </c>
    </row>
    <row r="69">
      <c r="A69" s="1" t="s">
        <v>127</v>
      </c>
      <c r="E69" s="27" t="s">
        <v>1249</v>
      </c>
    </row>
    <row r="70">
      <c r="A70" s="1" t="s">
        <v>128</v>
      </c>
      <c r="E70" s="33" t="s">
        <v>1250</v>
      </c>
    </row>
    <row r="71" ht="165.75">
      <c r="A71" s="1" t="s">
        <v>129</v>
      </c>
      <c r="E71" s="27" t="s">
        <v>1251</v>
      </c>
    </row>
    <row r="72">
      <c r="A72" s="1" t="s">
        <v>118</v>
      </c>
      <c r="C72" s="22" t="s">
        <v>1089</v>
      </c>
      <c r="E72" s="23" t="s">
        <v>1090</v>
      </c>
      <c r="L72" s="24">
        <f>SUMIFS(L73:L76,A73:A76,"P")</f>
        <v>0</v>
      </c>
      <c r="M72" s="24">
        <f>SUMIFS(M73:M76,A73:A76,"P")</f>
        <v>0</v>
      </c>
      <c r="N72" s="25"/>
    </row>
    <row r="73">
      <c r="A73" s="1" t="s">
        <v>121</v>
      </c>
      <c r="B73" s="1">
        <v>16</v>
      </c>
      <c r="C73" s="26" t="s">
        <v>1252</v>
      </c>
      <c r="D73" t="s">
        <v>123</v>
      </c>
      <c r="E73" s="27" t="s">
        <v>1253</v>
      </c>
      <c r="F73" s="28" t="s">
        <v>125</v>
      </c>
      <c r="G73" s="29">
        <v>4.0679999999999996</v>
      </c>
      <c r="H73" s="28">
        <v>0</v>
      </c>
      <c r="I73" s="30">
        <f>ROUND(G73*H73,P4)</f>
        <v>0</v>
      </c>
      <c r="L73" s="31">
        <v>0</v>
      </c>
      <c r="M73" s="24">
        <f>ROUND(G73*L73,P4)</f>
        <v>0</v>
      </c>
      <c r="N73" s="25" t="s">
        <v>126</v>
      </c>
      <c r="O73" s="32">
        <f>M73*AA73</f>
        <v>0</v>
      </c>
      <c r="P73" s="1">
        <v>3</v>
      </c>
      <c r="AA73" s="1">
        <f>IF(P73=1,$O$3,IF(P73=2,$O$4,$O$5))</f>
        <v>0</v>
      </c>
    </row>
    <row r="74">
      <c r="A74" s="1" t="s">
        <v>127</v>
      </c>
      <c r="E74" s="27" t="s">
        <v>1253</v>
      </c>
    </row>
    <row r="75" ht="51">
      <c r="A75" s="1" t="s">
        <v>128</v>
      </c>
      <c r="E75" s="33" t="s">
        <v>1254</v>
      </c>
    </row>
    <row r="76" ht="409.5">
      <c r="A76" s="1" t="s">
        <v>129</v>
      </c>
      <c r="E76" s="27" t="s">
        <v>1255</v>
      </c>
    </row>
    <row r="77">
      <c r="A77" s="1" t="s">
        <v>118</v>
      </c>
      <c r="C77" s="22" t="s">
        <v>936</v>
      </c>
      <c r="E77" s="23" t="s">
        <v>1256</v>
      </c>
      <c r="L77" s="24">
        <f>SUMIFS(L78:L129,A78:A129,"P")</f>
        <v>0</v>
      </c>
      <c r="M77" s="24">
        <f>SUMIFS(M78:M129,A78:A129,"P")</f>
        <v>0</v>
      </c>
      <c r="N77" s="25"/>
    </row>
    <row r="78">
      <c r="A78" s="1" t="s">
        <v>121</v>
      </c>
      <c r="B78" s="1">
        <v>17</v>
      </c>
      <c r="C78" s="26" t="s">
        <v>1257</v>
      </c>
      <c r="D78" t="s">
        <v>123</v>
      </c>
      <c r="E78" s="27" t="s">
        <v>1258</v>
      </c>
      <c r="F78" s="28" t="s">
        <v>125</v>
      </c>
      <c r="G78" s="29">
        <v>56.649999999999999</v>
      </c>
      <c r="H78" s="28">
        <v>0</v>
      </c>
      <c r="I78" s="30">
        <f>ROUND(G78*H78,P4)</f>
        <v>0</v>
      </c>
      <c r="L78" s="31">
        <v>0</v>
      </c>
      <c r="M78" s="24">
        <f>ROUND(G78*L78,P4)</f>
        <v>0</v>
      </c>
      <c r="N78" s="25" t="s">
        <v>126</v>
      </c>
      <c r="O78" s="32">
        <f>M78*AA78</f>
        <v>0</v>
      </c>
      <c r="P78" s="1">
        <v>3</v>
      </c>
      <c r="AA78" s="1">
        <f>IF(P78=1,$O$3,IF(P78=2,$O$4,$O$5))</f>
        <v>0</v>
      </c>
    </row>
    <row r="79">
      <c r="A79" s="1" t="s">
        <v>127</v>
      </c>
      <c r="E79" s="27" t="s">
        <v>1258</v>
      </c>
    </row>
    <row r="80">
      <c r="A80" s="1" t="s">
        <v>128</v>
      </c>
    </row>
    <row r="81" ht="165.75">
      <c r="A81" s="1" t="s">
        <v>129</v>
      </c>
      <c r="E81" s="27" t="s">
        <v>1259</v>
      </c>
    </row>
    <row r="82">
      <c r="A82" s="1" t="s">
        <v>121</v>
      </c>
      <c r="B82" s="1">
        <v>18</v>
      </c>
      <c r="C82" s="26" t="s">
        <v>1260</v>
      </c>
      <c r="D82" t="s">
        <v>123</v>
      </c>
      <c r="E82" s="27" t="s">
        <v>1261</v>
      </c>
      <c r="F82" s="28" t="s">
        <v>125</v>
      </c>
      <c r="G82" s="29">
        <v>299.19799999999998</v>
      </c>
      <c r="H82" s="28">
        <v>0</v>
      </c>
      <c r="I82" s="30">
        <f>ROUND(G82*H82,P4)</f>
        <v>0</v>
      </c>
      <c r="L82" s="31">
        <v>0</v>
      </c>
      <c r="M82" s="24">
        <f>ROUND(G82*L82,P4)</f>
        <v>0</v>
      </c>
      <c r="N82" s="25" t="s">
        <v>126</v>
      </c>
      <c r="O82" s="32">
        <f>M82*AA82</f>
        <v>0</v>
      </c>
      <c r="P82" s="1">
        <v>3</v>
      </c>
      <c r="AA82" s="1">
        <f>IF(P82=1,$O$3,IF(P82=2,$O$4,$O$5))</f>
        <v>0</v>
      </c>
    </row>
    <row r="83">
      <c r="A83" s="1" t="s">
        <v>127</v>
      </c>
      <c r="E83" s="27" t="s">
        <v>1261</v>
      </c>
    </row>
    <row r="84" ht="127.5">
      <c r="A84" s="1" t="s">
        <v>128</v>
      </c>
      <c r="E84" s="33" t="s">
        <v>1262</v>
      </c>
    </row>
    <row r="85" ht="318.75">
      <c r="A85" s="1" t="s">
        <v>129</v>
      </c>
      <c r="E85" s="27" t="s">
        <v>1263</v>
      </c>
    </row>
    <row r="86">
      <c r="A86" s="1" t="s">
        <v>121</v>
      </c>
      <c r="B86" s="1">
        <v>19</v>
      </c>
      <c r="C86" s="26" t="s">
        <v>1264</v>
      </c>
      <c r="D86" t="s">
        <v>123</v>
      </c>
      <c r="E86" s="27" t="s">
        <v>1265</v>
      </c>
      <c r="F86" s="28" t="s">
        <v>125</v>
      </c>
      <c r="G86" s="29">
        <v>8.625</v>
      </c>
      <c r="H86" s="28">
        <v>0</v>
      </c>
      <c r="I86" s="30">
        <f>ROUND(G86*H86,P4)</f>
        <v>0</v>
      </c>
      <c r="L86" s="31">
        <v>0</v>
      </c>
      <c r="M86" s="24">
        <f>ROUND(G86*L86,P4)</f>
        <v>0</v>
      </c>
      <c r="N86" s="25" t="s">
        <v>126</v>
      </c>
      <c r="O86" s="32">
        <f>M86*AA86</f>
        <v>0</v>
      </c>
      <c r="P86" s="1">
        <v>3</v>
      </c>
      <c r="AA86" s="1">
        <f>IF(P86=1,$O$3,IF(P86=2,$O$4,$O$5))</f>
        <v>0</v>
      </c>
    </row>
    <row r="87">
      <c r="A87" s="1" t="s">
        <v>127</v>
      </c>
      <c r="E87" s="27" t="s">
        <v>1265</v>
      </c>
    </row>
    <row r="88">
      <c r="A88" s="1" t="s">
        <v>128</v>
      </c>
      <c r="E88" s="33" t="s">
        <v>1266</v>
      </c>
    </row>
    <row r="89" ht="178.5">
      <c r="A89" s="1" t="s">
        <v>129</v>
      </c>
      <c r="E89" s="27" t="s">
        <v>1267</v>
      </c>
    </row>
    <row r="90">
      <c r="A90" s="1" t="s">
        <v>121</v>
      </c>
      <c r="B90" s="1">
        <v>20</v>
      </c>
      <c r="C90" s="26" t="s">
        <v>1268</v>
      </c>
      <c r="D90" t="s">
        <v>123</v>
      </c>
      <c r="E90" s="27" t="s">
        <v>1269</v>
      </c>
      <c r="F90" s="28" t="s">
        <v>603</v>
      </c>
      <c r="G90" s="29">
        <v>532.5</v>
      </c>
      <c r="H90" s="28">
        <v>0</v>
      </c>
      <c r="I90" s="30">
        <f>ROUND(G90*H90,P4)</f>
        <v>0</v>
      </c>
      <c r="L90" s="31">
        <v>0</v>
      </c>
      <c r="M90" s="24">
        <f>ROUND(G90*L90,P4)</f>
        <v>0</v>
      </c>
      <c r="N90" s="25" t="s">
        <v>126</v>
      </c>
      <c r="O90" s="32">
        <f>M90*AA90</f>
        <v>0</v>
      </c>
      <c r="P90" s="1">
        <v>3</v>
      </c>
      <c r="AA90" s="1">
        <f>IF(P90=1,$O$3,IF(P90=2,$O$4,$O$5))</f>
        <v>0</v>
      </c>
    </row>
    <row r="91">
      <c r="A91" s="1" t="s">
        <v>127</v>
      </c>
      <c r="E91" s="27" t="s">
        <v>1269</v>
      </c>
    </row>
    <row r="92" ht="76.5">
      <c r="A92" s="1" t="s">
        <v>128</v>
      </c>
      <c r="E92" s="33" t="s">
        <v>1270</v>
      </c>
    </row>
    <row r="93" ht="191.25">
      <c r="A93" s="1" t="s">
        <v>129</v>
      </c>
      <c r="E93" s="27" t="s">
        <v>1271</v>
      </c>
    </row>
    <row r="94">
      <c r="A94" s="1" t="s">
        <v>121</v>
      </c>
      <c r="B94" s="1">
        <v>21</v>
      </c>
      <c r="C94" s="26" t="s">
        <v>1272</v>
      </c>
      <c r="D94" t="s">
        <v>123</v>
      </c>
      <c r="E94" s="27" t="s">
        <v>1273</v>
      </c>
      <c r="F94" s="28" t="s">
        <v>603</v>
      </c>
      <c r="G94" s="29">
        <v>1141</v>
      </c>
      <c r="H94" s="28">
        <v>0</v>
      </c>
      <c r="I94" s="30">
        <f>ROUND(G94*H94,P4)</f>
        <v>0</v>
      </c>
      <c r="L94" s="31">
        <v>0</v>
      </c>
      <c r="M94" s="24">
        <f>ROUND(G94*L94,P4)</f>
        <v>0</v>
      </c>
      <c r="N94" s="25" t="s">
        <v>126</v>
      </c>
      <c r="O94" s="32">
        <f>M94*AA94</f>
        <v>0</v>
      </c>
      <c r="P94" s="1">
        <v>3</v>
      </c>
      <c r="AA94" s="1">
        <f>IF(P94=1,$O$3,IF(P94=2,$O$4,$O$5))</f>
        <v>0</v>
      </c>
    </row>
    <row r="95">
      <c r="A95" s="1" t="s">
        <v>127</v>
      </c>
      <c r="E95" s="27" t="s">
        <v>1273</v>
      </c>
    </row>
    <row r="96" ht="76.5">
      <c r="A96" s="1" t="s">
        <v>128</v>
      </c>
      <c r="E96" s="33" t="s">
        <v>1274</v>
      </c>
    </row>
    <row r="97" ht="178.5">
      <c r="A97" s="1" t="s">
        <v>129</v>
      </c>
      <c r="E97" s="27" t="s">
        <v>1275</v>
      </c>
    </row>
    <row r="98">
      <c r="A98" s="1" t="s">
        <v>121</v>
      </c>
      <c r="B98" s="1">
        <v>22</v>
      </c>
      <c r="C98" s="26" t="s">
        <v>1276</v>
      </c>
      <c r="D98" t="s">
        <v>123</v>
      </c>
      <c r="E98" s="27" t="s">
        <v>1277</v>
      </c>
      <c r="F98" s="28" t="s">
        <v>125</v>
      </c>
      <c r="G98" s="29">
        <v>23.43</v>
      </c>
      <c r="H98" s="28">
        <v>0</v>
      </c>
      <c r="I98" s="30">
        <f>ROUND(G98*H98,P4)</f>
        <v>0</v>
      </c>
      <c r="L98" s="31">
        <v>0</v>
      </c>
      <c r="M98" s="24">
        <f>ROUND(G98*L98,P4)</f>
        <v>0</v>
      </c>
      <c r="N98" s="25" t="s">
        <v>126</v>
      </c>
      <c r="O98" s="32">
        <f>M98*AA98</f>
        <v>0</v>
      </c>
      <c r="P98" s="1">
        <v>3</v>
      </c>
      <c r="AA98" s="1">
        <f>IF(P98=1,$O$3,IF(P98=2,$O$4,$O$5))</f>
        <v>0</v>
      </c>
    </row>
    <row r="99">
      <c r="A99" s="1" t="s">
        <v>127</v>
      </c>
      <c r="E99" s="27" t="s">
        <v>1277</v>
      </c>
    </row>
    <row r="100" ht="89.25">
      <c r="A100" s="1" t="s">
        <v>128</v>
      </c>
      <c r="E100" s="33" t="s">
        <v>1278</v>
      </c>
    </row>
    <row r="101" ht="306">
      <c r="A101" s="1" t="s">
        <v>129</v>
      </c>
      <c r="E101" s="27" t="s">
        <v>1279</v>
      </c>
    </row>
    <row r="102">
      <c r="A102" s="1" t="s">
        <v>121</v>
      </c>
      <c r="B102" s="1">
        <v>23</v>
      </c>
      <c r="C102" s="26" t="s">
        <v>1280</v>
      </c>
      <c r="D102" t="s">
        <v>123</v>
      </c>
      <c r="E102" s="27" t="s">
        <v>1281</v>
      </c>
      <c r="F102" s="28" t="s">
        <v>125</v>
      </c>
      <c r="G102" s="29">
        <v>32.792000000000002</v>
      </c>
      <c r="H102" s="28">
        <v>0</v>
      </c>
      <c r="I102" s="30">
        <f>ROUND(G102*H102,P4)</f>
        <v>0</v>
      </c>
      <c r="L102" s="31">
        <v>0</v>
      </c>
      <c r="M102" s="24">
        <f>ROUND(G102*L102,P4)</f>
        <v>0</v>
      </c>
      <c r="N102" s="25" t="s">
        <v>126</v>
      </c>
      <c r="O102" s="32">
        <f>M102*AA102</f>
        <v>0</v>
      </c>
      <c r="P102" s="1">
        <v>3</v>
      </c>
      <c r="AA102" s="1">
        <f>IF(P102=1,$O$3,IF(P102=2,$O$4,$O$5))</f>
        <v>0</v>
      </c>
    </row>
    <row r="103">
      <c r="A103" s="1" t="s">
        <v>127</v>
      </c>
      <c r="E103" s="27" t="s">
        <v>1281</v>
      </c>
    </row>
    <row r="104" ht="76.5">
      <c r="A104" s="1" t="s">
        <v>128</v>
      </c>
      <c r="E104" s="33" t="s">
        <v>1282</v>
      </c>
    </row>
    <row r="105" ht="331.5">
      <c r="A105" s="1" t="s">
        <v>129</v>
      </c>
      <c r="E105" s="27" t="s">
        <v>1283</v>
      </c>
    </row>
    <row r="106">
      <c r="A106" s="1" t="s">
        <v>121</v>
      </c>
      <c r="B106" s="1">
        <v>24</v>
      </c>
      <c r="C106" s="26" t="s">
        <v>1284</v>
      </c>
      <c r="D106" t="s">
        <v>123</v>
      </c>
      <c r="E106" s="27" t="s">
        <v>1285</v>
      </c>
      <c r="F106" s="28" t="s">
        <v>125</v>
      </c>
      <c r="G106" s="29">
        <v>27.745999999999999</v>
      </c>
      <c r="H106" s="28">
        <v>0</v>
      </c>
      <c r="I106" s="30">
        <f>ROUND(G106*H106,P4)</f>
        <v>0</v>
      </c>
      <c r="L106" s="31">
        <v>0</v>
      </c>
      <c r="M106" s="24">
        <f>ROUND(G106*L106,P4)</f>
        <v>0</v>
      </c>
      <c r="N106" s="25" t="s">
        <v>126</v>
      </c>
      <c r="O106" s="32">
        <f>M106*AA106</f>
        <v>0</v>
      </c>
      <c r="P106" s="1">
        <v>3</v>
      </c>
      <c r="AA106" s="1">
        <f>IF(P106=1,$O$3,IF(P106=2,$O$4,$O$5))</f>
        <v>0</v>
      </c>
    </row>
    <row r="107">
      <c r="A107" s="1" t="s">
        <v>127</v>
      </c>
      <c r="E107" s="27" t="s">
        <v>1285</v>
      </c>
    </row>
    <row r="108" ht="76.5">
      <c r="A108" s="1" t="s">
        <v>128</v>
      </c>
      <c r="E108" s="33" t="s">
        <v>1286</v>
      </c>
    </row>
    <row r="109" ht="293.25">
      <c r="A109" s="1" t="s">
        <v>129</v>
      </c>
      <c r="E109" s="27" t="s">
        <v>1287</v>
      </c>
    </row>
    <row r="110">
      <c r="A110" s="1" t="s">
        <v>121</v>
      </c>
      <c r="B110" s="1">
        <v>25</v>
      </c>
      <c r="C110" s="26" t="s">
        <v>1288</v>
      </c>
      <c r="D110" t="s">
        <v>123</v>
      </c>
      <c r="E110" s="27" t="s">
        <v>1289</v>
      </c>
      <c r="F110" s="28" t="s">
        <v>603</v>
      </c>
      <c r="G110" s="29">
        <v>20</v>
      </c>
      <c r="H110" s="28">
        <v>0</v>
      </c>
      <c r="I110" s="30">
        <f>ROUND(G110*H110,P4)</f>
        <v>0</v>
      </c>
      <c r="L110" s="31">
        <v>0</v>
      </c>
      <c r="M110" s="24">
        <f>ROUND(G110*L110,P4)</f>
        <v>0</v>
      </c>
      <c r="N110" s="25" t="s">
        <v>126</v>
      </c>
      <c r="O110" s="32">
        <f>M110*AA110</f>
        <v>0</v>
      </c>
      <c r="P110" s="1">
        <v>3</v>
      </c>
      <c r="AA110" s="1">
        <f>IF(P110=1,$O$3,IF(P110=2,$O$4,$O$5))</f>
        <v>0</v>
      </c>
    </row>
    <row r="111">
      <c r="A111" s="1" t="s">
        <v>127</v>
      </c>
      <c r="E111" s="27" t="s">
        <v>1289</v>
      </c>
    </row>
    <row r="112">
      <c r="A112" s="1" t="s">
        <v>128</v>
      </c>
      <c r="E112" s="33" t="s">
        <v>1290</v>
      </c>
    </row>
    <row r="113" ht="229.5">
      <c r="A113" s="1" t="s">
        <v>129</v>
      </c>
      <c r="E113" s="27" t="s">
        <v>1291</v>
      </c>
    </row>
    <row r="114">
      <c r="A114" s="1" t="s">
        <v>121</v>
      </c>
      <c r="B114" s="1">
        <v>26</v>
      </c>
      <c r="C114" s="26" t="s">
        <v>1292</v>
      </c>
      <c r="D114" t="s">
        <v>123</v>
      </c>
      <c r="E114" s="27" t="s">
        <v>1293</v>
      </c>
      <c r="F114" s="28" t="s">
        <v>603</v>
      </c>
      <c r="G114" s="29">
        <v>271.69999999999999</v>
      </c>
      <c r="H114" s="28">
        <v>0</v>
      </c>
      <c r="I114" s="30">
        <f>ROUND(G114*H114,P4)</f>
        <v>0</v>
      </c>
      <c r="L114" s="31">
        <v>0</v>
      </c>
      <c r="M114" s="24">
        <f>ROUND(G114*L114,P4)</f>
        <v>0</v>
      </c>
      <c r="N114" s="25" t="s">
        <v>126</v>
      </c>
      <c r="O114" s="32">
        <f>M114*AA114</f>
        <v>0</v>
      </c>
      <c r="P114" s="1">
        <v>3</v>
      </c>
      <c r="AA114" s="1">
        <f>IF(P114=1,$O$3,IF(P114=2,$O$4,$O$5))</f>
        <v>0</v>
      </c>
    </row>
    <row r="115">
      <c r="A115" s="1" t="s">
        <v>127</v>
      </c>
      <c r="E115" s="27" t="s">
        <v>1293</v>
      </c>
    </row>
    <row r="116">
      <c r="A116" s="1" t="s">
        <v>128</v>
      </c>
    </row>
    <row r="117" ht="242.25">
      <c r="A117" s="1" t="s">
        <v>129</v>
      </c>
      <c r="E117" s="27" t="s">
        <v>1294</v>
      </c>
    </row>
    <row r="118">
      <c r="A118" s="1" t="s">
        <v>121</v>
      </c>
      <c r="B118" s="1">
        <v>27</v>
      </c>
      <c r="C118" s="26" t="s">
        <v>1295</v>
      </c>
      <c r="D118" t="s">
        <v>123</v>
      </c>
      <c r="E118" s="27" t="s">
        <v>1296</v>
      </c>
      <c r="F118" s="28" t="s">
        <v>603</v>
      </c>
      <c r="G118" s="29">
        <v>123.90000000000001</v>
      </c>
      <c r="H118" s="28">
        <v>0</v>
      </c>
      <c r="I118" s="30">
        <f>ROUND(G118*H118,P4)</f>
        <v>0</v>
      </c>
      <c r="L118" s="31">
        <v>0</v>
      </c>
      <c r="M118" s="24">
        <f>ROUND(G118*L118,P4)</f>
        <v>0</v>
      </c>
      <c r="N118" s="25" t="s">
        <v>126</v>
      </c>
      <c r="O118" s="32">
        <f>M118*AA118</f>
        <v>0</v>
      </c>
      <c r="P118" s="1">
        <v>3</v>
      </c>
      <c r="AA118" s="1">
        <f>IF(P118=1,$O$3,IF(P118=2,$O$4,$O$5))</f>
        <v>0</v>
      </c>
    </row>
    <row r="119">
      <c r="A119" s="1" t="s">
        <v>127</v>
      </c>
      <c r="E119" s="27" t="s">
        <v>1296</v>
      </c>
    </row>
    <row r="120" ht="63.75">
      <c r="A120" s="1" t="s">
        <v>128</v>
      </c>
      <c r="E120" s="33" t="s">
        <v>1297</v>
      </c>
    </row>
    <row r="121" ht="306">
      <c r="A121" s="1" t="s">
        <v>129</v>
      </c>
      <c r="E121" s="27" t="s">
        <v>1298</v>
      </c>
    </row>
    <row r="122">
      <c r="A122" s="1" t="s">
        <v>121</v>
      </c>
      <c r="B122" s="1">
        <v>28</v>
      </c>
      <c r="C122" s="26" t="s">
        <v>1299</v>
      </c>
      <c r="D122" t="s">
        <v>123</v>
      </c>
      <c r="E122" s="27" t="s">
        <v>1300</v>
      </c>
      <c r="F122" s="28" t="s">
        <v>603</v>
      </c>
      <c r="G122" s="29">
        <v>7.5</v>
      </c>
      <c r="H122" s="28">
        <v>0</v>
      </c>
      <c r="I122" s="30">
        <f>ROUND(G122*H122,P4)</f>
        <v>0</v>
      </c>
      <c r="L122" s="31">
        <v>0</v>
      </c>
      <c r="M122" s="24">
        <f>ROUND(G122*L122,P4)</f>
        <v>0</v>
      </c>
      <c r="N122" s="25" t="s">
        <v>126</v>
      </c>
      <c r="O122" s="32">
        <f>M122*AA122</f>
        <v>0</v>
      </c>
      <c r="P122" s="1">
        <v>3</v>
      </c>
      <c r="AA122" s="1">
        <f>IF(P122=1,$O$3,IF(P122=2,$O$4,$O$5))</f>
        <v>0</v>
      </c>
    </row>
    <row r="123">
      <c r="A123" s="1" t="s">
        <v>127</v>
      </c>
      <c r="E123" s="27" t="s">
        <v>1300</v>
      </c>
    </row>
    <row r="124">
      <c r="A124" s="1" t="s">
        <v>128</v>
      </c>
    </row>
    <row r="125" ht="242.25">
      <c r="A125" s="1" t="s">
        <v>129</v>
      </c>
      <c r="E125" s="27" t="s">
        <v>1301</v>
      </c>
    </row>
    <row r="126">
      <c r="A126" s="1" t="s">
        <v>121</v>
      </c>
      <c r="B126" s="1">
        <v>29</v>
      </c>
      <c r="C126" s="26" t="s">
        <v>1302</v>
      </c>
      <c r="D126" t="s">
        <v>123</v>
      </c>
      <c r="E126" s="27" t="s">
        <v>1303</v>
      </c>
      <c r="F126" s="28" t="s">
        <v>142</v>
      </c>
      <c r="G126" s="29">
        <v>125</v>
      </c>
      <c r="H126" s="28">
        <v>0</v>
      </c>
      <c r="I126" s="30">
        <f>ROUND(G126*H126,P4)</f>
        <v>0</v>
      </c>
      <c r="L126" s="31">
        <v>0</v>
      </c>
      <c r="M126" s="24">
        <f>ROUND(G126*L126,P4)</f>
        <v>0</v>
      </c>
      <c r="N126" s="25" t="s">
        <v>126</v>
      </c>
      <c r="O126" s="32">
        <f>M126*AA126</f>
        <v>0</v>
      </c>
      <c r="P126" s="1">
        <v>3</v>
      </c>
      <c r="AA126" s="1">
        <f>IF(P126=1,$O$3,IF(P126=2,$O$4,$O$5))</f>
        <v>0</v>
      </c>
    </row>
    <row r="127">
      <c r="A127" s="1" t="s">
        <v>127</v>
      </c>
      <c r="E127" s="27" t="s">
        <v>1303</v>
      </c>
    </row>
    <row r="128">
      <c r="A128" s="1" t="s">
        <v>128</v>
      </c>
    </row>
    <row r="129" ht="114.75">
      <c r="A129" s="1" t="s">
        <v>129</v>
      </c>
      <c r="E129" s="27" t="s">
        <v>1304</v>
      </c>
    </row>
    <row r="130">
      <c r="A130" s="1" t="s">
        <v>118</v>
      </c>
      <c r="C130" s="22" t="s">
        <v>1305</v>
      </c>
      <c r="E130" s="23" t="s">
        <v>1306</v>
      </c>
      <c r="L130" s="24">
        <f>SUMIFS(L131:L138,A131:A138,"P")</f>
        <v>0</v>
      </c>
      <c r="M130" s="24">
        <f>SUMIFS(M131:M138,A131:A138,"P")</f>
        <v>0</v>
      </c>
      <c r="N130" s="25"/>
    </row>
    <row r="131">
      <c r="A131" s="1" t="s">
        <v>121</v>
      </c>
      <c r="B131" s="1">
        <v>30</v>
      </c>
      <c r="C131" s="26" t="s">
        <v>1307</v>
      </c>
      <c r="D131" t="s">
        <v>123</v>
      </c>
      <c r="E131" s="27" t="s">
        <v>1308</v>
      </c>
      <c r="F131" s="28" t="s">
        <v>142</v>
      </c>
      <c r="G131" s="29">
        <v>5</v>
      </c>
      <c r="H131" s="28">
        <v>0</v>
      </c>
      <c r="I131" s="30">
        <f>ROUND(G131*H131,P4)</f>
        <v>0</v>
      </c>
      <c r="L131" s="31">
        <v>0</v>
      </c>
      <c r="M131" s="24">
        <f>ROUND(G131*L131,P4)</f>
        <v>0</v>
      </c>
      <c r="N131" s="25" t="s">
        <v>126</v>
      </c>
      <c r="O131" s="32">
        <f>M131*AA131</f>
        <v>0</v>
      </c>
      <c r="P131" s="1">
        <v>3</v>
      </c>
      <c r="AA131" s="1">
        <f>IF(P131=1,$O$3,IF(P131=2,$O$4,$O$5))</f>
        <v>0</v>
      </c>
    </row>
    <row r="132">
      <c r="A132" s="1" t="s">
        <v>127</v>
      </c>
      <c r="E132" s="27" t="s">
        <v>1308</v>
      </c>
    </row>
    <row r="133">
      <c r="A133" s="1" t="s">
        <v>128</v>
      </c>
    </row>
    <row r="134" ht="102">
      <c r="A134" s="1" t="s">
        <v>129</v>
      </c>
      <c r="E134" s="27" t="s">
        <v>1309</v>
      </c>
    </row>
    <row r="135" ht="38.25">
      <c r="A135" s="1" t="s">
        <v>121</v>
      </c>
      <c r="B135" s="1">
        <v>31</v>
      </c>
      <c r="C135" s="26" t="s">
        <v>1310</v>
      </c>
      <c r="D135" t="s">
        <v>123</v>
      </c>
      <c r="E135" s="27" t="s">
        <v>1311</v>
      </c>
      <c r="F135" s="28" t="s">
        <v>149</v>
      </c>
      <c r="G135" s="29">
        <v>1</v>
      </c>
      <c r="H135" s="28">
        <v>0</v>
      </c>
      <c r="I135" s="30">
        <f>ROUND(G135*H135,P4)</f>
        <v>0</v>
      </c>
      <c r="L135" s="31">
        <v>0</v>
      </c>
      <c r="M135" s="24">
        <f>ROUND(G135*L135,P4)</f>
        <v>0</v>
      </c>
      <c r="N135" s="25" t="s">
        <v>126</v>
      </c>
      <c r="O135" s="32">
        <f>M135*AA135</f>
        <v>0</v>
      </c>
      <c r="P135" s="1">
        <v>3</v>
      </c>
      <c r="AA135" s="1">
        <f>IF(P135=1,$O$3,IF(P135=2,$O$4,$O$5))</f>
        <v>0</v>
      </c>
    </row>
    <row r="136" ht="38.25">
      <c r="A136" s="1" t="s">
        <v>127</v>
      </c>
      <c r="E136" s="27" t="s">
        <v>1311</v>
      </c>
    </row>
    <row r="137">
      <c r="A137" s="1" t="s">
        <v>128</v>
      </c>
    </row>
    <row r="138" ht="127.5">
      <c r="A138" s="1" t="s">
        <v>129</v>
      </c>
      <c r="E138" s="27" t="s">
        <v>1312</v>
      </c>
    </row>
    <row r="139">
      <c r="A139" s="1" t="s">
        <v>118</v>
      </c>
      <c r="C139" s="22" t="s">
        <v>656</v>
      </c>
      <c r="E139" s="23" t="s">
        <v>1313</v>
      </c>
      <c r="L139" s="24">
        <f>SUMIFS(L140:L143,A140:A143,"P")</f>
        <v>0</v>
      </c>
      <c r="M139" s="24">
        <f>SUMIFS(M140:M143,A140:A143,"P")</f>
        <v>0</v>
      </c>
      <c r="N139" s="25"/>
    </row>
    <row r="140">
      <c r="A140" s="1" t="s">
        <v>121</v>
      </c>
      <c r="B140" s="1">
        <v>32</v>
      </c>
      <c r="C140" s="26" t="s">
        <v>1314</v>
      </c>
      <c r="D140" t="s">
        <v>123</v>
      </c>
      <c r="E140" s="27" t="s">
        <v>1315</v>
      </c>
      <c r="F140" s="28" t="s">
        <v>149</v>
      </c>
      <c r="G140" s="29">
        <v>8</v>
      </c>
      <c r="H140" s="28">
        <v>0</v>
      </c>
      <c r="I140" s="30">
        <f>ROUND(G140*H140,P4)</f>
        <v>0</v>
      </c>
      <c r="L140" s="31">
        <v>0</v>
      </c>
      <c r="M140" s="24">
        <f>ROUND(G140*L140,P4)</f>
        <v>0</v>
      </c>
      <c r="N140" s="25" t="s">
        <v>126</v>
      </c>
      <c r="O140" s="32">
        <f>M140*AA140</f>
        <v>0</v>
      </c>
      <c r="P140" s="1">
        <v>3</v>
      </c>
      <c r="AA140" s="1">
        <f>IF(P140=1,$O$3,IF(P140=2,$O$4,$O$5))</f>
        <v>0</v>
      </c>
    </row>
    <row r="141">
      <c r="A141" s="1" t="s">
        <v>127</v>
      </c>
      <c r="E141" s="27" t="s">
        <v>1315</v>
      </c>
    </row>
    <row r="142">
      <c r="A142" s="1" t="s">
        <v>128</v>
      </c>
    </row>
    <row r="143" ht="140.25">
      <c r="A143" s="1" t="s">
        <v>129</v>
      </c>
      <c r="E143" s="27" t="s">
        <v>1316</v>
      </c>
    </row>
    <row r="144">
      <c r="A144" s="1" t="s">
        <v>118</v>
      </c>
      <c r="C144" s="22" t="s">
        <v>666</v>
      </c>
      <c r="E144" s="23" t="s">
        <v>1317</v>
      </c>
      <c r="L144" s="24">
        <f>SUMIFS(L145:L176,A145:A176,"P")</f>
        <v>0</v>
      </c>
      <c r="M144" s="24">
        <f>SUMIFS(M145:M176,A145:A176,"P")</f>
        <v>0</v>
      </c>
      <c r="N144" s="25"/>
    </row>
    <row r="145" ht="25.5">
      <c r="A145" s="1" t="s">
        <v>121</v>
      </c>
      <c r="B145" s="1">
        <v>33</v>
      </c>
      <c r="C145" s="26" t="s">
        <v>1318</v>
      </c>
      <c r="D145" t="s">
        <v>123</v>
      </c>
      <c r="E145" s="27" t="s">
        <v>1319</v>
      </c>
      <c r="F145" s="28" t="s">
        <v>149</v>
      </c>
      <c r="G145" s="29">
        <v>3</v>
      </c>
      <c r="H145" s="28">
        <v>0</v>
      </c>
      <c r="I145" s="30">
        <f>ROUND(G145*H145,P4)</f>
        <v>0</v>
      </c>
      <c r="L145" s="31">
        <v>0</v>
      </c>
      <c r="M145" s="24">
        <f>ROUND(G145*L145,P4)</f>
        <v>0</v>
      </c>
      <c r="N145" s="25" t="s">
        <v>126</v>
      </c>
      <c r="O145" s="32">
        <f>M145*AA145</f>
        <v>0</v>
      </c>
      <c r="P145" s="1">
        <v>3</v>
      </c>
      <c r="AA145" s="1">
        <f>IF(P145=1,$O$3,IF(P145=2,$O$4,$O$5))</f>
        <v>0</v>
      </c>
    </row>
    <row r="146" ht="25.5">
      <c r="A146" s="1" t="s">
        <v>127</v>
      </c>
      <c r="E146" s="27" t="s">
        <v>1319</v>
      </c>
    </row>
    <row r="147">
      <c r="A147" s="1" t="s">
        <v>128</v>
      </c>
    </row>
    <row r="148" ht="127.5">
      <c r="A148" s="1" t="s">
        <v>129</v>
      </c>
      <c r="E148" s="27" t="s">
        <v>1320</v>
      </c>
    </row>
    <row r="149" ht="25.5">
      <c r="A149" s="1" t="s">
        <v>121</v>
      </c>
      <c r="B149" s="1">
        <v>34</v>
      </c>
      <c r="C149" s="26" t="s">
        <v>1318</v>
      </c>
      <c r="D149" t="s">
        <v>119</v>
      </c>
      <c r="E149" s="27" t="s">
        <v>1321</v>
      </c>
      <c r="F149" s="28" t="s">
        <v>149</v>
      </c>
      <c r="G149" s="29">
        <v>2</v>
      </c>
      <c r="H149" s="28">
        <v>0</v>
      </c>
      <c r="I149" s="30">
        <f>ROUND(G149*H149,P4)</f>
        <v>0</v>
      </c>
      <c r="L149" s="31">
        <v>0</v>
      </c>
      <c r="M149" s="24">
        <f>ROUND(G149*L149,P4)</f>
        <v>0</v>
      </c>
      <c r="N149" s="25" t="s">
        <v>126</v>
      </c>
      <c r="O149" s="32">
        <f>M149*AA149</f>
        <v>0</v>
      </c>
      <c r="P149" s="1">
        <v>3</v>
      </c>
      <c r="AA149" s="1">
        <f>IF(P149=1,$O$3,IF(P149=2,$O$4,$O$5))</f>
        <v>0</v>
      </c>
    </row>
    <row r="150" ht="25.5">
      <c r="A150" s="1" t="s">
        <v>127</v>
      </c>
      <c r="E150" s="27" t="s">
        <v>1321</v>
      </c>
    </row>
    <row r="151">
      <c r="A151" s="1" t="s">
        <v>128</v>
      </c>
    </row>
    <row r="152" ht="127.5">
      <c r="A152" s="1" t="s">
        <v>129</v>
      </c>
      <c r="E152" s="27" t="s">
        <v>1322</v>
      </c>
    </row>
    <row r="153">
      <c r="A153" s="1" t="s">
        <v>121</v>
      </c>
      <c r="B153" s="1">
        <v>35</v>
      </c>
      <c r="C153" s="26" t="s">
        <v>1323</v>
      </c>
      <c r="D153" t="s">
        <v>123</v>
      </c>
      <c r="E153" s="27" t="s">
        <v>1324</v>
      </c>
      <c r="F153" s="28" t="s">
        <v>603</v>
      </c>
      <c r="G153" s="29">
        <v>1.875</v>
      </c>
      <c r="H153" s="28">
        <v>0</v>
      </c>
      <c r="I153" s="30">
        <f>ROUND(G153*H153,P4)</f>
        <v>0</v>
      </c>
      <c r="L153" s="31">
        <v>0</v>
      </c>
      <c r="M153" s="24">
        <f>ROUND(G153*L153,P4)</f>
        <v>0</v>
      </c>
      <c r="N153" s="25" t="s">
        <v>126</v>
      </c>
      <c r="O153" s="32">
        <f>M153*AA153</f>
        <v>0</v>
      </c>
      <c r="P153" s="1">
        <v>3</v>
      </c>
      <c r="AA153" s="1">
        <f>IF(P153=1,$O$3,IF(P153=2,$O$4,$O$5))</f>
        <v>0</v>
      </c>
    </row>
    <row r="154">
      <c r="A154" s="1" t="s">
        <v>127</v>
      </c>
      <c r="E154" s="27" t="s">
        <v>1324</v>
      </c>
    </row>
    <row r="155">
      <c r="A155" s="1" t="s">
        <v>128</v>
      </c>
      <c r="E155" s="33" t="s">
        <v>1325</v>
      </c>
    </row>
    <row r="156" ht="140.25">
      <c r="A156" s="1" t="s">
        <v>129</v>
      </c>
      <c r="E156" s="27" t="s">
        <v>1326</v>
      </c>
    </row>
    <row r="157">
      <c r="A157" s="1" t="s">
        <v>121</v>
      </c>
      <c r="B157" s="1">
        <v>36</v>
      </c>
      <c r="C157" s="26" t="s">
        <v>1327</v>
      </c>
      <c r="D157" t="s">
        <v>123</v>
      </c>
      <c r="E157" s="27" t="s">
        <v>1328</v>
      </c>
      <c r="F157" s="28" t="s">
        <v>142</v>
      </c>
      <c r="G157" s="29">
        <v>39.049999999999997</v>
      </c>
      <c r="H157" s="28">
        <v>0</v>
      </c>
      <c r="I157" s="30">
        <f>ROUND(G157*H157,P4)</f>
        <v>0</v>
      </c>
      <c r="L157" s="31">
        <v>0</v>
      </c>
      <c r="M157" s="24">
        <f>ROUND(G157*L157,P4)</f>
        <v>0</v>
      </c>
      <c r="N157" s="25" t="s">
        <v>126</v>
      </c>
      <c r="O157" s="32">
        <f>M157*AA157</f>
        <v>0</v>
      </c>
      <c r="P157" s="1">
        <v>3</v>
      </c>
      <c r="AA157" s="1">
        <f>IF(P157=1,$O$3,IF(P157=2,$O$4,$O$5))</f>
        <v>0</v>
      </c>
    </row>
    <row r="158">
      <c r="A158" s="1" t="s">
        <v>127</v>
      </c>
      <c r="E158" s="27" t="s">
        <v>1328</v>
      </c>
    </row>
    <row r="159" ht="25.5">
      <c r="A159" s="1" t="s">
        <v>128</v>
      </c>
      <c r="E159" s="33" t="s">
        <v>1329</v>
      </c>
    </row>
    <row r="160" ht="153">
      <c r="A160" s="1" t="s">
        <v>129</v>
      </c>
      <c r="E160" s="27" t="s">
        <v>1330</v>
      </c>
    </row>
    <row r="161">
      <c r="A161" s="1" t="s">
        <v>121</v>
      </c>
      <c r="B161" s="1">
        <v>37</v>
      </c>
      <c r="C161" s="26" t="s">
        <v>1331</v>
      </c>
      <c r="D161" t="s">
        <v>123</v>
      </c>
      <c r="E161" s="27" t="s">
        <v>1332</v>
      </c>
      <c r="F161" s="28" t="s">
        <v>142</v>
      </c>
      <c r="G161" s="29">
        <v>266.25</v>
      </c>
      <c r="H161" s="28">
        <v>0</v>
      </c>
      <c r="I161" s="30">
        <f>ROUND(G161*H161,P4)</f>
        <v>0</v>
      </c>
      <c r="L161" s="31">
        <v>0</v>
      </c>
      <c r="M161" s="24">
        <f>ROUND(G161*L161,P4)</f>
        <v>0</v>
      </c>
      <c r="N161" s="25" t="s">
        <v>126</v>
      </c>
      <c r="O161" s="32">
        <f>M161*AA161</f>
        <v>0</v>
      </c>
      <c r="P161" s="1">
        <v>3</v>
      </c>
      <c r="AA161" s="1">
        <f>IF(P161=1,$O$3,IF(P161=2,$O$4,$O$5))</f>
        <v>0</v>
      </c>
    </row>
    <row r="162">
      <c r="A162" s="1" t="s">
        <v>127</v>
      </c>
      <c r="E162" s="27" t="s">
        <v>1332</v>
      </c>
    </row>
    <row r="163" ht="63.75">
      <c r="A163" s="1" t="s">
        <v>128</v>
      </c>
      <c r="E163" s="33" t="s">
        <v>1333</v>
      </c>
    </row>
    <row r="164" ht="178.5">
      <c r="A164" s="1" t="s">
        <v>129</v>
      </c>
      <c r="E164" s="27" t="s">
        <v>1334</v>
      </c>
    </row>
    <row r="165">
      <c r="A165" s="1" t="s">
        <v>121</v>
      </c>
      <c r="B165" s="1">
        <v>38</v>
      </c>
      <c r="C165" s="26" t="s">
        <v>1335</v>
      </c>
      <c r="D165" t="s">
        <v>123</v>
      </c>
      <c r="E165" s="27" t="s">
        <v>1336</v>
      </c>
      <c r="F165" s="28" t="s">
        <v>142</v>
      </c>
      <c r="G165" s="29">
        <v>128</v>
      </c>
      <c r="H165" s="28">
        <v>0</v>
      </c>
      <c r="I165" s="30">
        <f>ROUND(G165*H165,P4)</f>
        <v>0</v>
      </c>
      <c r="L165" s="31">
        <v>0</v>
      </c>
      <c r="M165" s="24">
        <f>ROUND(G165*L165,P4)</f>
        <v>0</v>
      </c>
      <c r="N165" s="25" t="s">
        <v>126</v>
      </c>
      <c r="O165" s="32">
        <f>M165*AA165</f>
        <v>0</v>
      </c>
      <c r="P165" s="1">
        <v>3</v>
      </c>
      <c r="AA165" s="1">
        <f>IF(P165=1,$O$3,IF(P165=2,$O$4,$O$5))</f>
        <v>0</v>
      </c>
    </row>
    <row r="166">
      <c r="A166" s="1" t="s">
        <v>127</v>
      </c>
      <c r="E166" s="27" t="s">
        <v>1336</v>
      </c>
    </row>
    <row r="167">
      <c r="A167" s="1" t="s">
        <v>128</v>
      </c>
    </row>
    <row r="168" ht="114.75">
      <c r="A168" s="1" t="s">
        <v>129</v>
      </c>
      <c r="E168" s="27" t="s">
        <v>1337</v>
      </c>
    </row>
    <row r="169">
      <c r="A169" s="1" t="s">
        <v>121</v>
      </c>
      <c r="B169" s="1">
        <v>39</v>
      </c>
      <c r="C169" s="26" t="s">
        <v>1338</v>
      </c>
      <c r="D169" t="s">
        <v>123</v>
      </c>
      <c r="E169" s="27" t="s">
        <v>1339</v>
      </c>
      <c r="F169" s="28" t="s">
        <v>142</v>
      </c>
      <c r="G169" s="29">
        <v>4.75</v>
      </c>
      <c r="H169" s="28">
        <v>0</v>
      </c>
      <c r="I169" s="30">
        <f>ROUND(G169*H169,P4)</f>
        <v>0</v>
      </c>
      <c r="L169" s="31">
        <v>0</v>
      </c>
      <c r="M169" s="24">
        <f>ROUND(G169*L169,P4)</f>
        <v>0</v>
      </c>
      <c r="N169" s="25" t="s">
        <v>126</v>
      </c>
      <c r="O169" s="32">
        <f>M169*AA169</f>
        <v>0</v>
      </c>
      <c r="P169" s="1">
        <v>3</v>
      </c>
      <c r="AA169" s="1">
        <f>IF(P169=1,$O$3,IF(P169=2,$O$4,$O$5))</f>
        <v>0</v>
      </c>
    </row>
    <row r="170">
      <c r="A170" s="1" t="s">
        <v>127</v>
      </c>
      <c r="E170" s="27" t="s">
        <v>1339</v>
      </c>
    </row>
    <row r="171">
      <c r="A171" s="1" t="s">
        <v>128</v>
      </c>
    </row>
    <row r="172" ht="153">
      <c r="A172" s="1" t="s">
        <v>129</v>
      </c>
      <c r="E172" s="27" t="s">
        <v>1340</v>
      </c>
    </row>
    <row r="173">
      <c r="A173" s="1" t="s">
        <v>121</v>
      </c>
      <c r="B173" s="1">
        <v>40</v>
      </c>
      <c r="C173" s="26" t="s">
        <v>1341</v>
      </c>
      <c r="D173" t="s">
        <v>123</v>
      </c>
      <c r="E173" s="27" t="s">
        <v>1342</v>
      </c>
      <c r="F173" s="28" t="s">
        <v>125</v>
      </c>
      <c r="G173" s="29">
        <v>1.47</v>
      </c>
      <c r="H173" s="28">
        <v>0</v>
      </c>
      <c r="I173" s="30">
        <f>ROUND(G173*H173,P4)</f>
        <v>0</v>
      </c>
      <c r="L173" s="31">
        <v>0</v>
      </c>
      <c r="M173" s="24">
        <f>ROUND(G173*L173,P4)</f>
        <v>0</v>
      </c>
      <c r="N173" s="25" t="s">
        <v>126</v>
      </c>
      <c r="O173" s="32">
        <f>M173*AA173</f>
        <v>0</v>
      </c>
      <c r="P173" s="1">
        <v>3</v>
      </c>
      <c r="AA173" s="1">
        <f>IF(P173=1,$O$3,IF(P173=2,$O$4,$O$5))</f>
        <v>0</v>
      </c>
    </row>
    <row r="174">
      <c r="A174" s="1" t="s">
        <v>127</v>
      </c>
      <c r="E174" s="27" t="s">
        <v>1342</v>
      </c>
    </row>
    <row r="175">
      <c r="A175" s="1" t="s">
        <v>128</v>
      </c>
    </row>
    <row r="176" ht="165.75">
      <c r="A176" s="1" t="s">
        <v>129</v>
      </c>
      <c r="E176" s="27" t="s">
        <v>1343</v>
      </c>
    </row>
    <row r="177">
      <c r="A177" s="1" t="s">
        <v>118</v>
      </c>
      <c r="C177" s="22" t="s">
        <v>679</v>
      </c>
      <c r="E177" s="23" t="s">
        <v>680</v>
      </c>
      <c r="L177" s="24">
        <f>SUMIFS(L178:L193,A178:A193,"P")</f>
        <v>0</v>
      </c>
      <c r="M177" s="24">
        <f>SUMIFS(M178:M193,A178:A193,"P")</f>
        <v>0</v>
      </c>
      <c r="N177" s="25"/>
    </row>
    <row r="178" ht="51">
      <c r="A178" s="1" t="s">
        <v>121</v>
      </c>
      <c r="B178" s="1">
        <v>41</v>
      </c>
      <c r="C178" s="26" t="s">
        <v>1081</v>
      </c>
      <c r="D178" t="s">
        <v>123</v>
      </c>
      <c r="E178" s="27" t="s">
        <v>1082</v>
      </c>
      <c r="F178" s="28" t="s">
        <v>632</v>
      </c>
      <c r="G178" s="29">
        <v>990.28099999999995</v>
      </c>
      <c r="H178" s="28">
        <v>0</v>
      </c>
      <c r="I178" s="30">
        <f>ROUND(G178*H178,P4)</f>
        <v>0</v>
      </c>
      <c r="L178" s="31">
        <v>0</v>
      </c>
      <c r="M178" s="24">
        <f>ROUND(G178*L178,P4)</f>
        <v>0</v>
      </c>
      <c r="N178" s="25" t="s">
        <v>177</v>
      </c>
      <c r="O178" s="32">
        <f>M178*AA178</f>
        <v>0</v>
      </c>
      <c r="P178" s="1">
        <v>3</v>
      </c>
      <c r="AA178" s="1">
        <f>IF(P178=1,$O$3,IF(P178=2,$O$4,$O$5))</f>
        <v>0</v>
      </c>
    </row>
    <row r="179" ht="51">
      <c r="A179" s="1" t="s">
        <v>127</v>
      </c>
      <c r="E179" s="27" t="s">
        <v>1082</v>
      </c>
    </row>
    <row r="180" ht="89.25">
      <c r="A180" s="1" t="s">
        <v>128</v>
      </c>
      <c r="E180" s="33" t="s">
        <v>1344</v>
      </c>
    </row>
    <row r="181" ht="25.5">
      <c r="A181" s="1" t="s">
        <v>129</v>
      </c>
      <c r="E181" s="27" t="s">
        <v>685</v>
      </c>
    </row>
    <row r="182" ht="38.25">
      <c r="A182" s="1" t="s">
        <v>121</v>
      </c>
      <c r="B182" s="1">
        <v>43</v>
      </c>
      <c r="C182" s="26" t="s">
        <v>1345</v>
      </c>
      <c r="D182" t="s">
        <v>123</v>
      </c>
      <c r="E182" s="27" t="s">
        <v>1346</v>
      </c>
      <c r="F182" s="28" t="s">
        <v>632</v>
      </c>
      <c r="G182" s="29">
        <v>343.59199999999998</v>
      </c>
      <c r="H182" s="28">
        <v>0</v>
      </c>
      <c r="I182" s="30">
        <f>ROUND(G182*H182,P4)</f>
        <v>0</v>
      </c>
      <c r="L182" s="31">
        <v>0</v>
      </c>
      <c r="M182" s="24">
        <f>ROUND(G182*L182,P4)</f>
        <v>0</v>
      </c>
      <c r="N182" s="25" t="s">
        <v>177</v>
      </c>
      <c r="O182" s="32">
        <f>M182*AA182</f>
        <v>0</v>
      </c>
      <c r="P182" s="1">
        <v>3</v>
      </c>
      <c r="AA182" s="1">
        <f>IF(P182=1,$O$3,IF(P182=2,$O$4,$O$5))</f>
        <v>0</v>
      </c>
    </row>
    <row r="183" ht="38.25">
      <c r="A183" s="1" t="s">
        <v>127</v>
      </c>
      <c r="E183" s="27" t="s">
        <v>1346</v>
      </c>
    </row>
    <row r="184" ht="38.25">
      <c r="A184" s="1" t="s">
        <v>128</v>
      </c>
      <c r="E184" s="33" t="s">
        <v>1347</v>
      </c>
    </row>
    <row r="185" ht="25.5">
      <c r="A185" s="1" t="s">
        <v>129</v>
      </c>
      <c r="E185" s="27" t="s">
        <v>685</v>
      </c>
    </row>
    <row r="186" ht="25.5">
      <c r="A186" s="1" t="s">
        <v>121</v>
      </c>
      <c r="B186" s="1">
        <v>42</v>
      </c>
      <c r="C186" s="26" t="s">
        <v>1348</v>
      </c>
      <c r="D186" t="s">
        <v>123</v>
      </c>
      <c r="E186" s="27" t="s">
        <v>1349</v>
      </c>
      <c r="F186" s="28" t="s">
        <v>632</v>
      </c>
      <c r="G186" s="29">
        <v>19.954000000000001</v>
      </c>
      <c r="H186" s="28">
        <v>0</v>
      </c>
      <c r="I186" s="30">
        <f>ROUND(G186*H186,P4)</f>
        <v>0</v>
      </c>
      <c r="L186" s="31">
        <v>0</v>
      </c>
      <c r="M186" s="24">
        <f>ROUND(G186*L186,P4)</f>
        <v>0</v>
      </c>
      <c r="N186" s="25" t="s">
        <v>177</v>
      </c>
      <c r="O186" s="32">
        <f>M186*AA186</f>
        <v>0</v>
      </c>
      <c r="P186" s="1">
        <v>3</v>
      </c>
      <c r="AA186" s="1">
        <f>IF(P186=1,$O$3,IF(P186=2,$O$4,$O$5))</f>
        <v>0</v>
      </c>
    </row>
    <row r="187" ht="25.5">
      <c r="A187" s="1" t="s">
        <v>127</v>
      </c>
      <c r="E187" s="27" t="s">
        <v>1349</v>
      </c>
    </row>
    <row r="188" ht="114.75">
      <c r="A188" s="1" t="s">
        <v>128</v>
      </c>
      <c r="E188" s="33" t="s">
        <v>1350</v>
      </c>
    </row>
    <row r="189" ht="25.5">
      <c r="A189" s="1" t="s">
        <v>129</v>
      </c>
      <c r="E189" s="27" t="s">
        <v>685</v>
      </c>
    </row>
    <row r="190" ht="51">
      <c r="A190" s="1" t="s">
        <v>121</v>
      </c>
      <c r="B190" s="1">
        <v>44</v>
      </c>
      <c r="C190" s="26" t="s">
        <v>1351</v>
      </c>
      <c r="D190" t="s">
        <v>123</v>
      </c>
      <c r="E190" s="27" t="s">
        <v>1352</v>
      </c>
      <c r="F190" s="28" t="s">
        <v>632</v>
      </c>
      <c r="G190" s="29">
        <v>93.5</v>
      </c>
      <c r="H190" s="28">
        <v>0</v>
      </c>
      <c r="I190" s="30">
        <f>ROUND(G190*H190,P4)</f>
        <v>0</v>
      </c>
      <c r="L190" s="31">
        <v>0</v>
      </c>
      <c r="M190" s="24">
        <f>ROUND(G190*L190,P4)</f>
        <v>0</v>
      </c>
      <c r="N190" s="25" t="s">
        <v>177</v>
      </c>
      <c r="O190" s="32">
        <f>M190*AA190</f>
        <v>0</v>
      </c>
      <c r="P190" s="1">
        <v>3</v>
      </c>
      <c r="AA190" s="1">
        <f>IF(P190=1,$O$3,IF(P190=2,$O$4,$O$5))</f>
        <v>0</v>
      </c>
    </row>
    <row r="191" ht="51">
      <c r="A191" s="1" t="s">
        <v>127</v>
      </c>
      <c r="E191" s="27" t="s">
        <v>1352</v>
      </c>
    </row>
    <row r="192" ht="25.5">
      <c r="A192" s="1" t="s">
        <v>128</v>
      </c>
      <c r="E192" s="33" t="s">
        <v>1353</v>
      </c>
    </row>
    <row r="193" ht="25.5">
      <c r="A193" s="1" t="s">
        <v>129</v>
      </c>
      <c r="E193" s="27" t="s">
        <v>685</v>
      </c>
    </row>
  </sheetData>
  <sheetProtection sheet="1" objects="1" scenarios="1" spinCount="100000" saltValue="wFrnlqtNKOXxRU6TWJarf0DmaBIscFx7JRN+Ag1fXwHTQWEN5Da82H2LGuETh0tp4J3CTDVWNtFmgWZxRqCEQQ==" hashValue="xpDqdr9F8lQK0aFEDsQWIlkdl0os8abV2q3kUtLvaD17Xmp0d1t9VSRkgvrYEst3k4BGaPwuvJUgoGaK6q6J3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46</v>
      </c>
      <c r="M3" s="20">
        <f>Rekapitulace!C27</f>
        <v>0</v>
      </c>
      <c r="N3" s="6" t="s">
        <v>3</v>
      </c>
      <c r="O3">
        <v>0</v>
      </c>
      <c r="P3">
        <v>2</v>
      </c>
    </row>
    <row r="4" ht="34.01575" customHeight="1">
      <c r="A4" s="16" t="s">
        <v>99</v>
      </c>
      <c r="B4" s="17" t="s">
        <v>100</v>
      </c>
      <c r="C4" s="18" t="s">
        <v>46</v>
      </c>
      <c r="D4" s="1"/>
      <c r="E4" s="17" t="s">
        <v>47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COUNTIFS(L8:L18,"=0",A8:A18,"P")+COUNTIFS(L8:L18,"",A8:A18,"P")+SUM(Q8:Q18)</f>
        <v>0</v>
      </c>
    </row>
    <row r="8">
      <c r="A8" s="1" t="s">
        <v>116</v>
      </c>
      <c r="C8" s="22" t="s">
        <v>1354</v>
      </c>
      <c r="E8" s="23" t="s">
        <v>51</v>
      </c>
      <c r="L8" s="24">
        <f>L9</f>
        <v>0</v>
      </c>
      <c r="M8" s="24">
        <f>M9</f>
        <v>0</v>
      </c>
      <c r="N8" s="25"/>
    </row>
    <row r="9">
      <c r="A9" s="1" t="s">
        <v>118</v>
      </c>
      <c r="C9" s="22" t="s">
        <v>119</v>
      </c>
      <c r="E9" s="23" t="s">
        <v>1051</v>
      </c>
      <c r="L9" s="24">
        <f>SUMIFS(L10:L17,A10:A17,"P")</f>
        <v>0</v>
      </c>
      <c r="M9" s="24">
        <f>SUMIFS(M10:M17,A10:A17,"P")</f>
        <v>0</v>
      </c>
      <c r="N9" s="25"/>
    </row>
    <row r="10">
      <c r="A10" s="1" t="s">
        <v>121</v>
      </c>
      <c r="B10" s="1">
        <v>1</v>
      </c>
      <c r="C10" s="26" t="s">
        <v>1355</v>
      </c>
      <c r="D10" t="s">
        <v>123</v>
      </c>
      <c r="E10" s="27" t="s">
        <v>1356</v>
      </c>
      <c r="F10" s="28" t="s">
        <v>125</v>
      </c>
      <c r="G10" s="29">
        <v>35.600000000000001</v>
      </c>
      <c r="H10" s="28">
        <v>0</v>
      </c>
      <c r="I10" s="30">
        <f>ROUND(G10*H10,P4)</f>
        <v>0</v>
      </c>
      <c r="L10" s="31">
        <v>0</v>
      </c>
      <c r="M10" s="24">
        <f>ROUND(G10*L10,P4)</f>
        <v>0</v>
      </c>
      <c r="N10" s="25" t="s">
        <v>126</v>
      </c>
      <c r="O10" s="32">
        <f>M10*AA10</f>
        <v>0</v>
      </c>
      <c r="P10" s="1">
        <v>3</v>
      </c>
      <c r="AA10" s="1">
        <f>IF(P10=1,$O$3,IF(P10=2,$O$4,$O$5))</f>
        <v>0</v>
      </c>
    </row>
    <row r="11">
      <c r="A11" s="1" t="s">
        <v>127</v>
      </c>
      <c r="E11" s="27" t="s">
        <v>1356</v>
      </c>
    </row>
    <row r="12" ht="38.25">
      <c r="A12" s="1" t="s">
        <v>128</v>
      </c>
      <c r="E12" s="33" t="s">
        <v>1357</v>
      </c>
    </row>
    <row r="13" ht="357">
      <c r="A13" s="1" t="s">
        <v>129</v>
      </c>
      <c r="E13" s="27" t="s">
        <v>1358</v>
      </c>
    </row>
    <row r="14">
      <c r="A14" s="1" t="s">
        <v>121</v>
      </c>
      <c r="B14" s="1">
        <v>2</v>
      </c>
      <c r="C14" s="26" t="s">
        <v>1359</v>
      </c>
      <c r="D14" t="s">
        <v>123</v>
      </c>
      <c r="E14" s="27" t="s">
        <v>1360</v>
      </c>
      <c r="F14" s="28" t="s">
        <v>603</v>
      </c>
      <c r="G14" s="29">
        <v>178</v>
      </c>
      <c r="H14" s="28">
        <v>0</v>
      </c>
      <c r="I14" s="30">
        <f>ROUND(G14*H14,P4)</f>
        <v>0</v>
      </c>
      <c r="L14" s="31">
        <v>0</v>
      </c>
      <c r="M14" s="24">
        <f>ROUND(G14*L14,P4)</f>
        <v>0</v>
      </c>
      <c r="N14" s="25" t="s">
        <v>126</v>
      </c>
      <c r="O14" s="32">
        <f>M14*AA14</f>
        <v>0</v>
      </c>
      <c r="P14" s="1">
        <v>3</v>
      </c>
      <c r="AA14" s="1">
        <f>IF(P14=1,$O$3,IF(P14=2,$O$4,$O$5))</f>
        <v>0</v>
      </c>
    </row>
    <row r="15">
      <c r="A15" s="1" t="s">
        <v>127</v>
      </c>
      <c r="E15" s="27" t="s">
        <v>1360</v>
      </c>
    </row>
    <row r="16" ht="38.25">
      <c r="A16" s="1" t="s">
        <v>128</v>
      </c>
      <c r="E16" s="33" t="s">
        <v>1361</v>
      </c>
    </row>
    <row r="17" ht="102">
      <c r="A17" s="1" t="s">
        <v>129</v>
      </c>
      <c r="E17" s="27" t="s">
        <v>1362</v>
      </c>
    </row>
  </sheetData>
  <sheetProtection sheet="1" objects="1" scenarios="1" spinCount="100000" saltValue="RTNUX+Pg+7mRyh714YhJX29gx5aHXKzt0UNDTUHK/dFnOyR8GiXFd7TMnyBP7PjZCMT1fU05eKoluXJSFDc+pQ==" hashValue="TGqjLjdivIY0XDQNbMmU6PXm60BXW6CGuzC2Hj3a15NxjwE3jgokg9+QWll0VXlgbOlojLLFV7h74CZyX7B7L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COUNTIFS(L8:L55,"=0",A8:A55,"P")+COUNTIFS(L8:L55,"",A8:A55,"P")+SUM(Q8:Q55)</f>
        <v>0</v>
      </c>
    </row>
    <row r="8">
      <c r="A8" s="1" t="s">
        <v>116</v>
      </c>
      <c r="C8" s="22" t="s">
        <v>1363</v>
      </c>
      <c r="E8" s="23" t="s">
        <v>55</v>
      </c>
      <c r="L8" s="24">
        <f>L9+L14</f>
        <v>0</v>
      </c>
      <c r="M8" s="24">
        <f>M9+M14</f>
        <v>0</v>
      </c>
      <c r="N8" s="25"/>
    </row>
    <row r="9">
      <c r="A9" s="1" t="s">
        <v>118</v>
      </c>
      <c r="C9" s="22" t="s">
        <v>691</v>
      </c>
      <c r="E9" s="23" t="s">
        <v>1364</v>
      </c>
      <c r="L9" s="24">
        <f>SUMIFS(L10:L13,A10:A13,"P")</f>
        <v>0</v>
      </c>
      <c r="M9" s="24">
        <f>SUMIFS(M10:M13,A10:A13,"P")</f>
        <v>0</v>
      </c>
      <c r="N9" s="25"/>
    </row>
    <row r="10">
      <c r="A10" s="1" t="s">
        <v>121</v>
      </c>
      <c r="B10" s="1">
        <v>11</v>
      </c>
      <c r="C10" s="26" t="s">
        <v>1365</v>
      </c>
      <c r="D10" t="s">
        <v>123</v>
      </c>
      <c r="E10" s="27" t="s">
        <v>1366</v>
      </c>
      <c r="F10" s="28" t="s">
        <v>660</v>
      </c>
      <c r="G10" s="29">
        <v>1</v>
      </c>
      <c r="H10" s="28">
        <v>0</v>
      </c>
      <c r="I10" s="30">
        <f>ROUND(G10*H10,P4)</f>
        <v>0</v>
      </c>
      <c r="L10" s="31">
        <v>0</v>
      </c>
      <c r="M10" s="24">
        <f>ROUND(G10*L10,P4)</f>
        <v>0</v>
      </c>
      <c r="N10" s="25" t="s">
        <v>177</v>
      </c>
      <c r="O10" s="32">
        <f>M10*AA10</f>
        <v>0</v>
      </c>
      <c r="P10" s="1">
        <v>3</v>
      </c>
      <c r="AA10" s="1">
        <f>IF(P10=1,$O$3,IF(P10=2,$O$4,$O$5))</f>
        <v>0</v>
      </c>
    </row>
    <row r="11">
      <c r="A11" s="1" t="s">
        <v>127</v>
      </c>
      <c r="E11" s="27" t="s">
        <v>1366</v>
      </c>
    </row>
    <row r="12">
      <c r="A12" s="1" t="s">
        <v>128</v>
      </c>
    </row>
    <row r="13" ht="51">
      <c r="A13" s="1" t="s">
        <v>129</v>
      </c>
      <c r="E13" s="27" t="s">
        <v>1367</v>
      </c>
    </row>
    <row r="14">
      <c r="A14" s="1" t="s">
        <v>118</v>
      </c>
      <c r="C14" s="22" t="s">
        <v>1368</v>
      </c>
      <c r="E14" s="23" t="s">
        <v>1369</v>
      </c>
      <c r="L14" s="24">
        <f>SUMIFS(L15:L54,A15:A54,"P")</f>
        <v>0</v>
      </c>
      <c r="M14" s="24">
        <f>SUMIFS(M15:M54,A15:A54,"P")</f>
        <v>0</v>
      </c>
      <c r="N14" s="25"/>
    </row>
    <row r="15">
      <c r="A15" s="1" t="s">
        <v>121</v>
      </c>
      <c r="B15" s="1">
        <v>1</v>
      </c>
      <c r="C15" s="26" t="s">
        <v>1370</v>
      </c>
      <c r="D15" t="s">
        <v>123</v>
      </c>
      <c r="E15" s="27" t="s">
        <v>1371</v>
      </c>
      <c r="F15" s="28" t="s">
        <v>660</v>
      </c>
      <c r="G15" s="29">
        <v>1</v>
      </c>
      <c r="H15" s="28">
        <v>0</v>
      </c>
      <c r="I15" s="30">
        <f>ROUND(G15*H15,P4)</f>
        <v>0</v>
      </c>
      <c r="L15" s="31">
        <v>0</v>
      </c>
      <c r="M15" s="24">
        <f>ROUND(G15*L15,P4)</f>
        <v>0</v>
      </c>
      <c r="N15" s="25" t="s">
        <v>177</v>
      </c>
      <c r="O15" s="32">
        <f>M15*AA15</f>
        <v>0</v>
      </c>
      <c r="P15" s="1">
        <v>3</v>
      </c>
      <c r="AA15" s="1">
        <f>IF(P15=1,$O$3,IF(P15=2,$O$4,$O$5))</f>
        <v>0</v>
      </c>
    </row>
    <row r="16">
      <c r="A16" s="1" t="s">
        <v>127</v>
      </c>
      <c r="E16" s="27" t="s">
        <v>1371</v>
      </c>
    </row>
    <row r="17">
      <c r="A17" s="1" t="s">
        <v>128</v>
      </c>
    </row>
    <row r="18">
      <c r="A18" s="1" t="s">
        <v>129</v>
      </c>
      <c r="E18" s="27" t="s">
        <v>123</v>
      </c>
    </row>
    <row r="19" ht="25.5">
      <c r="A19" s="1" t="s">
        <v>121</v>
      </c>
      <c r="B19" s="1">
        <v>2</v>
      </c>
      <c r="C19" s="26" t="s">
        <v>1372</v>
      </c>
      <c r="D19" t="s">
        <v>123</v>
      </c>
      <c r="E19" s="27" t="s">
        <v>1373</v>
      </c>
      <c r="F19" s="28" t="s">
        <v>1374</v>
      </c>
      <c r="G19" s="29">
        <v>9</v>
      </c>
      <c r="H19" s="28">
        <v>0</v>
      </c>
      <c r="I19" s="30">
        <f>ROUND(G19*H19,P4)</f>
        <v>0</v>
      </c>
      <c r="L19" s="31">
        <v>0</v>
      </c>
      <c r="M19" s="24">
        <f>ROUND(G19*L19,P4)</f>
        <v>0</v>
      </c>
      <c r="N19" s="25" t="s">
        <v>177</v>
      </c>
      <c r="O19" s="32">
        <f>M19*AA19</f>
        <v>0</v>
      </c>
      <c r="P19" s="1">
        <v>3</v>
      </c>
      <c r="AA19" s="1">
        <f>IF(P19=1,$O$3,IF(P19=2,$O$4,$O$5))</f>
        <v>0</v>
      </c>
    </row>
    <row r="20" ht="25.5">
      <c r="A20" s="1" t="s">
        <v>127</v>
      </c>
      <c r="E20" s="27" t="s">
        <v>1373</v>
      </c>
    </row>
    <row r="21">
      <c r="A21" s="1" t="s">
        <v>128</v>
      </c>
    </row>
    <row r="22" ht="127.5">
      <c r="A22" s="1" t="s">
        <v>129</v>
      </c>
      <c r="E22" s="27" t="s">
        <v>1375</v>
      </c>
    </row>
    <row r="23" ht="25.5">
      <c r="A23" s="1" t="s">
        <v>121</v>
      </c>
      <c r="B23" s="1">
        <v>3</v>
      </c>
      <c r="C23" s="26" t="s">
        <v>1376</v>
      </c>
      <c r="D23" t="s">
        <v>123</v>
      </c>
      <c r="E23" s="27" t="s">
        <v>1377</v>
      </c>
      <c r="F23" s="28" t="s">
        <v>1374</v>
      </c>
      <c r="G23" s="29">
        <v>9</v>
      </c>
      <c r="H23" s="28">
        <v>0</v>
      </c>
      <c r="I23" s="30">
        <f>ROUND(G23*H23,P4)</f>
        <v>0</v>
      </c>
      <c r="L23" s="31">
        <v>0</v>
      </c>
      <c r="M23" s="24">
        <f>ROUND(G23*L23,P4)</f>
        <v>0</v>
      </c>
      <c r="N23" s="25" t="s">
        <v>177</v>
      </c>
      <c r="O23" s="32">
        <f>M23*AA23</f>
        <v>0</v>
      </c>
      <c r="P23" s="1">
        <v>3</v>
      </c>
      <c r="AA23" s="1">
        <f>IF(P23=1,$O$3,IF(P23=2,$O$4,$O$5))</f>
        <v>0</v>
      </c>
    </row>
    <row r="24" ht="25.5">
      <c r="A24" s="1" t="s">
        <v>127</v>
      </c>
      <c r="E24" s="27" t="s">
        <v>1377</v>
      </c>
    </row>
    <row r="25">
      <c r="A25" s="1" t="s">
        <v>128</v>
      </c>
    </row>
    <row r="26" ht="127.5">
      <c r="A26" s="1" t="s">
        <v>129</v>
      </c>
      <c r="E26" s="27" t="s">
        <v>1378</v>
      </c>
    </row>
    <row r="27">
      <c r="A27" s="1" t="s">
        <v>121</v>
      </c>
      <c r="B27" s="1">
        <v>4</v>
      </c>
      <c r="C27" s="26" t="s">
        <v>1379</v>
      </c>
      <c r="D27" t="s">
        <v>123</v>
      </c>
      <c r="E27" s="27" t="s">
        <v>1380</v>
      </c>
      <c r="F27" s="28" t="s">
        <v>1374</v>
      </c>
      <c r="G27" s="29">
        <v>9</v>
      </c>
      <c r="H27" s="28">
        <v>0</v>
      </c>
      <c r="I27" s="30">
        <f>ROUND(G27*H27,P4)</f>
        <v>0</v>
      </c>
      <c r="L27" s="31">
        <v>0</v>
      </c>
      <c r="M27" s="24">
        <f>ROUND(G27*L27,P4)</f>
        <v>0</v>
      </c>
      <c r="N27" s="25" t="s">
        <v>177</v>
      </c>
      <c r="O27" s="32">
        <f>M27*AA27</f>
        <v>0</v>
      </c>
      <c r="P27" s="1">
        <v>3</v>
      </c>
      <c r="AA27" s="1">
        <f>IF(P27=1,$O$3,IF(P27=2,$O$4,$O$5))</f>
        <v>0</v>
      </c>
    </row>
    <row r="28">
      <c r="A28" s="1" t="s">
        <v>127</v>
      </c>
      <c r="E28" s="27" t="s">
        <v>1380</v>
      </c>
    </row>
    <row r="29">
      <c r="A29" s="1" t="s">
        <v>128</v>
      </c>
    </row>
    <row r="30" ht="25.5">
      <c r="A30" s="1" t="s">
        <v>129</v>
      </c>
      <c r="E30" s="27" t="s">
        <v>1381</v>
      </c>
    </row>
    <row r="31">
      <c r="A31" s="1" t="s">
        <v>121</v>
      </c>
      <c r="B31" s="1">
        <v>5</v>
      </c>
      <c r="C31" s="26" t="s">
        <v>1382</v>
      </c>
      <c r="D31" t="s">
        <v>123</v>
      </c>
      <c r="E31" s="27" t="s">
        <v>1383</v>
      </c>
      <c r="F31" s="28" t="s">
        <v>1374</v>
      </c>
      <c r="G31" s="29">
        <v>9</v>
      </c>
      <c r="H31" s="28">
        <v>0</v>
      </c>
      <c r="I31" s="30">
        <f>ROUND(G31*H31,P4)</f>
        <v>0</v>
      </c>
      <c r="L31" s="31">
        <v>0</v>
      </c>
      <c r="M31" s="24">
        <f>ROUND(G31*L31,P4)</f>
        <v>0</v>
      </c>
      <c r="N31" s="25" t="s">
        <v>177</v>
      </c>
      <c r="O31" s="32">
        <f>M31*AA31</f>
        <v>0</v>
      </c>
      <c r="P31" s="1">
        <v>3</v>
      </c>
      <c r="AA31" s="1">
        <f>IF(P31=1,$O$3,IF(P31=2,$O$4,$O$5))</f>
        <v>0</v>
      </c>
    </row>
    <row r="32">
      <c r="A32" s="1" t="s">
        <v>127</v>
      </c>
      <c r="E32" s="27" t="s">
        <v>1383</v>
      </c>
    </row>
    <row r="33">
      <c r="A33" s="1" t="s">
        <v>128</v>
      </c>
    </row>
    <row r="34" ht="102">
      <c r="A34" s="1" t="s">
        <v>129</v>
      </c>
      <c r="E34" s="27" t="s">
        <v>1384</v>
      </c>
    </row>
    <row r="35">
      <c r="A35" s="1" t="s">
        <v>121</v>
      </c>
      <c r="B35" s="1">
        <v>6</v>
      </c>
      <c r="C35" s="26" t="s">
        <v>1385</v>
      </c>
      <c r="D35" t="s">
        <v>123</v>
      </c>
      <c r="E35" s="27" t="s">
        <v>1386</v>
      </c>
      <c r="F35" s="28" t="s">
        <v>660</v>
      </c>
      <c r="G35" s="29">
        <v>1</v>
      </c>
      <c r="H35" s="28">
        <v>0</v>
      </c>
      <c r="I35" s="30">
        <f>ROUND(G35*H35,P4)</f>
        <v>0</v>
      </c>
      <c r="L35" s="31">
        <v>0</v>
      </c>
      <c r="M35" s="24">
        <f>ROUND(G35*L35,P4)</f>
        <v>0</v>
      </c>
      <c r="N35" s="25" t="s">
        <v>177</v>
      </c>
      <c r="O35" s="32">
        <f>M35*AA35</f>
        <v>0</v>
      </c>
      <c r="P35" s="1">
        <v>3</v>
      </c>
      <c r="AA35" s="1">
        <f>IF(P35=1,$O$3,IF(P35=2,$O$4,$O$5))</f>
        <v>0</v>
      </c>
    </row>
    <row r="36">
      <c r="A36" s="1" t="s">
        <v>127</v>
      </c>
      <c r="E36" s="27" t="s">
        <v>1386</v>
      </c>
    </row>
    <row r="37">
      <c r="A37" s="1" t="s">
        <v>128</v>
      </c>
    </row>
    <row r="38" ht="25.5">
      <c r="A38" s="1" t="s">
        <v>129</v>
      </c>
      <c r="E38" s="27" t="s">
        <v>1387</v>
      </c>
    </row>
    <row r="39" ht="25.5">
      <c r="A39" s="1" t="s">
        <v>121</v>
      </c>
      <c r="B39" s="1">
        <v>7</v>
      </c>
      <c r="C39" s="26" t="s">
        <v>1388</v>
      </c>
      <c r="D39" t="s">
        <v>123</v>
      </c>
      <c r="E39" s="27" t="s">
        <v>1389</v>
      </c>
      <c r="F39" s="28" t="s">
        <v>142</v>
      </c>
      <c r="G39" s="29">
        <v>20</v>
      </c>
      <c r="H39" s="28">
        <v>0</v>
      </c>
      <c r="I39" s="30">
        <f>ROUND(G39*H39,P4)</f>
        <v>0</v>
      </c>
      <c r="L39" s="31">
        <v>0</v>
      </c>
      <c r="M39" s="24">
        <f>ROUND(G39*L39,P4)</f>
        <v>0</v>
      </c>
      <c r="N39" s="25" t="s">
        <v>177</v>
      </c>
      <c r="O39" s="32">
        <f>M39*AA39</f>
        <v>0</v>
      </c>
      <c r="P39" s="1">
        <v>3</v>
      </c>
      <c r="AA39" s="1">
        <f>IF(P39=1,$O$3,IF(P39=2,$O$4,$O$5))</f>
        <v>0</v>
      </c>
    </row>
    <row r="40" ht="25.5">
      <c r="A40" s="1" t="s">
        <v>127</v>
      </c>
      <c r="E40" s="27" t="s">
        <v>1389</v>
      </c>
    </row>
    <row r="41">
      <c r="A41" s="1" t="s">
        <v>128</v>
      </c>
    </row>
    <row r="42">
      <c r="A42" s="1" t="s">
        <v>129</v>
      </c>
      <c r="E42" s="27" t="s">
        <v>1390</v>
      </c>
    </row>
    <row r="43">
      <c r="A43" s="1" t="s">
        <v>121</v>
      </c>
      <c r="B43" s="1">
        <v>8</v>
      </c>
      <c r="C43" s="26" t="s">
        <v>1391</v>
      </c>
      <c r="D43" t="s">
        <v>123</v>
      </c>
      <c r="E43" s="27" t="s">
        <v>1392</v>
      </c>
      <c r="F43" s="28" t="s">
        <v>1374</v>
      </c>
      <c r="G43" s="29">
        <v>9</v>
      </c>
      <c r="H43" s="28">
        <v>0</v>
      </c>
      <c r="I43" s="30">
        <f>ROUND(G43*H43,P4)</f>
        <v>0</v>
      </c>
      <c r="L43" s="31">
        <v>0</v>
      </c>
      <c r="M43" s="24">
        <f>ROUND(G43*L43,P4)</f>
        <v>0</v>
      </c>
      <c r="N43" s="25" t="s">
        <v>177</v>
      </c>
      <c r="O43" s="32">
        <f>M43*AA43</f>
        <v>0</v>
      </c>
      <c r="P43" s="1">
        <v>3</v>
      </c>
      <c r="AA43" s="1">
        <f>IF(P43=1,$O$3,IF(P43=2,$O$4,$O$5))</f>
        <v>0</v>
      </c>
    </row>
    <row r="44">
      <c r="A44" s="1" t="s">
        <v>127</v>
      </c>
      <c r="E44" s="27" t="s">
        <v>1392</v>
      </c>
    </row>
    <row r="45">
      <c r="A45" s="1" t="s">
        <v>128</v>
      </c>
    </row>
    <row r="46">
      <c r="A46" s="1" t="s">
        <v>129</v>
      </c>
      <c r="E46" s="27" t="s">
        <v>1393</v>
      </c>
    </row>
    <row r="47">
      <c r="A47" s="1" t="s">
        <v>121</v>
      </c>
      <c r="B47" s="1">
        <v>9</v>
      </c>
      <c r="C47" s="26" t="s">
        <v>1394</v>
      </c>
      <c r="D47" t="s">
        <v>123</v>
      </c>
      <c r="E47" s="27" t="s">
        <v>1395</v>
      </c>
      <c r="F47" s="28" t="s">
        <v>1374</v>
      </c>
      <c r="G47" s="29">
        <v>9</v>
      </c>
      <c r="H47" s="28">
        <v>0</v>
      </c>
      <c r="I47" s="30">
        <f>ROUND(G47*H47,P4)</f>
        <v>0</v>
      </c>
      <c r="L47" s="31">
        <v>0</v>
      </c>
      <c r="M47" s="24">
        <f>ROUND(G47*L47,P4)</f>
        <v>0</v>
      </c>
      <c r="N47" s="25" t="s">
        <v>177</v>
      </c>
      <c r="O47" s="32">
        <f>M47*AA47</f>
        <v>0</v>
      </c>
      <c r="P47" s="1">
        <v>3</v>
      </c>
      <c r="AA47" s="1">
        <f>IF(P47=1,$O$3,IF(P47=2,$O$4,$O$5))</f>
        <v>0</v>
      </c>
    </row>
    <row r="48">
      <c r="A48" s="1" t="s">
        <v>127</v>
      </c>
      <c r="E48" s="27" t="s">
        <v>1395</v>
      </c>
    </row>
    <row r="49">
      <c r="A49" s="1" t="s">
        <v>128</v>
      </c>
    </row>
    <row r="50">
      <c r="A50" s="1" t="s">
        <v>129</v>
      </c>
      <c r="E50" s="27" t="s">
        <v>123</v>
      </c>
    </row>
    <row r="51">
      <c r="A51" s="1" t="s">
        <v>121</v>
      </c>
      <c r="B51" s="1">
        <v>10</v>
      </c>
      <c r="C51" s="26" t="s">
        <v>1396</v>
      </c>
      <c r="D51" t="s">
        <v>123</v>
      </c>
      <c r="E51" s="27" t="s">
        <v>1397</v>
      </c>
      <c r="F51" s="28" t="s">
        <v>149</v>
      </c>
      <c r="G51" s="29">
        <v>5</v>
      </c>
      <c r="H51" s="28">
        <v>0</v>
      </c>
      <c r="I51" s="30">
        <f>ROUND(G51*H51,P4)</f>
        <v>0</v>
      </c>
      <c r="L51" s="31">
        <v>0</v>
      </c>
      <c r="M51" s="24">
        <f>ROUND(G51*L51,P4)</f>
        <v>0</v>
      </c>
      <c r="N51" s="25" t="s">
        <v>177</v>
      </c>
      <c r="O51" s="32">
        <f>M51*AA51</f>
        <v>0</v>
      </c>
      <c r="P51" s="1">
        <v>3</v>
      </c>
      <c r="AA51" s="1">
        <f>IF(P51=1,$O$3,IF(P51=2,$O$4,$O$5))</f>
        <v>0</v>
      </c>
    </row>
    <row r="52">
      <c r="A52" s="1" t="s">
        <v>127</v>
      </c>
      <c r="E52" s="27" t="s">
        <v>1397</v>
      </c>
    </row>
    <row r="53">
      <c r="A53" s="1" t="s">
        <v>128</v>
      </c>
    </row>
    <row r="54" ht="25.5">
      <c r="A54" s="1" t="s">
        <v>129</v>
      </c>
      <c r="E54" s="27" t="s">
        <v>1398</v>
      </c>
    </row>
  </sheetData>
  <sheetProtection sheet="1" objects="1" scenarios="1" spinCount="100000" saltValue="gm9X+nSDOm+cRE/+a5hyWBqi3ibOiaYl9RoXw5wd3mPQRh0FoM4SrVk6H0BKHbCbtykOTlXDZT3HYGwSJUu4Mw==" hashValue="Kw8XVu3Tvk5qEdcRM7DnhNSxWqETutwuE6JwlZgU3t77CU+ka/f5PyK+l86Pqat5XqKRdlCqJmHAlKkYrc+U+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COUNTIFS(L8:L1874,"=0",A8:A1874,"P")+COUNTIFS(L8:L1874,"",A8:A1874,"P")+SUM(Q8:Q1874)</f>
        <v>0</v>
      </c>
    </row>
    <row r="8" ht="25.5">
      <c r="A8" s="1" t="s">
        <v>116</v>
      </c>
      <c r="C8" s="22" t="s">
        <v>1399</v>
      </c>
      <c r="E8" s="23" t="s">
        <v>57</v>
      </c>
      <c r="L8" s="24">
        <f>L9+L30+L127+L184+L193+L326+L359+L412+L445+L634+L703+L876+L897+L1262+L1383+L1472+L1489+L1538+L1587+L1612+L1641+L1698+L1759+L1780+L1785+L1794+L1835+L1844+L1849</f>
        <v>0</v>
      </c>
      <c r="M8" s="24">
        <f>M9+M30+M127+M184+M193+M326+M359+M412+M445+M634+M703+M876+M897+M1262+M1383+M1472+M1489+M1538+M1587+M1612+M1641+M1698+M1759+M1780+M1785+M1794+M1835+M1844+M1849</f>
        <v>0</v>
      </c>
      <c r="N8" s="25"/>
    </row>
    <row r="9">
      <c r="A9" s="1" t="s">
        <v>118</v>
      </c>
      <c r="C9" s="22" t="s">
        <v>1084</v>
      </c>
      <c r="E9" s="23" t="s">
        <v>1085</v>
      </c>
      <c r="L9" s="24">
        <f>SUMIFS(L10:L29,A10:A29,"P")</f>
        <v>0</v>
      </c>
      <c r="M9" s="24">
        <f>SUMIFS(M10:M29,A10:A29,"P")</f>
        <v>0</v>
      </c>
      <c r="N9" s="25"/>
    </row>
    <row r="10">
      <c r="A10" s="1" t="s">
        <v>121</v>
      </c>
      <c r="B10" s="1">
        <v>1</v>
      </c>
      <c r="C10" s="26" t="s">
        <v>1400</v>
      </c>
      <c r="D10" t="s">
        <v>123</v>
      </c>
      <c r="E10" s="27" t="s">
        <v>1401</v>
      </c>
      <c r="F10" s="28" t="s">
        <v>125</v>
      </c>
      <c r="G10" s="29">
        <v>3.5670000000000002</v>
      </c>
      <c r="H10" s="28">
        <v>2.5018699999999998</v>
      </c>
      <c r="I10" s="30">
        <f>ROUND(G10*H10,P4)</f>
        <v>0</v>
      </c>
      <c r="L10" s="31">
        <v>0</v>
      </c>
      <c r="M10" s="24">
        <f>ROUND(G10*L10,P4)</f>
        <v>0</v>
      </c>
      <c r="N10" s="25" t="s">
        <v>536</v>
      </c>
      <c r="O10" s="32">
        <f>M10*AA10</f>
        <v>0</v>
      </c>
      <c r="P10" s="1">
        <v>3</v>
      </c>
      <c r="AA10" s="1">
        <f>IF(P10=1,$O$3,IF(P10=2,$O$4,$O$5))</f>
        <v>0</v>
      </c>
    </row>
    <row r="11">
      <c r="A11" s="1" t="s">
        <v>127</v>
      </c>
      <c r="E11" s="27" t="s">
        <v>1401</v>
      </c>
    </row>
    <row r="12" ht="114.75">
      <c r="A12" s="1" t="s">
        <v>128</v>
      </c>
      <c r="E12" s="33" t="s">
        <v>1402</v>
      </c>
    </row>
    <row r="13">
      <c r="A13" s="1" t="s">
        <v>129</v>
      </c>
      <c r="E13" s="27" t="s">
        <v>123</v>
      </c>
    </row>
    <row r="14" ht="25.5">
      <c r="A14" s="1" t="s">
        <v>121</v>
      </c>
      <c r="B14" s="1">
        <v>2</v>
      </c>
      <c r="C14" s="26" t="s">
        <v>1403</v>
      </c>
      <c r="D14" t="s">
        <v>123</v>
      </c>
      <c r="E14" s="27" t="s">
        <v>1404</v>
      </c>
      <c r="F14" s="28" t="s">
        <v>125</v>
      </c>
      <c r="G14" s="29">
        <v>1.0169999999999999</v>
      </c>
      <c r="H14" s="28">
        <v>2.5018699999999998</v>
      </c>
      <c r="I14" s="30">
        <f>ROUND(G14*H14,P4)</f>
        <v>0</v>
      </c>
      <c r="L14" s="31">
        <v>0</v>
      </c>
      <c r="M14" s="24">
        <f>ROUND(G14*L14,P4)</f>
        <v>0</v>
      </c>
      <c r="N14" s="25" t="s">
        <v>536</v>
      </c>
      <c r="O14" s="32">
        <f>M14*AA14</f>
        <v>0</v>
      </c>
      <c r="P14" s="1">
        <v>3</v>
      </c>
      <c r="AA14" s="1">
        <f>IF(P14=1,$O$3,IF(P14=2,$O$4,$O$5))</f>
        <v>0</v>
      </c>
    </row>
    <row r="15" ht="25.5">
      <c r="A15" s="1" t="s">
        <v>127</v>
      </c>
      <c r="E15" s="27" t="s">
        <v>1404</v>
      </c>
    </row>
    <row r="16" ht="63.75">
      <c r="A16" s="1" t="s">
        <v>128</v>
      </c>
      <c r="E16" s="33" t="s">
        <v>1405</v>
      </c>
    </row>
    <row r="17">
      <c r="A17" s="1" t="s">
        <v>129</v>
      </c>
      <c r="E17" s="27" t="s">
        <v>123</v>
      </c>
    </row>
    <row r="18" ht="25.5">
      <c r="A18" s="1" t="s">
        <v>121</v>
      </c>
      <c r="B18" s="1">
        <v>3</v>
      </c>
      <c r="C18" s="26" t="s">
        <v>1406</v>
      </c>
      <c r="D18" t="s">
        <v>123</v>
      </c>
      <c r="E18" s="27" t="s">
        <v>1407</v>
      </c>
      <c r="F18" s="28" t="s">
        <v>603</v>
      </c>
      <c r="G18" s="29">
        <v>8.9760000000000009</v>
      </c>
      <c r="H18" s="28">
        <v>0.23132</v>
      </c>
      <c r="I18" s="30">
        <f>ROUND(G18*H18,P4)</f>
        <v>0</v>
      </c>
      <c r="L18" s="31">
        <v>0</v>
      </c>
      <c r="M18" s="24">
        <f>ROUND(G18*L18,P4)</f>
        <v>0</v>
      </c>
      <c r="N18" s="25" t="s">
        <v>536</v>
      </c>
      <c r="O18" s="32">
        <f>M18*AA18</f>
        <v>0</v>
      </c>
      <c r="P18" s="1">
        <v>3</v>
      </c>
      <c r="AA18" s="1">
        <f>IF(P18=1,$O$3,IF(P18=2,$O$4,$O$5))</f>
        <v>0</v>
      </c>
    </row>
    <row r="19" ht="25.5">
      <c r="A19" s="1" t="s">
        <v>127</v>
      </c>
      <c r="E19" s="27" t="s">
        <v>1407</v>
      </c>
    </row>
    <row r="20" ht="38.25">
      <c r="A20" s="1" t="s">
        <v>128</v>
      </c>
      <c r="E20" s="33" t="s">
        <v>1408</v>
      </c>
    </row>
    <row r="21">
      <c r="A21" s="1" t="s">
        <v>129</v>
      </c>
      <c r="E21" s="27" t="s">
        <v>123</v>
      </c>
    </row>
    <row r="22" ht="25.5">
      <c r="A22" s="1" t="s">
        <v>121</v>
      </c>
      <c r="B22" s="1">
        <v>4</v>
      </c>
      <c r="C22" s="26" t="s">
        <v>1409</v>
      </c>
      <c r="D22" t="s">
        <v>123</v>
      </c>
      <c r="E22" s="27" t="s">
        <v>1410</v>
      </c>
      <c r="F22" s="28" t="s">
        <v>603</v>
      </c>
      <c r="G22" s="29">
        <v>5.2599999999999998</v>
      </c>
      <c r="H22" s="28">
        <v>0.37678</v>
      </c>
      <c r="I22" s="30">
        <f>ROUND(G22*H22,P4)</f>
        <v>0</v>
      </c>
      <c r="L22" s="31">
        <v>0</v>
      </c>
      <c r="M22" s="24">
        <f>ROUND(G22*L22,P4)</f>
        <v>0</v>
      </c>
      <c r="N22" s="25" t="s">
        <v>536</v>
      </c>
      <c r="O22" s="32">
        <f>M22*AA22</f>
        <v>0</v>
      </c>
      <c r="P22" s="1">
        <v>3</v>
      </c>
      <c r="AA22" s="1">
        <f>IF(P22=1,$O$3,IF(P22=2,$O$4,$O$5))</f>
        <v>0</v>
      </c>
    </row>
    <row r="23" ht="25.5">
      <c r="A23" s="1" t="s">
        <v>127</v>
      </c>
      <c r="E23" s="27" t="s">
        <v>1410</v>
      </c>
    </row>
    <row r="24" ht="38.25">
      <c r="A24" s="1" t="s">
        <v>128</v>
      </c>
      <c r="E24" s="33" t="s">
        <v>1411</v>
      </c>
    </row>
    <row r="25">
      <c r="A25" s="1" t="s">
        <v>129</v>
      </c>
      <c r="E25" s="27" t="s">
        <v>123</v>
      </c>
    </row>
    <row r="26" ht="25.5">
      <c r="A26" s="1" t="s">
        <v>121</v>
      </c>
      <c r="B26" s="1">
        <v>5</v>
      </c>
      <c r="C26" s="26" t="s">
        <v>1412</v>
      </c>
      <c r="D26" t="s">
        <v>123</v>
      </c>
      <c r="E26" s="27" t="s">
        <v>1413</v>
      </c>
      <c r="F26" s="28" t="s">
        <v>632</v>
      </c>
      <c r="G26" s="29">
        <v>0.063</v>
      </c>
      <c r="H26" s="28">
        <v>1.0593999999999999</v>
      </c>
      <c r="I26" s="30">
        <f>ROUND(G26*H26,P4)</f>
        <v>0</v>
      </c>
      <c r="L26" s="31">
        <v>0</v>
      </c>
      <c r="M26" s="24">
        <f>ROUND(G26*L26,P4)</f>
        <v>0</v>
      </c>
      <c r="N26" s="25" t="s">
        <v>536</v>
      </c>
      <c r="O26" s="32">
        <f>M26*AA26</f>
        <v>0</v>
      </c>
      <c r="P26" s="1">
        <v>3</v>
      </c>
      <c r="AA26" s="1">
        <f>IF(P26=1,$O$3,IF(P26=2,$O$4,$O$5))</f>
        <v>0</v>
      </c>
    </row>
    <row r="27" ht="38.25">
      <c r="A27" s="1" t="s">
        <v>127</v>
      </c>
      <c r="E27" s="27" t="s">
        <v>1414</v>
      </c>
    </row>
    <row r="28" ht="38.25">
      <c r="A28" s="1" t="s">
        <v>128</v>
      </c>
      <c r="E28" s="33" t="s">
        <v>1415</v>
      </c>
    </row>
    <row r="29">
      <c r="A29" s="1" t="s">
        <v>129</v>
      </c>
      <c r="E29" s="27" t="s">
        <v>123</v>
      </c>
    </row>
    <row r="30">
      <c r="A30" s="1" t="s">
        <v>118</v>
      </c>
      <c r="C30" s="22" t="s">
        <v>1416</v>
      </c>
      <c r="E30" s="23" t="s">
        <v>1417</v>
      </c>
      <c r="L30" s="24">
        <f>SUMIFS(L31:L126,A31:A126,"P")</f>
        <v>0</v>
      </c>
      <c r="M30" s="24">
        <f>SUMIFS(M31:M126,A31:A126,"P")</f>
        <v>0</v>
      </c>
      <c r="N30" s="25"/>
    </row>
    <row r="31" ht="25.5">
      <c r="A31" s="1" t="s">
        <v>121</v>
      </c>
      <c r="B31" s="1">
        <v>6</v>
      </c>
      <c r="C31" s="26" t="s">
        <v>1418</v>
      </c>
      <c r="D31" t="s">
        <v>123</v>
      </c>
      <c r="E31" s="27" t="s">
        <v>1419</v>
      </c>
      <c r="F31" s="28" t="s">
        <v>149</v>
      </c>
      <c r="G31" s="29">
        <v>1</v>
      </c>
      <c r="H31" s="28">
        <v>0.18142</v>
      </c>
      <c r="I31" s="30">
        <f>ROUND(G31*H31,P4)</f>
        <v>0</v>
      </c>
      <c r="L31" s="31">
        <v>0</v>
      </c>
      <c r="M31" s="24">
        <f>ROUND(G31*L31,P4)</f>
        <v>0</v>
      </c>
      <c r="N31" s="25" t="s">
        <v>536</v>
      </c>
      <c r="O31" s="32">
        <f>M31*AA31</f>
        <v>0</v>
      </c>
      <c r="P31" s="1">
        <v>3</v>
      </c>
      <c r="AA31" s="1">
        <f>IF(P31=1,$O$3,IF(P31=2,$O$4,$O$5))</f>
        <v>0</v>
      </c>
    </row>
    <row r="32" ht="25.5">
      <c r="A32" s="1" t="s">
        <v>127</v>
      </c>
      <c r="E32" s="27" t="s">
        <v>1419</v>
      </c>
    </row>
    <row r="33" ht="25.5">
      <c r="A33" s="1" t="s">
        <v>128</v>
      </c>
      <c r="E33" s="33" t="s">
        <v>1420</v>
      </c>
    </row>
    <row r="34">
      <c r="A34" s="1" t="s">
        <v>129</v>
      </c>
      <c r="E34" s="27" t="s">
        <v>123</v>
      </c>
    </row>
    <row r="35" ht="25.5">
      <c r="A35" s="1" t="s">
        <v>121</v>
      </c>
      <c r="B35" s="1">
        <v>7</v>
      </c>
      <c r="C35" s="26" t="s">
        <v>1421</v>
      </c>
      <c r="D35" t="s">
        <v>123</v>
      </c>
      <c r="E35" s="27" t="s">
        <v>1422</v>
      </c>
      <c r="F35" s="28" t="s">
        <v>125</v>
      </c>
      <c r="G35" s="29">
        <v>1.298</v>
      </c>
      <c r="H35" s="28">
        <v>1.8774999999999999</v>
      </c>
      <c r="I35" s="30">
        <f>ROUND(G35*H35,P4)</f>
        <v>0</v>
      </c>
      <c r="L35" s="31">
        <v>0</v>
      </c>
      <c r="M35" s="24">
        <f>ROUND(G35*L35,P4)</f>
        <v>0</v>
      </c>
      <c r="N35" s="25" t="s">
        <v>536</v>
      </c>
      <c r="O35" s="32">
        <f>M35*AA35</f>
        <v>0</v>
      </c>
      <c r="P35" s="1">
        <v>3</v>
      </c>
      <c r="AA35" s="1">
        <f>IF(P35=1,$O$3,IF(P35=2,$O$4,$O$5))</f>
        <v>0</v>
      </c>
    </row>
    <row r="36" ht="25.5">
      <c r="A36" s="1" t="s">
        <v>127</v>
      </c>
      <c r="E36" s="27" t="s">
        <v>1422</v>
      </c>
    </row>
    <row r="37" ht="89.25">
      <c r="A37" s="1" t="s">
        <v>128</v>
      </c>
      <c r="E37" s="33" t="s">
        <v>1423</v>
      </c>
    </row>
    <row r="38">
      <c r="A38" s="1" t="s">
        <v>129</v>
      </c>
      <c r="E38" s="27" t="s">
        <v>123</v>
      </c>
    </row>
    <row r="39" ht="25.5">
      <c r="A39" s="1" t="s">
        <v>121</v>
      </c>
      <c r="B39" s="1">
        <v>8</v>
      </c>
      <c r="C39" s="26" t="s">
        <v>1424</v>
      </c>
      <c r="D39" t="s">
        <v>123</v>
      </c>
      <c r="E39" s="27" t="s">
        <v>1425</v>
      </c>
      <c r="F39" s="28" t="s">
        <v>125</v>
      </c>
      <c r="G39" s="29">
        <v>11.715999999999999</v>
      </c>
      <c r="H39" s="28">
        <v>1.8774999999999999</v>
      </c>
      <c r="I39" s="30">
        <f>ROUND(G39*H39,P4)</f>
        <v>0</v>
      </c>
      <c r="L39" s="31">
        <v>0</v>
      </c>
      <c r="M39" s="24">
        <f>ROUND(G39*L39,P4)</f>
        <v>0</v>
      </c>
      <c r="N39" s="25" t="s">
        <v>536</v>
      </c>
      <c r="O39" s="32">
        <f>M39*AA39</f>
        <v>0</v>
      </c>
      <c r="P39" s="1">
        <v>3</v>
      </c>
      <c r="AA39" s="1">
        <f>IF(P39=1,$O$3,IF(P39=2,$O$4,$O$5))</f>
        <v>0</v>
      </c>
    </row>
    <row r="40" ht="25.5">
      <c r="A40" s="1" t="s">
        <v>127</v>
      </c>
      <c r="E40" s="27" t="s">
        <v>1425</v>
      </c>
    </row>
    <row r="41" ht="216.75">
      <c r="A41" s="1" t="s">
        <v>128</v>
      </c>
      <c r="E41" s="33" t="s">
        <v>1426</v>
      </c>
    </row>
    <row r="42">
      <c r="A42" s="1" t="s">
        <v>129</v>
      </c>
      <c r="E42" s="27" t="s">
        <v>123</v>
      </c>
    </row>
    <row r="43" ht="25.5">
      <c r="A43" s="1" t="s">
        <v>121</v>
      </c>
      <c r="B43" s="1">
        <v>9</v>
      </c>
      <c r="C43" s="26" t="s">
        <v>1427</v>
      </c>
      <c r="D43" t="s">
        <v>123</v>
      </c>
      <c r="E43" s="27" t="s">
        <v>1428</v>
      </c>
      <c r="F43" s="28" t="s">
        <v>125</v>
      </c>
      <c r="G43" s="29">
        <v>1.79</v>
      </c>
      <c r="H43" s="28">
        <v>1.7863599999999999</v>
      </c>
      <c r="I43" s="30">
        <f>ROUND(G43*H43,P4)</f>
        <v>0</v>
      </c>
      <c r="L43" s="31">
        <v>0</v>
      </c>
      <c r="M43" s="24">
        <f>ROUND(G43*L43,P4)</f>
        <v>0</v>
      </c>
      <c r="N43" s="25" t="s">
        <v>536</v>
      </c>
      <c r="O43" s="32">
        <f>M43*AA43</f>
        <v>0</v>
      </c>
      <c r="P43" s="1">
        <v>3</v>
      </c>
      <c r="AA43" s="1">
        <f>IF(P43=1,$O$3,IF(P43=2,$O$4,$O$5))</f>
        <v>0</v>
      </c>
    </row>
    <row r="44" ht="25.5">
      <c r="A44" s="1" t="s">
        <v>127</v>
      </c>
      <c r="E44" s="27" t="s">
        <v>1428</v>
      </c>
    </row>
    <row r="45" ht="25.5">
      <c r="A45" s="1" t="s">
        <v>128</v>
      </c>
      <c r="E45" s="33" t="s">
        <v>1429</v>
      </c>
    </row>
    <row r="46">
      <c r="A46" s="1" t="s">
        <v>129</v>
      </c>
      <c r="E46" s="27" t="s">
        <v>123</v>
      </c>
    </row>
    <row r="47">
      <c r="A47" s="1" t="s">
        <v>121</v>
      </c>
      <c r="B47" s="1">
        <v>10</v>
      </c>
      <c r="C47" s="26" t="s">
        <v>1430</v>
      </c>
      <c r="D47" t="s">
        <v>123</v>
      </c>
      <c r="E47" s="27" t="s">
        <v>1431</v>
      </c>
      <c r="F47" s="28" t="s">
        <v>603</v>
      </c>
      <c r="G47" s="29">
        <v>1.98</v>
      </c>
      <c r="H47" s="28">
        <v>0.0027499999999999998</v>
      </c>
      <c r="I47" s="30">
        <f>ROUND(G47*H47,P4)</f>
        <v>0</v>
      </c>
      <c r="L47" s="31">
        <v>0</v>
      </c>
      <c r="M47" s="24">
        <f>ROUND(G47*L47,P4)</f>
        <v>0</v>
      </c>
      <c r="N47" s="25" t="s">
        <v>536</v>
      </c>
      <c r="O47" s="32">
        <f>M47*AA47</f>
        <v>0</v>
      </c>
      <c r="P47" s="1">
        <v>3</v>
      </c>
      <c r="AA47" s="1">
        <f>IF(P47=1,$O$3,IF(P47=2,$O$4,$O$5))</f>
        <v>0</v>
      </c>
    </row>
    <row r="48">
      <c r="A48" s="1" t="s">
        <v>127</v>
      </c>
      <c r="E48" s="27" t="s">
        <v>1431</v>
      </c>
    </row>
    <row r="49">
      <c r="A49" s="1" t="s">
        <v>128</v>
      </c>
      <c r="E49" s="33" t="s">
        <v>1432</v>
      </c>
    </row>
    <row r="50">
      <c r="A50" s="1" t="s">
        <v>129</v>
      </c>
      <c r="E50" s="27" t="s">
        <v>123</v>
      </c>
    </row>
    <row r="51">
      <c r="A51" s="1" t="s">
        <v>121</v>
      </c>
      <c r="B51" s="1">
        <v>11</v>
      </c>
      <c r="C51" s="26" t="s">
        <v>1433</v>
      </c>
      <c r="D51" t="s">
        <v>123</v>
      </c>
      <c r="E51" s="27" t="s">
        <v>1434</v>
      </c>
      <c r="F51" s="28" t="s">
        <v>603</v>
      </c>
      <c r="G51" s="29">
        <v>1.98</v>
      </c>
      <c r="H51" s="28">
        <v>0</v>
      </c>
      <c r="I51" s="30">
        <f>ROUND(G51*H51,P4)</f>
        <v>0</v>
      </c>
      <c r="L51" s="31">
        <v>0</v>
      </c>
      <c r="M51" s="24">
        <f>ROUND(G51*L51,P4)</f>
        <v>0</v>
      </c>
      <c r="N51" s="25" t="s">
        <v>536</v>
      </c>
      <c r="O51" s="32">
        <f>M51*AA51</f>
        <v>0</v>
      </c>
      <c r="P51" s="1">
        <v>3</v>
      </c>
      <c r="AA51" s="1">
        <f>IF(P51=1,$O$3,IF(P51=2,$O$4,$O$5))</f>
        <v>0</v>
      </c>
    </row>
    <row r="52">
      <c r="A52" s="1" t="s">
        <v>127</v>
      </c>
      <c r="E52" s="27" t="s">
        <v>1434</v>
      </c>
    </row>
    <row r="53">
      <c r="A53" s="1" t="s">
        <v>128</v>
      </c>
    </row>
    <row r="54">
      <c r="A54" s="1" t="s">
        <v>129</v>
      </c>
      <c r="E54" s="27" t="s">
        <v>123</v>
      </c>
    </row>
    <row r="55" ht="25.5">
      <c r="A55" s="1" t="s">
        <v>121</v>
      </c>
      <c r="B55" s="1">
        <v>12</v>
      </c>
      <c r="C55" s="26" t="s">
        <v>1435</v>
      </c>
      <c r="D55" t="s">
        <v>123</v>
      </c>
      <c r="E55" s="27" t="s">
        <v>1436</v>
      </c>
      <c r="F55" s="28" t="s">
        <v>125</v>
      </c>
      <c r="G55" s="29">
        <v>1.3660000000000001</v>
      </c>
      <c r="H55" s="28">
        <v>2.1286</v>
      </c>
      <c r="I55" s="30">
        <f>ROUND(G55*H55,P4)</f>
        <v>0</v>
      </c>
      <c r="L55" s="31">
        <v>0</v>
      </c>
      <c r="M55" s="24">
        <f>ROUND(G55*L55,P4)</f>
        <v>0</v>
      </c>
      <c r="N55" s="25" t="s">
        <v>536</v>
      </c>
      <c r="O55" s="32">
        <f>M55*AA55</f>
        <v>0</v>
      </c>
      <c r="P55" s="1">
        <v>3</v>
      </c>
      <c r="AA55" s="1">
        <f>IF(P55=1,$O$3,IF(P55=2,$O$4,$O$5))</f>
        <v>0</v>
      </c>
    </row>
    <row r="56" ht="38.25">
      <c r="A56" s="1" t="s">
        <v>127</v>
      </c>
      <c r="E56" s="27" t="s">
        <v>1437</v>
      </c>
    </row>
    <row r="57" ht="204">
      <c r="A57" s="1" t="s">
        <v>128</v>
      </c>
      <c r="E57" s="33" t="s">
        <v>1438</v>
      </c>
    </row>
    <row r="58">
      <c r="A58" s="1" t="s">
        <v>129</v>
      </c>
      <c r="E58" s="27" t="s">
        <v>123</v>
      </c>
    </row>
    <row r="59">
      <c r="A59" s="1" t="s">
        <v>121</v>
      </c>
      <c r="B59" s="1">
        <v>13</v>
      </c>
      <c r="C59" s="26" t="s">
        <v>1439</v>
      </c>
      <c r="D59" t="s">
        <v>123</v>
      </c>
      <c r="E59" s="27" t="s">
        <v>1440</v>
      </c>
      <c r="F59" s="28" t="s">
        <v>149</v>
      </c>
      <c r="G59" s="29">
        <v>1</v>
      </c>
      <c r="H59" s="28">
        <v>0.0068799999999999998</v>
      </c>
      <c r="I59" s="30">
        <f>ROUND(G59*H59,P4)</f>
        <v>0</v>
      </c>
      <c r="L59" s="31">
        <v>0</v>
      </c>
      <c r="M59" s="24">
        <f>ROUND(G59*L59,P4)</f>
        <v>0</v>
      </c>
      <c r="N59" s="25" t="s">
        <v>536</v>
      </c>
      <c r="O59" s="32">
        <f>M59*AA59</f>
        <v>0</v>
      </c>
      <c r="P59" s="1">
        <v>3</v>
      </c>
      <c r="AA59" s="1">
        <f>IF(P59=1,$O$3,IF(P59=2,$O$4,$O$5))</f>
        <v>0</v>
      </c>
    </row>
    <row r="60">
      <c r="A60" s="1" t="s">
        <v>127</v>
      </c>
      <c r="E60" s="27" t="s">
        <v>1440</v>
      </c>
    </row>
    <row r="61" ht="38.25">
      <c r="A61" s="1" t="s">
        <v>128</v>
      </c>
      <c r="E61" s="33" t="s">
        <v>1441</v>
      </c>
    </row>
    <row r="62">
      <c r="A62" s="1" t="s">
        <v>129</v>
      </c>
      <c r="E62" s="27" t="s">
        <v>123</v>
      </c>
    </row>
    <row r="63" ht="25.5">
      <c r="A63" s="1" t="s">
        <v>121</v>
      </c>
      <c r="B63" s="1">
        <v>15</v>
      </c>
      <c r="C63" s="26" t="s">
        <v>1442</v>
      </c>
      <c r="D63" t="s">
        <v>123</v>
      </c>
      <c r="E63" s="27" t="s">
        <v>1443</v>
      </c>
      <c r="F63" s="28" t="s">
        <v>149</v>
      </c>
      <c r="G63" s="29">
        <v>1</v>
      </c>
      <c r="H63" s="28">
        <v>0.040550000000000003</v>
      </c>
      <c r="I63" s="30">
        <f>ROUND(G63*H63,P4)</f>
        <v>0</v>
      </c>
      <c r="L63" s="31">
        <v>0</v>
      </c>
      <c r="M63" s="24">
        <f>ROUND(G63*L63,P4)</f>
        <v>0</v>
      </c>
      <c r="N63" s="25" t="s">
        <v>536</v>
      </c>
      <c r="O63" s="32">
        <f>M63*AA63</f>
        <v>0</v>
      </c>
      <c r="P63" s="1">
        <v>3</v>
      </c>
      <c r="AA63" s="1">
        <f>IF(P63=1,$O$3,IF(P63=2,$O$4,$O$5))</f>
        <v>0</v>
      </c>
    </row>
    <row r="64" ht="25.5">
      <c r="A64" s="1" t="s">
        <v>127</v>
      </c>
      <c r="E64" s="27" t="s">
        <v>1443</v>
      </c>
    </row>
    <row r="65" ht="38.25">
      <c r="A65" s="1" t="s">
        <v>128</v>
      </c>
      <c r="E65" s="33" t="s">
        <v>1444</v>
      </c>
    </row>
    <row r="66">
      <c r="A66" s="1" t="s">
        <v>129</v>
      </c>
      <c r="E66" s="27" t="s">
        <v>123</v>
      </c>
    </row>
    <row r="67" ht="25.5">
      <c r="A67" s="1" t="s">
        <v>121</v>
      </c>
      <c r="B67" s="1">
        <v>16</v>
      </c>
      <c r="C67" s="26" t="s">
        <v>1445</v>
      </c>
      <c r="D67" t="s">
        <v>123</v>
      </c>
      <c r="E67" s="27" t="s">
        <v>1446</v>
      </c>
      <c r="F67" s="28" t="s">
        <v>149</v>
      </c>
      <c r="G67" s="29">
        <v>4</v>
      </c>
      <c r="H67" s="28">
        <v>0.036549999999999999</v>
      </c>
      <c r="I67" s="30">
        <f>ROUND(G67*H67,P4)</f>
        <v>0</v>
      </c>
      <c r="L67" s="31">
        <v>0</v>
      </c>
      <c r="M67" s="24">
        <f>ROUND(G67*L67,P4)</f>
        <v>0</v>
      </c>
      <c r="N67" s="25" t="s">
        <v>536</v>
      </c>
      <c r="O67" s="32">
        <f>M67*AA67</f>
        <v>0</v>
      </c>
      <c r="P67" s="1">
        <v>3</v>
      </c>
      <c r="AA67" s="1">
        <f>IF(P67=1,$O$3,IF(P67=2,$O$4,$O$5))</f>
        <v>0</v>
      </c>
    </row>
    <row r="68" ht="25.5">
      <c r="A68" s="1" t="s">
        <v>127</v>
      </c>
      <c r="E68" s="27" t="s">
        <v>1446</v>
      </c>
    </row>
    <row r="69" ht="63.75">
      <c r="A69" s="1" t="s">
        <v>128</v>
      </c>
      <c r="E69" s="33" t="s">
        <v>1447</v>
      </c>
    </row>
    <row r="70">
      <c r="A70" s="1" t="s">
        <v>129</v>
      </c>
      <c r="E70" s="27" t="s">
        <v>123</v>
      </c>
    </row>
    <row r="71" ht="25.5">
      <c r="A71" s="1" t="s">
        <v>121</v>
      </c>
      <c r="B71" s="1">
        <v>17</v>
      </c>
      <c r="C71" s="26" t="s">
        <v>1448</v>
      </c>
      <c r="D71" t="s">
        <v>123</v>
      </c>
      <c r="E71" s="27" t="s">
        <v>1449</v>
      </c>
      <c r="F71" s="28" t="s">
        <v>149</v>
      </c>
      <c r="G71" s="29">
        <v>19</v>
      </c>
      <c r="H71" s="28">
        <v>0.04555</v>
      </c>
      <c r="I71" s="30">
        <f>ROUND(G71*H71,P4)</f>
        <v>0</v>
      </c>
      <c r="L71" s="31">
        <v>0</v>
      </c>
      <c r="M71" s="24">
        <f>ROUND(G71*L71,P4)</f>
        <v>0</v>
      </c>
      <c r="N71" s="25" t="s">
        <v>536</v>
      </c>
      <c r="O71" s="32">
        <f>M71*AA71</f>
        <v>0</v>
      </c>
      <c r="P71" s="1">
        <v>3</v>
      </c>
      <c r="AA71" s="1">
        <f>IF(P71=1,$O$3,IF(P71=2,$O$4,$O$5))</f>
        <v>0</v>
      </c>
    </row>
    <row r="72" ht="25.5">
      <c r="A72" s="1" t="s">
        <v>127</v>
      </c>
      <c r="E72" s="27" t="s">
        <v>1449</v>
      </c>
    </row>
    <row r="73" ht="242.25">
      <c r="A73" s="1" t="s">
        <v>128</v>
      </c>
      <c r="E73" s="33" t="s">
        <v>1450</v>
      </c>
    </row>
    <row r="74">
      <c r="A74" s="1" t="s">
        <v>129</v>
      </c>
      <c r="E74" s="27" t="s">
        <v>123</v>
      </c>
    </row>
    <row r="75" ht="25.5">
      <c r="A75" s="1" t="s">
        <v>121</v>
      </c>
      <c r="B75" s="1">
        <v>18</v>
      </c>
      <c r="C75" s="26" t="s">
        <v>1451</v>
      </c>
      <c r="D75" t="s">
        <v>123</v>
      </c>
      <c r="E75" s="27" t="s">
        <v>1452</v>
      </c>
      <c r="F75" s="28" t="s">
        <v>603</v>
      </c>
      <c r="G75" s="29">
        <v>1.466</v>
      </c>
      <c r="H75" s="28">
        <v>0.086800000000000002</v>
      </c>
      <c r="I75" s="30">
        <f>ROUND(G75*H75,P4)</f>
        <v>0</v>
      </c>
      <c r="L75" s="31">
        <v>0</v>
      </c>
      <c r="M75" s="24">
        <f>ROUND(G75*L75,P4)</f>
        <v>0</v>
      </c>
      <c r="N75" s="25" t="s">
        <v>536</v>
      </c>
      <c r="O75" s="32">
        <f>M75*AA75</f>
        <v>0</v>
      </c>
      <c r="P75" s="1">
        <v>3</v>
      </c>
      <c r="AA75" s="1">
        <f>IF(P75=1,$O$3,IF(P75=2,$O$4,$O$5))</f>
        <v>0</v>
      </c>
    </row>
    <row r="76" ht="25.5">
      <c r="A76" s="1" t="s">
        <v>127</v>
      </c>
      <c r="E76" s="27" t="s">
        <v>1452</v>
      </c>
    </row>
    <row r="77" ht="38.25">
      <c r="A77" s="1" t="s">
        <v>128</v>
      </c>
      <c r="E77" s="33" t="s">
        <v>1453</v>
      </c>
    </row>
    <row r="78">
      <c r="A78" s="1" t="s">
        <v>129</v>
      </c>
      <c r="E78" s="27" t="s">
        <v>123</v>
      </c>
    </row>
    <row r="79" ht="25.5">
      <c r="A79" s="1" t="s">
        <v>121</v>
      </c>
      <c r="B79" s="1">
        <v>19</v>
      </c>
      <c r="C79" s="26" t="s">
        <v>1454</v>
      </c>
      <c r="D79" t="s">
        <v>123</v>
      </c>
      <c r="E79" s="27" t="s">
        <v>1455</v>
      </c>
      <c r="F79" s="28" t="s">
        <v>603</v>
      </c>
      <c r="G79" s="29">
        <v>0.25</v>
      </c>
      <c r="H79" s="28">
        <v>0.27128000000000002</v>
      </c>
      <c r="I79" s="30">
        <f>ROUND(G79*H79,P4)</f>
        <v>0</v>
      </c>
      <c r="L79" s="31">
        <v>0</v>
      </c>
      <c r="M79" s="24">
        <f>ROUND(G79*L79,P4)</f>
        <v>0</v>
      </c>
      <c r="N79" s="25" t="s">
        <v>536</v>
      </c>
      <c r="O79" s="32">
        <f>M79*AA79</f>
        <v>0</v>
      </c>
      <c r="P79" s="1">
        <v>3</v>
      </c>
      <c r="AA79" s="1">
        <f>IF(P79=1,$O$3,IF(P79=2,$O$4,$O$5))</f>
        <v>0</v>
      </c>
    </row>
    <row r="80" ht="25.5">
      <c r="A80" s="1" t="s">
        <v>127</v>
      </c>
      <c r="E80" s="27" t="s">
        <v>1455</v>
      </c>
    </row>
    <row r="81" ht="25.5">
      <c r="A81" s="1" t="s">
        <v>128</v>
      </c>
      <c r="E81" s="33" t="s">
        <v>1456</v>
      </c>
    </row>
    <row r="82">
      <c r="A82" s="1" t="s">
        <v>129</v>
      </c>
      <c r="E82" s="27" t="s">
        <v>123</v>
      </c>
    </row>
    <row r="83" ht="25.5">
      <c r="A83" s="1" t="s">
        <v>121</v>
      </c>
      <c r="B83" s="1">
        <v>20</v>
      </c>
      <c r="C83" s="26" t="s">
        <v>1457</v>
      </c>
      <c r="D83" t="s">
        <v>123</v>
      </c>
      <c r="E83" s="27" t="s">
        <v>1458</v>
      </c>
      <c r="F83" s="28" t="s">
        <v>603</v>
      </c>
      <c r="G83" s="29">
        <v>16.032</v>
      </c>
      <c r="H83" s="28">
        <v>0.27128000000000002</v>
      </c>
      <c r="I83" s="30">
        <f>ROUND(G83*H83,P4)</f>
        <v>0</v>
      </c>
      <c r="L83" s="31">
        <v>0</v>
      </c>
      <c r="M83" s="24">
        <f>ROUND(G83*L83,P4)</f>
        <v>0</v>
      </c>
      <c r="N83" s="25" t="s">
        <v>536</v>
      </c>
      <c r="O83" s="32">
        <f>M83*AA83</f>
        <v>0</v>
      </c>
      <c r="P83" s="1">
        <v>3</v>
      </c>
      <c r="AA83" s="1">
        <f>IF(P83=1,$O$3,IF(P83=2,$O$4,$O$5))</f>
        <v>0</v>
      </c>
    </row>
    <row r="84" ht="25.5">
      <c r="A84" s="1" t="s">
        <v>127</v>
      </c>
      <c r="E84" s="27" t="s">
        <v>1458</v>
      </c>
    </row>
    <row r="85" ht="153">
      <c r="A85" s="1" t="s">
        <v>128</v>
      </c>
      <c r="E85" s="33" t="s">
        <v>1459</v>
      </c>
    </row>
    <row r="86">
      <c r="A86" s="1" t="s">
        <v>129</v>
      </c>
      <c r="E86" s="27" t="s">
        <v>123</v>
      </c>
    </row>
    <row r="87" ht="25.5">
      <c r="A87" s="1" t="s">
        <v>121</v>
      </c>
      <c r="B87" s="1">
        <v>21</v>
      </c>
      <c r="C87" s="26" t="s">
        <v>1460</v>
      </c>
      <c r="D87" t="s">
        <v>123</v>
      </c>
      <c r="E87" s="27" t="s">
        <v>1461</v>
      </c>
      <c r="F87" s="28" t="s">
        <v>142</v>
      </c>
      <c r="G87" s="29">
        <v>142.63999999999999</v>
      </c>
      <c r="H87" s="28">
        <v>0.00048000000000000001</v>
      </c>
      <c r="I87" s="30">
        <f>ROUND(G87*H87,P4)</f>
        <v>0</v>
      </c>
      <c r="L87" s="31">
        <v>0</v>
      </c>
      <c r="M87" s="24">
        <f>ROUND(G87*L87,P4)</f>
        <v>0</v>
      </c>
      <c r="N87" s="25" t="s">
        <v>536</v>
      </c>
      <c r="O87" s="32">
        <f>M87*AA87</f>
        <v>0</v>
      </c>
      <c r="P87" s="1">
        <v>3</v>
      </c>
      <c r="AA87" s="1">
        <f>IF(P87=1,$O$3,IF(P87=2,$O$4,$O$5))</f>
        <v>0</v>
      </c>
    </row>
    <row r="88" ht="25.5">
      <c r="A88" s="1" t="s">
        <v>127</v>
      </c>
      <c r="E88" s="27" t="s">
        <v>1461</v>
      </c>
    </row>
    <row r="89" ht="51">
      <c r="A89" s="1" t="s">
        <v>128</v>
      </c>
      <c r="E89" s="33" t="s">
        <v>1462</v>
      </c>
    </row>
    <row r="90">
      <c r="A90" s="1" t="s">
        <v>129</v>
      </c>
      <c r="E90" s="27" t="s">
        <v>123</v>
      </c>
    </row>
    <row r="91" ht="25.5">
      <c r="A91" s="1" t="s">
        <v>121</v>
      </c>
      <c r="B91" s="1">
        <v>22</v>
      </c>
      <c r="C91" s="26" t="s">
        <v>1463</v>
      </c>
      <c r="D91" t="s">
        <v>123</v>
      </c>
      <c r="E91" s="27" t="s">
        <v>1464</v>
      </c>
      <c r="F91" s="28" t="s">
        <v>603</v>
      </c>
      <c r="G91" s="29">
        <v>45.57</v>
      </c>
      <c r="H91" s="28">
        <v>0.3216</v>
      </c>
      <c r="I91" s="30">
        <f>ROUND(G91*H91,P4)</f>
        <v>0</v>
      </c>
      <c r="L91" s="31">
        <v>0</v>
      </c>
      <c r="M91" s="24">
        <f>ROUND(G91*L91,P4)</f>
        <v>0</v>
      </c>
      <c r="N91" s="25" t="s">
        <v>536</v>
      </c>
      <c r="O91" s="32">
        <f>M91*AA91</f>
        <v>0</v>
      </c>
      <c r="P91" s="1">
        <v>3</v>
      </c>
      <c r="AA91" s="1">
        <f>IF(P91=1,$O$3,IF(P91=2,$O$4,$O$5))</f>
        <v>0</v>
      </c>
    </row>
    <row r="92" ht="38.25">
      <c r="A92" s="1" t="s">
        <v>127</v>
      </c>
      <c r="E92" s="27" t="s">
        <v>1465</v>
      </c>
    </row>
    <row r="93" ht="153">
      <c r="A93" s="1" t="s">
        <v>128</v>
      </c>
      <c r="E93" s="33" t="s">
        <v>1466</v>
      </c>
    </row>
    <row r="94">
      <c r="A94" s="1" t="s">
        <v>129</v>
      </c>
      <c r="E94" s="27" t="s">
        <v>123</v>
      </c>
    </row>
    <row r="95" ht="25.5">
      <c r="A95" s="1" t="s">
        <v>121</v>
      </c>
      <c r="B95" s="1">
        <v>23</v>
      </c>
      <c r="C95" s="26" t="s">
        <v>1467</v>
      </c>
      <c r="D95" t="s">
        <v>123</v>
      </c>
      <c r="E95" s="27" t="s">
        <v>1468</v>
      </c>
      <c r="F95" s="28" t="s">
        <v>603</v>
      </c>
      <c r="G95" s="29">
        <v>31.213000000000001</v>
      </c>
      <c r="H95" s="28">
        <v>0.068479999999999999</v>
      </c>
      <c r="I95" s="30">
        <f>ROUND(G95*H95,P4)</f>
        <v>0</v>
      </c>
      <c r="L95" s="31">
        <v>0</v>
      </c>
      <c r="M95" s="24">
        <f>ROUND(G95*L95,P4)</f>
        <v>0</v>
      </c>
      <c r="N95" s="25" t="s">
        <v>536</v>
      </c>
      <c r="O95" s="32">
        <f>M95*AA95</f>
        <v>0</v>
      </c>
      <c r="P95" s="1">
        <v>3</v>
      </c>
      <c r="AA95" s="1">
        <f>IF(P95=1,$O$3,IF(P95=2,$O$4,$O$5))</f>
        <v>0</v>
      </c>
    </row>
    <row r="96" ht="25.5">
      <c r="A96" s="1" t="s">
        <v>127</v>
      </c>
      <c r="E96" s="27" t="s">
        <v>1468</v>
      </c>
    </row>
    <row r="97" ht="76.5">
      <c r="A97" s="1" t="s">
        <v>128</v>
      </c>
      <c r="E97" s="33" t="s">
        <v>1469</v>
      </c>
    </row>
    <row r="98">
      <c r="A98" s="1" t="s">
        <v>129</v>
      </c>
      <c r="E98" s="27" t="s">
        <v>123</v>
      </c>
    </row>
    <row r="99" ht="25.5">
      <c r="A99" s="1" t="s">
        <v>121</v>
      </c>
      <c r="B99" s="1">
        <v>24</v>
      </c>
      <c r="C99" s="26" t="s">
        <v>1470</v>
      </c>
      <c r="D99" t="s">
        <v>123</v>
      </c>
      <c r="E99" s="27" t="s">
        <v>1471</v>
      </c>
      <c r="F99" s="28" t="s">
        <v>603</v>
      </c>
      <c r="G99" s="29">
        <v>47.262999999999998</v>
      </c>
      <c r="H99" s="28">
        <v>0.11396000000000001</v>
      </c>
      <c r="I99" s="30">
        <f>ROUND(G99*H99,P4)</f>
        <v>0</v>
      </c>
      <c r="L99" s="31">
        <v>0</v>
      </c>
      <c r="M99" s="24">
        <f>ROUND(G99*L99,P4)</f>
        <v>0</v>
      </c>
      <c r="N99" s="25" t="s">
        <v>536</v>
      </c>
      <c r="O99" s="32">
        <f>M99*AA99</f>
        <v>0</v>
      </c>
      <c r="P99" s="1">
        <v>3</v>
      </c>
      <c r="AA99" s="1">
        <f>IF(P99=1,$O$3,IF(P99=2,$O$4,$O$5))</f>
        <v>0</v>
      </c>
    </row>
    <row r="100" ht="25.5">
      <c r="A100" s="1" t="s">
        <v>127</v>
      </c>
      <c r="E100" s="27" t="s">
        <v>1471</v>
      </c>
    </row>
    <row r="101" ht="76.5">
      <c r="A101" s="1" t="s">
        <v>128</v>
      </c>
      <c r="E101" s="33" t="s">
        <v>1472</v>
      </c>
    </row>
    <row r="102">
      <c r="A102" s="1" t="s">
        <v>129</v>
      </c>
      <c r="E102" s="27" t="s">
        <v>123</v>
      </c>
    </row>
    <row r="103" ht="25.5">
      <c r="A103" s="1" t="s">
        <v>121</v>
      </c>
      <c r="B103" s="1">
        <v>25</v>
      </c>
      <c r="C103" s="26" t="s">
        <v>1473</v>
      </c>
      <c r="D103" t="s">
        <v>123</v>
      </c>
      <c r="E103" s="27" t="s">
        <v>1474</v>
      </c>
      <c r="F103" s="28" t="s">
        <v>603</v>
      </c>
      <c r="G103" s="29">
        <v>3.9830000000000001</v>
      </c>
      <c r="H103" s="28">
        <v>0.052499999999999998</v>
      </c>
      <c r="I103" s="30">
        <f>ROUND(G103*H103,P4)</f>
        <v>0</v>
      </c>
      <c r="L103" s="31">
        <v>0</v>
      </c>
      <c r="M103" s="24">
        <f>ROUND(G103*L103,P4)</f>
        <v>0</v>
      </c>
      <c r="N103" s="25" t="s">
        <v>536</v>
      </c>
      <c r="O103" s="32">
        <f>M103*AA103</f>
        <v>0</v>
      </c>
      <c r="P103" s="1">
        <v>3</v>
      </c>
      <c r="AA103" s="1">
        <f>IF(P103=1,$O$3,IF(P103=2,$O$4,$O$5))</f>
        <v>0</v>
      </c>
    </row>
    <row r="104" ht="25.5">
      <c r="A104" s="1" t="s">
        <v>127</v>
      </c>
      <c r="E104" s="27" t="s">
        <v>1474</v>
      </c>
    </row>
    <row r="105" ht="25.5">
      <c r="A105" s="1" t="s">
        <v>128</v>
      </c>
      <c r="E105" s="33" t="s">
        <v>1475</v>
      </c>
    </row>
    <row r="106">
      <c r="A106" s="1" t="s">
        <v>129</v>
      </c>
      <c r="E106" s="27" t="s">
        <v>123</v>
      </c>
    </row>
    <row r="107" ht="25.5">
      <c r="A107" s="1" t="s">
        <v>121</v>
      </c>
      <c r="B107" s="1">
        <v>26</v>
      </c>
      <c r="C107" s="26" t="s">
        <v>1476</v>
      </c>
      <c r="D107" t="s">
        <v>123</v>
      </c>
      <c r="E107" s="27" t="s">
        <v>1477</v>
      </c>
      <c r="F107" s="28" t="s">
        <v>603</v>
      </c>
      <c r="G107" s="29">
        <v>13.423</v>
      </c>
      <c r="H107" s="28">
        <v>0.079210000000000003</v>
      </c>
      <c r="I107" s="30">
        <f>ROUND(G107*H107,P4)</f>
        <v>0</v>
      </c>
      <c r="L107" s="31">
        <v>0</v>
      </c>
      <c r="M107" s="24">
        <f>ROUND(G107*L107,P4)</f>
        <v>0</v>
      </c>
      <c r="N107" s="25" t="s">
        <v>536</v>
      </c>
      <c r="O107" s="32">
        <f>M107*AA107</f>
        <v>0</v>
      </c>
      <c r="P107" s="1">
        <v>3</v>
      </c>
      <c r="AA107" s="1">
        <f>IF(P107=1,$O$3,IF(P107=2,$O$4,$O$5))</f>
        <v>0</v>
      </c>
    </row>
    <row r="108" ht="25.5">
      <c r="A108" s="1" t="s">
        <v>127</v>
      </c>
      <c r="E108" s="27" t="s">
        <v>1477</v>
      </c>
    </row>
    <row r="109" ht="63.75">
      <c r="A109" s="1" t="s">
        <v>128</v>
      </c>
      <c r="E109" s="33" t="s">
        <v>1478</v>
      </c>
    </row>
    <row r="110">
      <c r="A110" s="1" t="s">
        <v>129</v>
      </c>
      <c r="E110" s="27" t="s">
        <v>123</v>
      </c>
    </row>
    <row r="111">
      <c r="A111" s="1" t="s">
        <v>121</v>
      </c>
      <c r="B111" s="1">
        <v>27</v>
      </c>
      <c r="C111" s="26" t="s">
        <v>1479</v>
      </c>
      <c r="D111" t="s">
        <v>123</v>
      </c>
      <c r="E111" s="27" t="s">
        <v>1480</v>
      </c>
      <c r="F111" s="28" t="s">
        <v>142</v>
      </c>
      <c r="G111" s="29">
        <v>17.800000000000001</v>
      </c>
      <c r="H111" s="28">
        <v>0</v>
      </c>
      <c r="I111" s="30">
        <f>ROUND(G111*H111,P4)</f>
        <v>0</v>
      </c>
      <c r="L111" s="31">
        <v>0</v>
      </c>
      <c r="M111" s="24">
        <f>ROUND(G111*L111,P4)</f>
        <v>0</v>
      </c>
      <c r="N111" s="25" t="s">
        <v>536</v>
      </c>
      <c r="O111" s="32">
        <f>M111*AA111</f>
        <v>0</v>
      </c>
      <c r="P111" s="1">
        <v>3</v>
      </c>
      <c r="AA111" s="1">
        <f>IF(P111=1,$O$3,IF(P111=2,$O$4,$O$5))</f>
        <v>0</v>
      </c>
    </row>
    <row r="112">
      <c r="A112" s="1" t="s">
        <v>127</v>
      </c>
      <c r="E112" s="27" t="s">
        <v>1480</v>
      </c>
    </row>
    <row r="113" ht="51">
      <c r="A113" s="1" t="s">
        <v>128</v>
      </c>
      <c r="E113" s="33" t="s">
        <v>1481</v>
      </c>
    </row>
    <row r="114">
      <c r="A114" s="1" t="s">
        <v>129</v>
      </c>
      <c r="E114" s="27" t="s">
        <v>123</v>
      </c>
    </row>
    <row r="115" ht="25.5">
      <c r="A115" s="1" t="s">
        <v>121</v>
      </c>
      <c r="B115" s="1">
        <v>29</v>
      </c>
      <c r="C115" s="26" t="s">
        <v>1482</v>
      </c>
      <c r="D115" t="s">
        <v>123</v>
      </c>
      <c r="E115" s="27" t="s">
        <v>1483</v>
      </c>
      <c r="F115" s="28" t="s">
        <v>603</v>
      </c>
      <c r="G115" s="29">
        <v>11.922000000000001</v>
      </c>
      <c r="H115" s="28">
        <v>0.26723000000000002</v>
      </c>
      <c r="I115" s="30">
        <f>ROUND(G115*H115,P4)</f>
        <v>0</v>
      </c>
      <c r="L115" s="31">
        <v>0</v>
      </c>
      <c r="M115" s="24">
        <f>ROUND(G115*L115,P4)</f>
        <v>0</v>
      </c>
      <c r="N115" s="25" t="s">
        <v>536</v>
      </c>
      <c r="O115" s="32">
        <f>M115*AA115</f>
        <v>0</v>
      </c>
      <c r="P115" s="1">
        <v>3</v>
      </c>
      <c r="AA115" s="1">
        <f>IF(P115=1,$O$3,IF(P115=2,$O$4,$O$5))</f>
        <v>0</v>
      </c>
    </row>
    <row r="116" ht="25.5">
      <c r="A116" s="1" t="s">
        <v>127</v>
      </c>
      <c r="E116" s="27" t="s">
        <v>1483</v>
      </c>
    </row>
    <row r="117" ht="140.25">
      <c r="A117" s="1" t="s">
        <v>128</v>
      </c>
      <c r="E117" s="33" t="s">
        <v>1484</v>
      </c>
    </row>
    <row r="118">
      <c r="A118" s="1" t="s">
        <v>129</v>
      </c>
      <c r="E118" s="27" t="s">
        <v>123</v>
      </c>
    </row>
    <row r="119">
      <c r="A119" s="1" t="s">
        <v>121</v>
      </c>
      <c r="B119" s="1">
        <v>14</v>
      </c>
      <c r="C119" s="26" t="s">
        <v>1485</v>
      </c>
      <c r="D119" t="s">
        <v>123</v>
      </c>
      <c r="E119" s="27" t="s">
        <v>1486</v>
      </c>
      <c r="F119" s="28" t="s">
        <v>149</v>
      </c>
      <c r="G119" s="29">
        <v>1</v>
      </c>
      <c r="H119" s="28">
        <v>0.072999999999999995</v>
      </c>
      <c r="I119" s="30">
        <f>ROUND(G119*H119,P4)</f>
        <v>0</v>
      </c>
      <c r="L119" s="31">
        <v>0</v>
      </c>
      <c r="M119" s="24">
        <f>ROUND(G119*L119,P4)</f>
        <v>0</v>
      </c>
      <c r="N119" s="25" t="s">
        <v>536</v>
      </c>
      <c r="O119" s="32">
        <f>M119*AA119</f>
        <v>0</v>
      </c>
      <c r="P119" s="1">
        <v>3</v>
      </c>
      <c r="AA119" s="1">
        <f>IF(P119=1,$O$3,IF(P119=2,$O$4,$O$5))</f>
        <v>0</v>
      </c>
    </row>
    <row r="120">
      <c r="A120" s="1" t="s">
        <v>127</v>
      </c>
      <c r="E120" s="27" t="s">
        <v>1486</v>
      </c>
    </row>
    <row r="121">
      <c r="A121" s="1" t="s">
        <v>128</v>
      </c>
    </row>
    <row r="122">
      <c r="A122" s="1" t="s">
        <v>129</v>
      </c>
      <c r="E122" s="27" t="s">
        <v>123</v>
      </c>
    </row>
    <row r="123">
      <c r="A123" s="1" t="s">
        <v>121</v>
      </c>
      <c r="B123" s="1">
        <v>28</v>
      </c>
      <c r="C123" s="26" t="s">
        <v>1487</v>
      </c>
      <c r="D123" t="s">
        <v>123</v>
      </c>
      <c r="E123" s="27" t="s">
        <v>1488</v>
      </c>
      <c r="F123" s="28" t="s">
        <v>125</v>
      </c>
      <c r="G123" s="29">
        <v>0.35499999999999998</v>
      </c>
      <c r="H123" s="28">
        <v>0.55000000000000004</v>
      </c>
      <c r="I123" s="30">
        <f>ROUND(G123*H123,P4)</f>
        <v>0</v>
      </c>
      <c r="L123" s="31">
        <v>0</v>
      </c>
      <c r="M123" s="24">
        <f>ROUND(G123*L123,P4)</f>
        <v>0</v>
      </c>
      <c r="N123" s="25" t="s">
        <v>177</v>
      </c>
      <c r="O123" s="32">
        <f>M123*AA123</f>
        <v>0</v>
      </c>
      <c r="P123" s="1">
        <v>3</v>
      </c>
      <c r="AA123" s="1">
        <f>IF(P123=1,$O$3,IF(P123=2,$O$4,$O$5))</f>
        <v>0</v>
      </c>
    </row>
    <row r="124">
      <c r="A124" s="1" t="s">
        <v>127</v>
      </c>
      <c r="E124" s="27" t="s">
        <v>1488</v>
      </c>
    </row>
    <row r="125" ht="51">
      <c r="A125" s="1" t="s">
        <v>128</v>
      </c>
      <c r="E125" s="33" t="s">
        <v>1489</v>
      </c>
    </row>
    <row r="126" ht="89.25">
      <c r="A126" s="1" t="s">
        <v>129</v>
      </c>
      <c r="E126" s="27" t="s">
        <v>1490</v>
      </c>
    </row>
    <row r="127">
      <c r="A127" s="1" t="s">
        <v>118</v>
      </c>
      <c r="C127" s="22" t="s">
        <v>1089</v>
      </c>
      <c r="E127" s="23" t="s">
        <v>1090</v>
      </c>
      <c r="L127" s="24">
        <f>SUMIFS(L128:L183,A128:A183,"P")</f>
        <v>0</v>
      </c>
      <c r="M127" s="24">
        <f>SUMIFS(M128:M183,A128:A183,"P")</f>
        <v>0</v>
      </c>
      <c r="N127" s="25"/>
    </row>
    <row r="128">
      <c r="A128" s="1" t="s">
        <v>121</v>
      </c>
      <c r="B128" s="1">
        <v>40</v>
      </c>
      <c r="C128" s="26" t="s">
        <v>1491</v>
      </c>
      <c r="D128" t="s">
        <v>123</v>
      </c>
      <c r="E128" s="27" t="s">
        <v>1492</v>
      </c>
      <c r="F128" s="28" t="s">
        <v>632</v>
      </c>
      <c r="G128" s="29">
        <v>7.3019999999999996</v>
      </c>
      <c r="H128" s="28">
        <v>1</v>
      </c>
      <c r="I128" s="30">
        <f>ROUND(G128*H128,P4)</f>
        <v>0</v>
      </c>
      <c r="L128" s="31">
        <v>0</v>
      </c>
      <c r="M128" s="24">
        <f>ROUND(G128*L128,P4)</f>
        <v>0</v>
      </c>
      <c r="N128" s="25" t="s">
        <v>536</v>
      </c>
      <c r="O128" s="32">
        <f>M128*AA128</f>
        <v>0</v>
      </c>
      <c r="P128" s="1">
        <v>3</v>
      </c>
      <c r="AA128" s="1">
        <f>IF(P128=1,$O$3,IF(P128=2,$O$4,$O$5))</f>
        <v>0</v>
      </c>
    </row>
    <row r="129">
      <c r="A129" s="1" t="s">
        <v>127</v>
      </c>
      <c r="E129" s="27" t="s">
        <v>1492</v>
      </c>
    </row>
    <row r="130">
      <c r="A130" s="1" t="s">
        <v>128</v>
      </c>
    </row>
    <row r="131">
      <c r="A131" s="1" t="s">
        <v>129</v>
      </c>
      <c r="E131" s="27" t="s">
        <v>123</v>
      </c>
    </row>
    <row r="132">
      <c r="A132" s="1" t="s">
        <v>121</v>
      </c>
      <c r="B132" s="1">
        <v>41</v>
      </c>
      <c r="C132" s="26" t="s">
        <v>1493</v>
      </c>
      <c r="D132" t="s">
        <v>123</v>
      </c>
      <c r="E132" s="27" t="s">
        <v>1494</v>
      </c>
      <c r="F132" s="28" t="s">
        <v>632</v>
      </c>
      <c r="G132" s="29">
        <v>1.381</v>
      </c>
      <c r="H132" s="28">
        <v>1</v>
      </c>
      <c r="I132" s="30">
        <f>ROUND(G132*H132,P4)</f>
        <v>0</v>
      </c>
      <c r="L132" s="31">
        <v>0</v>
      </c>
      <c r="M132" s="24">
        <f>ROUND(G132*L132,P4)</f>
        <v>0</v>
      </c>
      <c r="N132" s="25" t="s">
        <v>536</v>
      </c>
      <c r="O132" s="32">
        <f>M132*AA132</f>
        <v>0</v>
      </c>
      <c r="P132" s="1">
        <v>3</v>
      </c>
      <c r="AA132" s="1">
        <f>IF(P132=1,$O$3,IF(P132=2,$O$4,$O$5))</f>
        <v>0</v>
      </c>
    </row>
    <row r="133">
      <c r="A133" s="1" t="s">
        <v>127</v>
      </c>
      <c r="E133" s="27" t="s">
        <v>1494</v>
      </c>
    </row>
    <row r="134" ht="38.25">
      <c r="A134" s="1" t="s">
        <v>128</v>
      </c>
      <c r="E134" s="33" t="s">
        <v>1495</v>
      </c>
    </row>
    <row r="135">
      <c r="A135" s="1" t="s">
        <v>129</v>
      </c>
      <c r="E135" s="27" t="s">
        <v>123</v>
      </c>
    </row>
    <row r="136" ht="25.5">
      <c r="A136" s="1" t="s">
        <v>121</v>
      </c>
      <c r="B136" s="1">
        <v>30</v>
      </c>
      <c r="C136" s="26" t="s">
        <v>1496</v>
      </c>
      <c r="D136" t="s">
        <v>123</v>
      </c>
      <c r="E136" s="27" t="s">
        <v>1497</v>
      </c>
      <c r="F136" s="28" t="s">
        <v>632</v>
      </c>
      <c r="G136" s="29">
        <v>0.111</v>
      </c>
      <c r="H136" s="28">
        <v>0</v>
      </c>
      <c r="I136" s="30">
        <f>ROUND(G136*H136,P4)</f>
        <v>0</v>
      </c>
      <c r="L136" s="31">
        <v>0</v>
      </c>
      <c r="M136" s="24">
        <f>ROUND(G136*L136,P4)</f>
        <v>0</v>
      </c>
      <c r="N136" s="25" t="s">
        <v>536</v>
      </c>
      <c r="O136" s="32">
        <f>M136*AA136</f>
        <v>0</v>
      </c>
      <c r="P136" s="1">
        <v>3</v>
      </c>
      <c r="AA136" s="1">
        <f>IF(P136=1,$O$3,IF(P136=2,$O$4,$O$5))</f>
        <v>0</v>
      </c>
    </row>
    <row r="137" ht="25.5">
      <c r="A137" s="1" t="s">
        <v>127</v>
      </c>
      <c r="E137" s="27" t="s">
        <v>1497</v>
      </c>
    </row>
    <row r="138" ht="25.5">
      <c r="A138" s="1" t="s">
        <v>128</v>
      </c>
      <c r="E138" s="33" t="s">
        <v>1498</v>
      </c>
    </row>
    <row r="139">
      <c r="A139" s="1" t="s">
        <v>129</v>
      </c>
      <c r="E139" s="27" t="s">
        <v>123</v>
      </c>
    </row>
    <row r="140" ht="25.5">
      <c r="A140" s="1" t="s">
        <v>121</v>
      </c>
      <c r="B140" s="1">
        <v>33</v>
      </c>
      <c r="C140" s="26" t="s">
        <v>1499</v>
      </c>
      <c r="D140" t="s">
        <v>123</v>
      </c>
      <c r="E140" s="27" t="s">
        <v>1500</v>
      </c>
      <c r="F140" s="28" t="s">
        <v>603</v>
      </c>
      <c r="G140" s="29">
        <v>120</v>
      </c>
      <c r="H140" s="28">
        <v>0.0015</v>
      </c>
      <c r="I140" s="30">
        <f>ROUND(G140*H140,P4)</f>
        <v>0</v>
      </c>
      <c r="L140" s="31">
        <v>0</v>
      </c>
      <c r="M140" s="24">
        <f>ROUND(G140*L140,P4)</f>
        <v>0</v>
      </c>
      <c r="N140" s="25" t="s">
        <v>536</v>
      </c>
      <c r="O140" s="32">
        <f>M140*AA140</f>
        <v>0</v>
      </c>
      <c r="P140" s="1">
        <v>3</v>
      </c>
      <c r="AA140" s="1">
        <f>IF(P140=1,$O$3,IF(P140=2,$O$4,$O$5))</f>
        <v>0</v>
      </c>
    </row>
    <row r="141" ht="25.5">
      <c r="A141" s="1" t="s">
        <v>127</v>
      </c>
      <c r="E141" s="27" t="s">
        <v>1500</v>
      </c>
    </row>
    <row r="142" ht="25.5">
      <c r="A142" s="1" t="s">
        <v>128</v>
      </c>
      <c r="E142" s="33" t="s">
        <v>1501</v>
      </c>
    </row>
    <row r="143">
      <c r="A143" s="1" t="s">
        <v>129</v>
      </c>
      <c r="E143" s="27" t="s">
        <v>123</v>
      </c>
    </row>
    <row r="144" ht="25.5">
      <c r="A144" s="1" t="s">
        <v>121</v>
      </c>
      <c r="B144" s="1">
        <v>34</v>
      </c>
      <c r="C144" s="26" t="s">
        <v>1502</v>
      </c>
      <c r="D144" t="s">
        <v>123</v>
      </c>
      <c r="E144" s="27" t="s">
        <v>1503</v>
      </c>
      <c r="F144" s="28" t="s">
        <v>603</v>
      </c>
      <c r="G144" s="29">
        <v>120</v>
      </c>
      <c r="H144" s="28">
        <v>0</v>
      </c>
      <c r="I144" s="30">
        <f>ROUND(G144*H144,P4)</f>
        <v>0</v>
      </c>
      <c r="L144" s="31">
        <v>0</v>
      </c>
      <c r="M144" s="24">
        <f>ROUND(G144*L144,P4)</f>
        <v>0</v>
      </c>
      <c r="N144" s="25" t="s">
        <v>536</v>
      </c>
      <c r="O144" s="32">
        <f>M144*AA144</f>
        <v>0</v>
      </c>
      <c r="P144" s="1">
        <v>3</v>
      </c>
      <c r="AA144" s="1">
        <f>IF(P144=1,$O$3,IF(P144=2,$O$4,$O$5))</f>
        <v>0</v>
      </c>
    </row>
    <row r="145" ht="25.5">
      <c r="A145" s="1" t="s">
        <v>127</v>
      </c>
      <c r="E145" s="27" t="s">
        <v>1503</v>
      </c>
    </row>
    <row r="146">
      <c r="A146" s="1" t="s">
        <v>128</v>
      </c>
    </row>
    <row r="147">
      <c r="A147" s="1" t="s">
        <v>129</v>
      </c>
      <c r="E147" s="27" t="s">
        <v>123</v>
      </c>
    </row>
    <row r="148" ht="25.5">
      <c r="A148" s="1" t="s">
        <v>121</v>
      </c>
      <c r="B148" s="1">
        <v>35</v>
      </c>
      <c r="C148" s="26" t="s">
        <v>1504</v>
      </c>
      <c r="D148" t="s">
        <v>123</v>
      </c>
      <c r="E148" s="27" t="s">
        <v>1505</v>
      </c>
      <c r="F148" s="28" t="s">
        <v>125</v>
      </c>
      <c r="G148" s="29">
        <v>1.7969999999999999</v>
      </c>
      <c r="H148" s="28">
        <v>2.5019499999999999</v>
      </c>
      <c r="I148" s="30">
        <f>ROUND(G148*H148,P4)</f>
        <v>0</v>
      </c>
      <c r="L148" s="31">
        <v>0</v>
      </c>
      <c r="M148" s="24">
        <f>ROUND(G148*L148,P4)</f>
        <v>0</v>
      </c>
      <c r="N148" s="25" t="s">
        <v>536</v>
      </c>
      <c r="O148" s="32">
        <f>M148*AA148</f>
        <v>0</v>
      </c>
      <c r="P148" s="1">
        <v>3</v>
      </c>
      <c r="AA148" s="1">
        <f>IF(P148=1,$O$3,IF(P148=2,$O$4,$O$5))</f>
        <v>0</v>
      </c>
    </row>
    <row r="149" ht="25.5">
      <c r="A149" s="1" t="s">
        <v>127</v>
      </c>
      <c r="E149" s="27" t="s">
        <v>1505</v>
      </c>
    </row>
    <row r="150" ht="165.75">
      <c r="A150" s="1" t="s">
        <v>128</v>
      </c>
      <c r="E150" s="33" t="s">
        <v>1506</v>
      </c>
    </row>
    <row r="151">
      <c r="A151" s="1" t="s">
        <v>129</v>
      </c>
      <c r="E151" s="27" t="s">
        <v>123</v>
      </c>
    </row>
    <row r="152" ht="25.5">
      <c r="A152" s="1" t="s">
        <v>121</v>
      </c>
      <c r="B152" s="1">
        <v>36</v>
      </c>
      <c r="C152" s="26" t="s">
        <v>1507</v>
      </c>
      <c r="D152" t="s">
        <v>123</v>
      </c>
      <c r="E152" s="27" t="s">
        <v>1508</v>
      </c>
      <c r="F152" s="28" t="s">
        <v>632</v>
      </c>
      <c r="G152" s="29">
        <v>0.14999999999999999</v>
      </c>
      <c r="H152" s="28">
        <v>1.0492699999999999</v>
      </c>
      <c r="I152" s="30">
        <f>ROUND(G152*H152,P4)</f>
        <v>0</v>
      </c>
      <c r="L152" s="31">
        <v>0</v>
      </c>
      <c r="M152" s="24">
        <f>ROUND(G152*L152,P4)</f>
        <v>0</v>
      </c>
      <c r="N152" s="25" t="s">
        <v>536</v>
      </c>
      <c r="O152" s="32">
        <f>M152*AA152</f>
        <v>0</v>
      </c>
      <c r="P152" s="1">
        <v>3</v>
      </c>
      <c r="AA152" s="1">
        <f>IF(P152=1,$O$3,IF(P152=2,$O$4,$O$5))</f>
        <v>0</v>
      </c>
    </row>
    <row r="153" ht="25.5">
      <c r="A153" s="1" t="s">
        <v>127</v>
      </c>
      <c r="E153" s="27" t="s">
        <v>1508</v>
      </c>
    </row>
    <row r="154">
      <c r="A154" s="1" t="s">
        <v>128</v>
      </c>
    </row>
    <row r="155">
      <c r="A155" s="1" t="s">
        <v>129</v>
      </c>
      <c r="E155" s="27" t="s">
        <v>123</v>
      </c>
    </row>
    <row r="156" ht="25.5">
      <c r="A156" s="1" t="s">
        <v>121</v>
      </c>
      <c r="B156" s="1">
        <v>37</v>
      </c>
      <c r="C156" s="26" t="s">
        <v>1509</v>
      </c>
      <c r="D156" t="s">
        <v>123</v>
      </c>
      <c r="E156" s="27" t="s">
        <v>1510</v>
      </c>
      <c r="F156" s="28" t="s">
        <v>603</v>
      </c>
      <c r="G156" s="29">
        <v>4.5590000000000002</v>
      </c>
      <c r="H156" s="28">
        <v>0.00792</v>
      </c>
      <c r="I156" s="30">
        <f>ROUND(G156*H156,P4)</f>
        <v>0</v>
      </c>
      <c r="L156" s="31">
        <v>0</v>
      </c>
      <c r="M156" s="24">
        <f>ROUND(G156*L156,P4)</f>
        <v>0</v>
      </c>
      <c r="N156" s="25" t="s">
        <v>536</v>
      </c>
      <c r="O156" s="32">
        <f>M156*AA156</f>
        <v>0</v>
      </c>
      <c r="P156" s="1">
        <v>3</v>
      </c>
      <c r="AA156" s="1">
        <f>IF(P156=1,$O$3,IF(P156=2,$O$4,$O$5))</f>
        <v>0</v>
      </c>
    </row>
    <row r="157" ht="25.5">
      <c r="A157" s="1" t="s">
        <v>127</v>
      </c>
      <c r="E157" s="27" t="s">
        <v>1510</v>
      </c>
    </row>
    <row r="158" ht="165.75">
      <c r="A158" s="1" t="s">
        <v>128</v>
      </c>
      <c r="E158" s="33" t="s">
        <v>1511</v>
      </c>
    </row>
    <row r="159">
      <c r="A159" s="1" t="s">
        <v>129</v>
      </c>
      <c r="E159" s="27" t="s">
        <v>123</v>
      </c>
    </row>
    <row r="160" ht="25.5">
      <c r="A160" s="1" t="s">
        <v>121</v>
      </c>
      <c r="B160" s="1">
        <v>38</v>
      </c>
      <c r="C160" s="26" t="s">
        <v>1512</v>
      </c>
      <c r="D160" t="s">
        <v>123</v>
      </c>
      <c r="E160" s="27" t="s">
        <v>1513</v>
      </c>
      <c r="F160" s="28" t="s">
        <v>603</v>
      </c>
      <c r="G160" s="29">
        <v>4.5590000000000002</v>
      </c>
      <c r="H160" s="28">
        <v>0</v>
      </c>
      <c r="I160" s="30">
        <f>ROUND(G160*H160,P4)</f>
        <v>0</v>
      </c>
      <c r="L160" s="31">
        <v>0</v>
      </c>
      <c r="M160" s="24">
        <f>ROUND(G160*L160,P4)</f>
        <v>0</v>
      </c>
      <c r="N160" s="25" t="s">
        <v>536</v>
      </c>
      <c r="O160" s="32">
        <f>M160*AA160</f>
        <v>0</v>
      </c>
      <c r="P160" s="1">
        <v>3</v>
      </c>
      <c r="AA160" s="1">
        <f>IF(P160=1,$O$3,IF(P160=2,$O$4,$O$5))</f>
        <v>0</v>
      </c>
    </row>
    <row r="161" ht="25.5">
      <c r="A161" s="1" t="s">
        <v>127</v>
      </c>
      <c r="E161" s="27" t="s">
        <v>1513</v>
      </c>
    </row>
    <row r="162">
      <c r="A162" s="1" t="s">
        <v>128</v>
      </c>
    </row>
    <row r="163">
      <c r="A163" s="1" t="s">
        <v>129</v>
      </c>
      <c r="E163" s="27" t="s">
        <v>123</v>
      </c>
    </row>
    <row r="164" ht="25.5">
      <c r="A164" s="1" t="s">
        <v>121</v>
      </c>
      <c r="B164" s="1">
        <v>39</v>
      </c>
      <c r="C164" s="26" t="s">
        <v>1514</v>
      </c>
      <c r="D164" t="s">
        <v>123</v>
      </c>
      <c r="E164" s="27" t="s">
        <v>1515</v>
      </c>
      <c r="F164" s="28" t="s">
        <v>632</v>
      </c>
      <c r="G164" s="29">
        <v>8.6829999999999998</v>
      </c>
      <c r="H164" s="28">
        <v>0</v>
      </c>
      <c r="I164" s="30">
        <f>ROUND(G164*H164,P4)</f>
        <v>0</v>
      </c>
      <c r="L164" s="31">
        <v>0</v>
      </c>
      <c r="M164" s="24">
        <f>ROUND(G164*L164,P4)</f>
        <v>0</v>
      </c>
      <c r="N164" s="25" t="s">
        <v>536</v>
      </c>
      <c r="O164" s="32">
        <f>M164*AA164</f>
        <v>0</v>
      </c>
      <c r="P164" s="1">
        <v>3</v>
      </c>
      <c r="AA164" s="1">
        <f>IF(P164=1,$O$3,IF(P164=2,$O$4,$O$5))</f>
        <v>0</v>
      </c>
    </row>
    <row r="165" ht="25.5">
      <c r="A165" s="1" t="s">
        <v>127</v>
      </c>
      <c r="E165" s="27" t="s">
        <v>1515</v>
      </c>
    </row>
    <row r="166" ht="229.5">
      <c r="A166" s="1" t="s">
        <v>128</v>
      </c>
      <c r="E166" s="33" t="s">
        <v>1516</v>
      </c>
    </row>
    <row r="167">
      <c r="A167" s="1" t="s">
        <v>129</v>
      </c>
      <c r="E167" s="27" t="s">
        <v>123</v>
      </c>
    </row>
    <row r="168" ht="25.5">
      <c r="A168" s="1" t="s">
        <v>121</v>
      </c>
      <c r="B168" s="1">
        <v>42</v>
      </c>
      <c r="C168" s="26" t="s">
        <v>1517</v>
      </c>
      <c r="D168" t="s">
        <v>123</v>
      </c>
      <c r="E168" s="27" t="s">
        <v>1518</v>
      </c>
      <c r="F168" s="28" t="s">
        <v>603</v>
      </c>
      <c r="G168" s="29">
        <v>296.77999999999997</v>
      </c>
      <c r="H168" s="28">
        <v>0.16192000000000001</v>
      </c>
      <c r="I168" s="30">
        <f>ROUND(G168*H168,P4)</f>
        <v>0</v>
      </c>
      <c r="L168" s="31">
        <v>0</v>
      </c>
      <c r="M168" s="24">
        <f>ROUND(G168*L168,P4)</f>
        <v>0</v>
      </c>
      <c r="N168" s="25" t="s">
        <v>536</v>
      </c>
      <c r="O168" s="32">
        <f>M168*AA168</f>
        <v>0</v>
      </c>
      <c r="P168" s="1">
        <v>3</v>
      </c>
      <c r="AA168" s="1">
        <f>IF(P168=1,$O$3,IF(P168=2,$O$4,$O$5))</f>
        <v>0</v>
      </c>
    </row>
    <row r="169" ht="25.5">
      <c r="A169" s="1" t="s">
        <v>127</v>
      </c>
      <c r="E169" s="27" t="s">
        <v>1518</v>
      </c>
    </row>
    <row r="170" ht="38.25">
      <c r="A170" s="1" t="s">
        <v>128</v>
      </c>
      <c r="E170" s="33" t="s">
        <v>1519</v>
      </c>
    </row>
    <row r="171">
      <c r="A171" s="1" t="s">
        <v>129</v>
      </c>
      <c r="E171" s="27" t="s">
        <v>123</v>
      </c>
    </row>
    <row r="172">
      <c r="A172" s="1" t="s">
        <v>121</v>
      </c>
      <c r="B172" s="1">
        <v>31</v>
      </c>
      <c r="C172" s="26" t="s">
        <v>1520</v>
      </c>
      <c r="D172" t="s">
        <v>123</v>
      </c>
      <c r="E172" s="27" t="s">
        <v>1521</v>
      </c>
      <c r="F172" s="28" t="s">
        <v>149</v>
      </c>
      <c r="G172" s="29">
        <v>2</v>
      </c>
      <c r="H172" s="28">
        <v>0.045999999999999999</v>
      </c>
      <c r="I172" s="30">
        <f>ROUND(G172*H172,P4)</f>
        <v>0</v>
      </c>
      <c r="L172" s="31">
        <v>0</v>
      </c>
      <c r="M172" s="24">
        <f>ROUND(G172*L172,P4)</f>
        <v>0</v>
      </c>
      <c r="N172" s="25" t="s">
        <v>536</v>
      </c>
      <c r="O172" s="32">
        <f>M172*AA172</f>
        <v>0</v>
      </c>
      <c r="P172" s="1">
        <v>3</v>
      </c>
      <c r="AA172" s="1">
        <f>IF(P172=1,$O$3,IF(P172=2,$O$4,$O$5))</f>
        <v>0</v>
      </c>
    </row>
    <row r="173">
      <c r="A173" s="1" t="s">
        <v>127</v>
      </c>
      <c r="E173" s="27" t="s">
        <v>1521</v>
      </c>
    </row>
    <row r="174">
      <c r="A174" s="1" t="s">
        <v>128</v>
      </c>
    </row>
    <row r="175">
      <c r="A175" s="1" t="s">
        <v>129</v>
      </c>
      <c r="E175" s="27" t="s">
        <v>123</v>
      </c>
    </row>
    <row r="176">
      <c r="A176" s="1" t="s">
        <v>121</v>
      </c>
      <c r="B176" s="1">
        <v>32</v>
      </c>
      <c r="C176" s="26" t="s">
        <v>1522</v>
      </c>
      <c r="D176" t="s">
        <v>123</v>
      </c>
      <c r="E176" s="27" t="s">
        <v>1523</v>
      </c>
      <c r="F176" s="28" t="s">
        <v>142</v>
      </c>
      <c r="G176" s="29">
        <v>6.5599999999999996</v>
      </c>
      <c r="H176" s="28">
        <v>1</v>
      </c>
      <c r="I176" s="30">
        <f>ROUND(G176*H176,P4)</f>
        <v>0</v>
      </c>
      <c r="L176" s="31">
        <v>0</v>
      </c>
      <c r="M176" s="24">
        <f>ROUND(G176*L176,P4)</f>
        <v>0</v>
      </c>
      <c r="N176" s="25" t="s">
        <v>177</v>
      </c>
      <c r="O176" s="32">
        <f>M176*AA176</f>
        <v>0</v>
      </c>
      <c r="P176" s="1">
        <v>3</v>
      </c>
      <c r="AA176" s="1">
        <f>IF(P176=1,$O$3,IF(P176=2,$O$4,$O$5))</f>
        <v>0</v>
      </c>
    </row>
    <row r="177">
      <c r="A177" s="1" t="s">
        <v>127</v>
      </c>
      <c r="E177" s="27" t="s">
        <v>1523</v>
      </c>
    </row>
    <row r="178" ht="25.5">
      <c r="A178" s="1" t="s">
        <v>128</v>
      </c>
      <c r="E178" s="33" t="s">
        <v>1524</v>
      </c>
    </row>
    <row r="179">
      <c r="A179" s="1" t="s">
        <v>129</v>
      </c>
      <c r="E179" s="27" t="s">
        <v>123</v>
      </c>
    </row>
    <row r="180">
      <c r="A180" s="1" t="s">
        <v>121</v>
      </c>
      <c r="B180" s="1">
        <v>43</v>
      </c>
      <c r="C180" s="26" t="s">
        <v>1525</v>
      </c>
      <c r="D180" t="s">
        <v>123</v>
      </c>
      <c r="E180" s="27" t="s">
        <v>1526</v>
      </c>
      <c r="F180" s="28" t="s">
        <v>603</v>
      </c>
      <c r="G180" s="29">
        <v>29.219000000000001</v>
      </c>
      <c r="H180" s="28">
        <v>0.065820000000000004</v>
      </c>
      <c r="I180" s="30">
        <f>ROUND(G180*H180,P4)</f>
        <v>0</v>
      </c>
      <c r="L180" s="31">
        <v>0</v>
      </c>
      <c r="M180" s="24">
        <f>ROUND(G180*L180,P4)</f>
        <v>0</v>
      </c>
      <c r="N180" s="25" t="s">
        <v>177</v>
      </c>
      <c r="O180" s="32">
        <f>M180*AA180</f>
        <v>0</v>
      </c>
      <c r="P180" s="1">
        <v>3</v>
      </c>
      <c r="AA180" s="1">
        <f>IF(P180=1,$O$3,IF(P180=2,$O$4,$O$5))</f>
        <v>0</v>
      </c>
    </row>
    <row r="181">
      <c r="A181" s="1" t="s">
        <v>127</v>
      </c>
      <c r="E181" s="27" t="s">
        <v>1526</v>
      </c>
    </row>
    <row r="182" ht="255">
      <c r="A182" s="1" t="s">
        <v>128</v>
      </c>
      <c r="E182" s="33" t="s">
        <v>1527</v>
      </c>
    </row>
    <row r="183" ht="102">
      <c r="A183" s="1" t="s">
        <v>129</v>
      </c>
      <c r="E183" s="27" t="s">
        <v>1528</v>
      </c>
    </row>
    <row r="184">
      <c r="A184" s="1" t="s">
        <v>118</v>
      </c>
      <c r="C184" s="22" t="s">
        <v>936</v>
      </c>
      <c r="E184" s="23" t="s">
        <v>1529</v>
      </c>
      <c r="L184" s="24">
        <f>SUMIFS(L185:L192,A185:A192,"P")</f>
        <v>0</v>
      </c>
      <c r="M184" s="24">
        <f>SUMIFS(M185:M192,A185:A192,"P")</f>
        <v>0</v>
      </c>
      <c r="N184" s="25"/>
    </row>
    <row r="185">
      <c r="A185" s="1" t="s">
        <v>121</v>
      </c>
      <c r="B185" s="1">
        <v>45</v>
      </c>
      <c r="C185" s="26" t="s">
        <v>1530</v>
      </c>
      <c r="D185" t="s">
        <v>123</v>
      </c>
      <c r="E185" s="27" t="s">
        <v>1531</v>
      </c>
      <c r="F185" s="28" t="s">
        <v>603</v>
      </c>
      <c r="G185" s="29">
        <v>305.68299999999999</v>
      </c>
      <c r="H185" s="28">
        <v>0.112</v>
      </c>
      <c r="I185" s="30">
        <f>ROUND(G185*H185,P4)</f>
        <v>0</v>
      </c>
      <c r="L185" s="31">
        <v>0</v>
      </c>
      <c r="M185" s="24">
        <f>ROUND(G185*L185,P4)</f>
        <v>0</v>
      </c>
      <c r="N185" s="25" t="s">
        <v>536</v>
      </c>
      <c r="O185" s="32">
        <f>M185*AA185</f>
        <v>0</v>
      </c>
      <c r="P185" s="1">
        <v>3</v>
      </c>
      <c r="AA185" s="1">
        <f>IF(P185=1,$O$3,IF(P185=2,$O$4,$O$5))</f>
        <v>0</v>
      </c>
    </row>
    <row r="186">
      <c r="A186" s="1" t="s">
        <v>127</v>
      </c>
      <c r="E186" s="27" t="s">
        <v>1531</v>
      </c>
    </row>
    <row r="187">
      <c r="A187" s="1" t="s">
        <v>128</v>
      </c>
    </row>
    <row r="188">
      <c r="A188" s="1" t="s">
        <v>129</v>
      </c>
      <c r="E188" s="27" t="s">
        <v>123</v>
      </c>
    </row>
    <row r="189" ht="38.25">
      <c r="A189" s="1" t="s">
        <v>121</v>
      </c>
      <c r="B189" s="1">
        <v>44</v>
      </c>
      <c r="C189" s="26" t="s">
        <v>1532</v>
      </c>
      <c r="D189" t="s">
        <v>123</v>
      </c>
      <c r="E189" s="27" t="s">
        <v>1533</v>
      </c>
      <c r="F189" s="28" t="s">
        <v>603</v>
      </c>
      <c r="G189" s="29">
        <v>296.77999999999997</v>
      </c>
      <c r="H189" s="28">
        <v>0.10100000000000001</v>
      </c>
      <c r="I189" s="30">
        <f>ROUND(G189*H189,P4)</f>
        <v>0</v>
      </c>
      <c r="L189" s="31">
        <v>0</v>
      </c>
      <c r="M189" s="24">
        <f>ROUND(G189*L189,P4)</f>
        <v>0</v>
      </c>
      <c r="N189" s="25" t="s">
        <v>536</v>
      </c>
      <c r="O189" s="32">
        <f>M189*AA189</f>
        <v>0</v>
      </c>
      <c r="P189" s="1">
        <v>3</v>
      </c>
      <c r="AA189" s="1">
        <f>IF(P189=1,$O$3,IF(P189=2,$O$4,$O$5))</f>
        <v>0</v>
      </c>
    </row>
    <row r="190" ht="51">
      <c r="A190" s="1" t="s">
        <v>127</v>
      </c>
      <c r="E190" s="27" t="s">
        <v>1534</v>
      </c>
    </row>
    <row r="191" ht="178.5">
      <c r="A191" s="1" t="s">
        <v>128</v>
      </c>
      <c r="E191" s="33" t="s">
        <v>1535</v>
      </c>
    </row>
    <row r="192">
      <c r="A192" s="1" t="s">
        <v>129</v>
      </c>
      <c r="E192" s="27" t="s">
        <v>123</v>
      </c>
    </row>
    <row r="193">
      <c r="A193" s="1" t="s">
        <v>118</v>
      </c>
      <c r="C193" s="22" t="s">
        <v>599</v>
      </c>
      <c r="E193" s="23" t="s">
        <v>600</v>
      </c>
      <c r="L193" s="24">
        <f>SUMIFS(L194:L325,A194:A325,"P")</f>
        <v>0</v>
      </c>
      <c r="M193" s="24">
        <f>SUMIFS(M194:M325,A194:A325,"P")</f>
        <v>0</v>
      </c>
      <c r="N193" s="25"/>
    </row>
    <row r="194">
      <c r="A194" s="1" t="s">
        <v>121</v>
      </c>
      <c r="B194" s="1">
        <v>78</v>
      </c>
      <c r="C194" s="26" t="s">
        <v>1536</v>
      </c>
      <c r="D194" t="s">
        <v>123</v>
      </c>
      <c r="E194" s="27" t="s">
        <v>1537</v>
      </c>
      <c r="F194" s="28" t="s">
        <v>149</v>
      </c>
      <c r="G194" s="29">
        <v>3</v>
      </c>
      <c r="H194" s="28">
        <v>0.01521</v>
      </c>
      <c r="I194" s="30">
        <f>ROUND(G194*H194,P4)</f>
        <v>0</v>
      </c>
      <c r="L194" s="31">
        <v>0</v>
      </c>
      <c r="M194" s="24">
        <f>ROUND(G194*L194,P4)</f>
        <v>0</v>
      </c>
      <c r="N194" s="25" t="s">
        <v>536</v>
      </c>
      <c r="O194" s="32">
        <f>M194*AA194</f>
        <v>0</v>
      </c>
      <c r="P194" s="1">
        <v>3</v>
      </c>
      <c r="AA194" s="1">
        <f>IF(P194=1,$O$3,IF(P194=2,$O$4,$O$5))</f>
        <v>0</v>
      </c>
    </row>
    <row r="195">
      <c r="A195" s="1" t="s">
        <v>127</v>
      </c>
      <c r="E195" s="27" t="s">
        <v>1537</v>
      </c>
    </row>
    <row r="196">
      <c r="A196" s="1" t="s">
        <v>128</v>
      </c>
    </row>
    <row r="197">
      <c r="A197" s="1" t="s">
        <v>129</v>
      </c>
      <c r="E197" s="27" t="s">
        <v>123</v>
      </c>
    </row>
    <row r="198" ht="25.5">
      <c r="A198" s="1" t="s">
        <v>121</v>
      </c>
      <c r="B198" s="1">
        <v>46</v>
      </c>
      <c r="C198" s="26" t="s">
        <v>1538</v>
      </c>
      <c r="D198" t="s">
        <v>123</v>
      </c>
      <c r="E198" s="27" t="s">
        <v>1539</v>
      </c>
      <c r="F198" s="28" t="s">
        <v>603</v>
      </c>
      <c r="G198" s="29">
        <v>870.62099999999998</v>
      </c>
      <c r="H198" s="28">
        <v>0.00025999999999999998</v>
      </c>
      <c r="I198" s="30">
        <f>ROUND(G198*H198,P4)</f>
        <v>0</v>
      </c>
      <c r="L198" s="31">
        <v>0</v>
      </c>
      <c r="M198" s="24">
        <f>ROUND(G198*L198,P4)</f>
        <v>0</v>
      </c>
      <c r="N198" s="25" t="s">
        <v>536</v>
      </c>
      <c r="O198" s="32">
        <f>M198*AA198</f>
        <v>0</v>
      </c>
      <c r="P198" s="1">
        <v>3</v>
      </c>
      <c r="AA198" s="1">
        <f>IF(P198=1,$O$3,IF(P198=2,$O$4,$O$5))</f>
        <v>0</v>
      </c>
    </row>
    <row r="199" ht="25.5">
      <c r="A199" s="1" t="s">
        <v>127</v>
      </c>
      <c r="E199" s="27" t="s">
        <v>1539</v>
      </c>
    </row>
    <row r="200">
      <c r="A200" s="1" t="s">
        <v>128</v>
      </c>
      <c r="E200" s="33" t="s">
        <v>1540</v>
      </c>
    </row>
    <row r="201">
      <c r="A201" s="1" t="s">
        <v>129</v>
      </c>
      <c r="E201" s="27" t="s">
        <v>123</v>
      </c>
    </row>
    <row r="202" ht="25.5">
      <c r="A202" s="1" t="s">
        <v>121</v>
      </c>
      <c r="B202" s="1">
        <v>47</v>
      </c>
      <c r="C202" s="26" t="s">
        <v>1541</v>
      </c>
      <c r="D202" t="s">
        <v>123</v>
      </c>
      <c r="E202" s="27" t="s">
        <v>1542</v>
      </c>
      <c r="F202" s="28" t="s">
        <v>603</v>
      </c>
      <c r="G202" s="29">
        <v>352.01299999999998</v>
      </c>
      <c r="H202" s="28">
        <v>0.0080000000000000002</v>
      </c>
      <c r="I202" s="30">
        <f>ROUND(G202*H202,P4)</f>
        <v>0</v>
      </c>
      <c r="L202" s="31">
        <v>0</v>
      </c>
      <c r="M202" s="24">
        <f>ROUND(G202*L202,P4)</f>
        <v>0</v>
      </c>
      <c r="N202" s="25" t="s">
        <v>536</v>
      </c>
      <c r="O202" s="32">
        <f>M202*AA202</f>
        <v>0</v>
      </c>
      <c r="P202" s="1">
        <v>3</v>
      </c>
      <c r="AA202" s="1">
        <f>IF(P202=1,$O$3,IF(P202=2,$O$4,$O$5))</f>
        <v>0</v>
      </c>
    </row>
    <row r="203" ht="25.5">
      <c r="A203" s="1" t="s">
        <v>127</v>
      </c>
      <c r="E203" s="27" t="s">
        <v>1542</v>
      </c>
    </row>
    <row r="204">
      <c r="A204" s="1" t="s">
        <v>128</v>
      </c>
    </row>
    <row r="205">
      <c r="A205" s="1" t="s">
        <v>129</v>
      </c>
      <c r="E205" s="27" t="s">
        <v>123</v>
      </c>
    </row>
    <row r="206" ht="25.5">
      <c r="A206" s="1" t="s">
        <v>121</v>
      </c>
      <c r="B206" s="1">
        <v>48</v>
      </c>
      <c r="C206" s="26" t="s">
        <v>1543</v>
      </c>
      <c r="D206" t="s">
        <v>123</v>
      </c>
      <c r="E206" s="27" t="s">
        <v>1544</v>
      </c>
      <c r="F206" s="28" t="s">
        <v>603</v>
      </c>
      <c r="G206" s="29">
        <v>352.01299999999998</v>
      </c>
      <c r="H206" s="28">
        <v>0.02</v>
      </c>
      <c r="I206" s="30">
        <f>ROUND(G206*H206,P4)</f>
        <v>0</v>
      </c>
      <c r="L206" s="31">
        <v>0</v>
      </c>
      <c r="M206" s="24">
        <f>ROUND(G206*L206,P4)</f>
        <v>0</v>
      </c>
      <c r="N206" s="25" t="s">
        <v>536</v>
      </c>
      <c r="O206" s="32">
        <f>M206*AA206</f>
        <v>0</v>
      </c>
      <c r="P206" s="1">
        <v>3</v>
      </c>
      <c r="AA206" s="1">
        <f>IF(P206=1,$O$3,IF(P206=2,$O$4,$O$5))</f>
        <v>0</v>
      </c>
    </row>
    <row r="207" ht="25.5">
      <c r="A207" s="1" t="s">
        <v>127</v>
      </c>
      <c r="E207" s="27" t="s">
        <v>1544</v>
      </c>
    </row>
    <row r="208" ht="331.5">
      <c r="A208" s="1" t="s">
        <v>128</v>
      </c>
      <c r="E208" s="33" t="s">
        <v>1545</v>
      </c>
    </row>
    <row r="209">
      <c r="A209" s="1" t="s">
        <v>129</v>
      </c>
      <c r="E209" s="27" t="s">
        <v>123</v>
      </c>
    </row>
    <row r="210" ht="25.5">
      <c r="A210" s="1" t="s">
        <v>121</v>
      </c>
      <c r="B210" s="1">
        <v>49</v>
      </c>
      <c r="C210" s="26" t="s">
        <v>1546</v>
      </c>
      <c r="D210" t="s">
        <v>123</v>
      </c>
      <c r="E210" s="27" t="s">
        <v>1547</v>
      </c>
      <c r="F210" s="28" t="s">
        <v>603</v>
      </c>
      <c r="G210" s="29">
        <v>518.60799999999995</v>
      </c>
      <c r="H210" s="28">
        <v>0.021899999999999999</v>
      </c>
      <c r="I210" s="30">
        <f>ROUND(G210*H210,P4)</f>
        <v>0</v>
      </c>
      <c r="L210" s="31">
        <v>0</v>
      </c>
      <c r="M210" s="24">
        <f>ROUND(G210*L210,P4)</f>
        <v>0</v>
      </c>
      <c r="N210" s="25" t="s">
        <v>536</v>
      </c>
      <c r="O210" s="32">
        <f>M210*AA210</f>
        <v>0</v>
      </c>
      <c r="P210" s="1">
        <v>3</v>
      </c>
      <c r="AA210" s="1">
        <f>IF(P210=1,$O$3,IF(P210=2,$O$4,$O$5))</f>
        <v>0</v>
      </c>
    </row>
    <row r="211" ht="25.5">
      <c r="A211" s="1" t="s">
        <v>127</v>
      </c>
      <c r="E211" s="27" t="s">
        <v>1548</v>
      </c>
    </row>
    <row r="212" ht="382.5">
      <c r="A212" s="1" t="s">
        <v>128</v>
      </c>
      <c r="E212" s="33" t="s">
        <v>1549</v>
      </c>
    </row>
    <row r="213">
      <c r="A213" s="1" t="s">
        <v>129</v>
      </c>
      <c r="E213" s="27" t="s">
        <v>123</v>
      </c>
    </row>
    <row r="214" ht="25.5">
      <c r="A214" s="1" t="s">
        <v>121</v>
      </c>
      <c r="B214" s="1">
        <v>50</v>
      </c>
      <c r="C214" s="26" t="s">
        <v>1550</v>
      </c>
      <c r="D214" t="s">
        <v>123</v>
      </c>
      <c r="E214" s="27" t="s">
        <v>1551</v>
      </c>
      <c r="F214" s="28" t="s">
        <v>603</v>
      </c>
      <c r="G214" s="29">
        <v>65.805999999999997</v>
      </c>
      <c r="H214" s="28">
        <v>0.0049399999999999999</v>
      </c>
      <c r="I214" s="30">
        <f>ROUND(G214*H214,P4)</f>
        <v>0</v>
      </c>
      <c r="L214" s="31">
        <v>0</v>
      </c>
      <c r="M214" s="24">
        <f>ROUND(G214*L214,P4)</f>
        <v>0</v>
      </c>
      <c r="N214" s="25" t="s">
        <v>536</v>
      </c>
      <c r="O214" s="32">
        <f>M214*AA214</f>
        <v>0</v>
      </c>
      <c r="P214" s="1">
        <v>3</v>
      </c>
      <c r="AA214" s="1">
        <f>IF(P214=1,$O$3,IF(P214=2,$O$4,$O$5))</f>
        <v>0</v>
      </c>
    </row>
    <row r="215" ht="25.5">
      <c r="A215" s="1" t="s">
        <v>127</v>
      </c>
      <c r="E215" s="27" t="s">
        <v>1551</v>
      </c>
    </row>
    <row r="216" ht="51">
      <c r="A216" s="1" t="s">
        <v>128</v>
      </c>
      <c r="E216" s="33" t="s">
        <v>1552</v>
      </c>
    </row>
    <row r="217">
      <c r="A217" s="1" t="s">
        <v>129</v>
      </c>
      <c r="E217" s="27" t="s">
        <v>123</v>
      </c>
    </row>
    <row r="218" ht="25.5">
      <c r="A218" s="1" t="s">
        <v>121</v>
      </c>
      <c r="B218" s="1">
        <v>51</v>
      </c>
      <c r="C218" s="26" t="s">
        <v>1553</v>
      </c>
      <c r="D218" t="s">
        <v>123</v>
      </c>
      <c r="E218" s="27" t="s">
        <v>1554</v>
      </c>
      <c r="F218" s="28" t="s">
        <v>603</v>
      </c>
      <c r="G218" s="29">
        <v>3697.502</v>
      </c>
      <c r="H218" s="28">
        <v>0.00025999999999999998</v>
      </c>
      <c r="I218" s="30">
        <f>ROUND(G218*H218,P4)</f>
        <v>0</v>
      </c>
      <c r="L218" s="31">
        <v>0</v>
      </c>
      <c r="M218" s="24">
        <f>ROUND(G218*L218,P4)</f>
        <v>0</v>
      </c>
      <c r="N218" s="25" t="s">
        <v>536</v>
      </c>
      <c r="O218" s="32">
        <f>M218*AA218</f>
        <v>0</v>
      </c>
      <c r="P218" s="1">
        <v>3</v>
      </c>
      <c r="AA218" s="1">
        <f>IF(P218=1,$O$3,IF(P218=2,$O$4,$O$5))</f>
        <v>0</v>
      </c>
    </row>
    <row r="219" ht="25.5">
      <c r="A219" s="1" t="s">
        <v>127</v>
      </c>
      <c r="E219" s="27" t="s">
        <v>1554</v>
      </c>
    </row>
    <row r="220">
      <c r="A220" s="1" t="s">
        <v>128</v>
      </c>
      <c r="E220" s="33" t="s">
        <v>1555</v>
      </c>
    </row>
    <row r="221">
      <c r="A221" s="1" t="s">
        <v>129</v>
      </c>
      <c r="E221" s="27" t="s">
        <v>123</v>
      </c>
    </row>
    <row r="222" ht="25.5">
      <c r="A222" s="1" t="s">
        <v>121</v>
      </c>
      <c r="B222" s="1">
        <v>52</v>
      </c>
      <c r="C222" s="26" t="s">
        <v>1556</v>
      </c>
      <c r="D222" t="s">
        <v>123</v>
      </c>
      <c r="E222" s="27" t="s">
        <v>1557</v>
      </c>
      <c r="F222" s="28" t="s">
        <v>603</v>
      </c>
      <c r="G222" s="29">
        <v>660.39200000000005</v>
      </c>
      <c r="H222" s="28">
        <v>0.0080000000000000002</v>
      </c>
      <c r="I222" s="30">
        <f>ROUND(G222*H222,P4)</f>
        <v>0</v>
      </c>
      <c r="L222" s="31">
        <v>0</v>
      </c>
      <c r="M222" s="24">
        <f>ROUND(G222*L222,P4)</f>
        <v>0</v>
      </c>
      <c r="N222" s="25" t="s">
        <v>536</v>
      </c>
      <c r="O222" s="32">
        <f>M222*AA222</f>
        <v>0</v>
      </c>
      <c r="P222" s="1">
        <v>3</v>
      </c>
      <c r="AA222" s="1">
        <f>IF(P222=1,$O$3,IF(P222=2,$O$4,$O$5))</f>
        <v>0</v>
      </c>
    </row>
    <row r="223" ht="25.5">
      <c r="A223" s="1" t="s">
        <v>127</v>
      </c>
      <c r="E223" s="27" t="s">
        <v>1557</v>
      </c>
    </row>
    <row r="224">
      <c r="A224" s="1" t="s">
        <v>128</v>
      </c>
    </row>
    <row r="225">
      <c r="A225" s="1" t="s">
        <v>129</v>
      </c>
      <c r="E225" s="27" t="s">
        <v>123</v>
      </c>
    </row>
    <row r="226" ht="25.5">
      <c r="A226" s="1" t="s">
        <v>121</v>
      </c>
      <c r="B226" s="1">
        <v>53</v>
      </c>
      <c r="C226" s="26" t="s">
        <v>1558</v>
      </c>
      <c r="D226" t="s">
        <v>123</v>
      </c>
      <c r="E226" s="27" t="s">
        <v>1559</v>
      </c>
      <c r="F226" s="28" t="s">
        <v>603</v>
      </c>
      <c r="G226" s="29">
        <v>91.134</v>
      </c>
      <c r="H226" s="28">
        <v>0.017330000000000002</v>
      </c>
      <c r="I226" s="30">
        <f>ROUND(G226*H226,P4)</f>
        <v>0</v>
      </c>
      <c r="L226" s="31">
        <v>0</v>
      </c>
      <c r="M226" s="24">
        <f>ROUND(G226*L226,P4)</f>
        <v>0</v>
      </c>
      <c r="N226" s="25" t="s">
        <v>536</v>
      </c>
      <c r="O226" s="32">
        <f>M226*AA226</f>
        <v>0</v>
      </c>
      <c r="P226" s="1">
        <v>3</v>
      </c>
      <c r="AA226" s="1">
        <f>IF(P226=1,$O$3,IF(P226=2,$O$4,$O$5))</f>
        <v>0</v>
      </c>
    </row>
    <row r="227" ht="25.5">
      <c r="A227" s="1" t="s">
        <v>127</v>
      </c>
      <c r="E227" s="27" t="s">
        <v>1559</v>
      </c>
    </row>
    <row r="228" ht="153">
      <c r="A228" s="1" t="s">
        <v>128</v>
      </c>
      <c r="E228" s="33" t="s">
        <v>1560</v>
      </c>
    </row>
    <row r="229">
      <c r="A229" s="1" t="s">
        <v>129</v>
      </c>
      <c r="E229" s="27" t="s">
        <v>123</v>
      </c>
    </row>
    <row r="230" ht="25.5">
      <c r="A230" s="1" t="s">
        <v>121</v>
      </c>
      <c r="B230" s="1">
        <v>54</v>
      </c>
      <c r="C230" s="26" t="s">
        <v>1561</v>
      </c>
      <c r="D230" t="s">
        <v>123</v>
      </c>
      <c r="E230" s="27" t="s">
        <v>1562</v>
      </c>
      <c r="F230" s="28" t="s">
        <v>603</v>
      </c>
      <c r="G230" s="29">
        <v>687.89200000000005</v>
      </c>
      <c r="H230" s="28">
        <v>0.02</v>
      </c>
      <c r="I230" s="30">
        <f>ROUND(G230*H230,P4)</f>
        <v>0</v>
      </c>
      <c r="L230" s="31">
        <v>0</v>
      </c>
      <c r="M230" s="24">
        <f>ROUND(G230*L230,P4)</f>
        <v>0</v>
      </c>
      <c r="N230" s="25" t="s">
        <v>536</v>
      </c>
      <c r="O230" s="32">
        <f>M230*AA230</f>
        <v>0</v>
      </c>
      <c r="P230" s="1">
        <v>3</v>
      </c>
      <c r="AA230" s="1">
        <f>IF(P230=1,$O$3,IF(P230=2,$O$4,$O$5))</f>
        <v>0</v>
      </c>
    </row>
    <row r="231" ht="25.5">
      <c r="A231" s="1" t="s">
        <v>127</v>
      </c>
      <c r="E231" s="27" t="s">
        <v>1562</v>
      </c>
    </row>
    <row r="232" ht="382.5">
      <c r="A232" s="1" t="s">
        <v>128</v>
      </c>
      <c r="E232" s="33" t="s">
        <v>1563</v>
      </c>
    </row>
    <row r="233">
      <c r="A233" s="1" t="s">
        <v>129</v>
      </c>
      <c r="E233" s="27" t="s">
        <v>123</v>
      </c>
    </row>
    <row r="234" ht="25.5">
      <c r="A234" s="1" t="s">
        <v>121</v>
      </c>
      <c r="B234" s="1">
        <v>55</v>
      </c>
      <c r="C234" s="26" t="s">
        <v>1564</v>
      </c>
      <c r="D234" t="s">
        <v>123</v>
      </c>
      <c r="E234" s="27" t="s">
        <v>1565</v>
      </c>
      <c r="F234" s="28" t="s">
        <v>603</v>
      </c>
      <c r="G234" s="29">
        <v>29.640000000000001</v>
      </c>
      <c r="H234" s="28">
        <v>0.0154</v>
      </c>
      <c r="I234" s="30">
        <f>ROUND(G234*H234,P4)</f>
        <v>0</v>
      </c>
      <c r="L234" s="31">
        <v>0</v>
      </c>
      <c r="M234" s="24">
        <f>ROUND(G234*L234,P4)</f>
        <v>0</v>
      </c>
      <c r="N234" s="25" t="s">
        <v>536</v>
      </c>
      <c r="O234" s="32">
        <f>M234*AA234</f>
        <v>0</v>
      </c>
      <c r="P234" s="1">
        <v>3</v>
      </c>
      <c r="AA234" s="1">
        <f>IF(P234=1,$O$3,IF(P234=2,$O$4,$O$5))</f>
        <v>0</v>
      </c>
    </row>
    <row r="235" ht="25.5">
      <c r="A235" s="1" t="s">
        <v>127</v>
      </c>
      <c r="E235" s="27" t="s">
        <v>1565</v>
      </c>
    </row>
    <row r="236" ht="51">
      <c r="A236" s="1" t="s">
        <v>128</v>
      </c>
      <c r="E236" s="33" t="s">
        <v>1566</v>
      </c>
    </row>
    <row r="237">
      <c r="A237" s="1" t="s">
        <v>129</v>
      </c>
      <c r="E237" s="27" t="s">
        <v>123</v>
      </c>
    </row>
    <row r="238">
      <c r="A238" s="1" t="s">
        <v>121</v>
      </c>
      <c r="B238" s="1">
        <v>56</v>
      </c>
      <c r="C238" s="26" t="s">
        <v>1567</v>
      </c>
      <c r="D238" t="s">
        <v>123</v>
      </c>
      <c r="E238" s="27" t="s">
        <v>1568</v>
      </c>
      <c r="F238" s="28" t="s">
        <v>603</v>
      </c>
      <c r="G238" s="29">
        <v>36.414999999999999</v>
      </c>
      <c r="H238" s="28">
        <v>0.0030000000000000001</v>
      </c>
      <c r="I238" s="30">
        <f>ROUND(G238*H238,P4)</f>
        <v>0</v>
      </c>
      <c r="L238" s="31">
        <v>0</v>
      </c>
      <c r="M238" s="24">
        <f>ROUND(G238*L238,P4)</f>
        <v>0</v>
      </c>
      <c r="N238" s="25" t="s">
        <v>536</v>
      </c>
      <c r="O238" s="32">
        <f>M238*AA238</f>
        <v>0</v>
      </c>
      <c r="P238" s="1">
        <v>3</v>
      </c>
      <c r="AA238" s="1">
        <f>IF(P238=1,$O$3,IF(P238=2,$O$4,$O$5))</f>
        <v>0</v>
      </c>
    </row>
    <row r="239">
      <c r="A239" s="1" t="s">
        <v>127</v>
      </c>
      <c r="E239" s="27" t="s">
        <v>1568</v>
      </c>
    </row>
    <row r="240" ht="102">
      <c r="A240" s="1" t="s">
        <v>128</v>
      </c>
      <c r="E240" s="33" t="s">
        <v>1569</v>
      </c>
    </row>
    <row r="241">
      <c r="A241" s="1" t="s">
        <v>129</v>
      </c>
      <c r="E241" s="27" t="s">
        <v>123</v>
      </c>
    </row>
    <row r="242" ht="25.5">
      <c r="A242" s="1" t="s">
        <v>121</v>
      </c>
      <c r="B242" s="1">
        <v>57</v>
      </c>
      <c r="C242" s="26" t="s">
        <v>1570</v>
      </c>
      <c r="D242" t="s">
        <v>123</v>
      </c>
      <c r="E242" s="27" t="s">
        <v>1571</v>
      </c>
      <c r="F242" s="28" t="s">
        <v>603</v>
      </c>
      <c r="G242" s="29">
        <v>151.28800000000001</v>
      </c>
      <c r="H242" s="28">
        <v>0.018380000000000001</v>
      </c>
      <c r="I242" s="30">
        <f>ROUND(G242*H242,P4)</f>
        <v>0</v>
      </c>
      <c r="L242" s="31">
        <v>0</v>
      </c>
      <c r="M242" s="24">
        <f>ROUND(G242*L242,P4)</f>
        <v>0</v>
      </c>
      <c r="N242" s="25" t="s">
        <v>536</v>
      </c>
      <c r="O242" s="32">
        <f>M242*AA242</f>
        <v>0</v>
      </c>
      <c r="P242" s="1">
        <v>3</v>
      </c>
      <c r="AA242" s="1">
        <f>IF(P242=1,$O$3,IF(P242=2,$O$4,$O$5))</f>
        <v>0</v>
      </c>
    </row>
    <row r="243" ht="25.5">
      <c r="A243" s="1" t="s">
        <v>127</v>
      </c>
      <c r="E243" s="27" t="s">
        <v>1571</v>
      </c>
    </row>
    <row r="244" ht="127.5">
      <c r="A244" s="1" t="s">
        <v>128</v>
      </c>
      <c r="E244" s="33" t="s">
        <v>1572</v>
      </c>
    </row>
    <row r="245">
      <c r="A245" s="1" t="s">
        <v>129</v>
      </c>
      <c r="E245" s="27" t="s">
        <v>123</v>
      </c>
    </row>
    <row r="246">
      <c r="A246" s="1" t="s">
        <v>121</v>
      </c>
      <c r="B246" s="1">
        <v>58</v>
      </c>
      <c r="C246" s="26" t="s">
        <v>1573</v>
      </c>
      <c r="D246" t="s">
        <v>123</v>
      </c>
      <c r="E246" s="27" t="s">
        <v>1574</v>
      </c>
      <c r="F246" s="28" t="s">
        <v>603</v>
      </c>
      <c r="G246" s="29">
        <v>213.673</v>
      </c>
      <c r="H246" s="28">
        <v>0.034680000000000002</v>
      </c>
      <c r="I246" s="30">
        <f>ROUND(G246*H246,P4)</f>
        <v>0</v>
      </c>
      <c r="L246" s="31">
        <v>0</v>
      </c>
      <c r="M246" s="24">
        <f>ROUND(G246*L246,P4)</f>
        <v>0</v>
      </c>
      <c r="N246" s="25" t="s">
        <v>536</v>
      </c>
      <c r="O246" s="32">
        <f>M246*AA246</f>
        <v>0</v>
      </c>
      <c r="P246" s="1">
        <v>3</v>
      </c>
      <c r="AA246" s="1">
        <f>IF(P246=1,$O$3,IF(P246=2,$O$4,$O$5))</f>
        <v>0</v>
      </c>
    </row>
    <row r="247">
      <c r="A247" s="1" t="s">
        <v>127</v>
      </c>
      <c r="E247" s="27" t="s">
        <v>1574</v>
      </c>
    </row>
    <row r="248" ht="409.5">
      <c r="A248" s="1" t="s">
        <v>128</v>
      </c>
      <c r="E248" s="33" t="s">
        <v>1575</v>
      </c>
    </row>
    <row r="249">
      <c r="A249" s="1" t="s">
        <v>129</v>
      </c>
      <c r="E249" s="27" t="s">
        <v>123</v>
      </c>
    </row>
    <row r="250" ht="25.5">
      <c r="A250" s="1" t="s">
        <v>121</v>
      </c>
      <c r="B250" s="1">
        <v>59</v>
      </c>
      <c r="C250" s="26" t="s">
        <v>1576</v>
      </c>
      <c r="D250" t="s">
        <v>123</v>
      </c>
      <c r="E250" s="27" t="s">
        <v>1577</v>
      </c>
      <c r="F250" s="28" t="s">
        <v>603</v>
      </c>
      <c r="G250" s="29">
        <v>153.191</v>
      </c>
      <c r="H250" s="28">
        <v>0.027699999999999999</v>
      </c>
      <c r="I250" s="30">
        <f>ROUND(G250*H250,P4)</f>
        <v>0</v>
      </c>
      <c r="L250" s="31">
        <v>0</v>
      </c>
      <c r="M250" s="24">
        <f>ROUND(G250*L250,P4)</f>
        <v>0</v>
      </c>
      <c r="N250" s="25" t="s">
        <v>536</v>
      </c>
      <c r="O250" s="32">
        <f>M250*AA250</f>
        <v>0</v>
      </c>
      <c r="P250" s="1">
        <v>3</v>
      </c>
      <c r="AA250" s="1">
        <f>IF(P250=1,$O$3,IF(P250=2,$O$4,$O$5))</f>
        <v>0</v>
      </c>
    </row>
    <row r="251" ht="25.5">
      <c r="A251" s="1" t="s">
        <v>127</v>
      </c>
      <c r="E251" s="27" t="s">
        <v>1577</v>
      </c>
    </row>
    <row r="252" ht="127.5">
      <c r="A252" s="1" t="s">
        <v>128</v>
      </c>
      <c r="E252" s="33" t="s">
        <v>1578</v>
      </c>
    </row>
    <row r="253">
      <c r="A253" s="1" t="s">
        <v>129</v>
      </c>
      <c r="E253" s="27" t="s">
        <v>123</v>
      </c>
    </row>
    <row r="254" ht="25.5">
      <c r="A254" s="1" t="s">
        <v>121</v>
      </c>
      <c r="B254" s="1">
        <v>60</v>
      </c>
      <c r="C254" s="26" t="s">
        <v>1579</v>
      </c>
      <c r="D254" t="s">
        <v>123</v>
      </c>
      <c r="E254" s="27" t="s">
        <v>1580</v>
      </c>
      <c r="F254" s="28" t="s">
        <v>603</v>
      </c>
      <c r="G254" s="29">
        <v>2334.2689999999998</v>
      </c>
      <c r="H254" s="28">
        <v>0.0206</v>
      </c>
      <c r="I254" s="30">
        <f>ROUND(G254*H254,P4)</f>
        <v>0</v>
      </c>
      <c r="L254" s="31">
        <v>0</v>
      </c>
      <c r="M254" s="24">
        <f>ROUND(G254*L254,P4)</f>
        <v>0</v>
      </c>
      <c r="N254" s="25" t="s">
        <v>536</v>
      </c>
      <c r="O254" s="32">
        <f>M254*AA254</f>
        <v>0</v>
      </c>
      <c r="P254" s="1">
        <v>3</v>
      </c>
      <c r="AA254" s="1">
        <f>IF(P254=1,$O$3,IF(P254=2,$O$4,$O$5))</f>
        <v>0</v>
      </c>
    </row>
    <row r="255" ht="25.5">
      <c r="A255" s="1" t="s">
        <v>127</v>
      </c>
      <c r="E255" s="27" t="s">
        <v>1581</v>
      </c>
    </row>
    <row r="256" ht="409.5">
      <c r="A256" s="1" t="s">
        <v>128</v>
      </c>
      <c r="E256" s="33" t="s">
        <v>1582</v>
      </c>
    </row>
    <row r="257">
      <c r="A257" s="1" t="s">
        <v>129</v>
      </c>
      <c r="E257" s="27" t="s">
        <v>123</v>
      </c>
    </row>
    <row r="258">
      <c r="A258" s="1" t="s">
        <v>121</v>
      </c>
      <c r="B258" s="1">
        <v>61</v>
      </c>
      <c r="C258" s="26" t="s">
        <v>1583</v>
      </c>
      <c r="D258" t="s">
        <v>123</v>
      </c>
      <c r="E258" s="27" t="s">
        <v>1584</v>
      </c>
      <c r="F258" s="28" t="s">
        <v>603</v>
      </c>
      <c r="G258" s="29">
        <v>817.346</v>
      </c>
      <c r="H258" s="28">
        <v>0.00025999999999999998</v>
      </c>
      <c r="I258" s="30">
        <f>ROUND(G258*H258,P4)</f>
        <v>0</v>
      </c>
      <c r="L258" s="31">
        <v>0</v>
      </c>
      <c r="M258" s="24">
        <f>ROUND(G258*L258,P4)</f>
        <v>0</v>
      </c>
      <c r="N258" s="25" t="s">
        <v>536</v>
      </c>
      <c r="O258" s="32">
        <f>M258*AA258</f>
        <v>0</v>
      </c>
      <c r="P258" s="1">
        <v>3</v>
      </c>
      <c r="AA258" s="1">
        <f>IF(P258=1,$O$3,IF(P258=2,$O$4,$O$5))</f>
        <v>0</v>
      </c>
    </row>
    <row r="259">
      <c r="A259" s="1" t="s">
        <v>127</v>
      </c>
      <c r="E259" s="27" t="s">
        <v>1584</v>
      </c>
    </row>
    <row r="260" ht="25.5">
      <c r="A260" s="1" t="s">
        <v>128</v>
      </c>
      <c r="E260" s="33" t="s">
        <v>1585</v>
      </c>
    </row>
    <row r="261">
      <c r="A261" s="1" t="s">
        <v>129</v>
      </c>
      <c r="E261" s="27" t="s">
        <v>123</v>
      </c>
    </row>
    <row r="262">
      <c r="A262" s="1" t="s">
        <v>121</v>
      </c>
      <c r="B262" s="1">
        <v>62</v>
      </c>
      <c r="C262" s="26" t="s">
        <v>1586</v>
      </c>
      <c r="D262" t="s">
        <v>123</v>
      </c>
      <c r="E262" s="27" t="s">
        <v>1587</v>
      </c>
      <c r="F262" s="28" t="s">
        <v>603</v>
      </c>
      <c r="G262" s="29">
        <v>62.170000000000002</v>
      </c>
      <c r="H262" s="28">
        <v>0.00022000000000000001</v>
      </c>
      <c r="I262" s="30">
        <f>ROUND(G262*H262,P4)</f>
        <v>0</v>
      </c>
      <c r="L262" s="31">
        <v>0</v>
      </c>
      <c r="M262" s="24">
        <f>ROUND(G262*L262,P4)</f>
        <v>0</v>
      </c>
      <c r="N262" s="25" t="s">
        <v>536</v>
      </c>
      <c r="O262" s="32">
        <f>M262*AA262</f>
        <v>0</v>
      </c>
      <c r="P262" s="1">
        <v>3</v>
      </c>
      <c r="AA262" s="1">
        <f>IF(P262=1,$O$3,IF(P262=2,$O$4,$O$5))</f>
        <v>0</v>
      </c>
    </row>
    <row r="263">
      <c r="A263" s="1" t="s">
        <v>127</v>
      </c>
      <c r="E263" s="27" t="s">
        <v>1587</v>
      </c>
    </row>
    <row r="264">
      <c r="A264" s="1" t="s">
        <v>128</v>
      </c>
    </row>
    <row r="265">
      <c r="A265" s="1" t="s">
        <v>129</v>
      </c>
      <c r="E265" s="27" t="s">
        <v>123</v>
      </c>
    </row>
    <row r="266">
      <c r="A266" s="1" t="s">
        <v>121</v>
      </c>
      <c r="B266" s="1">
        <v>63</v>
      </c>
      <c r="C266" s="26" t="s">
        <v>1588</v>
      </c>
      <c r="D266" t="s">
        <v>123</v>
      </c>
      <c r="E266" s="27" t="s">
        <v>1589</v>
      </c>
      <c r="F266" s="28" t="s">
        <v>603</v>
      </c>
      <c r="G266" s="29">
        <v>885.42999999999995</v>
      </c>
      <c r="H266" s="28">
        <v>0.00020000000000000001</v>
      </c>
      <c r="I266" s="30">
        <f>ROUND(G266*H266,P4)</f>
        <v>0</v>
      </c>
      <c r="L266" s="31">
        <v>0</v>
      </c>
      <c r="M266" s="24">
        <f>ROUND(G266*L266,P4)</f>
        <v>0</v>
      </c>
      <c r="N266" s="25" t="s">
        <v>536</v>
      </c>
      <c r="O266" s="32">
        <f>M266*AA266</f>
        <v>0</v>
      </c>
      <c r="P266" s="1">
        <v>3</v>
      </c>
      <c r="AA266" s="1">
        <f>IF(P266=1,$O$3,IF(P266=2,$O$4,$O$5))</f>
        <v>0</v>
      </c>
    </row>
    <row r="267">
      <c r="A267" s="1" t="s">
        <v>127</v>
      </c>
      <c r="E267" s="27" t="s">
        <v>1589</v>
      </c>
    </row>
    <row r="268" ht="409.5">
      <c r="A268" s="1" t="s">
        <v>128</v>
      </c>
      <c r="E268" s="33" t="s">
        <v>1590</v>
      </c>
    </row>
    <row r="269">
      <c r="A269" s="1" t="s">
        <v>129</v>
      </c>
      <c r="E269" s="27" t="s">
        <v>123</v>
      </c>
    </row>
    <row r="270" ht="25.5">
      <c r="A270" s="1" t="s">
        <v>121</v>
      </c>
      <c r="B270" s="1">
        <v>64</v>
      </c>
      <c r="C270" s="26" t="s">
        <v>1591</v>
      </c>
      <c r="D270" t="s">
        <v>123</v>
      </c>
      <c r="E270" s="27" t="s">
        <v>1592</v>
      </c>
      <c r="F270" s="28" t="s">
        <v>603</v>
      </c>
      <c r="G270" s="29">
        <v>62.170000000000002</v>
      </c>
      <c r="H270" s="28">
        <v>0.00777</v>
      </c>
      <c r="I270" s="30">
        <f>ROUND(G270*H270,P4)</f>
        <v>0</v>
      </c>
      <c r="L270" s="31">
        <v>0</v>
      </c>
      <c r="M270" s="24">
        <f>ROUND(G270*L270,P4)</f>
        <v>0</v>
      </c>
      <c r="N270" s="25" t="s">
        <v>536</v>
      </c>
      <c r="O270" s="32">
        <f>M270*AA270</f>
        <v>0</v>
      </c>
      <c r="P270" s="1">
        <v>3</v>
      </c>
      <c r="AA270" s="1">
        <f>IF(P270=1,$O$3,IF(P270=2,$O$4,$O$5))</f>
        <v>0</v>
      </c>
    </row>
    <row r="271" ht="51">
      <c r="A271" s="1" t="s">
        <v>127</v>
      </c>
      <c r="E271" s="27" t="s">
        <v>1593</v>
      </c>
    </row>
    <row r="272" ht="63.75">
      <c r="A272" s="1" t="s">
        <v>128</v>
      </c>
      <c r="E272" s="33" t="s">
        <v>1594</v>
      </c>
    </row>
    <row r="273">
      <c r="A273" s="1" t="s">
        <v>129</v>
      </c>
      <c r="E273" s="27" t="s">
        <v>123</v>
      </c>
    </row>
    <row r="274" ht="25.5">
      <c r="A274" s="1" t="s">
        <v>121</v>
      </c>
      <c r="B274" s="1">
        <v>66</v>
      </c>
      <c r="C274" s="26" t="s">
        <v>1595</v>
      </c>
      <c r="D274" t="s">
        <v>123</v>
      </c>
      <c r="E274" s="27" t="s">
        <v>1596</v>
      </c>
      <c r="F274" s="28" t="s">
        <v>603</v>
      </c>
      <c r="G274" s="29">
        <v>817.346</v>
      </c>
      <c r="H274" s="28">
        <v>0.025829999999999999</v>
      </c>
      <c r="I274" s="30">
        <f>ROUND(G274*H274,P4)</f>
        <v>0</v>
      </c>
      <c r="L274" s="31">
        <v>0</v>
      </c>
      <c r="M274" s="24">
        <f>ROUND(G274*L274,P4)</f>
        <v>0</v>
      </c>
      <c r="N274" s="25" t="s">
        <v>536</v>
      </c>
      <c r="O274" s="32">
        <f>M274*AA274</f>
        <v>0</v>
      </c>
      <c r="P274" s="1">
        <v>3</v>
      </c>
      <c r="AA274" s="1">
        <f>IF(P274=1,$O$3,IF(P274=2,$O$4,$O$5))</f>
        <v>0</v>
      </c>
    </row>
    <row r="275" ht="25.5">
      <c r="A275" s="1" t="s">
        <v>127</v>
      </c>
      <c r="E275" s="27" t="s">
        <v>1596</v>
      </c>
    </row>
    <row r="276" ht="344.25">
      <c r="A276" s="1" t="s">
        <v>128</v>
      </c>
      <c r="E276" s="33" t="s">
        <v>1597</v>
      </c>
    </row>
    <row r="277">
      <c r="A277" s="1" t="s">
        <v>129</v>
      </c>
      <c r="E277" s="27" t="s">
        <v>123</v>
      </c>
    </row>
    <row r="278" ht="25.5">
      <c r="A278" s="1" t="s">
        <v>121</v>
      </c>
      <c r="B278" s="1">
        <v>68</v>
      </c>
      <c r="C278" s="26" t="s">
        <v>1598</v>
      </c>
      <c r="D278" t="s">
        <v>123</v>
      </c>
      <c r="E278" s="27" t="s">
        <v>1599</v>
      </c>
      <c r="F278" s="28" t="s">
        <v>603</v>
      </c>
      <c r="G278" s="29">
        <v>62.170000000000002</v>
      </c>
      <c r="H278" s="28">
        <v>0.0027499999999999998</v>
      </c>
      <c r="I278" s="30">
        <f>ROUND(G278*H278,P4)</f>
        <v>0</v>
      </c>
      <c r="L278" s="31">
        <v>0</v>
      </c>
      <c r="M278" s="24">
        <f>ROUND(G278*L278,P4)</f>
        <v>0</v>
      </c>
      <c r="N278" s="25" t="s">
        <v>536</v>
      </c>
      <c r="O278" s="32">
        <f>M278*AA278</f>
        <v>0</v>
      </c>
      <c r="P278" s="1">
        <v>3</v>
      </c>
      <c r="AA278" s="1">
        <f>IF(P278=1,$O$3,IF(P278=2,$O$4,$O$5))</f>
        <v>0</v>
      </c>
    </row>
    <row r="279" ht="25.5">
      <c r="A279" s="1" t="s">
        <v>127</v>
      </c>
      <c r="E279" s="27" t="s">
        <v>1599</v>
      </c>
    </row>
    <row r="280" ht="63.75">
      <c r="A280" s="1" t="s">
        <v>128</v>
      </c>
      <c r="E280" s="33" t="s">
        <v>1594</v>
      </c>
    </row>
    <row r="281">
      <c r="A281" s="1" t="s">
        <v>129</v>
      </c>
      <c r="E281" s="27" t="s">
        <v>123</v>
      </c>
    </row>
    <row r="282" ht="25.5">
      <c r="A282" s="1" t="s">
        <v>121</v>
      </c>
      <c r="B282" s="1">
        <v>69</v>
      </c>
      <c r="C282" s="26" t="s">
        <v>1600</v>
      </c>
      <c r="D282" t="s">
        <v>123</v>
      </c>
      <c r="E282" s="27" t="s">
        <v>1601</v>
      </c>
      <c r="F282" s="28" t="s">
        <v>603</v>
      </c>
      <c r="G282" s="29">
        <v>39.351999999999997</v>
      </c>
      <c r="H282" s="28">
        <v>0.0044600000000000004</v>
      </c>
      <c r="I282" s="30">
        <f>ROUND(G282*H282,P4)</f>
        <v>0</v>
      </c>
      <c r="L282" s="31">
        <v>0</v>
      </c>
      <c r="M282" s="24">
        <f>ROUND(G282*L282,P4)</f>
        <v>0</v>
      </c>
      <c r="N282" s="25" t="s">
        <v>536</v>
      </c>
      <c r="O282" s="32">
        <f>M282*AA282</f>
        <v>0</v>
      </c>
      <c r="P282" s="1">
        <v>3</v>
      </c>
      <c r="AA282" s="1">
        <f>IF(P282=1,$O$3,IF(P282=2,$O$4,$O$5))</f>
        <v>0</v>
      </c>
    </row>
    <row r="283" ht="25.5">
      <c r="A283" s="1" t="s">
        <v>127</v>
      </c>
      <c r="E283" s="27" t="s">
        <v>1601</v>
      </c>
    </row>
    <row r="284" ht="178.5">
      <c r="A284" s="1" t="s">
        <v>128</v>
      </c>
      <c r="E284" s="33" t="s">
        <v>1602</v>
      </c>
    </row>
    <row r="285">
      <c r="A285" s="1" t="s">
        <v>129</v>
      </c>
      <c r="E285" s="27" t="s">
        <v>123</v>
      </c>
    </row>
    <row r="286">
      <c r="A286" s="1" t="s">
        <v>121</v>
      </c>
      <c r="B286" s="1">
        <v>70</v>
      </c>
      <c r="C286" s="26" t="s">
        <v>1603</v>
      </c>
      <c r="D286" t="s">
        <v>123</v>
      </c>
      <c r="E286" s="27" t="s">
        <v>1604</v>
      </c>
      <c r="F286" s="28" t="s">
        <v>1054</v>
      </c>
      <c r="G286" s="29">
        <v>1658.4200000000001</v>
      </c>
      <c r="H286" s="28">
        <v>0.00013999999999999999</v>
      </c>
      <c r="I286" s="30">
        <f>ROUND(G286*H286,P4)</f>
        <v>0</v>
      </c>
      <c r="L286" s="31">
        <v>0</v>
      </c>
      <c r="M286" s="24">
        <f>ROUND(G286*L286,P4)</f>
        <v>0</v>
      </c>
      <c r="N286" s="25" t="s">
        <v>536</v>
      </c>
      <c r="O286" s="32">
        <f>M286*AA286</f>
        <v>0</v>
      </c>
      <c r="P286" s="1">
        <v>3</v>
      </c>
      <c r="AA286" s="1">
        <f>IF(P286=1,$O$3,IF(P286=2,$O$4,$O$5))</f>
        <v>0</v>
      </c>
    </row>
    <row r="287">
      <c r="A287" s="1" t="s">
        <v>127</v>
      </c>
      <c r="E287" s="27" t="s">
        <v>1604</v>
      </c>
    </row>
    <row r="288" ht="51">
      <c r="A288" s="1" t="s">
        <v>128</v>
      </c>
      <c r="E288" s="33" t="s">
        <v>1605</v>
      </c>
    </row>
    <row r="289">
      <c r="A289" s="1" t="s">
        <v>129</v>
      </c>
      <c r="E289" s="27" t="s">
        <v>123</v>
      </c>
    </row>
    <row r="290" ht="25.5">
      <c r="A290" s="1" t="s">
        <v>121</v>
      </c>
      <c r="B290" s="1">
        <v>71</v>
      </c>
      <c r="C290" s="26" t="s">
        <v>1606</v>
      </c>
      <c r="D290" t="s">
        <v>123</v>
      </c>
      <c r="E290" s="27" t="s">
        <v>1607</v>
      </c>
      <c r="F290" s="28" t="s">
        <v>125</v>
      </c>
      <c r="G290" s="29">
        <v>20.042999999999999</v>
      </c>
      <c r="H290" s="28">
        <v>2.5018699999999998</v>
      </c>
      <c r="I290" s="30">
        <f>ROUND(G290*H290,P4)</f>
        <v>0</v>
      </c>
      <c r="L290" s="31">
        <v>0</v>
      </c>
      <c r="M290" s="24">
        <f>ROUND(G290*L290,P4)</f>
        <v>0</v>
      </c>
      <c r="N290" s="25" t="s">
        <v>536</v>
      </c>
      <c r="O290" s="32">
        <f>M290*AA290</f>
        <v>0</v>
      </c>
      <c r="P290" s="1">
        <v>3</v>
      </c>
      <c r="AA290" s="1">
        <f>IF(P290=1,$O$3,IF(P290=2,$O$4,$O$5))</f>
        <v>0</v>
      </c>
    </row>
    <row r="291" ht="25.5">
      <c r="A291" s="1" t="s">
        <v>127</v>
      </c>
      <c r="E291" s="27" t="s">
        <v>1607</v>
      </c>
    </row>
    <row r="292" ht="267.75">
      <c r="A292" s="1" t="s">
        <v>128</v>
      </c>
      <c r="E292" s="33" t="s">
        <v>1608</v>
      </c>
    </row>
    <row r="293">
      <c r="A293" s="1" t="s">
        <v>129</v>
      </c>
      <c r="E293" s="27" t="s">
        <v>123</v>
      </c>
    </row>
    <row r="294">
      <c r="A294" s="1" t="s">
        <v>121</v>
      </c>
      <c r="B294" s="1">
        <v>72</v>
      </c>
      <c r="C294" s="26" t="s">
        <v>1609</v>
      </c>
      <c r="D294" t="s">
        <v>123</v>
      </c>
      <c r="E294" s="27" t="s">
        <v>1610</v>
      </c>
      <c r="F294" s="28" t="s">
        <v>632</v>
      </c>
      <c r="G294" s="29">
        <v>0.48399999999999999</v>
      </c>
      <c r="H294" s="28">
        <v>1.06277</v>
      </c>
      <c r="I294" s="30">
        <f>ROUND(G294*H294,P4)</f>
        <v>0</v>
      </c>
      <c r="L294" s="31">
        <v>0</v>
      </c>
      <c r="M294" s="24">
        <f>ROUND(G294*L294,P4)</f>
        <v>0</v>
      </c>
      <c r="N294" s="25" t="s">
        <v>536</v>
      </c>
      <c r="O294" s="32">
        <f>M294*AA294</f>
        <v>0</v>
      </c>
      <c r="P294" s="1">
        <v>3</v>
      </c>
      <c r="AA294" s="1">
        <f>IF(P294=1,$O$3,IF(P294=2,$O$4,$O$5))</f>
        <v>0</v>
      </c>
    </row>
    <row r="295">
      <c r="A295" s="1" t="s">
        <v>127</v>
      </c>
      <c r="E295" s="27" t="s">
        <v>1610</v>
      </c>
    </row>
    <row r="296" ht="293.25">
      <c r="A296" s="1" t="s">
        <v>128</v>
      </c>
      <c r="E296" s="33" t="s">
        <v>1611</v>
      </c>
    </row>
    <row r="297">
      <c r="A297" s="1" t="s">
        <v>129</v>
      </c>
      <c r="E297" s="27" t="s">
        <v>123</v>
      </c>
    </row>
    <row r="298" ht="25.5">
      <c r="A298" s="1" t="s">
        <v>121</v>
      </c>
      <c r="B298" s="1">
        <v>65</v>
      </c>
      <c r="C298" s="26" t="s">
        <v>1612</v>
      </c>
      <c r="D298" t="s">
        <v>123</v>
      </c>
      <c r="E298" s="27" t="s">
        <v>1613</v>
      </c>
      <c r="F298" s="28" t="s">
        <v>603</v>
      </c>
      <c r="G298" s="29">
        <v>65.278999999999996</v>
      </c>
      <c r="H298" s="28">
        <v>0.016</v>
      </c>
      <c r="I298" s="30">
        <f>ROUND(G298*H298,P4)</f>
        <v>0</v>
      </c>
      <c r="L298" s="31">
        <v>0</v>
      </c>
      <c r="M298" s="24">
        <f>ROUND(G298*L298,P4)</f>
        <v>0</v>
      </c>
      <c r="N298" s="25" t="s">
        <v>536</v>
      </c>
      <c r="O298" s="32">
        <f>M298*AA298</f>
        <v>0</v>
      </c>
      <c r="P298" s="1">
        <v>3</v>
      </c>
      <c r="AA298" s="1">
        <f>IF(P298=1,$O$3,IF(P298=2,$O$4,$O$5))</f>
        <v>0</v>
      </c>
    </row>
    <row r="299" ht="25.5">
      <c r="A299" s="1" t="s">
        <v>127</v>
      </c>
      <c r="E299" s="27" t="s">
        <v>1613</v>
      </c>
    </row>
    <row r="300">
      <c r="A300" s="1" t="s">
        <v>128</v>
      </c>
    </row>
    <row r="301">
      <c r="A301" s="1" t="s">
        <v>129</v>
      </c>
      <c r="E301" s="27" t="s">
        <v>123</v>
      </c>
    </row>
    <row r="302" ht="25.5">
      <c r="A302" s="1" t="s">
        <v>121</v>
      </c>
      <c r="B302" s="1">
        <v>73</v>
      </c>
      <c r="C302" s="26" t="s">
        <v>1614</v>
      </c>
      <c r="D302" t="s">
        <v>123</v>
      </c>
      <c r="E302" s="27" t="s">
        <v>1615</v>
      </c>
      <c r="F302" s="28" t="s">
        <v>603</v>
      </c>
      <c r="G302" s="29">
        <v>174.91399999999999</v>
      </c>
      <c r="H302" s="28">
        <v>0.074260000000000007</v>
      </c>
      <c r="I302" s="30">
        <f>ROUND(G302*H302,P4)</f>
        <v>0</v>
      </c>
      <c r="L302" s="31">
        <v>0</v>
      </c>
      <c r="M302" s="24">
        <f>ROUND(G302*L302,P4)</f>
        <v>0</v>
      </c>
      <c r="N302" s="25" t="s">
        <v>536</v>
      </c>
      <c r="O302" s="32">
        <f>M302*AA302</f>
        <v>0</v>
      </c>
      <c r="P302" s="1">
        <v>3</v>
      </c>
      <c r="AA302" s="1">
        <f>IF(P302=1,$O$3,IF(P302=2,$O$4,$O$5))</f>
        <v>0</v>
      </c>
    </row>
    <row r="303" ht="25.5">
      <c r="A303" s="1" t="s">
        <v>127</v>
      </c>
      <c r="E303" s="27" t="s">
        <v>1615</v>
      </c>
    </row>
    <row r="304" ht="38.25">
      <c r="A304" s="1" t="s">
        <v>128</v>
      </c>
      <c r="E304" s="33" t="s">
        <v>1616</v>
      </c>
    </row>
    <row r="305">
      <c r="A305" s="1" t="s">
        <v>129</v>
      </c>
      <c r="E305" s="27" t="s">
        <v>123</v>
      </c>
    </row>
    <row r="306" ht="25.5">
      <c r="A306" s="1" t="s">
        <v>121</v>
      </c>
      <c r="B306" s="1">
        <v>74</v>
      </c>
      <c r="C306" s="26" t="s">
        <v>1617</v>
      </c>
      <c r="D306" t="s">
        <v>123</v>
      </c>
      <c r="E306" s="27" t="s">
        <v>1618</v>
      </c>
      <c r="F306" s="28" t="s">
        <v>603</v>
      </c>
      <c r="G306" s="29">
        <v>136.50899999999999</v>
      </c>
      <c r="H306" s="28">
        <v>0.1231</v>
      </c>
      <c r="I306" s="30">
        <f>ROUND(G306*H306,P4)</f>
        <v>0</v>
      </c>
      <c r="L306" s="31">
        <v>0</v>
      </c>
      <c r="M306" s="24">
        <f>ROUND(G306*L306,P4)</f>
        <v>0</v>
      </c>
      <c r="N306" s="25" t="s">
        <v>536</v>
      </c>
      <c r="O306" s="32">
        <f>M306*AA306</f>
        <v>0</v>
      </c>
      <c r="P306" s="1">
        <v>3</v>
      </c>
      <c r="AA306" s="1">
        <f>IF(P306=1,$O$3,IF(P306=2,$O$4,$O$5))</f>
        <v>0</v>
      </c>
    </row>
    <row r="307" ht="25.5">
      <c r="A307" s="1" t="s">
        <v>127</v>
      </c>
      <c r="E307" s="27" t="s">
        <v>1618</v>
      </c>
    </row>
    <row r="308" ht="229.5">
      <c r="A308" s="1" t="s">
        <v>128</v>
      </c>
      <c r="E308" s="33" t="s">
        <v>1619</v>
      </c>
    </row>
    <row r="309">
      <c r="A309" s="1" t="s">
        <v>129</v>
      </c>
      <c r="E309" s="27" t="s">
        <v>123</v>
      </c>
    </row>
    <row r="310">
      <c r="A310" s="1" t="s">
        <v>121</v>
      </c>
      <c r="B310" s="1">
        <v>75</v>
      </c>
      <c r="C310" s="26" t="s">
        <v>1620</v>
      </c>
      <c r="D310" t="s">
        <v>123</v>
      </c>
      <c r="E310" s="27" t="s">
        <v>1621</v>
      </c>
      <c r="F310" s="28" t="s">
        <v>603</v>
      </c>
      <c r="G310" s="29">
        <v>296.77999999999997</v>
      </c>
      <c r="H310" s="28">
        <v>0.00033</v>
      </c>
      <c r="I310" s="30">
        <f>ROUND(G310*H310,P4)</f>
        <v>0</v>
      </c>
      <c r="L310" s="31">
        <v>0</v>
      </c>
      <c r="M310" s="24">
        <f>ROUND(G310*L310,P4)</f>
        <v>0</v>
      </c>
      <c r="N310" s="25" t="s">
        <v>536</v>
      </c>
      <c r="O310" s="32">
        <f>M310*AA310</f>
        <v>0</v>
      </c>
      <c r="P310" s="1">
        <v>3</v>
      </c>
      <c r="AA310" s="1">
        <f>IF(P310=1,$O$3,IF(P310=2,$O$4,$O$5))</f>
        <v>0</v>
      </c>
    </row>
    <row r="311">
      <c r="A311" s="1" t="s">
        <v>127</v>
      </c>
      <c r="E311" s="27" t="s">
        <v>1621</v>
      </c>
    </row>
    <row r="312" ht="38.25">
      <c r="A312" s="1" t="s">
        <v>128</v>
      </c>
      <c r="E312" s="33" t="s">
        <v>1519</v>
      </c>
    </row>
    <row r="313">
      <c r="A313" s="1" t="s">
        <v>129</v>
      </c>
      <c r="E313" s="27" t="s">
        <v>123</v>
      </c>
    </row>
    <row r="314">
      <c r="A314" s="1" t="s">
        <v>121</v>
      </c>
      <c r="B314" s="1">
        <v>76</v>
      </c>
      <c r="C314" s="26" t="s">
        <v>1622</v>
      </c>
      <c r="D314" t="s">
        <v>123</v>
      </c>
      <c r="E314" s="27" t="s">
        <v>1623</v>
      </c>
      <c r="F314" s="28" t="s">
        <v>125</v>
      </c>
      <c r="G314" s="29">
        <v>9.8789999999999996</v>
      </c>
      <c r="H314" s="28">
        <v>0.41999999999999998</v>
      </c>
      <c r="I314" s="30">
        <f>ROUND(G314*H314,P4)</f>
        <v>0</v>
      </c>
      <c r="L314" s="31">
        <v>0</v>
      </c>
      <c r="M314" s="24">
        <f>ROUND(G314*L314,P4)</f>
        <v>0</v>
      </c>
      <c r="N314" s="25" t="s">
        <v>536</v>
      </c>
      <c r="O314" s="32">
        <f>M314*AA314</f>
        <v>0</v>
      </c>
      <c r="P314" s="1">
        <v>3</v>
      </c>
      <c r="AA314" s="1">
        <f>IF(P314=1,$O$3,IF(P314=2,$O$4,$O$5))</f>
        <v>0</v>
      </c>
    </row>
    <row r="315">
      <c r="A315" s="1" t="s">
        <v>127</v>
      </c>
      <c r="E315" s="27" t="s">
        <v>1623</v>
      </c>
    </row>
    <row r="316" ht="382.5">
      <c r="A316" s="1" t="s">
        <v>128</v>
      </c>
      <c r="E316" s="33" t="s">
        <v>1624</v>
      </c>
    </row>
    <row r="317">
      <c r="A317" s="1" t="s">
        <v>129</v>
      </c>
      <c r="E317" s="27" t="s">
        <v>123</v>
      </c>
    </row>
    <row r="318" ht="25.5">
      <c r="A318" s="1" t="s">
        <v>121</v>
      </c>
      <c r="B318" s="1">
        <v>77</v>
      </c>
      <c r="C318" s="26" t="s">
        <v>1625</v>
      </c>
      <c r="D318" t="s">
        <v>123</v>
      </c>
      <c r="E318" s="27" t="s">
        <v>1626</v>
      </c>
      <c r="F318" s="28" t="s">
        <v>149</v>
      </c>
      <c r="G318" s="29">
        <v>3</v>
      </c>
      <c r="H318" s="28">
        <v>0.017770000000000001</v>
      </c>
      <c r="I318" s="30">
        <f>ROUND(G318*H318,P4)</f>
        <v>0</v>
      </c>
      <c r="L318" s="31">
        <v>0</v>
      </c>
      <c r="M318" s="24">
        <f>ROUND(G318*L318,P4)</f>
        <v>0</v>
      </c>
      <c r="N318" s="25" t="s">
        <v>536</v>
      </c>
      <c r="O318" s="32">
        <f>M318*AA318</f>
        <v>0</v>
      </c>
      <c r="P318" s="1">
        <v>3</v>
      </c>
      <c r="AA318" s="1">
        <f>IF(P318=1,$O$3,IF(P318=2,$O$4,$O$5))</f>
        <v>0</v>
      </c>
    </row>
    <row r="319" ht="25.5">
      <c r="A319" s="1" t="s">
        <v>127</v>
      </c>
      <c r="E319" s="27" t="s">
        <v>1626</v>
      </c>
    </row>
    <row r="320" ht="51">
      <c r="A320" s="1" t="s">
        <v>128</v>
      </c>
      <c r="E320" s="33" t="s">
        <v>1627</v>
      </c>
    </row>
    <row r="321">
      <c r="A321" s="1" t="s">
        <v>129</v>
      </c>
      <c r="E321" s="27" t="s">
        <v>123</v>
      </c>
    </row>
    <row r="322">
      <c r="A322" s="1" t="s">
        <v>121</v>
      </c>
      <c r="B322" s="1">
        <v>67</v>
      </c>
      <c r="C322" s="26" t="s">
        <v>1628</v>
      </c>
      <c r="D322" t="s">
        <v>123</v>
      </c>
      <c r="E322" s="27" t="s">
        <v>1629</v>
      </c>
      <c r="F322" s="28" t="s">
        <v>603</v>
      </c>
      <c r="G322" s="29">
        <v>885.42999999999995</v>
      </c>
      <c r="H322" s="28">
        <v>0.00133</v>
      </c>
      <c r="I322" s="30">
        <f>ROUND(G322*H322,P4)</f>
        <v>0</v>
      </c>
      <c r="L322" s="31">
        <v>0</v>
      </c>
      <c r="M322" s="24">
        <f>ROUND(G322*L322,P4)</f>
        <v>0</v>
      </c>
      <c r="N322" s="25" t="s">
        <v>177</v>
      </c>
      <c r="O322" s="32">
        <f>M322*AA322</f>
        <v>0</v>
      </c>
      <c r="P322" s="1">
        <v>3</v>
      </c>
      <c r="AA322" s="1">
        <f>IF(P322=1,$O$3,IF(P322=2,$O$4,$O$5))</f>
        <v>0</v>
      </c>
    </row>
    <row r="323">
      <c r="A323" s="1" t="s">
        <v>127</v>
      </c>
      <c r="E323" s="27" t="s">
        <v>1629</v>
      </c>
    </row>
    <row r="324" ht="25.5">
      <c r="A324" s="1" t="s">
        <v>128</v>
      </c>
      <c r="E324" s="33" t="s">
        <v>1630</v>
      </c>
    </row>
    <row r="325">
      <c r="A325" s="1" t="s">
        <v>129</v>
      </c>
      <c r="E325" s="27" t="s">
        <v>123</v>
      </c>
    </row>
    <row r="326">
      <c r="A326" s="1" t="s">
        <v>118</v>
      </c>
      <c r="C326" s="22" t="s">
        <v>1631</v>
      </c>
      <c r="E326" s="23" t="s">
        <v>1632</v>
      </c>
      <c r="L326" s="24">
        <f>SUMIFS(L327:L358,A327:A358,"P")</f>
        <v>0</v>
      </c>
      <c r="M326" s="24">
        <f>SUMIFS(M327:M358,A327:A358,"P")</f>
        <v>0</v>
      </c>
      <c r="N326" s="25"/>
    </row>
    <row r="327">
      <c r="A327" s="1" t="s">
        <v>121</v>
      </c>
      <c r="B327" s="1">
        <v>94</v>
      </c>
      <c r="C327" s="26" t="s">
        <v>1633</v>
      </c>
      <c r="D327" t="s">
        <v>123</v>
      </c>
      <c r="E327" s="27" t="s">
        <v>1634</v>
      </c>
      <c r="F327" s="28" t="s">
        <v>632</v>
      </c>
      <c r="G327" s="29">
        <v>0.053999999999999999</v>
      </c>
      <c r="H327" s="28">
        <v>1</v>
      </c>
      <c r="I327" s="30">
        <f>ROUND(G327*H327,P4)</f>
        <v>0</v>
      </c>
      <c r="L327" s="31">
        <v>0</v>
      </c>
      <c r="M327" s="24">
        <f>ROUND(G327*L327,P4)</f>
        <v>0</v>
      </c>
      <c r="N327" s="25" t="s">
        <v>536</v>
      </c>
      <c r="O327" s="32">
        <f>M327*AA327</f>
        <v>0</v>
      </c>
      <c r="P327" s="1">
        <v>3</v>
      </c>
      <c r="AA327" s="1">
        <f>IF(P327=1,$O$3,IF(P327=2,$O$4,$O$5))</f>
        <v>0</v>
      </c>
    </row>
    <row r="328">
      <c r="A328" s="1" t="s">
        <v>127</v>
      </c>
      <c r="E328" s="27" t="s">
        <v>1634</v>
      </c>
    </row>
    <row r="329" ht="51">
      <c r="A329" s="1" t="s">
        <v>128</v>
      </c>
      <c r="E329" s="33" t="s">
        <v>1635</v>
      </c>
    </row>
    <row r="330">
      <c r="A330" s="1" t="s">
        <v>129</v>
      </c>
      <c r="E330" s="27" t="s">
        <v>123</v>
      </c>
    </row>
    <row r="331" ht="25.5">
      <c r="A331" s="1" t="s">
        <v>121</v>
      </c>
      <c r="B331" s="1">
        <v>98</v>
      </c>
      <c r="C331" s="26" t="s">
        <v>1636</v>
      </c>
      <c r="D331" t="s">
        <v>123</v>
      </c>
      <c r="E331" s="27" t="s">
        <v>1637</v>
      </c>
      <c r="F331" s="28" t="s">
        <v>603</v>
      </c>
      <c r="G331" s="29">
        <v>211.649</v>
      </c>
      <c r="H331" s="28">
        <v>0.0054000000000000003</v>
      </c>
      <c r="I331" s="30">
        <f>ROUND(G331*H331,P4)</f>
        <v>0</v>
      </c>
      <c r="L331" s="31">
        <v>0</v>
      </c>
      <c r="M331" s="24">
        <f>ROUND(G331*L331,P4)</f>
        <v>0</v>
      </c>
      <c r="N331" s="25" t="s">
        <v>536</v>
      </c>
      <c r="O331" s="32">
        <f>M331*AA331</f>
        <v>0</v>
      </c>
      <c r="P331" s="1">
        <v>3</v>
      </c>
      <c r="AA331" s="1">
        <f>IF(P331=1,$O$3,IF(P331=2,$O$4,$O$5))</f>
        <v>0</v>
      </c>
    </row>
    <row r="332" ht="25.5">
      <c r="A332" s="1" t="s">
        <v>127</v>
      </c>
      <c r="E332" s="27" t="s">
        <v>1637</v>
      </c>
    </row>
    <row r="333">
      <c r="A333" s="1" t="s">
        <v>128</v>
      </c>
    </row>
    <row r="334">
      <c r="A334" s="1" t="s">
        <v>129</v>
      </c>
      <c r="E334" s="27" t="s">
        <v>123</v>
      </c>
    </row>
    <row r="335" ht="38.25">
      <c r="A335" s="1" t="s">
        <v>121</v>
      </c>
      <c r="B335" s="1">
        <v>97</v>
      </c>
      <c r="C335" s="26" t="s">
        <v>1638</v>
      </c>
      <c r="D335" t="s">
        <v>123</v>
      </c>
      <c r="E335" s="27" t="s">
        <v>1639</v>
      </c>
      <c r="F335" s="28" t="s">
        <v>603</v>
      </c>
      <c r="G335" s="29">
        <v>211.649</v>
      </c>
      <c r="H335" s="28">
        <v>0.0053</v>
      </c>
      <c r="I335" s="30">
        <f>ROUND(G335*H335,P4)</f>
        <v>0</v>
      </c>
      <c r="L335" s="31">
        <v>0</v>
      </c>
      <c r="M335" s="24">
        <f>ROUND(G335*L335,P4)</f>
        <v>0</v>
      </c>
      <c r="N335" s="25" t="s">
        <v>536</v>
      </c>
      <c r="O335" s="32">
        <f>M335*AA335</f>
        <v>0</v>
      </c>
      <c r="P335" s="1">
        <v>3</v>
      </c>
      <c r="AA335" s="1">
        <f>IF(P335=1,$O$3,IF(P335=2,$O$4,$O$5))</f>
        <v>0</v>
      </c>
    </row>
    <row r="336" ht="38.25">
      <c r="A336" s="1" t="s">
        <v>127</v>
      </c>
      <c r="E336" s="27" t="s">
        <v>1639</v>
      </c>
    </row>
    <row r="337" ht="51">
      <c r="A337" s="1" t="s">
        <v>128</v>
      </c>
      <c r="E337" s="33" t="s">
        <v>1640</v>
      </c>
    </row>
    <row r="338">
      <c r="A338" s="1" t="s">
        <v>129</v>
      </c>
      <c r="E338" s="27" t="s">
        <v>123</v>
      </c>
    </row>
    <row r="339" ht="25.5">
      <c r="A339" s="1" t="s">
        <v>121</v>
      </c>
      <c r="B339" s="1">
        <v>92</v>
      </c>
      <c r="C339" s="26" t="s">
        <v>1641</v>
      </c>
      <c r="D339" t="s">
        <v>123</v>
      </c>
      <c r="E339" s="27" t="s">
        <v>1642</v>
      </c>
      <c r="F339" s="28" t="s">
        <v>603</v>
      </c>
      <c r="G339" s="29">
        <v>149.66999999999999</v>
      </c>
      <c r="H339" s="28">
        <v>0</v>
      </c>
      <c r="I339" s="30">
        <f>ROUND(G339*H339,P4)</f>
        <v>0</v>
      </c>
      <c r="L339" s="31">
        <v>0</v>
      </c>
      <c r="M339" s="24">
        <f>ROUND(G339*L339,P4)</f>
        <v>0</v>
      </c>
      <c r="N339" s="25" t="s">
        <v>536</v>
      </c>
      <c r="O339" s="32">
        <f>M339*AA339</f>
        <v>0</v>
      </c>
      <c r="P339" s="1">
        <v>3</v>
      </c>
      <c r="AA339" s="1">
        <f>IF(P339=1,$O$3,IF(P339=2,$O$4,$O$5))</f>
        <v>0</v>
      </c>
    </row>
    <row r="340" ht="25.5">
      <c r="A340" s="1" t="s">
        <v>127</v>
      </c>
      <c r="E340" s="27" t="s">
        <v>1642</v>
      </c>
    </row>
    <row r="341" ht="357">
      <c r="A341" s="1" t="s">
        <v>128</v>
      </c>
      <c r="E341" s="33" t="s">
        <v>1643</v>
      </c>
    </row>
    <row r="342">
      <c r="A342" s="1" t="s">
        <v>129</v>
      </c>
      <c r="E342" s="27" t="s">
        <v>123</v>
      </c>
    </row>
    <row r="343" ht="25.5">
      <c r="A343" s="1" t="s">
        <v>121</v>
      </c>
      <c r="B343" s="1">
        <v>93</v>
      </c>
      <c r="C343" s="26" t="s">
        <v>1644</v>
      </c>
      <c r="D343" t="s">
        <v>123</v>
      </c>
      <c r="E343" s="27" t="s">
        <v>1645</v>
      </c>
      <c r="F343" s="28" t="s">
        <v>603</v>
      </c>
      <c r="G343" s="29">
        <v>31.925000000000001</v>
      </c>
      <c r="H343" s="28">
        <v>0</v>
      </c>
      <c r="I343" s="30">
        <f>ROUND(G343*H343,P4)</f>
        <v>0</v>
      </c>
      <c r="L343" s="31">
        <v>0</v>
      </c>
      <c r="M343" s="24">
        <f>ROUND(G343*L343,P4)</f>
        <v>0</v>
      </c>
      <c r="N343" s="25" t="s">
        <v>536</v>
      </c>
      <c r="O343" s="32">
        <f>M343*AA343</f>
        <v>0</v>
      </c>
      <c r="P343" s="1">
        <v>3</v>
      </c>
      <c r="AA343" s="1">
        <f>IF(P343=1,$O$3,IF(P343=2,$O$4,$O$5))</f>
        <v>0</v>
      </c>
    </row>
    <row r="344" ht="25.5">
      <c r="A344" s="1" t="s">
        <v>127</v>
      </c>
      <c r="E344" s="27" t="s">
        <v>1645</v>
      </c>
    </row>
    <row r="345" ht="242.25">
      <c r="A345" s="1" t="s">
        <v>128</v>
      </c>
      <c r="E345" s="33" t="s">
        <v>1646</v>
      </c>
    </row>
    <row r="346">
      <c r="A346" s="1" t="s">
        <v>129</v>
      </c>
      <c r="E346" s="27" t="s">
        <v>123</v>
      </c>
    </row>
    <row r="347">
      <c r="A347" s="1" t="s">
        <v>121</v>
      </c>
      <c r="B347" s="1">
        <v>95</v>
      </c>
      <c r="C347" s="26" t="s">
        <v>1647</v>
      </c>
      <c r="D347" t="s">
        <v>123</v>
      </c>
      <c r="E347" s="27" t="s">
        <v>1648</v>
      </c>
      <c r="F347" s="28" t="s">
        <v>603</v>
      </c>
      <c r="G347" s="29">
        <v>299.33999999999997</v>
      </c>
      <c r="H347" s="28">
        <v>0.00040000000000000002</v>
      </c>
      <c r="I347" s="30">
        <f>ROUND(G347*H347,P4)</f>
        <v>0</v>
      </c>
      <c r="L347" s="31">
        <v>0</v>
      </c>
      <c r="M347" s="24">
        <f>ROUND(G347*L347,P4)</f>
        <v>0</v>
      </c>
      <c r="N347" s="25" t="s">
        <v>536</v>
      </c>
      <c r="O347" s="32">
        <f>M347*AA347</f>
        <v>0</v>
      </c>
      <c r="P347" s="1">
        <v>3</v>
      </c>
      <c r="AA347" s="1">
        <f>IF(P347=1,$O$3,IF(P347=2,$O$4,$O$5))</f>
        <v>0</v>
      </c>
    </row>
    <row r="348">
      <c r="A348" s="1" t="s">
        <v>127</v>
      </c>
      <c r="E348" s="27" t="s">
        <v>1648</v>
      </c>
    </row>
    <row r="349" ht="306">
      <c r="A349" s="1" t="s">
        <v>128</v>
      </c>
      <c r="E349" s="33" t="s">
        <v>1649</v>
      </c>
    </row>
    <row r="350">
      <c r="A350" s="1" t="s">
        <v>129</v>
      </c>
      <c r="E350" s="27" t="s">
        <v>123</v>
      </c>
    </row>
    <row r="351">
      <c r="A351" s="1" t="s">
        <v>121</v>
      </c>
      <c r="B351" s="1">
        <v>96</v>
      </c>
      <c r="C351" s="26" t="s">
        <v>1650</v>
      </c>
      <c r="D351" t="s">
        <v>123</v>
      </c>
      <c r="E351" s="27" t="s">
        <v>1651</v>
      </c>
      <c r="F351" s="28" t="s">
        <v>603</v>
      </c>
      <c r="G351" s="29">
        <v>63.850000000000001</v>
      </c>
      <c r="H351" s="28">
        <v>0.00040000000000000002</v>
      </c>
      <c r="I351" s="30">
        <f>ROUND(G351*H351,P4)</f>
        <v>0</v>
      </c>
      <c r="L351" s="31">
        <v>0</v>
      </c>
      <c r="M351" s="24">
        <f>ROUND(G351*L351,P4)</f>
        <v>0</v>
      </c>
      <c r="N351" s="25" t="s">
        <v>536</v>
      </c>
      <c r="O351" s="32">
        <f>M351*AA351</f>
        <v>0</v>
      </c>
      <c r="P351" s="1">
        <v>3</v>
      </c>
      <c r="AA351" s="1">
        <f>IF(P351=1,$O$3,IF(P351=2,$O$4,$O$5))</f>
        <v>0</v>
      </c>
    </row>
    <row r="352">
      <c r="A352" s="1" t="s">
        <v>127</v>
      </c>
      <c r="E352" s="27" t="s">
        <v>1651</v>
      </c>
    </row>
    <row r="353" ht="255">
      <c r="A353" s="1" t="s">
        <v>128</v>
      </c>
      <c r="E353" s="33" t="s">
        <v>1652</v>
      </c>
    </row>
    <row r="354">
      <c r="A354" s="1" t="s">
        <v>129</v>
      </c>
      <c r="E354" s="27" t="s">
        <v>123</v>
      </c>
    </row>
    <row r="355" ht="38.25">
      <c r="A355" s="1" t="s">
        <v>121</v>
      </c>
      <c r="B355" s="1">
        <v>99</v>
      </c>
      <c r="C355" s="26" t="s">
        <v>1653</v>
      </c>
      <c r="D355" t="s">
        <v>123</v>
      </c>
      <c r="E355" s="27" t="s">
        <v>1654</v>
      </c>
      <c r="F355" s="28" t="s">
        <v>632</v>
      </c>
      <c r="G355" s="29">
        <v>2.464</v>
      </c>
      <c r="H355" s="28">
        <v>0</v>
      </c>
      <c r="I355" s="30">
        <f>ROUND(G355*H355,P4)</f>
        <v>0</v>
      </c>
      <c r="L355" s="31">
        <v>0</v>
      </c>
      <c r="M355" s="24">
        <f>ROUND(G355*L355,P4)</f>
        <v>0</v>
      </c>
      <c r="N355" s="25" t="s">
        <v>536</v>
      </c>
      <c r="O355" s="32">
        <f>M355*AA355</f>
        <v>0</v>
      </c>
      <c r="P355" s="1">
        <v>3</v>
      </c>
      <c r="AA355" s="1">
        <f>IF(P355=1,$O$3,IF(P355=2,$O$4,$O$5))</f>
        <v>0</v>
      </c>
    </row>
    <row r="356" ht="38.25">
      <c r="A356" s="1" t="s">
        <v>127</v>
      </c>
      <c r="E356" s="27" t="s">
        <v>1655</v>
      </c>
    </row>
    <row r="357">
      <c r="A357" s="1" t="s">
        <v>128</v>
      </c>
    </row>
    <row r="358">
      <c r="A358" s="1" t="s">
        <v>129</v>
      </c>
      <c r="E358" s="27" t="s">
        <v>123</v>
      </c>
    </row>
    <row r="359">
      <c r="A359" s="1" t="s">
        <v>118</v>
      </c>
      <c r="C359" s="22" t="s">
        <v>1656</v>
      </c>
      <c r="E359" s="23" t="s">
        <v>1657</v>
      </c>
      <c r="L359" s="24">
        <f>SUMIFS(L360:L411,A360:A411,"P")</f>
        <v>0</v>
      </c>
      <c r="M359" s="24">
        <f>SUMIFS(M360:M411,A360:A411,"P")</f>
        <v>0</v>
      </c>
      <c r="N359" s="25"/>
    </row>
    <row r="360">
      <c r="A360" s="1" t="s">
        <v>121</v>
      </c>
      <c r="B360" s="1">
        <v>105</v>
      </c>
      <c r="C360" s="26" t="s">
        <v>1658</v>
      </c>
      <c r="D360" t="s">
        <v>123</v>
      </c>
      <c r="E360" s="27" t="s">
        <v>1659</v>
      </c>
      <c r="F360" s="28" t="s">
        <v>603</v>
      </c>
      <c r="G360" s="29">
        <v>36.164999999999999</v>
      </c>
      <c r="H360" s="28">
        <v>0.00060999999999999997</v>
      </c>
      <c r="I360" s="30">
        <f>ROUND(G360*H360,P4)</f>
        <v>0</v>
      </c>
      <c r="L360" s="31">
        <v>0</v>
      </c>
      <c r="M360" s="24">
        <f>ROUND(G360*L360,P4)</f>
        <v>0</v>
      </c>
      <c r="N360" s="25" t="s">
        <v>536</v>
      </c>
      <c r="O360" s="32">
        <f>M360*AA360</f>
        <v>0</v>
      </c>
      <c r="P360" s="1">
        <v>3</v>
      </c>
      <c r="AA360" s="1">
        <f>IF(P360=1,$O$3,IF(P360=2,$O$4,$O$5))</f>
        <v>0</v>
      </c>
    </row>
    <row r="361">
      <c r="A361" s="1" t="s">
        <v>127</v>
      </c>
      <c r="E361" s="27" t="s">
        <v>1659</v>
      </c>
    </row>
    <row r="362">
      <c r="A362" s="1" t="s">
        <v>128</v>
      </c>
    </row>
    <row r="363">
      <c r="A363" s="1" t="s">
        <v>129</v>
      </c>
      <c r="E363" s="27" t="s">
        <v>123</v>
      </c>
    </row>
    <row r="364" ht="25.5">
      <c r="A364" s="1" t="s">
        <v>121</v>
      </c>
      <c r="B364" s="1">
        <v>107</v>
      </c>
      <c r="C364" s="26" t="s">
        <v>1660</v>
      </c>
      <c r="D364" t="s">
        <v>123</v>
      </c>
      <c r="E364" s="27" t="s">
        <v>1661</v>
      </c>
      <c r="F364" s="28" t="s">
        <v>603</v>
      </c>
      <c r="G364" s="29">
        <v>359.70800000000003</v>
      </c>
      <c r="H364" s="28">
        <v>0.0001</v>
      </c>
      <c r="I364" s="30">
        <f>ROUND(G364*H364,P4)</f>
        <v>0</v>
      </c>
      <c r="L364" s="31">
        <v>0</v>
      </c>
      <c r="M364" s="24">
        <f>ROUND(G364*L364,P4)</f>
        <v>0</v>
      </c>
      <c r="N364" s="25" t="s">
        <v>536</v>
      </c>
      <c r="O364" s="32">
        <f>M364*AA364</f>
        <v>0</v>
      </c>
      <c r="P364" s="1">
        <v>3</v>
      </c>
      <c r="AA364" s="1">
        <f>IF(P364=1,$O$3,IF(P364=2,$O$4,$O$5))</f>
        <v>0</v>
      </c>
    </row>
    <row r="365" ht="25.5">
      <c r="A365" s="1" t="s">
        <v>127</v>
      </c>
      <c r="E365" s="27" t="s">
        <v>1661</v>
      </c>
    </row>
    <row r="366">
      <c r="A366" s="1" t="s">
        <v>128</v>
      </c>
    </row>
    <row r="367">
      <c r="A367" s="1" t="s">
        <v>129</v>
      </c>
      <c r="E367" s="27" t="s">
        <v>123</v>
      </c>
    </row>
    <row r="368" ht="25.5">
      <c r="A368" s="1" t="s">
        <v>121</v>
      </c>
      <c r="B368" s="1">
        <v>111</v>
      </c>
      <c r="C368" s="26" t="s">
        <v>1662</v>
      </c>
      <c r="D368" t="s">
        <v>123</v>
      </c>
      <c r="E368" s="27" t="s">
        <v>1663</v>
      </c>
      <c r="F368" s="28" t="s">
        <v>603</v>
      </c>
      <c r="G368" s="29">
        <v>250.09299999999999</v>
      </c>
      <c r="H368" s="28">
        <v>0.00013999999999999999</v>
      </c>
      <c r="I368" s="30">
        <f>ROUND(G368*H368,P4)</f>
        <v>0</v>
      </c>
      <c r="L368" s="31">
        <v>0</v>
      </c>
      <c r="M368" s="24">
        <f>ROUND(G368*L368,P4)</f>
        <v>0</v>
      </c>
      <c r="N368" s="25" t="s">
        <v>536</v>
      </c>
      <c r="O368" s="32">
        <f>M368*AA368</f>
        <v>0</v>
      </c>
      <c r="P368" s="1">
        <v>3</v>
      </c>
      <c r="AA368" s="1">
        <f>IF(P368=1,$O$3,IF(P368=2,$O$4,$O$5))</f>
        <v>0</v>
      </c>
    </row>
    <row r="369" ht="25.5">
      <c r="A369" s="1" t="s">
        <v>127</v>
      </c>
      <c r="E369" s="27" t="s">
        <v>1663</v>
      </c>
    </row>
    <row r="370">
      <c r="A370" s="1" t="s">
        <v>128</v>
      </c>
    </row>
    <row r="371">
      <c r="A371" s="1" t="s">
        <v>129</v>
      </c>
      <c r="E371" s="27" t="s">
        <v>123</v>
      </c>
    </row>
    <row r="372">
      <c r="A372" s="1" t="s">
        <v>121</v>
      </c>
      <c r="B372" s="1">
        <v>110</v>
      </c>
      <c r="C372" s="26" t="s">
        <v>1664</v>
      </c>
      <c r="D372" t="s">
        <v>123</v>
      </c>
      <c r="E372" s="27" t="s">
        <v>1665</v>
      </c>
      <c r="F372" s="28" t="s">
        <v>603</v>
      </c>
      <c r="G372" s="29">
        <v>250.09299999999999</v>
      </c>
      <c r="H372" s="28">
        <v>0.00017000000000000001</v>
      </c>
      <c r="I372" s="30">
        <f>ROUND(G372*H372,P4)</f>
        <v>0</v>
      </c>
      <c r="L372" s="31">
        <v>0</v>
      </c>
      <c r="M372" s="24">
        <f>ROUND(G372*L372,P4)</f>
        <v>0</v>
      </c>
      <c r="N372" s="25" t="s">
        <v>536</v>
      </c>
      <c r="O372" s="32">
        <f>M372*AA372</f>
        <v>0</v>
      </c>
      <c r="P372" s="1">
        <v>3</v>
      </c>
      <c r="AA372" s="1">
        <f>IF(P372=1,$O$3,IF(P372=2,$O$4,$O$5))</f>
        <v>0</v>
      </c>
    </row>
    <row r="373">
      <c r="A373" s="1" t="s">
        <v>127</v>
      </c>
      <c r="E373" s="27" t="s">
        <v>1665</v>
      </c>
    </row>
    <row r="374">
      <c r="A374" s="1" t="s">
        <v>128</v>
      </c>
    </row>
    <row r="375">
      <c r="A375" s="1" t="s">
        <v>129</v>
      </c>
      <c r="E375" s="27" t="s">
        <v>123</v>
      </c>
    </row>
    <row r="376">
      <c r="A376" s="1" t="s">
        <v>121</v>
      </c>
      <c r="B376" s="1">
        <v>109</v>
      </c>
      <c r="C376" s="26" t="s">
        <v>1666</v>
      </c>
      <c r="D376" t="s">
        <v>123</v>
      </c>
      <c r="E376" s="27" t="s">
        <v>1667</v>
      </c>
      <c r="F376" s="28" t="s">
        <v>142</v>
      </c>
      <c r="G376" s="29">
        <v>500</v>
      </c>
      <c r="H376" s="28">
        <v>1.0000000000000001E-05</v>
      </c>
      <c r="I376" s="30">
        <f>ROUND(G376*H376,P4)</f>
        <v>0</v>
      </c>
      <c r="L376" s="31">
        <v>0</v>
      </c>
      <c r="M376" s="24">
        <f>ROUND(G376*L376,P4)</f>
        <v>0</v>
      </c>
      <c r="N376" s="25" t="s">
        <v>536</v>
      </c>
      <c r="O376" s="32">
        <f>M376*AA376</f>
        <v>0</v>
      </c>
      <c r="P376" s="1">
        <v>3</v>
      </c>
      <c r="AA376" s="1">
        <f>IF(P376=1,$O$3,IF(P376=2,$O$4,$O$5))</f>
        <v>0</v>
      </c>
    </row>
    <row r="377">
      <c r="A377" s="1" t="s">
        <v>127</v>
      </c>
      <c r="E377" s="27" t="s">
        <v>1667</v>
      </c>
    </row>
    <row r="378">
      <c r="A378" s="1" t="s">
        <v>128</v>
      </c>
    </row>
    <row r="379">
      <c r="A379" s="1" t="s">
        <v>129</v>
      </c>
      <c r="E379" s="27" t="s">
        <v>123</v>
      </c>
    </row>
    <row r="380">
      <c r="A380" s="1" t="s">
        <v>121</v>
      </c>
      <c r="B380" s="1">
        <v>103</v>
      </c>
      <c r="C380" s="26" t="s">
        <v>1668</v>
      </c>
      <c r="D380" t="s">
        <v>123</v>
      </c>
      <c r="E380" s="27" t="s">
        <v>1669</v>
      </c>
      <c r="F380" s="28" t="s">
        <v>603</v>
      </c>
      <c r="G380" s="29">
        <v>247.72399999999999</v>
      </c>
      <c r="H380" s="28">
        <v>0.0015</v>
      </c>
      <c r="I380" s="30">
        <f>ROUND(G380*H380,P4)</f>
        <v>0</v>
      </c>
      <c r="L380" s="31">
        <v>0</v>
      </c>
      <c r="M380" s="24">
        <f>ROUND(G380*L380,P4)</f>
        <v>0</v>
      </c>
      <c r="N380" s="25" t="s">
        <v>536</v>
      </c>
      <c r="O380" s="32">
        <f>M380*AA380</f>
        <v>0</v>
      </c>
      <c r="P380" s="1">
        <v>3</v>
      </c>
      <c r="AA380" s="1">
        <f>IF(P380=1,$O$3,IF(P380=2,$O$4,$O$5))</f>
        <v>0</v>
      </c>
    </row>
    <row r="381">
      <c r="A381" s="1" t="s">
        <v>127</v>
      </c>
      <c r="E381" s="27" t="s">
        <v>1669</v>
      </c>
    </row>
    <row r="382">
      <c r="A382" s="1" t="s">
        <v>128</v>
      </c>
    </row>
    <row r="383">
      <c r="A383" s="1" t="s">
        <v>129</v>
      </c>
      <c r="E383" s="27" t="s">
        <v>123</v>
      </c>
    </row>
    <row r="384">
      <c r="A384" s="1" t="s">
        <v>121</v>
      </c>
      <c r="B384" s="1">
        <v>102</v>
      </c>
      <c r="C384" s="26" t="s">
        <v>1670</v>
      </c>
      <c r="D384" t="s">
        <v>123</v>
      </c>
      <c r="E384" s="27" t="s">
        <v>1671</v>
      </c>
      <c r="F384" s="28" t="s">
        <v>603</v>
      </c>
      <c r="G384" s="29">
        <v>1139.9369999999999</v>
      </c>
      <c r="H384" s="28">
        <v>0.0041999999999999997</v>
      </c>
      <c r="I384" s="30">
        <f>ROUND(G384*H384,P4)</f>
        <v>0</v>
      </c>
      <c r="L384" s="31">
        <v>0</v>
      </c>
      <c r="M384" s="24">
        <f>ROUND(G384*L384,P4)</f>
        <v>0</v>
      </c>
      <c r="N384" s="25" t="s">
        <v>536</v>
      </c>
      <c r="O384" s="32">
        <f>M384*AA384</f>
        <v>0</v>
      </c>
      <c r="P384" s="1">
        <v>3</v>
      </c>
      <c r="AA384" s="1">
        <f>IF(P384=1,$O$3,IF(P384=2,$O$4,$O$5))</f>
        <v>0</v>
      </c>
    </row>
    <row r="385">
      <c r="A385" s="1" t="s">
        <v>127</v>
      </c>
      <c r="E385" s="27" t="s">
        <v>1671</v>
      </c>
    </row>
    <row r="386" ht="51">
      <c r="A386" s="1" t="s">
        <v>128</v>
      </c>
      <c r="E386" s="33" t="s">
        <v>1672</v>
      </c>
    </row>
    <row r="387">
      <c r="A387" s="1" t="s">
        <v>129</v>
      </c>
      <c r="E387" s="27" t="s">
        <v>123</v>
      </c>
    </row>
    <row r="388" ht="25.5">
      <c r="A388" s="1" t="s">
        <v>121</v>
      </c>
      <c r="B388" s="1">
        <v>100</v>
      </c>
      <c r="C388" s="26" t="s">
        <v>1673</v>
      </c>
      <c r="D388" t="s">
        <v>123</v>
      </c>
      <c r="E388" s="27" t="s">
        <v>1674</v>
      </c>
      <c r="F388" s="28" t="s">
        <v>603</v>
      </c>
      <c r="G388" s="29">
        <v>429.16000000000003</v>
      </c>
      <c r="H388" s="28">
        <v>0.00042000000000000002</v>
      </c>
      <c r="I388" s="30">
        <f>ROUND(G388*H388,P4)</f>
        <v>0</v>
      </c>
      <c r="L388" s="31">
        <v>0</v>
      </c>
      <c r="M388" s="24">
        <f>ROUND(G388*L388,P4)</f>
        <v>0</v>
      </c>
      <c r="N388" s="25" t="s">
        <v>536</v>
      </c>
      <c r="O388" s="32">
        <f>M388*AA388</f>
        <v>0</v>
      </c>
      <c r="P388" s="1">
        <v>3</v>
      </c>
      <c r="AA388" s="1">
        <f>IF(P388=1,$O$3,IF(P388=2,$O$4,$O$5))</f>
        <v>0</v>
      </c>
    </row>
    <row r="389" ht="25.5">
      <c r="A389" s="1" t="s">
        <v>127</v>
      </c>
      <c r="E389" s="27" t="s">
        <v>1674</v>
      </c>
    </row>
    <row r="390">
      <c r="A390" s="1" t="s">
        <v>128</v>
      </c>
      <c r="E390" s="33" t="s">
        <v>1675</v>
      </c>
    </row>
    <row r="391">
      <c r="A391" s="1" t="s">
        <v>129</v>
      </c>
      <c r="E391" s="27" t="s">
        <v>123</v>
      </c>
    </row>
    <row r="392" ht="25.5">
      <c r="A392" s="1" t="s">
        <v>121</v>
      </c>
      <c r="B392" s="1">
        <v>101</v>
      </c>
      <c r="C392" s="26" t="s">
        <v>1676</v>
      </c>
      <c r="D392" t="s">
        <v>123</v>
      </c>
      <c r="E392" s="27" t="s">
        <v>1677</v>
      </c>
      <c r="F392" s="28" t="s">
        <v>603</v>
      </c>
      <c r="G392" s="29">
        <v>468.39400000000001</v>
      </c>
      <c r="H392" s="28">
        <v>0</v>
      </c>
      <c r="I392" s="30">
        <f>ROUND(G392*H392,P4)</f>
        <v>0</v>
      </c>
      <c r="L392" s="31">
        <v>0</v>
      </c>
      <c r="M392" s="24">
        <f>ROUND(G392*L392,P4)</f>
        <v>0</v>
      </c>
      <c r="N392" s="25" t="s">
        <v>536</v>
      </c>
      <c r="O392" s="32">
        <f>M392*AA392</f>
        <v>0</v>
      </c>
      <c r="P392" s="1">
        <v>3</v>
      </c>
      <c r="AA392" s="1">
        <f>IF(P392=1,$O$3,IF(P392=2,$O$4,$O$5))</f>
        <v>0</v>
      </c>
    </row>
    <row r="393" ht="25.5">
      <c r="A393" s="1" t="s">
        <v>127</v>
      </c>
      <c r="E393" s="27" t="s">
        <v>1677</v>
      </c>
    </row>
    <row r="394" ht="318.75">
      <c r="A394" s="1" t="s">
        <v>128</v>
      </c>
      <c r="E394" s="33" t="s">
        <v>1678</v>
      </c>
    </row>
    <row r="395">
      <c r="A395" s="1" t="s">
        <v>129</v>
      </c>
      <c r="E395" s="27" t="s">
        <v>123</v>
      </c>
    </row>
    <row r="396" ht="25.5">
      <c r="A396" s="1" t="s">
        <v>121</v>
      </c>
      <c r="B396" s="1">
        <v>104</v>
      </c>
      <c r="C396" s="26" t="s">
        <v>1679</v>
      </c>
      <c r="D396" t="s">
        <v>123</v>
      </c>
      <c r="E396" s="27" t="s">
        <v>1680</v>
      </c>
      <c r="F396" s="28" t="s">
        <v>603</v>
      </c>
      <c r="G396" s="29">
        <v>31.030000000000001</v>
      </c>
      <c r="H396" s="28">
        <v>0</v>
      </c>
      <c r="I396" s="30">
        <f>ROUND(G396*H396,P4)</f>
        <v>0</v>
      </c>
      <c r="L396" s="31">
        <v>0</v>
      </c>
      <c r="M396" s="24">
        <f>ROUND(G396*L396,P4)</f>
        <v>0</v>
      </c>
      <c r="N396" s="25" t="s">
        <v>536</v>
      </c>
      <c r="O396" s="32">
        <f>M396*AA396</f>
        <v>0</v>
      </c>
      <c r="P396" s="1">
        <v>3</v>
      </c>
      <c r="AA396" s="1">
        <f>IF(P396=1,$O$3,IF(P396=2,$O$4,$O$5))</f>
        <v>0</v>
      </c>
    </row>
    <row r="397" ht="25.5">
      <c r="A397" s="1" t="s">
        <v>127</v>
      </c>
      <c r="E397" s="27" t="s">
        <v>1680</v>
      </c>
    </row>
    <row r="398" ht="114.75">
      <c r="A398" s="1" t="s">
        <v>128</v>
      </c>
      <c r="E398" s="33" t="s">
        <v>1681</v>
      </c>
    </row>
    <row r="399">
      <c r="A399" s="1" t="s">
        <v>129</v>
      </c>
      <c r="E399" s="27" t="s">
        <v>123</v>
      </c>
    </row>
    <row r="400" ht="25.5">
      <c r="A400" s="1" t="s">
        <v>121</v>
      </c>
      <c r="B400" s="1">
        <v>106</v>
      </c>
      <c r="C400" s="26" t="s">
        <v>1682</v>
      </c>
      <c r="D400" t="s">
        <v>123</v>
      </c>
      <c r="E400" s="27" t="s">
        <v>1683</v>
      </c>
      <c r="F400" s="28" t="s">
        <v>603</v>
      </c>
      <c r="G400" s="29">
        <v>308.63</v>
      </c>
      <c r="H400" s="28">
        <v>1.0000000000000001E-05</v>
      </c>
      <c r="I400" s="30">
        <f>ROUND(G400*H400,P4)</f>
        <v>0</v>
      </c>
      <c r="L400" s="31">
        <v>0</v>
      </c>
      <c r="M400" s="24">
        <f>ROUND(G400*L400,P4)</f>
        <v>0</v>
      </c>
      <c r="N400" s="25" t="s">
        <v>536</v>
      </c>
      <c r="O400" s="32">
        <f>M400*AA400</f>
        <v>0</v>
      </c>
      <c r="P400" s="1">
        <v>3</v>
      </c>
      <c r="AA400" s="1">
        <f>IF(P400=1,$O$3,IF(P400=2,$O$4,$O$5))</f>
        <v>0</v>
      </c>
    </row>
    <row r="401" ht="25.5">
      <c r="A401" s="1" t="s">
        <v>127</v>
      </c>
      <c r="E401" s="27" t="s">
        <v>1684</v>
      </c>
    </row>
    <row r="402" ht="51">
      <c r="A402" s="1" t="s">
        <v>128</v>
      </c>
      <c r="E402" s="33" t="s">
        <v>1685</v>
      </c>
    </row>
    <row r="403">
      <c r="A403" s="1" t="s">
        <v>129</v>
      </c>
      <c r="E403" s="27" t="s">
        <v>123</v>
      </c>
    </row>
    <row r="404" ht="25.5">
      <c r="A404" s="1" t="s">
        <v>121</v>
      </c>
      <c r="B404" s="1">
        <v>108</v>
      </c>
      <c r="C404" s="26" t="s">
        <v>1686</v>
      </c>
      <c r="D404" t="s">
        <v>123</v>
      </c>
      <c r="E404" s="27" t="s">
        <v>1687</v>
      </c>
      <c r="F404" s="28" t="s">
        <v>603</v>
      </c>
      <c r="G404" s="29">
        <v>429.16000000000003</v>
      </c>
      <c r="H404" s="28">
        <v>4.0000000000000003E-05</v>
      </c>
      <c r="I404" s="30">
        <f>ROUND(G404*H404,P4)</f>
        <v>0</v>
      </c>
      <c r="L404" s="31">
        <v>0</v>
      </c>
      <c r="M404" s="24">
        <f>ROUND(G404*L404,P4)</f>
        <v>0</v>
      </c>
      <c r="N404" s="25" t="s">
        <v>536</v>
      </c>
      <c r="O404" s="32">
        <f>M404*AA404</f>
        <v>0</v>
      </c>
      <c r="P404" s="1">
        <v>3</v>
      </c>
      <c r="AA404" s="1">
        <f>IF(P404=1,$O$3,IF(P404=2,$O$4,$O$5))</f>
        <v>0</v>
      </c>
    </row>
    <row r="405" ht="25.5">
      <c r="A405" s="1" t="s">
        <v>127</v>
      </c>
      <c r="E405" s="27" t="s">
        <v>1687</v>
      </c>
    </row>
    <row r="406">
      <c r="A406" s="1" t="s">
        <v>128</v>
      </c>
      <c r="E406" s="33" t="s">
        <v>1675</v>
      </c>
    </row>
    <row r="407">
      <c r="A407" s="1" t="s">
        <v>129</v>
      </c>
      <c r="E407" s="27" t="s">
        <v>123</v>
      </c>
    </row>
    <row r="408" ht="25.5">
      <c r="A408" s="1" t="s">
        <v>121</v>
      </c>
      <c r="B408" s="1">
        <v>112</v>
      </c>
      <c r="C408" s="26" t="s">
        <v>1688</v>
      </c>
      <c r="D408" t="s">
        <v>123</v>
      </c>
      <c r="E408" s="27" t="s">
        <v>1689</v>
      </c>
      <c r="F408" s="28" t="s">
        <v>632</v>
      </c>
      <c r="G408" s="29">
        <v>5.5</v>
      </c>
      <c r="H408" s="28">
        <v>0</v>
      </c>
      <c r="I408" s="30">
        <f>ROUND(G408*H408,P4)</f>
        <v>0</v>
      </c>
      <c r="L408" s="31">
        <v>0</v>
      </c>
      <c r="M408" s="24">
        <f>ROUND(G408*L408,P4)</f>
        <v>0</v>
      </c>
      <c r="N408" s="25" t="s">
        <v>536</v>
      </c>
      <c r="O408" s="32">
        <f>M408*AA408</f>
        <v>0</v>
      </c>
      <c r="P408" s="1">
        <v>3</v>
      </c>
      <c r="AA408" s="1">
        <f>IF(P408=1,$O$3,IF(P408=2,$O$4,$O$5))</f>
        <v>0</v>
      </c>
    </row>
    <row r="409" ht="38.25">
      <c r="A409" s="1" t="s">
        <v>127</v>
      </c>
      <c r="E409" s="27" t="s">
        <v>1690</v>
      </c>
    </row>
    <row r="410">
      <c r="A410" s="1" t="s">
        <v>128</v>
      </c>
    </row>
    <row r="411">
      <c r="A411" s="1" t="s">
        <v>129</v>
      </c>
      <c r="E411" s="27" t="s">
        <v>123</v>
      </c>
    </row>
    <row r="412">
      <c r="A412" s="1" t="s">
        <v>118</v>
      </c>
      <c r="C412" s="22" t="s">
        <v>1691</v>
      </c>
      <c r="E412" s="23" t="s">
        <v>1692</v>
      </c>
      <c r="L412" s="24">
        <f>SUMIFS(L413:L444,A413:A444,"P")</f>
        <v>0</v>
      </c>
      <c r="M412" s="24">
        <f>SUMIFS(M413:M444,A413:A444,"P")</f>
        <v>0</v>
      </c>
      <c r="N412" s="25"/>
    </row>
    <row r="413" ht="25.5">
      <c r="A413" s="1" t="s">
        <v>121</v>
      </c>
      <c r="B413" s="1">
        <v>113</v>
      </c>
      <c r="C413" s="26" t="s">
        <v>1693</v>
      </c>
      <c r="D413" t="s">
        <v>123</v>
      </c>
      <c r="E413" s="27" t="s">
        <v>1694</v>
      </c>
      <c r="F413" s="28" t="s">
        <v>149</v>
      </c>
      <c r="G413" s="29">
        <v>5</v>
      </c>
      <c r="H413" s="28">
        <v>0.00034000000000000002</v>
      </c>
      <c r="I413" s="30">
        <f>ROUND(G413*H413,P4)</f>
        <v>0</v>
      </c>
      <c r="L413" s="31">
        <v>0</v>
      </c>
      <c r="M413" s="24">
        <f>ROUND(G413*L413,P4)</f>
        <v>0</v>
      </c>
      <c r="N413" s="25" t="s">
        <v>536</v>
      </c>
      <c r="O413" s="32">
        <f>M413*AA413</f>
        <v>0</v>
      </c>
      <c r="P413" s="1">
        <v>3</v>
      </c>
      <c r="AA413" s="1">
        <f>IF(P413=1,$O$3,IF(P413=2,$O$4,$O$5))</f>
        <v>0</v>
      </c>
    </row>
    <row r="414" ht="25.5">
      <c r="A414" s="1" t="s">
        <v>127</v>
      </c>
      <c r="E414" s="27" t="s">
        <v>1694</v>
      </c>
    </row>
    <row r="415" ht="38.25">
      <c r="A415" s="1" t="s">
        <v>128</v>
      </c>
      <c r="E415" s="33" t="s">
        <v>1695</v>
      </c>
    </row>
    <row r="416">
      <c r="A416" s="1" t="s">
        <v>129</v>
      </c>
      <c r="E416" s="27" t="s">
        <v>123</v>
      </c>
    </row>
    <row r="417" ht="25.5">
      <c r="A417" s="1" t="s">
        <v>121</v>
      </c>
      <c r="B417" s="1">
        <v>114</v>
      </c>
      <c r="C417" s="26" t="s">
        <v>1696</v>
      </c>
      <c r="D417" t="s">
        <v>123</v>
      </c>
      <c r="E417" s="27" t="s">
        <v>1697</v>
      </c>
      <c r="F417" s="28" t="s">
        <v>149</v>
      </c>
      <c r="G417" s="29">
        <v>5</v>
      </c>
      <c r="H417" s="28">
        <v>0.00042000000000000002</v>
      </c>
      <c r="I417" s="30">
        <f>ROUND(G417*H417,P4)</f>
        <v>0</v>
      </c>
      <c r="L417" s="31">
        <v>0</v>
      </c>
      <c r="M417" s="24">
        <f>ROUND(G417*L417,P4)</f>
        <v>0</v>
      </c>
      <c r="N417" s="25" t="s">
        <v>536</v>
      </c>
      <c r="O417" s="32">
        <f>M417*AA417</f>
        <v>0</v>
      </c>
      <c r="P417" s="1">
        <v>3</v>
      </c>
      <c r="AA417" s="1">
        <f>IF(P417=1,$O$3,IF(P417=2,$O$4,$O$5))</f>
        <v>0</v>
      </c>
    </row>
    <row r="418" ht="25.5">
      <c r="A418" s="1" t="s">
        <v>127</v>
      </c>
      <c r="E418" s="27" t="s">
        <v>1697</v>
      </c>
    </row>
    <row r="419" ht="38.25">
      <c r="A419" s="1" t="s">
        <v>128</v>
      </c>
      <c r="E419" s="33" t="s">
        <v>1695</v>
      </c>
    </row>
    <row r="420">
      <c r="A420" s="1" t="s">
        <v>129</v>
      </c>
      <c r="E420" s="27" t="s">
        <v>123</v>
      </c>
    </row>
    <row r="421" ht="25.5">
      <c r="A421" s="1" t="s">
        <v>121</v>
      </c>
      <c r="B421" s="1">
        <v>115</v>
      </c>
      <c r="C421" s="26" t="s">
        <v>1698</v>
      </c>
      <c r="D421" t="s">
        <v>123</v>
      </c>
      <c r="E421" s="27" t="s">
        <v>1699</v>
      </c>
      <c r="F421" s="28" t="s">
        <v>149</v>
      </c>
      <c r="G421" s="29">
        <v>2</v>
      </c>
      <c r="H421" s="28">
        <v>0.00088999999999999995</v>
      </c>
      <c r="I421" s="30">
        <f>ROUND(G421*H421,P4)</f>
        <v>0</v>
      </c>
      <c r="L421" s="31">
        <v>0</v>
      </c>
      <c r="M421" s="24">
        <f>ROUND(G421*L421,P4)</f>
        <v>0</v>
      </c>
      <c r="N421" s="25" t="s">
        <v>536</v>
      </c>
      <c r="O421" s="32">
        <f>M421*AA421</f>
        <v>0</v>
      </c>
      <c r="P421" s="1">
        <v>3</v>
      </c>
      <c r="AA421" s="1">
        <f>IF(P421=1,$O$3,IF(P421=2,$O$4,$O$5))</f>
        <v>0</v>
      </c>
    </row>
    <row r="422" ht="25.5">
      <c r="A422" s="1" t="s">
        <v>127</v>
      </c>
      <c r="E422" s="27" t="s">
        <v>1699</v>
      </c>
    </row>
    <row r="423" ht="38.25">
      <c r="A423" s="1" t="s">
        <v>128</v>
      </c>
      <c r="E423" s="33" t="s">
        <v>1700</v>
      </c>
    </row>
    <row r="424">
      <c r="A424" s="1" t="s">
        <v>129</v>
      </c>
      <c r="E424" s="27" t="s">
        <v>123</v>
      </c>
    </row>
    <row r="425" ht="25.5">
      <c r="A425" s="1" t="s">
        <v>121</v>
      </c>
      <c r="B425" s="1">
        <v>116</v>
      </c>
      <c r="C425" s="26" t="s">
        <v>1701</v>
      </c>
      <c r="D425" t="s">
        <v>123</v>
      </c>
      <c r="E425" s="27" t="s">
        <v>1702</v>
      </c>
      <c r="F425" s="28" t="s">
        <v>149</v>
      </c>
      <c r="G425" s="29">
        <v>4</v>
      </c>
      <c r="H425" s="28">
        <v>1.0000000000000001E-05</v>
      </c>
      <c r="I425" s="30">
        <f>ROUND(G425*H425,P4)</f>
        <v>0</v>
      </c>
      <c r="L425" s="31">
        <v>0</v>
      </c>
      <c r="M425" s="24">
        <f>ROUND(G425*L425,P4)</f>
        <v>0</v>
      </c>
      <c r="N425" s="25" t="s">
        <v>536</v>
      </c>
      <c r="O425" s="32">
        <f>M425*AA425</f>
        <v>0</v>
      </c>
      <c r="P425" s="1">
        <v>3</v>
      </c>
      <c r="AA425" s="1">
        <f>IF(P425=1,$O$3,IF(P425=2,$O$4,$O$5))</f>
        <v>0</v>
      </c>
    </row>
    <row r="426" ht="25.5">
      <c r="A426" s="1" t="s">
        <v>127</v>
      </c>
      <c r="E426" s="27" t="s">
        <v>1702</v>
      </c>
    </row>
    <row r="427" ht="38.25">
      <c r="A427" s="1" t="s">
        <v>128</v>
      </c>
      <c r="E427" s="33" t="s">
        <v>1703</v>
      </c>
    </row>
    <row r="428">
      <c r="A428" s="1" t="s">
        <v>129</v>
      </c>
      <c r="E428" s="27" t="s">
        <v>123</v>
      </c>
    </row>
    <row r="429" ht="25.5">
      <c r="A429" s="1" t="s">
        <v>121</v>
      </c>
      <c r="B429" s="1">
        <v>117</v>
      </c>
      <c r="C429" s="26" t="s">
        <v>1704</v>
      </c>
      <c r="D429" t="s">
        <v>123</v>
      </c>
      <c r="E429" s="27" t="s">
        <v>1705</v>
      </c>
      <c r="F429" s="28" t="s">
        <v>149</v>
      </c>
      <c r="G429" s="29">
        <v>4</v>
      </c>
      <c r="H429" s="28">
        <v>1.0000000000000001E-05</v>
      </c>
      <c r="I429" s="30">
        <f>ROUND(G429*H429,P4)</f>
        <v>0</v>
      </c>
      <c r="L429" s="31">
        <v>0</v>
      </c>
      <c r="M429" s="24">
        <f>ROUND(G429*L429,P4)</f>
        <v>0</v>
      </c>
      <c r="N429" s="25" t="s">
        <v>536</v>
      </c>
      <c r="O429" s="32">
        <f>M429*AA429</f>
        <v>0</v>
      </c>
      <c r="P429" s="1">
        <v>3</v>
      </c>
      <c r="AA429" s="1">
        <f>IF(P429=1,$O$3,IF(P429=2,$O$4,$O$5))</f>
        <v>0</v>
      </c>
    </row>
    <row r="430" ht="25.5">
      <c r="A430" s="1" t="s">
        <v>127</v>
      </c>
      <c r="E430" s="27" t="s">
        <v>1705</v>
      </c>
    </row>
    <row r="431" ht="38.25">
      <c r="A431" s="1" t="s">
        <v>128</v>
      </c>
      <c r="E431" s="33" t="s">
        <v>1703</v>
      </c>
    </row>
    <row r="432">
      <c r="A432" s="1" t="s">
        <v>129</v>
      </c>
      <c r="E432" s="27" t="s">
        <v>123</v>
      </c>
    </row>
    <row r="433" ht="25.5">
      <c r="A433" s="1" t="s">
        <v>121</v>
      </c>
      <c r="B433" s="1">
        <v>118</v>
      </c>
      <c r="C433" s="26" t="s">
        <v>1706</v>
      </c>
      <c r="D433" t="s">
        <v>123</v>
      </c>
      <c r="E433" s="27" t="s">
        <v>1707</v>
      </c>
      <c r="F433" s="28" t="s">
        <v>149</v>
      </c>
      <c r="G433" s="29">
        <v>5</v>
      </c>
      <c r="H433" s="28">
        <v>0.00017000000000000001</v>
      </c>
      <c r="I433" s="30">
        <f>ROUND(G433*H433,P4)</f>
        <v>0</v>
      </c>
      <c r="L433" s="31">
        <v>0</v>
      </c>
      <c r="M433" s="24">
        <f>ROUND(G433*L433,P4)</f>
        <v>0</v>
      </c>
      <c r="N433" s="25" t="s">
        <v>536</v>
      </c>
      <c r="O433" s="32">
        <f>M433*AA433</f>
        <v>0</v>
      </c>
      <c r="P433" s="1">
        <v>3</v>
      </c>
      <c r="AA433" s="1">
        <f>IF(P433=1,$O$3,IF(P433=2,$O$4,$O$5))</f>
        <v>0</v>
      </c>
    </row>
    <row r="434" ht="25.5">
      <c r="A434" s="1" t="s">
        <v>127</v>
      </c>
      <c r="E434" s="27" t="s">
        <v>1707</v>
      </c>
    </row>
    <row r="435" ht="38.25">
      <c r="A435" s="1" t="s">
        <v>128</v>
      </c>
      <c r="E435" s="33" t="s">
        <v>1695</v>
      </c>
    </row>
    <row r="436">
      <c r="A436" s="1" t="s">
        <v>129</v>
      </c>
      <c r="E436" s="27" t="s">
        <v>123</v>
      </c>
    </row>
    <row r="437" ht="25.5">
      <c r="A437" s="1" t="s">
        <v>121</v>
      </c>
      <c r="B437" s="1">
        <v>119</v>
      </c>
      <c r="C437" s="26" t="s">
        <v>1708</v>
      </c>
      <c r="D437" t="s">
        <v>123</v>
      </c>
      <c r="E437" s="27" t="s">
        <v>1709</v>
      </c>
      <c r="F437" s="28" t="s">
        <v>149</v>
      </c>
      <c r="G437" s="29">
        <v>3</v>
      </c>
      <c r="H437" s="28">
        <v>0.00021000000000000001</v>
      </c>
      <c r="I437" s="30">
        <f>ROUND(G437*H437,P4)</f>
        <v>0</v>
      </c>
      <c r="L437" s="31">
        <v>0</v>
      </c>
      <c r="M437" s="24">
        <f>ROUND(G437*L437,P4)</f>
        <v>0</v>
      </c>
      <c r="N437" s="25" t="s">
        <v>536</v>
      </c>
      <c r="O437" s="32">
        <f>M437*AA437</f>
        <v>0</v>
      </c>
      <c r="P437" s="1">
        <v>3</v>
      </c>
      <c r="AA437" s="1">
        <f>IF(P437=1,$O$3,IF(P437=2,$O$4,$O$5))</f>
        <v>0</v>
      </c>
    </row>
    <row r="438" ht="25.5">
      <c r="A438" s="1" t="s">
        <v>127</v>
      </c>
      <c r="E438" s="27" t="s">
        <v>1709</v>
      </c>
    </row>
    <row r="439" ht="38.25">
      <c r="A439" s="1" t="s">
        <v>128</v>
      </c>
      <c r="E439" s="33" t="s">
        <v>1710</v>
      </c>
    </row>
    <row r="440">
      <c r="A440" s="1" t="s">
        <v>129</v>
      </c>
      <c r="E440" s="27" t="s">
        <v>123</v>
      </c>
    </row>
    <row r="441" ht="25.5">
      <c r="A441" s="1" t="s">
        <v>121</v>
      </c>
      <c r="B441" s="1">
        <v>120</v>
      </c>
      <c r="C441" s="26" t="s">
        <v>1711</v>
      </c>
      <c r="D441" t="s">
        <v>123</v>
      </c>
      <c r="E441" s="27" t="s">
        <v>1712</v>
      </c>
      <c r="F441" s="28" t="s">
        <v>149</v>
      </c>
      <c r="G441" s="29">
        <v>2</v>
      </c>
      <c r="H441" s="28">
        <v>0.00044999999999999999</v>
      </c>
      <c r="I441" s="30">
        <f>ROUND(G441*H441,P4)</f>
        <v>0</v>
      </c>
      <c r="L441" s="31">
        <v>0</v>
      </c>
      <c r="M441" s="24">
        <f>ROUND(G441*L441,P4)</f>
        <v>0</v>
      </c>
      <c r="N441" s="25" t="s">
        <v>536</v>
      </c>
      <c r="O441" s="32">
        <f>M441*AA441</f>
        <v>0</v>
      </c>
      <c r="P441" s="1">
        <v>3</v>
      </c>
      <c r="AA441" s="1">
        <f>IF(P441=1,$O$3,IF(P441=2,$O$4,$O$5))</f>
        <v>0</v>
      </c>
    </row>
    <row r="442" ht="25.5">
      <c r="A442" s="1" t="s">
        <v>127</v>
      </c>
      <c r="E442" s="27" t="s">
        <v>1712</v>
      </c>
    </row>
    <row r="443" ht="38.25">
      <c r="A443" s="1" t="s">
        <v>128</v>
      </c>
      <c r="E443" s="33" t="s">
        <v>1700</v>
      </c>
    </row>
    <row r="444">
      <c r="A444" s="1" t="s">
        <v>129</v>
      </c>
      <c r="E444" s="27" t="s">
        <v>123</v>
      </c>
    </row>
    <row r="445">
      <c r="A445" s="1" t="s">
        <v>118</v>
      </c>
      <c r="C445" s="22" t="s">
        <v>1713</v>
      </c>
      <c r="E445" s="23" t="s">
        <v>1714</v>
      </c>
      <c r="L445" s="24">
        <f>SUMIFS(L446:L633,A446:A633,"P")</f>
        <v>0</v>
      </c>
      <c r="M445" s="24">
        <f>SUMIFS(M446:M633,A446:A633,"P")</f>
        <v>0</v>
      </c>
      <c r="N445" s="25"/>
    </row>
    <row r="446">
      <c r="A446" s="1" t="s">
        <v>121</v>
      </c>
      <c r="B446" s="1">
        <v>148</v>
      </c>
      <c r="C446" s="26" t="s">
        <v>1715</v>
      </c>
      <c r="D446" t="s">
        <v>123</v>
      </c>
      <c r="E446" s="27" t="s">
        <v>1716</v>
      </c>
      <c r="F446" s="28" t="s">
        <v>125</v>
      </c>
      <c r="G446" s="29">
        <v>3.6280000000000001</v>
      </c>
      <c r="H446" s="28">
        <v>0.55000000000000004</v>
      </c>
      <c r="I446" s="30">
        <f>ROUND(G446*H446,P4)</f>
        <v>0</v>
      </c>
      <c r="L446" s="31">
        <v>0</v>
      </c>
      <c r="M446" s="24">
        <f>ROUND(G446*L446,P4)</f>
        <v>0</v>
      </c>
      <c r="N446" s="25" t="s">
        <v>536</v>
      </c>
      <c r="O446" s="32">
        <f>M446*AA446</f>
        <v>0</v>
      </c>
      <c r="P446" s="1">
        <v>3</v>
      </c>
      <c r="AA446" s="1">
        <f>IF(P446=1,$O$3,IF(P446=2,$O$4,$O$5))</f>
        <v>0</v>
      </c>
    </row>
    <row r="447">
      <c r="A447" s="1" t="s">
        <v>127</v>
      </c>
      <c r="E447" s="27" t="s">
        <v>1716</v>
      </c>
    </row>
    <row r="448">
      <c r="A448" s="1" t="s">
        <v>128</v>
      </c>
      <c r="E448" s="33" t="s">
        <v>1717</v>
      </c>
    </row>
    <row r="449">
      <c r="A449" s="1" t="s">
        <v>129</v>
      </c>
      <c r="E449" s="27" t="s">
        <v>123</v>
      </c>
    </row>
    <row r="450">
      <c r="A450" s="1" t="s">
        <v>121</v>
      </c>
      <c r="B450" s="1">
        <v>139</v>
      </c>
      <c r="C450" s="26" t="s">
        <v>1718</v>
      </c>
      <c r="D450" t="s">
        <v>123</v>
      </c>
      <c r="E450" s="27" t="s">
        <v>1719</v>
      </c>
      <c r="F450" s="28" t="s">
        <v>125</v>
      </c>
      <c r="G450" s="29">
        <v>24.297999999999998</v>
      </c>
      <c r="H450" s="28">
        <v>0.55000000000000004</v>
      </c>
      <c r="I450" s="30">
        <f>ROUND(G450*H450,P4)</f>
        <v>0</v>
      </c>
      <c r="L450" s="31">
        <v>0</v>
      </c>
      <c r="M450" s="24">
        <f>ROUND(G450*L450,P4)</f>
        <v>0</v>
      </c>
      <c r="N450" s="25" t="s">
        <v>536</v>
      </c>
      <c r="O450" s="32">
        <f>M450*AA450</f>
        <v>0</v>
      </c>
      <c r="P450" s="1">
        <v>3</v>
      </c>
      <c r="AA450" s="1">
        <f>IF(P450=1,$O$3,IF(P450=2,$O$4,$O$5))</f>
        <v>0</v>
      </c>
    </row>
    <row r="451">
      <c r="A451" s="1" t="s">
        <v>127</v>
      </c>
      <c r="E451" s="27" t="s">
        <v>1719</v>
      </c>
    </row>
    <row r="452">
      <c r="A452" s="1" t="s">
        <v>128</v>
      </c>
      <c r="E452" s="33" t="s">
        <v>1720</v>
      </c>
    </row>
    <row r="453">
      <c r="A453" s="1" t="s">
        <v>129</v>
      </c>
      <c r="E453" s="27" t="s">
        <v>123</v>
      </c>
    </row>
    <row r="454">
      <c r="A454" s="1" t="s">
        <v>121</v>
      </c>
      <c r="B454" s="1">
        <v>133</v>
      </c>
      <c r="C454" s="26" t="s">
        <v>1721</v>
      </c>
      <c r="D454" t="s">
        <v>123</v>
      </c>
      <c r="E454" s="27" t="s">
        <v>1722</v>
      </c>
      <c r="F454" s="28" t="s">
        <v>125</v>
      </c>
      <c r="G454" s="29">
        <v>7.1280000000000001</v>
      </c>
      <c r="H454" s="28">
        <v>0.55000000000000004</v>
      </c>
      <c r="I454" s="30">
        <f>ROUND(G454*H454,P4)</f>
        <v>0</v>
      </c>
      <c r="L454" s="31">
        <v>0</v>
      </c>
      <c r="M454" s="24">
        <f>ROUND(G454*L454,P4)</f>
        <v>0</v>
      </c>
      <c r="N454" s="25" t="s">
        <v>536</v>
      </c>
      <c r="O454" s="32">
        <f>M454*AA454</f>
        <v>0</v>
      </c>
      <c r="P454" s="1">
        <v>3</v>
      </c>
      <c r="AA454" s="1">
        <f>IF(P454=1,$O$3,IF(P454=2,$O$4,$O$5))</f>
        <v>0</v>
      </c>
    </row>
    <row r="455">
      <c r="A455" s="1" t="s">
        <v>127</v>
      </c>
      <c r="E455" s="27" t="s">
        <v>1722</v>
      </c>
    </row>
    <row r="456" ht="51">
      <c r="A456" s="1" t="s">
        <v>128</v>
      </c>
      <c r="E456" s="33" t="s">
        <v>1723</v>
      </c>
    </row>
    <row r="457">
      <c r="A457" s="1" t="s">
        <v>129</v>
      </c>
      <c r="E457" s="27" t="s">
        <v>123</v>
      </c>
    </row>
    <row r="458">
      <c r="A458" s="1" t="s">
        <v>121</v>
      </c>
      <c r="B458" s="1">
        <v>156</v>
      </c>
      <c r="C458" s="26" t="s">
        <v>1721</v>
      </c>
      <c r="D458" t="s">
        <v>119</v>
      </c>
      <c r="E458" s="27" t="s">
        <v>1722</v>
      </c>
      <c r="F458" s="28" t="s">
        <v>125</v>
      </c>
      <c r="G458" s="29">
        <v>1.2569999999999999</v>
      </c>
      <c r="H458" s="28">
        <v>0.55000000000000004</v>
      </c>
      <c r="I458" s="30">
        <f>ROUND(G458*H458,P4)</f>
        <v>0</v>
      </c>
      <c r="L458" s="31">
        <v>0</v>
      </c>
      <c r="M458" s="24">
        <f>ROUND(G458*L458,P4)</f>
        <v>0</v>
      </c>
      <c r="N458" s="25" t="s">
        <v>536</v>
      </c>
      <c r="O458" s="32">
        <f>M458*AA458</f>
        <v>0</v>
      </c>
      <c r="P458" s="1">
        <v>3</v>
      </c>
      <c r="AA458" s="1">
        <f>IF(P458=1,$O$3,IF(P458=2,$O$4,$O$5))</f>
        <v>0</v>
      </c>
    </row>
    <row r="459">
      <c r="A459" s="1" t="s">
        <v>127</v>
      </c>
      <c r="E459" s="27" t="s">
        <v>1722</v>
      </c>
    </row>
    <row r="460">
      <c r="A460" s="1" t="s">
        <v>128</v>
      </c>
      <c r="E460" s="33" t="s">
        <v>1724</v>
      </c>
    </row>
    <row r="461">
      <c r="A461" s="1" t="s">
        <v>129</v>
      </c>
      <c r="E461" s="27" t="s">
        <v>123</v>
      </c>
    </row>
    <row r="462">
      <c r="A462" s="1" t="s">
        <v>121</v>
      </c>
      <c r="B462" s="1">
        <v>130</v>
      </c>
      <c r="C462" s="26" t="s">
        <v>1725</v>
      </c>
      <c r="D462" t="s">
        <v>123</v>
      </c>
      <c r="E462" s="27" t="s">
        <v>1726</v>
      </c>
      <c r="F462" s="28" t="s">
        <v>125</v>
      </c>
      <c r="G462" s="29">
        <v>0.94299999999999995</v>
      </c>
      <c r="H462" s="28">
        <v>0.55000000000000004</v>
      </c>
      <c r="I462" s="30">
        <f>ROUND(G462*H462,P4)</f>
        <v>0</v>
      </c>
      <c r="L462" s="31">
        <v>0</v>
      </c>
      <c r="M462" s="24">
        <f>ROUND(G462*L462,P4)</f>
        <v>0</v>
      </c>
      <c r="N462" s="25" t="s">
        <v>536</v>
      </c>
      <c r="O462" s="32">
        <f>M462*AA462</f>
        <v>0</v>
      </c>
      <c r="P462" s="1">
        <v>3</v>
      </c>
      <c r="AA462" s="1">
        <f>IF(P462=1,$O$3,IF(P462=2,$O$4,$O$5))</f>
        <v>0</v>
      </c>
    </row>
    <row r="463">
      <c r="A463" s="1" t="s">
        <v>127</v>
      </c>
      <c r="E463" s="27" t="s">
        <v>1726</v>
      </c>
    </row>
    <row r="464">
      <c r="A464" s="1" t="s">
        <v>128</v>
      </c>
      <c r="E464" s="33" t="s">
        <v>1727</v>
      </c>
    </row>
    <row r="465">
      <c r="A465" s="1" t="s">
        <v>129</v>
      </c>
      <c r="E465" s="27" t="s">
        <v>123</v>
      </c>
    </row>
    <row r="466">
      <c r="A466" s="1" t="s">
        <v>121</v>
      </c>
      <c r="B466" s="1">
        <v>157</v>
      </c>
      <c r="C466" s="26" t="s">
        <v>1725</v>
      </c>
      <c r="D466" t="s">
        <v>119</v>
      </c>
      <c r="E466" s="27" t="s">
        <v>1726</v>
      </c>
      <c r="F466" s="28" t="s">
        <v>125</v>
      </c>
      <c r="G466" s="29">
        <v>0.96099999999999997</v>
      </c>
      <c r="H466" s="28">
        <v>0.55000000000000004</v>
      </c>
      <c r="I466" s="30">
        <f>ROUND(G466*H466,P4)</f>
        <v>0</v>
      </c>
      <c r="L466" s="31">
        <v>0</v>
      </c>
      <c r="M466" s="24">
        <f>ROUND(G466*L466,P4)</f>
        <v>0</v>
      </c>
      <c r="N466" s="25" t="s">
        <v>536</v>
      </c>
      <c r="O466" s="32">
        <f>M466*AA466</f>
        <v>0</v>
      </c>
      <c r="P466" s="1">
        <v>3</v>
      </c>
      <c r="AA466" s="1">
        <f>IF(P466=1,$O$3,IF(P466=2,$O$4,$O$5))</f>
        <v>0</v>
      </c>
    </row>
    <row r="467">
      <c r="A467" s="1" t="s">
        <v>127</v>
      </c>
      <c r="E467" s="27" t="s">
        <v>1726</v>
      </c>
    </row>
    <row r="468">
      <c r="A468" s="1" t="s">
        <v>128</v>
      </c>
      <c r="E468" s="33" t="s">
        <v>1728</v>
      </c>
    </row>
    <row r="469">
      <c r="A469" s="1" t="s">
        <v>129</v>
      </c>
      <c r="E469" s="27" t="s">
        <v>123</v>
      </c>
    </row>
    <row r="470">
      <c r="A470" s="1" t="s">
        <v>121</v>
      </c>
      <c r="B470" s="1">
        <v>137</v>
      </c>
      <c r="C470" s="26" t="s">
        <v>1729</v>
      </c>
      <c r="D470" t="s">
        <v>123</v>
      </c>
      <c r="E470" s="27" t="s">
        <v>1730</v>
      </c>
      <c r="F470" s="28" t="s">
        <v>125</v>
      </c>
      <c r="G470" s="29">
        <v>0.66600000000000004</v>
      </c>
      <c r="H470" s="28">
        <v>0.55000000000000004</v>
      </c>
      <c r="I470" s="30">
        <f>ROUND(G470*H470,P4)</f>
        <v>0</v>
      </c>
      <c r="L470" s="31">
        <v>0</v>
      </c>
      <c r="M470" s="24">
        <f>ROUND(G470*L470,P4)</f>
        <v>0</v>
      </c>
      <c r="N470" s="25" t="s">
        <v>536</v>
      </c>
      <c r="O470" s="32">
        <f>M470*AA470</f>
        <v>0</v>
      </c>
      <c r="P470" s="1">
        <v>3</v>
      </c>
      <c r="AA470" s="1">
        <f>IF(P470=1,$O$3,IF(P470=2,$O$4,$O$5))</f>
        <v>0</v>
      </c>
    </row>
    <row r="471">
      <c r="A471" s="1" t="s">
        <v>127</v>
      </c>
      <c r="E471" s="27" t="s">
        <v>1730</v>
      </c>
    </row>
    <row r="472">
      <c r="A472" s="1" t="s">
        <v>128</v>
      </c>
    </row>
    <row r="473">
      <c r="A473" s="1" t="s">
        <v>129</v>
      </c>
      <c r="E473" s="27" t="s">
        <v>123</v>
      </c>
    </row>
    <row r="474">
      <c r="A474" s="1" t="s">
        <v>121</v>
      </c>
      <c r="B474" s="1">
        <v>131</v>
      </c>
      <c r="C474" s="26" t="s">
        <v>1731</v>
      </c>
      <c r="D474" t="s">
        <v>123</v>
      </c>
      <c r="E474" s="27" t="s">
        <v>1732</v>
      </c>
      <c r="F474" s="28" t="s">
        <v>125</v>
      </c>
      <c r="G474" s="29">
        <v>0.23999999999999999</v>
      </c>
      <c r="H474" s="28">
        <v>0.55000000000000004</v>
      </c>
      <c r="I474" s="30">
        <f>ROUND(G474*H474,P4)</f>
        <v>0</v>
      </c>
      <c r="L474" s="31">
        <v>0</v>
      </c>
      <c r="M474" s="24">
        <f>ROUND(G474*L474,P4)</f>
        <v>0</v>
      </c>
      <c r="N474" s="25" t="s">
        <v>536</v>
      </c>
      <c r="O474" s="32">
        <f>M474*AA474</f>
        <v>0</v>
      </c>
      <c r="P474" s="1">
        <v>3</v>
      </c>
      <c r="AA474" s="1">
        <f>IF(P474=1,$O$3,IF(P474=2,$O$4,$O$5))</f>
        <v>0</v>
      </c>
    </row>
    <row r="475">
      <c r="A475" s="1" t="s">
        <v>127</v>
      </c>
      <c r="E475" s="27" t="s">
        <v>1732</v>
      </c>
    </row>
    <row r="476">
      <c r="A476" s="1" t="s">
        <v>128</v>
      </c>
      <c r="E476" s="33" t="s">
        <v>1733</v>
      </c>
    </row>
    <row r="477">
      <c r="A477" s="1" t="s">
        <v>129</v>
      </c>
      <c r="E477" s="27" t="s">
        <v>123</v>
      </c>
    </row>
    <row r="478">
      <c r="A478" s="1" t="s">
        <v>121</v>
      </c>
      <c r="B478" s="1">
        <v>166</v>
      </c>
      <c r="C478" s="26" t="s">
        <v>1734</v>
      </c>
      <c r="D478" t="s">
        <v>123</v>
      </c>
      <c r="E478" s="27" t="s">
        <v>1735</v>
      </c>
      <c r="F478" s="28" t="s">
        <v>125</v>
      </c>
      <c r="G478" s="29">
        <v>4.2690000000000001</v>
      </c>
      <c r="H478" s="28">
        <v>0.55000000000000004</v>
      </c>
      <c r="I478" s="30">
        <f>ROUND(G478*H478,P4)</f>
        <v>0</v>
      </c>
      <c r="L478" s="31">
        <v>0</v>
      </c>
      <c r="M478" s="24">
        <f>ROUND(G478*L478,P4)</f>
        <v>0</v>
      </c>
      <c r="N478" s="25" t="s">
        <v>536</v>
      </c>
      <c r="O478" s="32">
        <f>M478*AA478</f>
        <v>0</v>
      </c>
      <c r="P478" s="1">
        <v>3</v>
      </c>
      <c r="AA478" s="1">
        <f>IF(P478=1,$O$3,IF(P478=2,$O$4,$O$5))</f>
        <v>0</v>
      </c>
    </row>
    <row r="479">
      <c r="A479" s="1" t="s">
        <v>127</v>
      </c>
      <c r="E479" s="27" t="s">
        <v>1735</v>
      </c>
    </row>
    <row r="480">
      <c r="A480" s="1" t="s">
        <v>128</v>
      </c>
      <c r="E480" s="33" t="s">
        <v>1736</v>
      </c>
    </row>
    <row r="481">
      <c r="A481" s="1" t="s">
        <v>129</v>
      </c>
      <c r="E481" s="27" t="s">
        <v>123</v>
      </c>
    </row>
    <row r="482">
      <c r="A482" s="1" t="s">
        <v>121</v>
      </c>
      <c r="B482" s="1">
        <v>143</v>
      </c>
      <c r="C482" s="26" t="s">
        <v>1737</v>
      </c>
      <c r="D482" t="s">
        <v>123</v>
      </c>
      <c r="E482" s="27" t="s">
        <v>1738</v>
      </c>
      <c r="F482" s="28" t="s">
        <v>125</v>
      </c>
      <c r="G482" s="29">
        <v>2.823</v>
      </c>
      <c r="H482" s="28">
        <v>0.55000000000000004</v>
      </c>
      <c r="I482" s="30">
        <f>ROUND(G482*H482,P4)</f>
        <v>0</v>
      </c>
      <c r="L482" s="31">
        <v>0</v>
      </c>
      <c r="M482" s="24">
        <f>ROUND(G482*L482,P4)</f>
        <v>0</v>
      </c>
      <c r="N482" s="25" t="s">
        <v>536</v>
      </c>
      <c r="O482" s="32">
        <f>M482*AA482</f>
        <v>0</v>
      </c>
      <c r="P482" s="1">
        <v>3</v>
      </c>
      <c r="AA482" s="1">
        <f>IF(P482=1,$O$3,IF(P482=2,$O$4,$O$5))</f>
        <v>0</v>
      </c>
    </row>
    <row r="483">
      <c r="A483" s="1" t="s">
        <v>127</v>
      </c>
      <c r="E483" s="27" t="s">
        <v>1738</v>
      </c>
    </row>
    <row r="484">
      <c r="A484" s="1" t="s">
        <v>128</v>
      </c>
      <c r="E484" s="33" t="s">
        <v>1739</v>
      </c>
    </row>
    <row r="485">
      <c r="A485" s="1" t="s">
        <v>129</v>
      </c>
      <c r="E485" s="27" t="s">
        <v>123</v>
      </c>
    </row>
    <row r="486">
      <c r="A486" s="1" t="s">
        <v>121</v>
      </c>
      <c r="B486" s="1">
        <v>164</v>
      </c>
      <c r="C486" s="26" t="s">
        <v>1740</v>
      </c>
      <c r="D486" t="s">
        <v>123</v>
      </c>
      <c r="E486" s="27" t="s">
        <v>1741</v>
      </c>
      <c r="F486" s="28" t="s">
        <v>125</v>
      </c>
      <c r="G486" s="29">
        <v>10.009</v>
      </c>
      <c r="H486" s="28">
        <v>0.55000000000000004</v>
      </c>
      <c r="I486" s="30">
        <f>ROUND(G486*H486,P4)</f>
        <v>0</v>
      </c>
      <c r="L486" s="31">
        <v>0</v>
      </c>
      <c r="M486" s="24">
        <f>ROUND(G486*L486,P4)</f>
        <v>0</v>
      </c>
      <c r="N486" s="25" t="s">
        <v>536</v>
      </c>
      <c r="O486" s="32">
        <f>M486*AA486</f>
        <v>0</v>
      </c>
      <c r="P486" s="1">
        <v>3</v>
      </c>
      <c r="AA486" s="1">
        <f>IF(P486=1,$O$3,IF(P486=2,$O$4,$O$5))</f>
        <v>0</v>
      </c>
    </row>
    <row r="487">
      <c r="A487" s="1" t="s">
        <v>127</v>
      </c>
      <c r="E487" s="27" t="s">
        <v>1741</v>
      </c>
    </row>
    <row r="488">
      <c r="A488" s="1" t="s">
        <v>128</v>
      </c>
      <c r="E488" s="33" t="s">
        <v>1742</v>
      </c>
    </row>
    <row r="489">
      <c r="A489" s="1" t="s">
        <v>129</v>
      </c>
      <c r="E489" s="27" t="s">
        <v>123</v>
      </c>
    </row>
    <row r="490">
      <c r="A490" s="1" t="s">
        <v>121</v>
      </c>
      <c r="B490" s="1">
        <v>141</v>
      </c>
      <c r="C490" s="26" t="s">
        <v>1743</v>
      </c>
      <c r="D490" t="s">
        <v>123</v>
      </c>
      <c r="E490" s="27" t="s">
        <v>1744</v>
      </c>
      <c r="F490" s="28" t="s">
        <v>603</v>
      </c>
      <c r="G490" s="29">
        <v>258.35899999999998</v>
      </c>
      <c r="H490" s="28">
        <v>0.01023</v>
      </c>
      <c r="I490" s="30">
        <f>ROUND(G490*H490,P4)</f>
        <v>0</v>
      </c>
      <c r="L490" s="31">
        <v>0</v>
      </c>
      <c r="M490" s="24">
        <f>ROUND(G490*L490,P4)</f>
        <v>0</v>
      </c>
      <c r="N490" s="25" t="s">
        <v>536</v>
      </c>
      <c r="O490" s="32">
        <f>M490*AA490</f>
        <v>0</v>
      </c>
      <c r="P490" s="1">
        <v>3</v>
      </c>
      <c r="AA490" s="1">
        <f>IF(P490=1,$O$3,IF(P490=2,$O$4,$O$5))</f>
        <v>0</v>
      </c>
    </row>
    <row r="491">
      <c r="A491" s="1" t="s">
        <v>127</v>
      </c>
      <c r="E491" s="27" t="s">
        <v>1744</v>
      </c>
    </row>
    <row r="492">
      <c r="A492" s="1" t="s">
        <v>128</v>
      </c>
    </row>
    <row r="493">
      <c r="A493" s="1" t="s">
        <v>129</v>
      </c>
      <c r="E493" s="27" t="s">
        <v>123</v>
      </c>
    </row>
    <row r="494">
      <c r="A494" s="1" t="s">
        <v>121</v>
      </c>
      <c r="B494" s="1">
        <v>134</v>
      </c>
      <c r="C494" s="26" t="s">
        <v>1745</v>
      </c>
      <c r="D494" t="s">
        <v>123</v>
      </c>
      <c r="E494" s="27" t="s">
        <v>1746</v>
      </c>
      <c r="F494" s="28" t="s">
        <v>125</v>
      </c>
      <c r="G494" s="29">
        <v>5.7480000000000002</v>
      </c>
      <c r="H494" s="28">
        <v>0</v>
      </c>
      <c r="I494" s="30">
        <f>ROUND(G494*H494,P4)</f>
        <v>0</v>
      </c>
      <c r="L494" s="31">
        <v>0</v>
      </c>
      <c r="M494" s="24">
        <f>ROUND(G494*L494,P4)</f>
        <v>0</v>
      </c>
      <c r="N494" s="25" t="s">
        <v>536</v>
      </c>
      <c r="O494" s="32">
        <f>M494*AA494</f>
        <v>0</v>
      </c>
      <c r="P494" s="1">
        <v>3</v>
      </c>
      <c r="AA494" s="1">
        <f>IF(P494=1,$O$3,IF(P494=2,$O$4,$O$5))</f>
        <v>0</v>
      </c>
    </row>
    <row r="495">
      <c r="A495" s="1" t="s">
        <v>127</v>
      </c>
      <c r="E495" s="27" t="s">
        <v>1746</v>
      </c>
    </row>
    <row r="496">
      <c r="A496" s="1" t="s">
        <v>128</v>
      </c>
      <c r="E496" s="33" t="s">
        <v>1747</v>
      </c>
    </row>
    <row r="497">
      <c r="A497" s="1" t="s">
        <v>129</v>
      </c>
      <c r="E497" s="27" t="s">
        <v>123</v>
      </c>
    </row>
    <row r="498" ht="25.5">
      <c r="A498" s="1" t="s">
        <v>121</v>
      </c>
      <c r="B498" s="1">
        <v>135</v>
      </c>
      <c r="C498" s="26" t="s">
        <v>1748</v>
      </c>
      <c r="D498" t="s">
        <v>123</v>
      </c>
      <c r="E498" s="27" t="s">
        <v>1749</v>
      </c>
      <c r="F498" s="28" t="s">
        <v>142</v>
      </c>
      <c r="G498" s="29">
        <v>1264.3</v>
      </c>
      <c r="H498" s="28">
        <v>0</v>
      </c>
      <c r="I498" s="30">
        <f>ROUND(G498*H498,P4)</f>
        <v>0</v>
      </c>
      <c r="L498" s="31">
        <v>0</v>
      </c>
      <c r="M498" s="24">
        <f>ROUND(G498*L498,P4)</f>
        <v>0</v>
      </c>
      <c r="N498" s="25" t="s">
        <v>536</v>
      </c>
      <c r="O498" s="32">
        <f>M498*AA498</f>
        <v>0</v>
      </c>
      <c r="P498" s="1">
        <v>3</v>
      </c>
      <c r="AA498" s="1">
        <f>IF(P498=1,$O$3,IF(P498=2,$O$4,$O$5))</f>
        <v>0</v>
      </c>
    </row>
    <row r="499" ht="25.5">
      <c r="A499" s="1" t="s">
        <v>127</v>
      </c>
      <c r="E499" s="27" t="s">
        <v>1749</v>
      </c>
    </row>
    <row r="500">
      <c r="A500" s="1" t="s">
        <v>128</v>
      </c>
      <c r="E500" s="33" t="s">
        <v>1750</v>
      </c>
    </row>
    <row r="501">
      <c r="A501" s="1" t="s">
        <v>129</v>
      </c>
      <c r="E501" s="27" t="s">
        <v>123</v>
      </c>
    </row>
    <row r="502">
      <c r="A502" s="1" t="s">
        <v>121</v>
      </c>
      <c r="B502" s="1">
        <v>121</v>
      </c>
      <c r="C502" s="26" t="s">
        <v>1751</v>
      </c>
      <c r="D502" t="s">
        <v>123</v>
      </c>
      <c r="E502" s="27" t="s">
        <v>1752</v>
      </c>
      <c r="F502" s="28" t="s">
        <v>603</v>
      </c>
      <c r="G502" s="29">
        <v>234.87200000000001</v>
      </c>
      <c r="H502" s="28">
        <v>0</v>
      </c>
      <c r="I502" s="30">
        <f>ROUND(G502*H502,P4)</f>
        <v>0</v>
      </c>
      <c r="L502" s="31">
        <v>0</v>
      </c>
      <c r="M502" s="24">
        <f>ROUND(G502*L502,P4)</f>
        <v>0</v>
      </c>
      <c r="N502" s="25" t="s">
        <v>536</v>
      </c>
      <c r="O502" s="32">
        <f>M502*AA502</f>
        <v>0</v>
      </c>
      <c r="P502" s="1">
        <v>3</v>
      </c>
      <c r="AA502" s="1">
        <f>IF(P502=1,$O$3,IF(P502=2,$O$4,$O$5))</f>
        <v>0</v>
      </c>
    </row>
    <row r="503">
      <c r="A503" s="1" t="s">
        <v>127</v>
      </c>
      <c r="E503" s="27" t="s">
        <v>1752</v>
      </c>
    </row>
    <row r="504">
      <c r="A504" s="1" t="s">
        <v>128</v>
      </c>
    </row>
    <row r="505">
      <c r="A505" s="1" t="s">
        <v>129</v>
      </c>
      <c r="E505" s="27" t="s">
        <v>123</v>
      </c>
    </row>
    <row r="506" ht="25.5">
      <c r="A506" s="1" t="s">
        <v>121</v>
      </c>
      <c r="B506" s="1">
        <v>122</v>
      </c>
      <c r="C506" s="26" t="s">
        <v>1753</v>
      </c>
      <c r="D506" t="s">
        <v>123</v>
      </c>
      <c r="E506" s="27" t="s">
        <v>1754</v>
      </c>
      <c r="F506" s="28" t="s">
        <v>149</v>
      </c>
      <c r="G506" s="29">
        <v>15</v>
      </c>
      <c r="H506" s="28">
        <v>0</v>
      </c>
      <c r="I506" s="30">
        <f>ROUND(G506*H506,P4)</f>
        <v>0</v>
      </c>
      <c r="L506" s="31">
        <v>0</v>
      </c>
      <c r="M506" s="24">
        <f>ROUND(G506*L506,P4)</f>
        <v>0</v>
      </c>
      <c r="N506" s="25" t="s">
        <v>536</v>
      </c>
      <c r="O506" s="32">
        <f>M506*AA506</f>
        <v>0</v>
      </c>
      <c r="P506" s="1">
        <v>3</v>
      </c>
      <c r="AA506" s="1">
        <f>IF(P506=1,$O$3,IF(P506=2,$O$4,$O$5))</f>
        <v>0</v>
      </c>
    </row>
    <row r="507" ht="25.5">
      <c r="A507" s="1" t="s">
        <v>127</v>
      </c>
      <c r="E507" s="27" t="s">
        <v>1754</v>
      </c>
    </row>
    <row r="508" ht="25.5">
      <c r="A508" s="1" t="s">
        <v>128</v>
      </c>
      <c r="E508" s="33" t="s">
        <v>1755</v>
      </c>
    </row>
    <row r="509">
      <c r="A509" s="1" t="s">
        <v>129</v>
      </c>
      <c r="E509" s="27" t="s">
        <v>123</v>
      </c>
    </row>
    <row r="510" ht="25.5">
      <c r="A510" s="1" t="s">
        <v>121</v>
      </c>
      <c r="B510" s="1">
        <v>123</v>
      </c>
      <c r="C510" s="26" t="s">
        <v>1756</v>
      </c>
      <c r="D510" t="s">
        <v>123</v>
      </c>
      <c r="E510" s="27" t="s">
        <v>1757</v>
      </c>
      <c r="F510" s="28" t="s">
        <v>149</v>
      </c>
      <c r="G510" s="29">
        <v>10</v>
      </c>
      <c r="H510" s="28">
        <v>0</v>
      </c>
      <c r="I510" s="30">
        <f>ROUND(G510*H510,P4)</f>
        <v>0</v>
      </c>
      <c r="L510" s="31">
        <v>0</v>
      </c>
      <c r="M510" s="24">
        <f>ROUND(G510*L510,P4)</f>
        <v>0</v>
      </c>
      <c r="N510" s="25" t="s">
        <v>536</v>
      </c>
      <c r="O510" s="32">
        <f>M510*AA510</f>
        <v>0</v>
      </c>
      <c r="P510" s="1">
        <v>3</v>
      </c>
      <c r="AA510" s="1">
        <f>IF(P510=1,$O$3,IF(P510=2,$O$4,$O$5))</f>
        <v>0</v>
      </c>
    </row>
    <row r="511" ht="25.5">
      <c r="A511" s="1" t="s">
        <v>127</v>
      </c>
      <c r="E511" s="27" t="s">
        <v>1757</v>
      </c>
    </row>
    <row r="512" ht="25.5">
      <c r="A512" s="1" t="s">
        <v>128</v>
      </c>
      <c r="E512" s="33" t="s">
        <v>1758</v>
      </c>
    </row>
    <row r="513">
      <c r="A513" s="1" t="s">
        <v>129</v>
      </c>
      <c r="E513" s="27" t="s">
        <v>123</v>
      </c>
    </row>
    <row r="514" ht="25.5">
      <c r="A514" s="1" t="s">
        <v>121</v>
      </c>
      <c r="B514" s="1">
        <v>124</v>
      </c>
      <c r="C514" s="26" t="s">
        <v>1759</v>
      </c>
      <c r="D514" t="s">
        <v>123</v>
      </c>
      <c r="E514" s="27" t="s">
        <v>1760</v>
      </c>
      <c r="F514" s="28" t="s">
        <v>149</v>
      </c>
      <c r="G514" s="29">
        <v>5</v>
      </c>
      <c r="H514" s="28">
        <v>0</v>
      </c>
      <c r="I514" s="30">
        <f>ROUND(G514*H514,P4)</f>
        <v>0</v>
      </c>
      <c r="L514" s="31">
        <v>0</v>
      </c>
      <c r="M514" s="24">
        <f>ROUND(G514*L514,P4)</f>
        <v>0</v>
      </c>
      <c r="N514" s="25" t="s">
        <v>536</v>
      </c>
      <c r="O514" s="32">
        <f>M514*AA514</f>
        <v>0</v>
      </c>
      <c r="P514" s="1">
        <v>3</v>
      </c>
      <c r="AA514" s="1">
        <f>IF(P514=1,$O$3,IF(P514=2,$O$4,$O$5))</f>
        <v>0</v>
      </c>
    </row>
    <row r="515" ht="25.5">
      <c r="A515" s="1" t="s">
        <v>127</v>
      </c>
      <c r="E515" s="27" t="s">
        <v>1760</v>
      </c>
    </row>
    <row r="516" ht="25.5">
      <c r="A516" s="1" t="s">
        <v>128</v>
      </c>
      <c r="E516" s="33" t="s">
        <v>1761</v>
      </c>
    </row>
    <row r="517">
      <c r="A517" s="1" t="s">
        <v>129</v>
      </c>
      <c r="E517" s="27" t="s">
        <v>123</v>
      </c>
    </row>
    <row r="518" ht="25.5">
      <c r="A518" s="1" t="s">
        <v>121</v>
      </c>
      <c r="B518" s="1">
        <v>125</v>
      </c>
      <c r="C518" s="26" t="s">
        <v>1762</v>
      </c>
      <c r="D518" t="s">
        <v>123</v>
      </c>
      <c r="E518" s="27" t="s">
        <v>1763</v>
      </c>
      <c r="F518" s="28" t="s">
        <v>149</v>
      </c>
      <c r="G518" s="29">
        <v>5</v>
      </c>
      <c r="H518" s="28">
        <v>0</v>
      </c>
      <c r="I518" s="30">
        <f>ROUND(G518*H518,P4)</f>
        <v>0</v>
      </c>
      <c r="L518" s="31">
        <v>0</v>
      </c>
      <c r="M518" s="24">
        <f>ROUND(G518*L518,P4)</f>
        <v>0</v>
      </c>
      <c r="N518" s="25" t="s">
        <v>536</v>
      </c>
      <c r="O518" s="32">
        <f>M518*AA518</f>
        <v>0</v>
      </c>
      <c r="P518" s="1">
        <v>3</v>
      </c>
      <c r="AA518" s="1">
        <f>IF(P518=1,$O$3,IF(P518=2,$O$4,$O$5))</f>
        <v>0</v>
      </c>
    </row>
    <row r="519" ht="25.5">
      <c r="A519" s="1" t="s">
        <v>127</v>
      </c>
      <c r="E519" s="27" t="s">
        <v>1763</v>
      </c>
    </row>
    <row r="520" ht="25.5">
      <c r="A520" s="1" t="s">
        <v>128</v>
      </c>
      <c r="E520" s="33" t="s">
        <v>1761</v>
      </c>
    </row>
    <row r="521">
      <c r="A521" s="1" t="s">
        <v>129</v>
      </c>
      <c r="E521" s="27" t="s">
        <v>123</v>
      </c>
    </row>
    <row r="522" ht="25.5">
      <c r="A522" s="1" t="s">
        <v>121</v>
      </c>
      <c r="B522" s="1">
        <v>126</v>
      </c>
      <c r="C522" s="26" t="s">
        <v>1764</v>
      </c>
      <c r="D522" t="s">
        <v>123</v>
      </c>
      <c r="E522" s="27" t="s">
        <v>1765</v>
      </c>
      <c r="F522" s="28" t="s">
        <v>149</v>
      </c>
      <c r="G522" s="29">
        <v>5</v>
      </c>
      <c r="H522" s="28">
        <v>0</v>
      </c>
      <c r="I522" s="30">
        <f>ROUND(G522*H522,P4)</f>
        <v>0</v>
      </c>
      <c r="L522" s="31">
        <v>0</v>
      </c>
      <c r="M522" s="24">
        <f>ROUND(G522*L522,P4)</f>
        <v>0</v>
      </c>
      <c r="N522" s="25" t="s">
        <v>536</v>
      </c>
      <c r="O522" s="32">
        <f>M522*AA522</f>
        <v>0</v>
      </c>
      <c r="P522" s="1">
        <v>3</v>
      </c>
      <c r="AA522" s="1">
        <f>IF(P522=1,$O$3,IF(P522=2,$O$4,$O$5))</f>
        <v>0</v>
      </c>
    </row>
    <row r="523" ht="25.5">
      <c r="A523" s="1" t="s">
        <v>127</v>
      </c>
      <c r="E523" s="27" t="s">
        <v>1765</v>
      </c>
    </row>
    <row r="524" ht="25.5">
      <c r="A524" s="1" t="s">
        <v>128</v>
      </c>
      <c r="E524" s="33" t="s">
        <v>1761</v>
      </c>
    </row>
    <row r="525">
      <c r="A525" s="1" t="s">
        <v>129</v>
      </c>
      <c r="E525" s="27" t="s">
        <v>123</v>
      </c>
    </row>
    <row r="526" ht="25.5">
      <c r="A526" s="1" t="s">
        <v>121</v>
      </c>
      <c r="B526" s="1">
        <v>151</v>
      </c>
      <c r="C526" s="26" t="s">
        <v>1766</v>
      </c>
      <c r="D526" t="s">
        <v>123</v>
      </c>
      <c r="E526" s="27" t="s">
        <v>1767</v>
      </c>
      <c r="F526" s="28" t="s">
        <v>125</v>
      </c>
      <c r="G526" s="29">
        <v>93.138000000000005</v>
      </c>
      <c r="H526" s="28">
        <v>0.00189</v>
      </c>
      <c r="I526" s="30">
        <f>ROUND(G526*H526,P4)</f>
        <v>0</v>
      </c>
      <c r="L526" s="31">
        <v>0</v>
      </c>
      <c r="M526" s="24">
        <f>ROUND(G526*L526,P4)</f>
        <v>0</v>
      </c>
      <c r="N526" s="25" t="s">
        <v>536</v>
      </c>
      <c r="O526" s="32">
        <f>M526*AA526</f>
        <v>0</v>
      </c>
      <c r="P526" s="1">
        <v>3</v>
      </c>
      <c r="AA526" s="1">
        <f>IF(P526=1,$O$3,IF(P526=2,$O$4,$O$5))</f>
        <v>0</v>
      </c>
    </row>
    <row r="527" ht="25.5">
      <c r="A527" s="1" t="s">
        <v>127</v>
      </c>
      <c r="E527" s="27" t="s">
        <v>1767</v>
      </c>
    </row>
    <row r="528">
      <c r="A528" s="1" t="s">
        <v>128</v>
      </c>
    </row>
    <row r="529">
      <c r="A529" s="1" t="s">
        <v>129</v>
      </c>
      <c r="E529" s="27" t="s">
        <v>123</v>
      </c>
    </row>
    <row r="530" ht="25.5">
      <c r="A530" s="1" t="s">
        <v>121</v>
      </c>
      <c r="B530" s="1">
        <v>127</v>
      </c>
      <c r="C530" s="26" t="s">
        <v>1768</v>
      </c>
      <c r="D530" t="s">
        <v>123</v>
      </c>
      <c r="E530" s="27" t="s">
        <v>1769</v>
      </c>
      <c r="F530" s="28" t="s">
        <v>142</v>
      </c>
      <c r="G530" s="29">
        <v>150</v>
      </c>
      <c r="H530" s="28">
        <v>0.0048300000000000001</v>
      </c>
      <c r="I530" s="30">
        <f>ROUND(G530*H530,P4)</f>
        <v>0</v>
      </c>
      <c r="L530" s="31">
        <v>0</v>
      </c>
      <c r="M530" s="24">
        <f>ROUND(G530*L530,P4)</f>
        <v>0</v>
      </c>
      <c r="N530" s="25" t="s">
        <v>536</v>
      </c>
      <c r="O530" s="32">
        <f>M530*AA530</f>
        <v>0</v>
      </c>
      <c r="P530" s="1">
        <v>3</v>
      </c>
      <c r="AA530" s="1">
        <f>IF(P530=1,$O$3,IF(P530=2,$O$4,$O$5))</f>
        <v>0</v>
      </c>
    </row>
    <row r="531" ht="25.5">
      <c r="A531" s="1" t="s">
        <v>127</v>
      </c>
      <c r="E531" s="27" t="s">
        <v>1769</v>
      </c>
    </row>
    <row r="532" ht="25.5">
      <c r="A532" s="1" t="s">
        <v>128</v>
      </c>
      <c r="E532" s="33" t="s">
        <v>1770</v>
      </c>
    </row>
    <row r="533">
      <c r="A533" s="1" t="s">
        <v>129</v>
      </c>
      <c r="E533" s="27" t="s">
        <v>123</v>
      </c>
    </row>
    <row r="534" ht="25.5">
      <c r="A534" s="1" t="s">
        <v>121</v>
      </c>
      <c r="B534" s="1">
        <v>128</v>
      </c>
      <c r="C534" s="26" t="s">
        <v>1771</v>
      </c>
      <c r="D534" t="s">
        <v>123</v>
      </c>
      <c r="E534" s="27" t="s">
        <v>1772</v>
      </c>
      <c r="F534" s="28" t="s">
        <v>142</v>
      </c>
      <c r="G534" s="29">
        <v>257.14999999999998</v>
      </c>
      <c r="H534" s="28">
        <v>0</v>
      </c>
      <c r="I534" s="30">
        <f>ROUND(G534*H534,P4)</f>
        <v>0</v>
      </c>
      <c r="L534" s="31">
        <v>0</v>
      </c>
      <c r="M534" s="24">
        <f>ROUND(G534*L534,P4)</f>
        <v>0</v>
      </c>
      <c r="N534" s="25" t="s">
        <v>536</v>
      </c>
      <c r="O534" s="32">
        <f>M534*AA534</f>
        <v>0</v>
      </c>
      <c r="P534" s="1">
        <v>3</v>
      </c>
      <c r="AA534" s="1">
        <f>IF(P534=1,$O$3,IF(P534=2,$O$4,$O$5))</f>
        <v>0</v>
      </c>
    </row>
    <row r="535" ht="38.25">
      <c r="A535" s="1" t="s">
        <v>127</v>
      </c>
      <c r="E535" s="27" t="s">
        <v>1773</v>
      </c>
    </row>
    <row r="536" ht="165.75">
      <c r="A536" s="1" t="s">
        <v>128</v>
      </c>
      <c r="E536" s="33" t="s">
        <v>1774</v>
      </c>
    </row>
    <row r="537">
      <c r="A537" s="1" t="s">
        <v>129</v>
      </c>
      <c r="E537" s="27" t="s">
        <v>123</v>
      </c>
    </row>
    <row r="538" ht="25.5">
      <c r="A538" s="1" t="s">
        <v>121</v>
      </c>
      <c r="B538" s="1">
        <v>129</v>
      </c>
      <c r="C538" s="26" t="s">
        <v>1775</v>
      </c>
      <c r="D538" t="s">
        <v>123</v>
      </c>
      <c r="E538" s="27" t="s">
        <v>1772</v>
      </c>
      <c r="F538" s="28" t="s">
        <v>142</v>
      </c>
      <c r="G538" s="29">
        <v>79.945999999999998</v>
      </c>
      <c r="H538" s="28">
        <v>0</v>
      </c>
      <c r="I538" s="30">
        <f>ROUND(G538*H538,P4)</f>
        <v>0</v>
      </c>
      <c r="L538" s="31">
        <v>0</v>
      </c>
      <c r="M538" s="24">
        <f>ROUND(G538*L538,P4)</f>
        <v>0</v>
      </c>
      <c r="N538" s="25" t="s">
        <v>536</v>
      </c>
      <c r="O538" s="32">
        <f>M538*AA538</f>
        <v>0</v>
      </c>
      <c r="P538" s="1">
        <v>3</v>
      </c>
      <c r="AA538" s="1">
        <f>IF(P538=1,$O$3,IF(P538=2,$O$4,$O$5))</f>
        <v>0</v>
      </c>
    </row>
    <row r="539" ht="38.25">
      <c r="A539" s="1" t="s">
        <v>127</v>
      </c>
      <c r="E539" s="27" t="s">
        <v>1776</v>
      </c>
    </row>
    <row r="540" ht="89.25">
      <c r="A540" s="1" t="s">
        <v>128</v>
      </c>
      <c r="E540" s="33" t="s">
        <v>1777</v>
      </c>
    </row>
    <row r="541">
      <c r="A541" s="1" t="s">
        <v>129</v>
      </c>
      <c r="E541" s="27" t="s">
        <v>123</v>
      </c>
    </row>
    <row r="542" ht="25.5">
      <c r="A542" s="1" t="s">
        <v>121</v>
      </c>
      <c r="B542" s="1">
        <v>132</v>
      </c>
      <c r="C542" s="26" t="s">
        <v>1778</v>
      </c>
      <c r="D542" t="s">
        <v>123</v>
      </c>
      <c r="E542" s="27" t="s">
        <v>1779</v>
      </c>
      <c r="F542" s="28" t="s">
        <v>142</v>
      </c>
      <c r="G542" s="29">
        <v>632.14999999999998</v>
      </c>
      <c r="H542" s="28">
        <v>0</v>
      </c>
      <c r="I542" s="30">
        <f>ROUND(G542*H542,P4)</f>
        <v>0</v>
      </c>
      <c r="L542" s="31">
        <v>0</v>
      </c>
      <c r="M542" s="24">
        <f>ROUND(G542*L542,P4)</f>
        <v>0</v>
      </c>
      <c r="N542" s="25" t="s">
        <v>536</v>
      </c>
      <c r="O542" s="32">
        <f>M542*AA542</f>
        <v>0</v>
      </c>
      <c r="P542" s="1">
        <v>3</v>
      </c>
      <c r="AA542" s="1">
        <f>IF(P542=1,$O$3,IF(P542=2,$O$4,$O$5))</f>
        <v>0</v>
      </c>
    </row>
    <row r="543" ht="38.25">
      <c r="A543" s="1" t="s">
        <v>127</v>
      </c>
      <c r="E543" s="27" t="s">
        <v>1780</v>
      </c>
    </row>
    <row r="544" ht="229.5">
      <c r="A544" s="1" t="s">
        <v>128</v>
      </c>
      <c r="E544" s="33" t="s">
        <v>1781</v>
      </c>
    </row>
    <row r="545">
      <c r="A545" s="1" t="s">
        <v>129</v>
      </c>
      <c r="E545" s="27" t="s">
        <v>123</v>
      </c>
    </row>
    <row r="546" ht="25.5">
      <c r="A546" s="1" t="s">
        <v>121</v>
      </c>
      <c r="B546" s="1">
        <v>136</v>
      </c>
      <c r="C546" s="26" t="s">
        <v>1782</v>
      </c>
      <c r="D546" t="s">
        <v>123</v>
      </c>
      <c r="E546" s="27" t="s">
        <v>1779</v>
      </c>
      <c r="F546" s="28" t="s">
        <v>142</v>
      </c>
      <c r="G546" s="29">
        <v>33.200000000000003</v>
      </c>
      <c r="H546" s="28">
        <v>0</v>
      </c>
      <c r="I546" s="30">
        <f>ROUND(G546*H546,P4)</f>
        <v>0</v>
      </c>
      <c r="L546" s="31">
        <v>0</v>
      </c>
      <c r="M546" s="24">
        <f>ROUND(G546*L546,P4)</f>
        <v>0</v>
      </c>
      <c r="N546" s="25" t="s">
        <v>536</v>
      </c>
      <c r="O546" s="32">
        <f>M546*AA546</f>
        <v>0</v>
      </c>
      <c r="P546" s="1">
        <v>3</v>
      </c>
      <c r="AA546" s="1">
        <f>IF(P546=1,$O$3,IF(P546=2,$O$4,$O$5))</f>
        <v>0</v>
      </c>
    </row>
    <row r="547" ht="38.25">
      <c r="A547" s="1" t="s">
        <v>127</v>
      </c>
      <c r="E547" s="27" t="s">
        <v>1783</v>
      </c>
    </row>
    <row r="548" ht="38.25">
      <c r="A548" s="1" t="s">
        <v>128</v>
      </c>
      <c r="E548" s="33" t="s">
        <v>1784</v>
      </c>
    </row>
    <row r="549">
      <c r="A549" s="1" t="s">
        <v>129</v>
      </c>
      <c r="E549" s="27" t="s">
        <v>123</v>
      </c>
    </row>
    <row r="550" ht="25.5">
      <c r="A550" s="1" t="s">
        <v>121</v>
      </c>
      <c r="B550" s="1">
        <v>138</v>
      </c>
      <c r="C550" s="26" t="s">
        <v>1785</v>
      </c>
      <c r="D550" t="s">
        <v>123</v>
      </c>
      <c r="E550" s="27" t="s">
        <v>1786</v>
      </c>
      <c r="F550" s="28" t="s">
        <v>603</v>
      </c>
      <c r="G550" s="29">
        <v>964.22500000000002</v>
      </c>
      <c r="H550" s="28">
        <v>0</v>
      </c>
      <c r="I550" s="30">
        <f>ROUND(G550*H550,P4)</f>
        <v>0</v>
      </c>
      <c r="L550" s="31">
        <v>0</v>
      </c>
      <c r="M550" s="24">
        <f>ROUND(G550*L550,P4)</f>
        <v>0</v>
      </c>
      <c r="N550" s="25" t="s">
        <v>536</v>
      </c>
      <c r="O550" s="32">
        <f>M550*AA550</f>
        <v>0</v>
      </c>
      <c r="P550" s="1">
        <v>3</v>
      </c>
      <c r="AA550" s="1">
        <f>IF(P550=1,$O$3,IF(P550=2,$O$4,$O$5))</f>
        <v>0</v>
      </c>
    </row>
    <row r="551" ht="25.5">
      <c r="A551" s="1" t="s">
        <v>127</v>
      </c>
      <c r="E551" s="27" t="s">
        <v>1786</v>
      </c>
    </row>
    <row r="552" ht="165.75">
      <c r="A552" s="1" t="s">
        <v>128</v>
      </c>
      <c r="E552" s="33" t="s">
        <v>1787</v>
      </c>
    </row>
    <row r="553">
      <c r="A553" s="1" t="s">
        <v>129</v>
      </c>
      <c r="E553" s="27" t="s">
        <v>123</v>
      </c>
    </row>
    <row r="554">
      <c r="A554" s="1" t="s">
        <v>121</v>
      </c>
      <c r="B554" s="1">
        <v>140</v>
      </c>
      <c r="C554" s="26" t="s">
        <v>1788</v>
      </c>
      <c r="D554" t="s">
        <v>123</v>
      </c>
      <c r="E554" s="27" t="s">
        <v>1789</v>
      </c>
      <c r="F554" s="28" t="s">
        <v>603</v>
      </c>
      <c r="G554" s="29">
        <v>234.87200000000001</v>
      </c>
      <c r="H554" s="28">
        <v>0</v>
      </c>
      <c r="I554" s="30">
        <f>ROUND(G554*H554,P4)</f>
        <v>0</v>
      </c>
      <c r="L554" s="31">
        <v>0</v>
      </c>
      <c r="M554" s="24">
        <f>ROUND(G554*L554,P4)</f>
        <v>0</v>
      </c>
      <c r="N554" s="25" t="s">
        <v>536</v>
      </c>
      <c r="O554" s="32">
        <f>M554*AA554</f>
        <v>0</v>
      </c>
      <c r="P554" s="1">
        <v>3</v>
      </c>
      <c r="AA554" s="1">
        <f>IF(P554=1,$O$3,IF(P554=2,$O$4,$O$5))</f>
        <v>0</v>
      </c>
    </row>
    <row r="555">
      <c r="A555" s="1" t="s">
        <v>127</v>
      </c>
      <c r="E555" s="27" t="s">
        <v>1789</v>
      </c>
    </row>
    <row r="556" ht="38.25">
      <c r="A556" s="1" t="s">
        <v>128</v>
      </c>
      <c r="E556" s="33" t="s">
        <v>1790</v>
      </c>
    </row>
    <row r="557">
      <c r="A557" s="1" t="s">
        <v>129</v>
      </c>
      <c r="E557" s="27" t="s">
        <v>123</v>
      </c>
    </row>
    <row r="558">
      <c r="A558" s="1" t="s">
        <v>121</v>
      </c>
      <c r="B558" s="1">
        <v>142</v>
      </c>
      <c r="C558" s="26" t="s">
        <v>1791</v>
      </c>
      <c r="D558" t="s">
        <v>123</v>
      </c>
      <c r="E558" s="27" t="s">
        <v>1792</v>
      </c>
      <c r="F558" s="28" t="s">
        <v>142</v>
      </c>
      <c r="G558" s="29">
        <v>1120.261</v>
      </c>
      <c r="H558" s="28">
        <v>2.0000000000000002E-05</v>
      </c>
      <c r="I558" s="30">
        <f>ROUND(G558*H558,P4)</f>
        <v>0</v>
      </c>
      <c r="L558" s="31">
        <v>0</v>
      </c>
      <c r="M558" s="24">
        <f>ROUND(G558*L558,P4)</f>
        <v>0</v>
      </c>
      <c r="N558" s="25" t="s">
        <v>536</v>
      </c>
      <c r="O558" s="32">
        <f>M558*AA558</f>
        <v>0</v>
      </c>
      <c r="P558" s="1">
        <v>3</v>
      </c>
      <c r="AA558" s="1">
        <f>IF(P558=1,$O$3,IF(P558=2,$O$4,$O$5))</f>
        <v>0</v>
      </c>
    </row>
    <row r="559">
      <c r="A559" s="1" t="s">
        <v>127</v>
      </c>
      <c r="E559" s="27" t="s">
        <v>1792</v>
      </c>
    </row>
    <row r="560" ht="178.5">
      <c r="A560" s="1" t="s">
        <v>128</v>
      </c>
      <c r="E560" s="33" t="s">
        <v>1793</v>
      </c>
    </row>
    <row r="561">
      <c r="A561" s="1" t="s">
        <v>129</v>
      </c>
      <c r="E561" s="27" t="s">
        <v>123</v>
      </c>
    </row>
    <row r="562">
      <c r="A562" s="1" t="s">
        <v>121</v>
      </c>
      <c r="B562" s="1">
        <v>144</v>
      </c>
      <c r="C562" s="26" t="s">
        <v>1794</v>
      </c>
      <c r="D562" t="s">
        <v>123</v>
      </c>
      <c r="E562" s="27" t="s">
        <v>1795</v>
      </c>
      <c r="F562" s="28" t="s">
        <v>149</v>
      </c>
      <c r="G562" s="29">
        <v>2</v>
      </c>
      <c r="H562" s="28">
        <v>0.10174999999999999</v>
      </c>
      <c r="I562" s="30">
        <f>ROUND(G562*H562,P4)</f>
        <v>0</v>
      </c>
      <c r="L562" s="31">
        <v>0</v>
      </c>
      <c r="M562" s="24">
        <f>ROUND(G562*L562,P4)</f>
        <v>0</v>
      </c>
      <c r="N562" s="25" t="s">
        <v>536</v>
      </c>
      <c r="O562" s="32">
        <f>M562*AA562</f>
        <v>0</v>
      </c>
      <c r="P562" s="1">
        <v>3</v>
      </c>
      <c r="AA562" s="1">
        <f>IF(P562=1,$O$3,IF(P562=2,$O$4,$O$5))</f>
        <v>0</v>
      </c>
    </row>
    <row r="563">
      <c r="A563" s="1" t="s">
        <v>127</v>
      </c>
      <c r="E563" s="27" t="s">
        <v>1795</v>
      </c>
    </row>
    <row r="564">
      <c r="A564" s="1" t="s">
        <v>128</v>
      </c>
    </row>
    <row r="565">
      <c r="A565" s="1" t="s">
        <v>129</v>
      </c>
      <c r="E565" s="27" t="s">
        <v>123</v>
      </c>
    </row>
    <row r="566" ht="25.5">
      <c r="A566" s="1" t="s">
        <v>121</v>
      </c>
      <c r="B566" s="1">
        <v>145</v>
      </c>
      <c r="C566" s="26" t="s">
        <v>1796</v>
      </c>
      <c r="D566" t="s">
        <v>123</v>
      </c>
      <c r="E566" s="27" t="s">
        <v>1797</v>
      </c>
      <c r="F566" s="28" t="s">
        <v>149</v>
      </c>
      <c r="G566" s="29">
        <v>3</v>
      </c>
      <c r="H566" s="28">
        <v>0.1221</v>
      </c>
      <c r="I566" s="30">
        <f>ROUND(G566*H566,P4)</f>
        <v>0</v>
      </c>
      <c r="L566" s="31">
        <v>0</v>
      </c>
      <c r="M566" s="24">
        <f>ROUND(G566*L566,P4)</f>
        <v>0</v>
      </c>
      <c r="N566" s="25" t="s">
        <v>536</v>
      </c>
      <c r="O566" s="32">
        <f>M566*AA566</f>
        <v>0</v>
      </c>
      <c r="P566" s="1">
        <v>3</v>
      </c>
      <c r="AA566" s="1">
        <f>IF(P566=1,$O$3,IF(P566=2,$O$4,$O$5))</f>
        <v>0</v>
      </c>
    </row>
    <row r="567" ht="25.5">
      <c r="A567" s="1" t="s">
        <v>127</v>
      </c>
      <c r="E567" s="27" t="s">
        <v>1797</v>
      </c>
    </row>
    <row r="568">
      <c r="A568" s="1" t="s">
        <v>128</v>
      </c>
    </row>
    <row r="569">
      <c r="A569" s="1" t="s">
        <v>129</v>
      </c>
      <c r="E569" s="27" t="s">
        <v>123</v>
      </c>
    </row>
    <row r="570" ht="25.5">
      <c r="A570" s="1" t="s">
        <v>121</v>
      </c>
      <c r="B570" s="1">
        <v>146</v>
      </c>
      <c r="C570" s="26" t="s">
        <v>1798</v>
      </c>
      <c r="D570" t="s">
        <v>123</v>
      </c>
      <c r="E570" s="27" t="s">
        <v>1799</v>
      </c>
      <c r="F570" s="28" t="s">
        <v>149</v>
      </c>
      <c r="G570" s="29">
        <v>8</v>
      </c>
      <c r="H570" s="28">
        <v>0.067100000000000007</v>
      </c>
      <c r="I570" s="30">
        <f>ROUND(G570*H570,P4)</f>
        <v>0</v>
      </c>
      <c r="L570" s="31">
        <v>0</v>
      </c>
      <c r="M570" s="24">
        <f>ROUND(G570*L570,P4)</f>
        <v>0</v>
      </c>
      <c r="N570" s="25" t="s">
        <v>536</v>
      </c>
      <c r="O570" s="32">
        <f>M570*AA570</f>
        <v>0</v>
      </c>
      <c r="P570" s="1">
        <v>3</v>
      </c>
      <c r="AA570" s="1">
        <f>IF(P570=1,$O$3,IF(P570=2,$O$4,$O$5))</f>
        <v>0</v>
      </c>
    </row>
    <row r="571" ht="25.5">
      <c r="A571" s="1" t="s">
        <v>127</v>
      </c>
      <c r="E571" s="27" t="s">
        <v>1799</v>
      </c>
    </row>
    <row r="572">
      <c r="A572" s="1" t="s">
        <v>128</v>
      </c>
    </row>
    <row r="573">
      <c r="A573" s="1" t="s">
        <v>129</v>
      </c>
      <c r="E573" s="27" t="s">
        <v>123</v>
      </c>
    </row>
    <row r="574" ht="25.5">
      <c r="A574" s="1" t="s">
        <v>121</v>
      </c>
      <c r="B574" s="1">
        <v>150</v>
      </c>
      <c r="C574" s="26" t="s">
        <v>1800</v>
      </c>
      <c r="D574" t="s">
        <v>123</v>
      </c>
      <c r="E574" s="27" t="s">
        <v>1801</v>
      </c>
      <c r="F574" s="28" t="s">
        <v>125</v>
      </c>
      <c r="G574" s="29">
        <v>93.138000000000005</v>
      </c>
      <c r="H574" s="28">
        <v>0.022839999999999999</v>
      </c>
      <c r="I574" s="30">
        <f>ROUND(G574*H574,P4)</f>
        <v>0</v>
      </c>
      <c r="L574" s="31">
        <v>0</v>
      </c>
      <c r="M574" s="24">
        <f>ROUND(G574*L574,P4)</f>
        <v>0</v>
      </c>
      <c r="N574" s="25" t="s">
        <v>536</v>
      </c>
      <c r="O574" s="32">
        <f>M574*AA574</f>
        <v>0</v>
      </c>
      <c r="P574" s="1">
        <v>3</v>
      </c>
      <c r="AA574" s="1">
        <f>IF(P574=1,$O$3,IF(P574=2,$O$4,$O$5))</f>
        <v>0</v>
      </c>
    </row>
    <row r="575" ht="25.5">
      <c r="A575" s="1" t="s">
        <v>127</v>
      </c>
      <c r="E575" s="27" t="s">
        <v>1801</v>
      </c>
    </row>
    <row r="576" ht="76.5">
      <c r="A576" s="1" t="s">
        <v>128</v>
      </c>
      <c r="E576" s="33" t="s">
        <v>1802</v>
      </c>
    </row>
    <row r="577">
      <c r="A577" s="1" t="s">
        <v>129</v>
      </c>
      <c r="E577" s="27" t="s">
        <v>123</v>
      </c>
    </row>
    <row r="578">
      <c r="A578" s="1" t="s">
        <v>121</v>
      </c>
      <c r="B578" s="1">
        <v>152</v>
      </c>
      <c r="C578" s="26" t="s">
        <v>1803</v>
      </c>
      <c r="D578" t="s">
        <v>123</v>
      </c>
      <c r="E578" s="27" t="s">
        <v>1804</v>
      </c>
      <c r="F578" s="28" t="s">
        <v>142</v>
      </c>
      <c r="G578" s="29">
        <v>1264.3</v>
      </c>
      <c r="H578" s="28">
        <v>0</v>
      </c>
      <c r="I578" s="30">
        <f>ROUND(G578*H578,P4)</f>
        <v>0</v>
      </c>
      <c r="L578" s="31">
        <v>0</v>
      </c>
      <c r="M578" s="24">
        <f>ROUND(G578*L578,P4)</f>
        <v>0</v>
      </c>
      <c r="N578" s="25" t="s">
        <v>536</v>
      </c>
      <c r="O578" s="32">
        <f>M578*AA578</f>
        <v>0</v>
      </c>
      <c r="P578" s="1">
        <v>3</v>
      </c>
      <c r="AA578" s="1">
        <f>IF(P578=1,$O$3,IF(P578=2,$O$4,$O$5))</f>
        <v>0</v>
      </c>
    </row>
    <row r="579">
      <c r="A579" s="1" t="s">
        <v>127</v>
      </c>
      <c r="E579" s="27" t="s">
        <v>1804</v>
      </c>
    </row>
    <row r="580">
      <c r="A580" s="1" t="s">
        <v>128</v>
      </c>
      <c r="E580" s="33" t="s">
        <v>1750</v>
      </c>
    </row>
    <row r="581">
      <c r="A581" s="1" t="s">
        <v>129</v>
      </c>
      <c r="E581" s="27" t="s">
        <v>123</v>
      </c>
    </row>
    <row r="582" ht="25.5">
      <c r="A582" s="1" t="s">
        <v>121</v>
      </c>
      <c r="B582" s="1">
        <v>154</v>
      </c>
      <c r="C582" s="26" t="s">
        <v>1805</v>
      </c>
      <c r="D582" t="s">
        <v>123</v>
      </c>
      <c r="E582" s="27" t="s">
        <v>1806</v>
      </c>
      <c r="F582" s="28" t="s">
        <v>603</v>
      </c>
      <c r="G582" s="29">
        <v>34.329999999999998</v>
      </c>
      <c r="H582" s="28">
        <v>0.01388</v>
      </c>
      <c r="I582" s="30">
        <f>ROUND(G582*H582,P4)</f>
        <v>0</v>
      </c>
      <c r="L582" s="31">
        <v>0</v>
      </c>
      <c r="M582" s="24">
        <f>ROUND(G582*L582,P4)</f>
        <v>0</v>
      </c>
      <c r="N582" s="25" t="s">
        <v>536</v>
      </c>
      <c r="O582" s="32">
        <f>M582*AA582</f>
        <v>0</v>
      </c>
      <c r="P582" s="1">
        <v>3</v>
      </c>
      <c r="AA582" s="1">
        <f>IF(P582=1,$O$3,IF(P582=2,$O$4,$O$5))</f>
        <v>0</v>
      </c>
    </row>
    <row r="583" ht="25.5">
      <c r="A583" s="1" t="s">
        <v>127</v>
      </c>
      <c r="E583" s="27" t="s">
        <v>1806</v>
      </c>
    </row>
    <row r="584" ht="38.25">
      <c r="A584" s="1" t="s">
        <v>128</v>
      </c>
      <c r="E584" s="33" t="s">
        <v>1807</v>
      </c>
    </row>
    <row r="585">
      <c r="A585" s="1" t="s">
        <v>129</v>
      </c>
      <c r="E585" s="27" t="s">
        <v>123</v>
      </c>
    </row>
    <row r="586">
      <c r="A586" s="1" t="s">
        <v>121</v>
      </c>
      <c r="B586" s="1">
        <v>155</v>
      </c>
      <c r="C586" s="26" t="s">
        <v>1808</v>
      </c>
      <c r="D586" t="s">
        <v>123</v>
      </c>
      <c r="E586" s="27" t="s">
        <v>1809</v>
      </c>
      <c r="F586" s="28" t="s">
        <v>142</v>
      </c>
      <c r="G586" s="29">
        <v>164.089</v>
      </c>
      <c r="H586" s="28">
        <v>1.0000000000000001E-05</v>
      </c>
      <c r="I586" s="30">
        <f>ROUND(G586*H586,P4)</f>
        <v>0</v>
      </c>
      <c r="L586" s="31">
        <v>0</v>
      </c>
      <c r="M586" s="24">
        <f>ROUND(G586*L586,P4)</f>
        <v>0</v>
      </c>
      <c r="N586" s="25" t="s">
        <v>536</v>
      </c>
      <c r="O586" s="32">
        <f>M586*AA586</f>
        <v>0</v>
      </c>
      <c r="P586" s="1">
        <v>3</v>
      </c>
      <c r="AA586" s="1">
        <f>IF(P586=1,$O$3,IF(P586=2,$O$4,$O$5))</f>
        <v>0</v>
      </c>
    </row>
    <row r="587">
      <c r="A587" s="1" t="s">
        <v>127</v>
      </c>
      <c r="E587" s="27" t="s">
        <v>1809</v>
      </c>
    </row>
    <row r="588" ht="63.75">
      <c r="A588" s="1" t="s">
        <v>128</v>
      </c>
      <c r="E588" s="33" t="s">
        <v>1810</v>
      </c>
    </row>
    <row r="589">
      <c r="A589" s="1" t="s">
        <v>129</v>
      </c>
      <c r="E589" s="27" t="s">
        <v>123</v>
      </c>
    </row>
    <row r="590">
      <c r="A590" s="1" t="s">
        <v>121</v>
      </c>
      <c r="B590" s="1">
        <v>158</v>
      </c>
      <c r="C590" s="26" t="s">
        <v>1811</v>
      </c>
      <c r="D590" t="s">
        <v>123</v>
      </c>
      <c r="E590" s="27" t="s">
        <v>1812</v>
      </c>
      <c r="F590" s="28" t="s">
        <v>142</v>
      </c>
      <c r="G590" s="29">
        <v>60.335000000000001</v>
      </c>
      <c r="H590" s="28">
        <v>0.0054400000000000004</v>
      </c>
      <c r="I590" s="30">
        <f>ROUND(G590*H590,P4)</f>
        <v>0</v>
      </c>
      <c r="L590" s="31">
        <v>0</v>
      </c>
      <c r="M590" s="24">
        <f>ROUND(G590*L590,P4)</f>
        <v>0</v>
      </c>
      <c r="N590" s="25" t="s">
        <v>536</v>
      </c>
      <c r="O590" s="32">
        <f>M590*AA590</f>
        <v>0</v>
      </c>
      <c r="P590" s="1">
        <v>3</v>
      </c>
      <c r="AA590" s="1">
        <f>IF(P590=1,$O$3,IF(P590=2,$O$4,$O$5))</f>
        <v>0</v>
      </c>
    </row>
    <row r="591">
      <c r="A591" s="1" t="s">
        <v>127</v>
      </c>
      <c r="E591" s="27" t="s">
        <v>1812</v>
      </c>
    </row>
    <row r="592" ht="89.25">
      <c r="A592" s="1" t="s">
        <v>128</v>
      </c>
      <c r="E592" s="33" t="s">
        <v>1813</v>
      </c>
    </row>
    <row r="593">
      <c r="A593" s="1" t="s">
        <v>129</v>
      </c>
      <c r="E593" s="27" t="s">
        <v>123</v>
      </c>
    </row>
    <row r="594">
      <c r="A594" s="1" t="s">
        <v>121</v>
      </c>
      <c r="B594" s="1">
        <v>159</v>
      </c>
      <c r="C594" s="26" t="s">
        <v>1814</v>
      </c>
      <c r="D594" t="s">
        <v>123</v>
      </c>
      <c r="E594" s="27" t="s">
        <v>1815</v>
      </c>
      <c r="F594" s="28" t="s">
        <v>603</v>
      </c>
      <c r="G594" s="29">
        <v>381.28899999999999</v>
      </c>
      <c r="H594" s="28">
        <v>0.00018000000000000001</v>
      </c>
      <c r="I594" s="30">
        <f>ROUND(G594*H594,P4)</f>
        <v>0</v>
      </c>
      <c r="L594" s="31">
        <v>0</v>
      </c>
      <c r="M594" s="24">
        <f>ROUND(G594*L594,P4)</f>
        <v>0</v>
      </c>
      <c r="N594" s="25" t="s">
        <v>536</v>
      </c>
      <c r="O594" s="32">
        <f>M594*AA594</f>
        <v>0</v>
      </c>
      <c r="P594" s="1">
        <v>3</v>
      </c>
      <c r="AA594" s="1">
        <f>IF(P594=1,$O$3,IF(P594=2,$O$4,$O$5))</f>
        <v>0</v>
      </c>
    </row>
    <row r="595">
      <c r="A595" s="1" t="s">
        <v>127</v>
      </c>
      <c r="E595" s="27" t="s">
        <v>1815</v>
      </c>
    </row>
    <row r="596">
      <c r="A596" s="1" t="s">
        <v>128</v>
      </c>
    </row>
    <row r="597">
      <c r="A597" s="1" t="s">
        <v>129</v>
      </c>
      <c r="E597" s="27" t="s">
        <v>123</v>
      </c>
    </row>
    <row r="598" ht="25.5">
      <c r="A598" s="1" t="s">
        <v>121</v>
      </c>
      <c r="B598" s="1">
        <v>160</v>
      </c>
      <c r="C598" s="26" t="s">
        <v>1816</v>
      </c>
      <c r="D598" t="s">
        <v>123</v>
      </c>
      <c r="E598" s="27" t="s">
        <v>1817</v>
      </c>
      <c r="F598" s="28" t="s">
        <v>142</v>
      </c>
      <c r="G598" s="29">
        <v>31.646000000000001</v>
      </c>
      <c r="H598" s="28">
        <v>0.01363</v>
      </c>
      <c r="I598" s="30">
        <f>ROUND(G598*H598,P4)</f>
        <v>0</v>
      </c>
      <c r="L598" s="31">
        <v>0</v>
      </c>
      <c r="M598" s="24">
        <f>ROUND(G598*L598,P4)</f>
        <v>0</v>
      </c>
      <c r="N598" s="25" t="s">
        <v>536</v>
      </c>
      <c r="O598" s="32">
        <f>M598*AA598</f>
        <v>0</v>
      </c>
      <c r="P598" s="1">
        <v>3</v>
      </c>
      <c r="AA598" s="1">
        <f>IF(P598=1,$O$3,IF(P598=2,$O$4,$O$5))</f>
        <v>0</v>
      </c>
    </row>
    <row r="599" ht="25.5">
      <c r="A599" s="1" t="s">
        <v>127</v>
      </c>
      <c r="E599" s="27" t="s">
        <v>1817</v>
      </c>
    </row>
    <row r="600" ht="25.5">
      <c r="A600" s="1" t="s">
        <v>128</v>
      </c>
      <c r="E600" s="33" t="s">
        <v>1818</v>
      </c>
    </row>
    <row r="601">
      <c r="A601" s="1" t="s">
        <v>129</v>
      </c>
      <c r="E601" s="27" t="s">
        <v>123</v>
      </c>
    </row>
    <row r="602" ht="25.5">
      <c r="A602" s="1" t="s">
        <v>121</v>
      </c>
      <c r="B602" s="1">
        <v>161</v>
      </c>
      <c r="C602" s="26" t="s">
        <v>1819</v>
      </c>
      <c r="D602" t="s">
        <v>123</v>
      </c>
      <c r="E602" s="27" t="s">
        <v>1820</v>
      </c>
      <c r="F602" s="28" t="s">
        <v>142</v>
      </c>
      <c r="G602" s="29">
        <v>118.37</v>
      </c>
      <c r="H602" s="28">
        <v>0.017520000000000001</v>
      </c>
      <c r="I602" s="30">
        <f>ROUND(G602*H602,P4)</f>
        <v>0</v>
      </c>
      <c r="L602" s="31">
        <v>0</v>
      </c>
      <c r="M602" s="24">
        <f>ROUND(G602*L602,P4)</f>
        <v>0</v>
      </c>
      <c r="N602" s="25" t="s">
        <v>536</v>
      </c>
      <c r="O602" s="32">
        <f>M602*AA602</f>
        <v>0</v>
      </c>
      <c r="P602" s="1">
        <v>3</v>
      </c>
      <c r="AA602" s="1">
        <f>IF(P602=1,$O$3,IF(P602=2,$O$4,$O$5))</f>
        <v>0</v>
      </c>
    </row>
    <row r="603" ht="25.5">
      <c r="A603" s="1" t="s">
        <v>127</v>
      </c>
      <c r="E603" s="27" t="s">
        <v>1820</v>
      </c>
    </row>
    <row r="604" ht="38.25">
      <c r="A604" s="1" t="s">
        <v>128</v>
      </c>
      <c r="E604" s="33" t="s">
        <v>1821</v>
      </c>
    </row>
    <row r="605">
      <c r="A605" s="1" t="s">
        <v>129</v>
      </c>
      <c r="E605" s="27" t="s">
        <v>123</v>
      </c>
    </row>
    <row r="606" ht="25.5">
      <c r="A606" s="1" t="s">
        <v>121</v>
      </c>
      <c r="B606" s="1">
        <v>162</v>
      </c>
      <c r="C606" s="26" t="s">
        <v>1822</v>
      </c>
      <c r="D606" t="s">
        <v>123</v>
      </c>
      <c r="E606" s="27" t="s">
        <v>1823</v>
      </c>
      <c r="F606" s="28" t="s">
        <v>142</v>
      </c>
      <c r="G606" s="29">
        <v>19.039999999999999</v>
      </c>
      <c r="H606" s="28">
        <v>0.02733</v>
      </c>
      <c r="I606" s="30">
        <f>ROUND(G606*H606,P4)</f>
        <v>0</v>
      </c>
      <c r="L606" s="31">
        <v>0</v>
      </c>
      <c r="M606" s="24">
        <f>ROUND(G606*L606,P4)</f>
        <v>0</v>
      </c>
      <c r="N606" s="25" t="s">
        <v>536</v>
      </c>
      <c r="O606" s="32">
        <f>M606*AA606</f>
        <v>0</v>
      </c>
      <c r="P606" s="1">
        <v>3</v>
      </c>
      <c r="AA606" s="1">
        <f>IF(P606=1,$O$3,IF(P606=2,$O$4,$O$5))</f>
        <v>0</v>
      </c>
    </row>
    <row r="607" ht="25.5">
      <c r="A607" s="1" t="s">
        <v>127</v>
      </c>
      <c r="E607" s="27" t="s">
        <v>1823</v>
      </c>
    </row>
    <row r="608" ht="38.25">
      <c r="A608" s="1" t="s">
        <v>128</v>
      </c>
      <c r="E608" s="33" t="s">
        <v>1824</v>
      </c>
    </row>
    <row r="609">
      <c r="A609" s="1" t="s">
        <v>129</v>
      </c>
      <c r="E609" s="27" t="s">
        <v>123</v>
      </c>
    </row>
    <row r="610" ht="25.5">
      <c r="A610" s="1" t="s">
        <v>121</v>
      </c>
      <c r="B610" s="1">
        <v>163</v>
      </c>
      <c r="C610" s="26" t="s">
        <v>1825</v>
      </c>
      <c r="D610" t="s">
        <v>123</v>
      </c>
      <c r="E610" s="27" t="s">
        <v>1826</v>
      </c>
      <c r="F610" s="28" t="s">
        <v>603</v>
      </c>
      <c r="G610" s="29">
        <v>381.28899999999999</v>
      </c>
      <c r="H610" s="28">
        <v>0</v>
      </c>
      <c r="I610" s="30">
        <f>ROUND(G610*H610,P4)</f>
        <v>0</v>
      </c>
      <c r="L610" s="31">
        <v>0</v>
      </c>
      <c r="M610" s="24">
        <f>ROUND(G610*L610,P4)</f>
        <v>0</v>
      </c>
      <c r="N610" s="25" t="s">
        <v>536</v>
      </c>
      <c r="O610" s="32">
        <f>M610*AA610</f>
        <v>0</v>
      </c>
      <c r="P610" s="1">
        <v>3</v>
      </c>
      <c r="AA610" s="1">
        <f>IF(P610=1,$O$3,IF(P610=2,$O$4,$O$5))</f>
        <v>0</v>
      </c>
    </row>
    <row r="611" ht="25.5">
      <c r="A611" s="1" t="s">
        <v>127</v>
      </c>
      <c r="E611" s="27" t="s">
        <v>1826</v>
      </c>
    </row>
    <row r="612" ht="331.5">
      <c r="A612" s="1" t="s">
        <v>128</v>
      </c>
      <c r="E612" s="33" t="s">
        <v>1827</v>
      </c>
    </row>
    <row r="613">
      <c r="A613" s="1" t="s">
        <v>129</v>
      </c>
      <c r="E613" s="27" t="s">
        <v>123</v>
      </c>
    </row>
    <row r="614" ht="25.5">
      <c r="A614" s="1" t="s">
        <v>121</v>
      </c>
      <c r="B614" s="1">
        <v>165</v>
      </c>
      <c r="C614" s="26" t="s">
        <v>1828</v>
      </c>
      <c r="D614" t="s">
        <v>123</v>
      </c>
      <c r="E614" s="27" t="s">
        <v>1829</v>
      </c>
      <c r="F614" s="28" t="s">
        <v>142</v>
      </c>
      <c r="G614" s="29">
        <v>135.529</v>
      </c>
      <c r="H614" s="28">
        <v>0</v>
      </c>
      <c r="I614" s="30">
        <f>ROUND(G614*H614,P4)</f>
        <v>0</v>
      </c>
      <c r="L614" s="31">
        <v>0</v>
      </c>
      <c r="M614" s="24">
        <f>ROUND(G614*L614,P4)</f>
        <v>0</v>
      </c>
      <c r="N614" s="25" t="s">
        <v>536</v>
      </c>
      <c r="O614" s="32">
        <f>M614*AA614</f>
        <v>0</v>
      </c>
      <c r="P614" s="1">
        <v>3</v>
      </c>
      <c r="AA614" s="1">
        <f>IF(P614=1,$O$3,IF(P614=2,$O$4,$O$5))</f>
        <v>0</v>
      </c>
    </row>
    <row r="615" ht="25.5">
      <c r="A615" s="1" t="s">
        <v>127</v>
      </c>
      <c r="E615" s="27" t="s">
        <v>1829</v>
      </c>
    </row>
    <row r="616" ht="25.5">
      <c r="A616" s="1" t="s">
        <v>128</v>
      </c>
      <c r="E616" s="33" t="s">
        <v>1830</v>
      </c>
    </row>
    <row r="617">
      <c r="A617" s="1" t="s">
        <v>129</v>
      </c>
      <c r="E617" s="27" t="s">
        <v>123</v>
      </c>
    </row>
    <row r="618">
      <c r="A618" s="1" t="s">
        <v>121</v>
      </c>
      <c r="B618" s="1">
        <v>147</v>
      </c>
      <c r="C618" s="26" t="s">
        <v>1831</v>
      </c>
      <c r="D618" t="s">
        <v>123</v>
      </c>
      <c r="E618" s="27" t="s">
        <v>1832</v>
      </c>
      <c r="F618" s="28" t="s">
        <v>603</v>
      </c>
      <c r="G618" s="29">
        <v>115.17700000000001</v>
      </c>
      <c r="H618" s="28">
        <v>0</v>
      </c>
      <c r="I618" s="30">
        <f>ROUND(G618*H618,P4)</f>
        <v>0</v>
      </c>
      <c r="L618" s="31">
        <v>0</v>
      </c>
      <c r="M618" s="24">
        <f>ROUND(G618*L618,P4)</f>
        <v>0</v>
      </c>
      <c r="N618" s="25" t="s">
        <v>536</v>
      </c>
      <c r="O618" s="32">
        <f>M618*AA618</f>
        <v>0</v>
      </c>
      <c r="P618" s="1">
        <v>3</v>
      </c>
      <c r="AA618" s="1">
        <f>IF(P618=1,$O$3,IF(P618=2,$O$4,$O$5))</f>
        <v>0</v>
      </c>
    </row>
    <row r="619">
      <c r="A619" s="1" t="s">
        <v>127</v>
      </c>
      <c r="E619" s="27" t="s">
        <v>1832</v>
      </c>
    </row>
    <row r="620" ht="25.5">
      <c r="A620" s="1" t="s">
        <v>128</v>
      </c>
      <c r="E620" s="33" t="s">
        <v>1833</v>
      </c>
    </row>
    <row r="621">
      <c r="A621" s="1" t="s">
        <v>129</v>
      </c>
      <c r="E621" s="27" t="s">
        <v>123</v>
      </c>
    </row>
    <row r="622" ht="25.5">
      <c r="A622" s="1" t="s">
        <v>121</v>
      </c>
      <c r="B622" s="1">
        <v>167</v>
      </c>
      <c r="C622" s="26" t="s">
        <v>1834</v>
      </c>
      <c r="D622" t="s">
        <v>123</v>
      </c>
      <c r="E622" s="27" t="s">
        <v>1835</v>
      </c>
      <c r="F622" s="28" t="s">
        <v>632</v>
      </c>
      <c r="G622" s="29">
        <v>41.622</v>
      </c>
      <c r="H622" s="28">
        <v>0</v>
      </c>
      <c r="I622" s="30">
        <f>ROUND(G622*H622,P4)</f>
        <v>0</v>
      </c>
      <c r="L622" s="31">
        <v>0</v>
      </c>
      <c r="M622" s="24">
        <f>ROUND(G622*L622,P4)</f>
        <v>0</v>
      </c>
      <c r="N622" s="25" t="s">
        <v>536</v>
      </c>
      <c r="O622" s="32">
        <f>M622*AA622</f>
        <v>0</v>
      </c>
      <c r="P622" s="1">
        <v>3</v>
      </c>
      <c r="AA622" s="1">
        <f>IF(P622=1,$O$3,IF(P622=2,$O$4,$O$5))</f>
        <v>0</v>
      </c>
    </row>
    <row r="623" ht="38.25">
      <c r="A623" s="1" t="s">
        <v>127</v>
      </c>
      <c r="E623" s="27" t="s">
        <v>1836</v>
      </c>
    </row>
    <row r="624">
      <c r="A624" s="1" t="s">
        <v>128</v>
      </c>
    </row>
    <row r="625">
      <c r="A625" s="1" t="s">
        <v>129</v>
      </c>
      <c r="E625" s="27" t="s">
        <v>123</v>
      </c>
    </row>
    <row r="626">
      <c r="A626" s="1" t="s">
        <v>121</v>
      </c>
      <c r="B626" s="1">
        <v>153</v>
      </c>
      <c r="C626" s="26" t="s">
        <v>1837</v>
      </c>
      <c r="D626" t="s">
        <v>123</v>
      </c>
      <c r="E626" s="27" t="s">
        <v>1838</v>
      </c>
      <c r="F626" s="28" t="s">
        <v>142</v>
      </c>
      <c r="G626" s="29">
        <v>1314.8720000000001</v>
      </c>
      <c r="H626" s="28">
        <v>0</v>
      </c>
      <c r="I626" s="30">
        <f>ROUND(G626*H626,P4)</f>
        <v>0</v>
      </c>
      <c r="L626" s="31">
        <v>0</v>
      </c>
      <c r="M626" s="24">
        <f>ROUND(G626*L626,P4)</f>
        <v>0</v>
      </c>
      <c r="N626" s="25" t="s">
        <v>177</v>
      </c>
      <c r="O626" s="32">
        <f>M626*AA626</f>
        <v>0</v>
      </c>
      <c r="P626" s="1">
        <v>3</v>
      </c>
      <c r="AA626" s="1">
        <f>IF(P626=1,$O$3,IF(P626=2,$O$4,$O$5))</f>
        <v>0</v>
      </c>
    </row>
    <row r="627">
      <c r="A627" s="1" t="s">
        <v>127</v>
      </c>
      <c r="E627" s="27" t="s">
        <v>1838</v>
      </c>
    </row>
    <row r="628">
      <c r="A628" s="1" t="s">
        <v>128</v>
      </c>
    </row>
    <row r="629">
      <c r="A629" s="1" t="s">
        <v>129</v>
      </c>
      <c r="E629" s="27" t="s">
        <v>123</v>
      </c>
    </row>
    <row r="630">
      <c r="A630" s="1" t="s">
        <v>121</v>
      </c>
      <c r="B630" s="1">
        <v>149</v>
      </c>
      <c r="C630" s="26" t="s">
        <v>1839</v>
      </c>
      <c r="D630" t="s">
        <v>123</v>
      </c>
      <c r="E630" s="27" t="s">
        <v>1840</v>
      </c>
      <c r="F630" s="28" t="s">
        <v>149</v>
      </c>
      <c r="G630" s="29">
        <v>30</v>
      </c>
      <c r="H630" s="28">
        <v>0</v>
      </c>
      <c r="I630" s="30">
        <f>ROUND(G630*H630,P4)</f>
        <v>0</v>
      </c>
      <c r="L630" s="31">
        <v>0</v>
      </c>
      <c r="M630" s="24">
        <f>ROUND(G630*L630,P4)</f>
        <v>0</v>
      </c>
      <c r="N630" s="25" t="s">
        <v>177</v>
      </c>
      <c r="O630" s="32">
        <f>M630*AA630</f>
        <v>0</v>
      </c>
      <c r="P630" s="1">
        <v>3</v>
      </c>
      <c r="AA630" s="1">
        <f>IF(P630=1,$O$3,IF(P630=2,$O$4,$O$5))</f>
        <v>0</v>
      </c>
    </row>
    <row r="631">
      <c r="A631" s="1" t="s">
        <v>127</v>
      </c>
      <c r="E631" s="27" t="s">
        <v>1840</v>
      </c>
    </row>
    <row r="632">
      <c r="A632" s="1" t="s">
        <v>128</v>
      </c>
    </row>
    <row r="633" ht="216.75">
      <c r="A633" s="1" t="s">
        <v>129</v>
      </c>
      <c r="E633" s="27" t="s">
        <v>1841</v>
      </c>
    </row>
    <row r="634">
      <c r="A634" s="1" t="s">
        <v>118</v>
      </c>
      <c r="C634" s="22" t="s">
        <v>1842</v>
      </c>
      <c r="E634" s="23" t="s">
        <v>1843</v>
      </c>
      <c r="L634" s="24">
        <f>SUMIFS(L635:L702,A635:A702,"P")</f>
        <v>0</v>
      </c>
      <c r="M634" s="24">
        <f>SUMIFS(M635:M702,A635:A702,"P")</f>
        <v>0</v>
      </c>
      <c r="N634" s="25"/>
    </row>
    <row r="635" ht="25.5">
      <c r="A635" s="1" t="s">
        <v>121</v>
      </c>
      <c r="B635" s="1">
        <v>168</v>
      </c>
      <c r="C635" s="26" t="s">
        <v>1844</v>
      </c>
      <c r="D635" t="s">
        <v>123</v>
      </c>
      <c r="E635" s="27" t="s">
        <v>1845</v>
      </c>
      <c r="F635" s="28" t="s">
        <v>603</v>
      </c>
      <c r="G635" s="29">
        <v>68.715999999999994</v>
      </c>
      <c r="H635" s="28">
        <v>0.045710000000000001</v>
      </c>
      <c r="I635" s="30">
        <f>ROUND(G635*H635,P4)</f>
        <v>0</v>
      </c>
      <c r="L635" s="31">
        <v>0</v>
      </c>
      <c r="M635" s="24">
        <f>ROUND(G635*L635,P4)</f>
        <v>0</v>
      </c>
      <c r="N635" s="25" t="s">
        <v>536</v>
      </c>
      <c r="O635" s="32">
        <f>M635*AA635</f>
        <v>0</v>
      </c>
      <c r="P635" s="1">
        <v>3</v>
      </c>
      <c r="AA635" s="1">
        <f>IF(P635=1,$O$3,IF(P635=2,$O$4,$O$5))</f>
        <v>0</v>
      </c>
    </row>
    <row r="636" ht="38.25">
      <c r="A636" s="1" t="s">
        <v>127</v>
      </c>
      <c r="E636" s="27" t="s">
        <v>1846</v>
      </c>
    </row>
    <row r="637" ht="127.5">
      <c r="A637" s="1" t="s">
        <v>128</v>
      </c>
      <c r="E637" s="33" t="s">
        <v>1847</v>
      </c>
    </row>
    <row r="638">
      <c r="A638" s="1" t="s">
        <v>129</v>
      </c>
      <c r="E638" s="27" t="s">
        <v>123</v>
      </c>
    </row>
    <row r="639" ht="25.5">
      <c r="A639" s="1" t="s">
        <v>121</v>
      </c>
      <c r="B639" s="1">
        <v>169</v>
      </c>
      <c r="C639" s="26" t="s">
        <v>1848</v>
      </c>
      <c r="D639" t="s">
        <v>123</v>
      </c>
      <c r="E639" s="27" t="s">
        <v>1849</v>
      </c>
      <c r="F639" s="28" t="s">
        <v>603</v>
      </c>
      <c r="G639" s="29">
        <v>96.230000000000004</v>
      </c>
      <c r="H639" s="28">
        <v>0.04555</v>
      </c>
      <c r="I639" s="30">
        <f>ROUND(G639*H639,P4)</f>
        <v>0</v>
      </c>
      <c r="L639" s="31">
        <v>0</v>
      </c>
      <c r="M639" s="24">
        <f>ROUND(G639*L639,P4)</f>
        <v>0</v>
      </c>
      <c r="N639" s="25" t="s">
        <v>536</v>
      </c>
      <c r="O639" s="32">
        <f>M639*AA639</f>
        <v>0</v>
      </c>
      <c r="P639" s="1">
        <v>3</v>
      </c>
      <c r="AA639" s="1">
        <f>IF(P639=1,$O$3,IF(P639=2,$O$4,$O$5))</f>
        <v>0</v>
      </c>
    </row>
    <row r="640" ht="38.25">
      <c r="A640" s="1" t="s">
        <v>127</v>
      </c>
      <c r="E640" s="27" t="s">
        <v>1850</v>
      </c>
    </row>
    <row r="641" ht="114.75">
      <c r="A641" s="1" t="s">
        <v>128</v>
      </c>
      <c r="E641" s="33" t="s">
        <v>1851</v>
      </c>
    </row>
    <row r="642">
      <c r="A642" s="1" t="s">
        <v>129</v>
      </c>
      <c r="E642" s="27" t="s">
        <v>123</v>
      </c>
    </row>
    <row r="643" ht="25.5">
      <c r="A643" s="1" t="s">
        <v>121</v>
      </c>
      <c r="B643" s="1">
        <v>170</v>
      </c>
      <c r="C643" s="26" t="s">
        <v>1852</v>
      </c>
      <c r="D643" t="s">
        <v>123</v>
      </c>
      <c r="E643" s="27" t="s">
        <v>1849</v>
      </c>
      <c r="F643" s="28" t="s">
        <v>603</v>
      </c>
      <c r="G643" s="29">
        <v>64.558000000000007</v>
      </c>
      <c r="H643" s="28">
        <v>0.046969999999999998</v>
      </c>
      <c r="I643" s="30">
        <f>ROUND(G643*H643,P4)</f>
        <v>0</v>
      </c>
      <c r="L643" s="31">
        <v>0</v>
      </c>
      <c r="M643" s="24">
        <f>ROUND(G643*L643,P4)</f>
        <v>0</v>
      </c>
      <c r="N643" s="25" t="s">
        <v>536</v>
      </c>
      <c r="O643" s="32">
        <f>M643*AA643</f>
        <v>0</v>
      </c>
      <c r="P643" s="1">
        <v>3</v>
      </c>
      <c r="AA643" s="1">
        <f>IF(P643=1,$O$3,IF(P643=2,$O$4,$O$5))</f>
        <v>0</v>
      </c>
    </row>
    <row r="644" ht="38.25">
      <c r="A644" s="1" t="s">
        <v>127</v>
      </c>
      <c r="E644" s="27" t="s">
        <v>1853</v>
      </c>
    </row>
    <row r="645" ht="89.25">
      <c r="A645" s="1" t="s">
        <v>128</v>
      </c>
      <c r="E645" s="33" t="s">
        <v>1854</v>
      </c>
    </row>
    <row r="646">
      <c r="A646" s="1" t="s">
        <v>129</v>
      </c>
      <c r="E646" s="27" t="s">
        <v>123</v>
      </c>
    </row>
    <row r="647" ht="25.5">
      <c r="A647" s="1" t="s">
        <v>121</v>
      </c>
      <c r="B647" s="1">
        <v>171</v>
      </c>
      <c r="C647" s="26" t="s">
        <v>1855</v>
      </c>
      <c r="D647" t="s">
        <v>123</v>
      </c>
      <c r="E647" s="27" t="s">
        <v>1856</v>
      </c>
      <c r="F647" s="28" t="s">
        <v>603</v>
      </c>
      <c r="G647" s="29">
        <v>177.506</v>
      </c>
      <c r="H647" s="28">
        <v>0.0014</v>
      </c>
      <c r="I647" s="30">
        <f>ROUND(G647*H647,P4)</f>
        <v>0</v>
      </c>
      <c r="L647" s="31">
        <v>0</v>
      </c>
      <c r="M647" s="24">
        <f>ROUND(G647*L647,P4)</f>
        <v>0</v>
      </c>
      <c r="N647" s="25" t="s">
        <v>536</v>
      </c>
      <c r="O647" s="32">
        <f>M647*AA647</f>
        <v>0</v>
      </c>
      <c r="P647" s="1">
        <v>3</v>
      </c>
      <c r="AA647" s="1">
        <f>IF(P647=1,$O$3,IF(P647=2,$O$4,$O$5))</f>
        <v>0</v>
      </c>
    </row>
    <row r="648" ht="25.5">
      <c r="A648" s="1" t="s">
        <v>127</v>
      </c>
      <c r="E648" s="27" t="s">
        <v>1856</v>
      </c>
    </row>
    <row r="649">
      <c r="A649" s="1" t="s">
        <v>128</v>
      </c>
      <c r="E649" s="33" t="s">
        <v>1857</v>
      </c>
    </row>
    <row r="650">
      <c r="A650" s="1" t="s">
        <v>129</v>
      </c>
      <c r="E650" s="27" t="s">
        <v>123</v>
      </c>
    </row>
    <row r="651" ht="25.5">
      <c r="A651" s="1" t="s">
        <v>121</v>
      </c>
      <c r="B651" s="1">
        <v>172</v>
      </c>
      <c r="C651" s="26" t="s">
        <v>1858</v>
      </c>
      <c r="D651" t="s">
        <v>123</v>
      </c>
      <c r="E651" s="27" t="s">
        <v>1859</v>
      </c>
      <c r="F651" s="28" t="s">
        <v>603</v>
      </c>
      <c r="G651" s="29">
        <v>31.876999999999999</v>
      </c>
      <c r="H651" s="28">
        <v>0.027199999999999998</v>
      </c>
      <c r="I651" s="30">
        <f>ROUND(G651*H651,P4)</f>
        <v>0</v>
      </c>
      <c r="L651" s="31">
        <v>0</v>
      </c>
      <c r="M651" s="24">
        <f>ROUND(G651*L651,P4)</f>
        <v>0</v>
      </c>
      <c r="N651" s="25" t="s">
        <v>536</v>
      </c>
      <c r="O651" s="32">
        <f>M651*AA651</f>
        <v>0</v>
      </c>
      <c r="P651" s="1">
        <v>3</v>
      </c>
      <c r="AA651" s="1">
        <f>IF(P651=1,$O$3,IF(P651=2,$O$4,$O$5))</f>
        <v>0</v>
      </c>
    </row>
    <row r="652" ht="38.25">
      <c r="A652" s="1" t="s">
        <v>127</v>
      </c>
      <c r="E652" s="27" t="s">
        <v>1860</v>
      </c>
    </row>
    <row r="653" ht="127.5">
      <c r="A653" s="1" t="s">
        <v>128</v>
      </c>
      <c r="E653" s="33" t="s">
        <v>1861</v>
      </c>
    </row>
    <row r="654">
      <c r="A654" s="1" t="s">
        <v>129</v>
      </c>
      <c r="E654" s="27" t="s">
        <v>123</v>
      </c>
    </row>
    <row r="655" ht="25.5">
      <c r="A655" s="1" t="s">
        <v>121</v>
      </c>
      <c r="B655" s="1">
        <v>173</v>
      </c>
      <c r="C655" s="26" t="s">
        <v>1862</v>
      </c>
      <c r="D655" t="s">
        <v>123</v>
      </c>
      <c r="E655" s="27" t="s">
        <v>1863</v>
      </c>
      <c r="F655" s="28" t="s">
        <v>603</v>
      </c>
      <c r="G655" s="29">
        <v>60.743000000000002</v>
      </c>
      <c r="H655" s="28">
        <v>0.03006</v>
      </c>
      <c r="I655" s="30">
        <f>ROUND(G655*H655,P4)</f>
        <v>0</v>
      </c>
      <c r="L655" s="31">
        <v>0</v>
      </c>
      <c r="M655" s="24">
        <f>ROUND(G655*L655,P4)</f>
        <v>0</v>
      </c>
      <c r="N655" s="25" t="s">
        <v>536</v>
      </c>
      <c r="O655" s="32">
        <f>M655*AA655</f>
        <v>0</v>
      </c>
      <c r="P655" s="1">
        <v>3</v>
      </c>
      <c r="AA655" s="1">
        <f>IF(P655=1,$O$3,IF(P655=2,$O$4,$O$5))</f>
        <v>0</v>
      </c>
    </row>
    <row r="656" ht="38.25">
      <c r="A656" s="1" t="s">
        <v>127</v>
      </c>
      <c r="E656" s="27" t="s">
        <v>1864</v>
      </c>
    </row>
    <row r="657" ht="63.75">
      <c r="A657" s="1" t="s">
        <v>128</v>
      </c>
      <c r="E657" s="33" t="s">
        <v>1865</v>
      </c>
    </row>
    <row r="658">
      <c r="A658" s="1" t="s">
        <v>129</v>
      </c>
      <c r="E658" s="27" t="s">
        <v>123</v>
      </c>
    </row>
    <row r="659" ht="25.5">
      <c r="A659" s="1" t="s">
        <v>121</v>
      </c>
      <c r="B659" s="1">
        <v>174</v>
      </c>
      <c r="C659" s="26" t="s">
        <v>1866</v>
      </c>
      <c r="D659" t="s">
        <v>123</v>
      </c>
      <c r="E659" s="27" t="s">
        <v>1867</v>
      </c>
      <c r="F659" s="28" t="s">
        <v>603</v>
      </c>
      <c r="G659" s="29">
        <v>145.822</v>
      </c>
      <c r="H659" s="28">
        <v>0.020029999999999999</v>
      </c>
      <c r="I659" s="30">
        <f>ROUND(G659*H659,P4)</f>
        <v>0</v>
      </c>
      <c r="L659" s="31">
        <v>0</v>
      </c>
      <c r="M659" s="24">
        <f>ROUND(G659*L659,P4)</f>
        <v>0</v>
      </c>
      <c r="N659" s="25" t="s">
        <v>536</v>
      </c>
      <c r="O659" s="32">
        <f>M659*AA659</f>
        <v>0</v>
      </c>
      <c r="P659" s="1">
        <v>3</v>
      </c>
      <c r="AA659" s="1">
        <f>IF(P659=1,$O$3,IF(P659=2,$O$4,$O$5))</f>
        <v>0</v>
      </c>
    </row>
    <row r="660" ht="38.25">
      <c r="A660" s="1" t="s">
        <v>127</v>
      </c>
      <c r="E660" s="27" t="s">
        <v>1868</v>
      </c>
    </row>
    <row r="661" ht="255">
      <c r="A661" s="1" t="s">
        <v>128</v>
      </c>
      <c r="E661" s="33" t="s">
        <v>1869</v>
      </c>
    </row>
    <row r="662">
      <c r="A662" s="1" t="s">
        <v>129</v>
      </c>
      <c r="E662" s="27" t="s">
        <v>123</v>
      </c>
    </row>
    <row r="663" ht="25.5">
      <c r="A663" s="1" t="s">
        <v>121</v>
      </c>
      <c r="B663" s="1">
        <v>175</v>
      </c>
      <c r="C663" s="26" t="s">
        <v>1870</v>
      </c>
      <c r="D663" t="s">
        <v>123</v>
      </c>
      <c r="E663" s="27" t="s">
        <v>1871</v>
      </c>
      <c r="F663" s="28" t="s">
        <v>603</v>
      </c>
      <c r="G663" s="29">
        <v>83.331999999999994</v>
      </c>
      <c r="H663" s="28">
        <v>0.00014999999999999999</v>
      </c>
      <c r="I663" s="30">
        <f>ROUND(G663*H663,P4)</f>
        <v>0</v>
      </c>
      <c r="L663" s="31">
        <v>0</v>
      </c>
      <c r="M663" s="24">
        <f>ROUND(G663*L663,P4)</f>
        <v>0</v>
      </c>
      <c r="N663" s="25" t="s">
        <v>536</v>
      </c>
      <c r="O663" s="32">
        <f>M663*AA663</f>
        <v>0</v>
      </c>
      <c r="P663" s="1">
        <v>3</v>
      </c>
      <c r="AA663" s="1">
        <f>IF(P663=1,$O$3,IF(P663=2,$O$4,$O$5))</f>
        <v>0</v>
      </c>
    </row>
    <row r="664" ht="25.5">
      <c r="A664" s="1" t="s">
        <v>127</v>
      </c>
      <c r="E664" s="27" t="s">
        <v>1871</v>
      </c>
    </row>
    <row r="665" ht="140.25">
      <c r="A665" s="1" t="s">
        <v>128</v>
      </c>
      <c r="E665" s="33" t="s">
        <v>1872</v>
      </c>
    </row>
    <row r="666">
      <c r="A666" s="1" t="s">
        <v>129</v>
      </c>
      <c r="E666" s="27" t="s">
        <v>123</v>
      </c>
    </row>
    <row r="667" ht="25.5">
      <c r="A667" s="1" t="s">
        <v>121</v>
      </c>
      <c r="B667" s="1">
        <v>176</v>
      </c>
      <c r="C667" s="26" t="s">
        <v>1873</v>
      </c>
      <c r="D667" t="s">
        <v>123</v>
      </c>
      <c r="E667" s="27" t="s">
        <v>1874</v>
      </c>
      <c r="F667" s="28" t="s">
        <v>603</v>
      </c>
      <c r="G667" s="29">
        <v>145.822</v>
      </c>
      <c r="H667" s="28">
        <v>0.00069999999999999999</v>
      </c>
      <c r="I667" s="30">
        <f>ROUND(G667*H667,P4)</f>
        <v>0</v>
      </c>
      <c r="L667" s="31">
        <v>0</v>
      </c>
      <c r="M667" s="24">
        <f>ROUND(G667*L667,P4)</f>
        <v>0</v>
      </c>
      <c r="N667" s="25" t="s">
        <v>536</v>
      </c>
      <c r="O667" s="32">
        <f>M667*AA667</f>
        <v>0</v>
      </c>
      <c r="P667" s="1">
        <v>3</v>
      </c>
      <c r="AA667" s="1">
        <f>IF(P667=1,$O$3,IF(P667=2,$O$4,$O$5))</f>
        <v>0</v>
      </c>
    </row>
    <row r="668" ht="25.5">
      <c r="A668" s="1" t="s">
        <v>127</v>
      </c>
      <c r="E668" s="27" t="s">
        <v>1874</v>
      </c>
    </row>
    <row r="669">
      <c r="A669" s="1" t="s">
        <v>128</v>
      </c>
    </row>
    <row r="670">
      <c r="A670" s="1" t="s">
        <v>129</v>
      </c>
      <c r="E670" s="27" t="s">
        <v>123</v>
      </c>
    </row>
    <row r="671" ht="25.5">
      <c r="A671" s="1" t="s">
        <v>121</v>
      </c>
      <c r="B671" s="1">
        <v>179</v>
      </c>
      <c r="C671" s="26" t="s">
        <v>1875</v>
      </c>
      <c r="D671" t="s">
        <v>123</v>
      </c>
      <c r="E671" s="27" t="s">
        <v>1876</v>
      </c>
      <c r="F671" s="28" t="s">
        <v>603</v>
      </c>
      <c r="G671" s="29">
        <v>182.81100000000001</v>
      </c>
      <c r="H671" s="28">
        <v>0.026499999999999999</v>
      </c>
      <c r="I671" s="30">
        <f>ROUND(G671*H671,P4)</f>
        <v>0</v>
      </c>
      <c r="L671" s="31">
        <v>0</v>
      </c>
      <c r="M671" s="24">
        <f>ROUND(G671*L671,P4)</f>
        <v>0</v>
      </c>
      <c r="N671" s="25" t="s">
        <v>536</v>
      </c>
      <c r="O671" s="32">
        <f>M671*AA671</f>
        <v>0</v>
      </c>
      <c r="P671" s="1">
        <v>3</v>
      </c>
      <c r="AA671" s="1">
        <f>IF(P671=1,$O$3,IF(P671=2,$O$4,$O$5))</f>
        <v>0</v>
      </c>
    </row>
    <row r="672" ht="25.5">
      <c r="A672" s="1" t="s">
        <v>127</v>
      </c>
      <c r="E672" s="27" t="s">
        <v>1876</v>
      </c>
    </row>
    <row r="673" ht="318.75">
      <c r="A673" s="1" t="s">
        <v>128</v>
      </c>
      <c r="E673" s="33" t="s">
        <v>1877</v>
      </c>
    </row>
    <row r="674">
      <c r="A674" s="1" t="s">
        <v>129</v>
      </c>
      <c r="E674" s="27" t="s">
        <v>123</v>
      </c>
    </row>
    <row r="675" ht="25.5">
      <c r="A675" s="1" t="s">
        <v>121</v>
      </c>
      <c r="B675" s="1">
        <v>182</v>
      </c>
      <c r="C675" s="26" t="s">
        <v>1878</v>
      </c>
      <c r="D675" t="s">
        <v>123</v>
      </c>
      <c r="E675" s="27" t="s">
        <v>1879</v>
      </c>
      <c r="F675" s="28" t="s">
        <v>603</v>
      </c>
      <c r="G675" s="29">
        <v>354.33300000000003</v>
      </c>
      <c r="H675" s="28">
        <v>0.014999999999999999</v>
      </c>
      <c r="I675" s="30">
        <f>ROUND(G675*H675,P4)</f>
        <v>0</v>
      </c>
      <c r="L675" s="31">
        <v>0</v>
      </c>
      <c r="M675" s="24">
        <f>ROUND(G675*L675,P4)</f>
        <v>0</v>
      </c>
      <c r="N675" s="25" t="s">
        <v>536</v>
      </c>
      <c r="O675" s="32">
        <f>M675*AA675</f>
        <v>0</v>
      </c>
      <c r="P675" s="1">
        <v>3</v>
      </c>
      <c r="AA675" s="1">
        <f>IF(P675=1,$O$3,IF(P675=2,$O$4,$O$5))</f>
        <v>0</v>
      </c>
    </row>
    <row r="676" ht="25.5">
      <c r="A676" s="1" t="s">
        <v>127</v>
      </c>
      <c r="E676" s="27" t="s">
        <v>1879</v>
      </c>
    </row>
    <row r="677" ht="409.5">
      <c r="A677" s="1" t="s">
        <v>128</v>
      </c>
      <c r="E677" s="33" t="s">
        <v>1880</v>
      </c>
    </row>
    <row r="678">
      <c r="A678" s="1" t="s">
        <v>129</v>
      </c>
      <c r="E678" s="27" t="s">
        <v>123</v>
      </c>
    </row>
    <row r="679" ht="25.5">
      <c r="A679" s="1" t="s">
        <v>121</v>
      </c>
      <c r="B679" s="1">
        <v>177</v>
      </c>
      <c r="C679" s="26" t="s">
        <v>1881</v>
      </c>
      <c r="D679" t="s">
        <v>123</v>
      </c>
      <c r="E679" s="27" t="s">
        <v>1882</v>
      </c>
      <c r="F679" s="28" t="s">
        <v>603</v>
      </c>
      <c r="G679" s="29">
        <v>98.606999999999999</v>
      </c>
      <c r="H679" s="28">
        <v>0.0050000000000000001</v>
      </c>
      <c r="I679" s="30">
        <f>ROUND(G679*H679,P4)</f>
        <v>0</v>
      </c>
      <c r="L679" s="31">
        <v>0</v>
      </c>
      <c r="M679" s="24">
        <f>ROUND(G679*L679,P4)</f>
        <v>0</v>
      </c>
      <c r="N679" s="25" t="s">
        <v>536</v>
      </c>
      <c r="O679" s="32">
        <f>M679*AA679</f>
        <v>0</v>
      </c>
      <c r="P679" s="1">
        <v>3</v>
      </c>
      <c r="AA679" s="1">
        <f>IF(P679=1,$O$3,IF(P679=2,$O$4,$O$5))</f>
        <v>0</v>
      </c>
    </row>
    <row r="680" ht="25.5">
      <c r="A680" s="1" t="s">
        <v>127</v>
      </c>
      <c r="E680" s="27" t="s">
        <v>1882</v>
      </c>
    </row>
    <row r="681" ht="140.25">
      <c r="A681" s="1" t="s">
        <v>128</v>
      </c>
      <c r="E681" s="33" t="s">
        <v>1883</v>
      </c>
    </row>
    <row r="682">
      <c r="A682" s="1" t="s">
        <v>129</v>
      </c>
      <c r="E682" s="27" t="s">
        <v>123</v>
      </c>
    </row>
    <row r="683" ht="25.5">
      <c r="A683" s="1" t="s">
        <v>121</v>
      </c>
      <c r="B683" s="1">
        <v>178</v>
      </c>
      <c r="C683" s="26" t="s">
        <v>1884</v>
      </c>
      <c r="D683" t="s">
        <v>123</v>
      </c>
      <c r="E683" s="27" t="s">
        <v>1885</v>
      </c>
      <c r="F683" s="28" t="s">
        <v>603</v>
      </c>
      <c r="G683" s="29">
        <v>493.03500000000003</v>
      </c>
      <c r="H683" s="28">
        <v>0.0050000000000000001</v>
      </c>
      <c r="I683" s="30">
        <f>ROUND(G683*H683,P4)</f>
        <v>0</v>
      </c>
      <c r="L683" s="31">
        <v>0</v>
      </c>
      <c r="M683" s="24">
        <f>ROUND(G683*L683,P4)</f>
        <v>0</v>
      </c>
      <c r="N683" s="25" t="s">
        <v>536</v>
      </c>
      <c r="O683" s="32">
        <f>M683*AA683</f>
        <v>0</v>
      </c>
      <c r="P683" s="1">
        <v>3</v>
      </c>
      <c r="AA683" s="1">
        <f>IF(P683=1,$O$3,IF(P683=2,$O$4,$O$5))</f>
        <v>0</v>
      </c>
    </row>
    <row r="684" ht="38.25">
      <c r="A684" s="1" t="s">
        <v>127</v>
      </c>
      <c r="E684" s="27" t="s">
        <v>1886</v>
      </c>
    </row>
    <row r="685">
      <c r="A685" s="1" t="s">
        <v>128</v>
      </c>
    </row>
    <row r="686">
      <c r="A686" s="1" t="s">
        <v>129</v>
      </c>
      <c r="E686" s="27" t="s">
        <v>123</v>
      </c>
    </row>
    <row r="687" ht="25.5">
      <c r="A687" s="1" t="s">
        <v>121</v>
      </c>
      <c r="B687" s="1">
        <v>183</v>
      </c>
      <c r="C687" s="26" t="s">
        <v>1887</v>
      </c>
      <c r="D687" t="s">
        <v>123</v>
      </c>
      <c r="E687" s="27" t="s">
        <v>1888</v>
      </c>
      <c r="F687" s="28" t="s">
        <v>603</v>
      </c>
      <c r="G687" s="29">
        <v>1474.335</v>
      </c>
      <c r="H687" s="28">
        <v>0.0011000000000000001</v>
      </c>
      <c r="I687" s="30">
        <f>ROUND(G687*H687,P4)</f>
        <v>0</v>
      </c>
      <c r="L687" s="31">
        <v>0</v>
      </c>
      <c r="M687" s="24">
        <f>ROUND(G687*L687,P4)</f>
        <v>0</v>
      </c>
      <c r="N687" s="25" t="s">
        <v>536</v>
      </c>
      <c r="O687" s="32">
        <f>M687*AA687</f>
        <v>0</v>
      </c>
      <c r="P687" s="1">
        <v>3</v>
      </c>
      <c r="AA687" s="1">
        <f>IF(P687=1,$O$3,IF(P687=2,$O$4,$O$5))</f>
        <v>0</v>
      </c>
    </row>
    <row r="688" ht="38.25">
      <c r="A688" s="1" t="s">
        <v>127</v>
      </c>
      <c r="E688" s="27" t="s">
        <v>1889</v>
      </c>
    </row>
    <row r="689" ht="369.75">
      <c r="A689" s="1" t="s">
        <v>128</v>
      </c>
      <c r="E689" s="33" t="s">
        <v>1890</v>
      </c>
    </row>
    <row r="690">
      <c r="A690" s="1" t="s">
        <v>129</v>
      </c>
      <c r="E690" s="27" t="s">
        <v>123</v>
      </c>
    </row>
    <row r="691" ht="25.5">
      <c r="A691" s="1" t="s">
        <v>121</v>
      </c>
      <c r="B691" s="1">
        <v>184</v>
      </c>
      <c r="C691" s="26" t="s">
        <v>1891</v>
      </c>
      <c r="D691" t="s">
        <v>123</v>
      </c>
      <c r="E691" s="27" t="s">
        <v>1892</v>
      </c>
      <c r="F691" s="28" t="s">
        <v>632</v>
      </c>
      <c r="G691" s="29">
        <v>34.231000000000002</v>
      </c>
      <c r="H691" s="28">
        <v>0</v>
      </c>
      <c r="I691" s="30">
        <f>ROUND(G691*H691,P4)</f>
        <v>0</v>
      </c>
      <c r="L691" s="31">
        <v>0</v>
      </c>
      <c r="M691" s="24">
        <f>ROUND(G691*L691,P4)</f>
        <v>0</v>
      </c>
      <c r="N691" s="25" t="s">
        <v>536</v>
      </c>
      <c r="O691" s="32">
        <f>M691*AA691</f>
        <v>0</v>
      </c>
      <c r="P691" s="1">
        <v>3</v>
      </c>
      <c r="AA691" s="1">
        <f>IF(P691=1,$O$3,IF(P691=2,$O$4,$O$5))</f>
        <v>0</v>
      </c>
    </row>
    <row r="692" ht="51">
      <c r="A692" s="1" t="s">
        <v>127</v>
      </c>
      <c r="E692" s="27" t="s">
        <v>1893</v>
      </c>
    </row>
    <row r="693">
      <c r="A693" s="1" t="s">
        <v>128</v>
      </c>
    </row>
    <row r="694">
      <c r="A694" s="1" t="s">
        <v>129</v>
      </c>
      <c r="E694" s="27" t="s">
        <v>123</v>
      </c>
    </row>
    <row r="695" ht="25.5">
      <c r="A695" s="1" t="s">
        <v>121</v>
      </c>
      <c r="B695" s="1">
        <v>180</v>
      </c>
      <c r="C695" s="26" t="s">
        <v>1894</v>
      </c>
      <c r="D695" t="s">
        <v>123</v>
      </c>
      <c r="E695" s="27" t="s">
        <v>1895</v>
      </c>
      <c r="F695" s="28" t="s">
        <v>603</v>
      </c>
      <c r="G695" s="29">
        <v>182.81100000000001</v>
      </c>
      <c r="H695" s="28">
        <v>0.01618</v>
      </c>
      <c r="I695" s="30">
        <f>ROUND(G695*H695,P4)</f>
        <v>0</v>
      </c>
      <c r="L695" s="31">
        <v>0</v>
      </c>
      <c r="M695" s="24">
        <f>ROUND(G695*L695,P4)</f>
        <v>0</v>
      </c>
      <c r="N695" s="25" t="s">
        <v>177</v>
      </c>
      <c r="O695" s="32">
        <f>M695*AA695</f>
        <v>0</v>
      </c>
      <c r="P695" s="1">
        <v>3</v>
      </c>
      <c r="AA695" s="1">
        <f>IF(P695=1,$O$3,IF(P695=2,$O$4,$O$5))</f>
        <v>0</v>
      </c>
    </row>
    <row r="696" ht="25.5">
      <c r="A696" s="1" t="s">
        <v>127</v>
      </c>
      <c r="E696" s="27" t="s">
        <v>1895</v>
      </c>
    </row>
    <row r="697" ht="318.75">
      <c r="A697" s="1" t="s">
        <v>128</v>
      </c>
      <c r="E697" s="33" t="s">
        <v>1896</v>
      </c>
    </row>
    <row r="698" ht="76.5">
      <c r="A698" s="1" t="s">
        <v>129</v>
      </c>
      <c r="E698" s="27" t="s">
        <v>1897</v>
      </c>
    </row>
    <row r="699">
      <c r="A699" s="1" t="s">
        <v>121</v>
      </c>
      <c r="B699" s="1">
        <v>181</v>
      </c>
      <c r="C699" s="26" t="s">
        <v>1898</v>
      </c>
      <c r="D699" t="s">
        <v>123</v>
      </c>
      <c r="E699" s="27" t="s">
        <v>1899</v>
      </c>
      <c r="F699" s="28" t="s">
        <v>603</v>
      </c>
      <c r="G699" s="29">
        <v>244.511</v>
      </c>
      <c r="H699" s="28">
        <v>0</v>
      </c>
      <c r="I699" s="30">
        <f>ROUND(G699*H699,P4)</f>
        <v>0</v>
      </c>
      <c r="L699" s="31">
        <v>0</v>
      </c>
      <c r="M699" s="24">
        <f>ROUND(G699*L699,P4)</f>
        <v>0</v>
      </c>
      <c r="N699" s="25" t="s">
        <v>177</v>
      </c>
      <c r="O699" s="32">
        <f>M699*AA699</f>
        <v>0</v>
      </c>
      <c r="P699" s="1">
        <v>3</v>
      </c>
      <c r="AA699" s="1">
        <f>IF(P699=1,$O$3,IF(P699=2,$O$4,$O$5))</f>
        <v>0</v>
      </c>
    </row>
    <row r="700">
      <c r="A700" s="1" t="s">
        <v>127</v>
      </c>
      <c r="E700" s="27" t="s">
        <v>1899</v>
      </c>
    </row>
    <row r="701" ht="267.75">
      <c r="A701" s="1" t="s">
        <v>128</v>
      </c>
      <c r="E701" s="33" t="s">
        <v>1900</v>
      </c>
    </row>
    <row r="702">
      <c r="A702" s="1" t="s">
        <v>129</v>
      </c>
      <c r="E702" s="27" t="s">
        <v>123</v>
      </c>
    </row>
    <row r="703">
      <c r="A703" s="1" t="s">
        <v>118</v>
      </c>
      <c r="C703" s="22" t="s">
        <v>1901</v>
      </c>
      <c r="E703" s="23" t="s">
        <v>1902</v>
      </c>
      <c r="L703" s="24">
        <f>SUMIFS(L704:L875,A704:A875,"P")</f>
        <v>0</v>
      </c>
      <c r="M703" s="24">
        <f>SUMIFS(M704:M875,A704:A875,"P")</f>
        <v>0</v>
      </c>
      <c r="N703" s="25"/>
    </row>
    <row r="704">
      <c r="A704" s="1" t="s">
        <v>121</v>
      </c>
      <c r="B704" s="1">
        <v>185</v>
      </c>
      <c r="C704" s="26" t="s">
        <v>1903</v>
      </c>
      <c r="D704" t="s">
        <v>123</v>
      </c>
      <c r="E704" s="27" t="s">
        <v>1904</v>
      </c>
      <c r="F704" s="28" t="s">
        <v>603</v>
      </c>
      <c r="G704" s="29">
        <v>964.22500000000002</v>
      </c>
      <c r="H704" s="28">
        <v>0</v>
      </c>
      <c r="I704" s="30">
        <f>ROUND(G704*H704,P4)</f>
        <v>0</v>
      </c>
      <c r="L704" s="31">
        <v>0</v>
      </c>
      <c r="M704" s="24">
        <f>ROUND(G704*L704,P4)</f>
        <v>0</v>
      </c>
      <c r="N704" s="25" t="s">
        <v>536</v>
      </c>
      <c r="O704" s="32">
        <f>M704*AA704</f>
        <v>0</v>
      </c>
      <c r="P704" s="1">
        <v>3</v>
      </c>
      <c r="AA704" s="1">
        <f>IF(P704=1,$O$3,IF(P704=2,$O$4,$O$5))</f>
        <v>0</v>
      </c>
    </row>
    <row r="705">
      <c r="A705" s="1" t="s">
        <v>127</v>
      </c>
      <c r="E705" s="27" t="s">
        <v>1904</v>
      </c>
    </row>
    <row r="706" ht="165.75">
      <c r="A706" s="1" t="s">
        <v>128</v>
      </c>
      <c r="E706" s="33" t="s">
        <v>1787</v>
      </c>
    </row>
    <row r="707">
      <c r="A707" s="1" t="s">
        <v>129</v>
      </c>
      <c r="E707" s="27" t="s">
        <v>123</v>
      </c>
    </row>
    <row r="708" ht="25.5">
      <c r="A708" s="1" t="s">
        <v>121</v>
      </c>
      <c r="B708" s="1">
        <v>187</v>
      </c>
      <c r="C708" s="26" t="s">
        <v>1905</v>
      </c>
      <c r="D708" t="s">
        <v>123</v>
      </c>
      <c r="E708" s="27" t="s">
        <v>1906</v>
      </c>
      <c r="F708" s="28" t="s">
        <v>603</v>
      </c>
      <c r="G708" s="29">
        <v>422.90699999999998</v>
      </c>
      <c r="H708" s="28">
        <v>0.0027000000000000001</v>
      </c>
      <c r="I708" s="30">
        <f>ROUND(G708*H708,P4)</f>
        <v>0</v>
      </c>
      <c r="L708" s="31">
        <v>0</v>
      </c>
      <c r="M708" s="24">
        <f>ROUND(G708*L708,P4)</f>
        <v>0</v>
      </c>
      <c r="N708" s="25" t="s">
        <v>536</v>
      </c>
      <c r="O708" s="32">
        <f>M708*AA708</f>
        <v>0</v>
      </c>
      <c r="P708" s="1">
        <v>3</v>
      </c>
      <c r="AA708" s="1">
        <f>IF(P708=1,$O$3,IF(P708=2,$O$4,$O$5))</f>
        <v>0</v>
      </c>
    </row>
    <row r="709" ht="25.5">
      <c r="A709" s="1" t="s">
        <v>127</v>
      </c>
      <c r="E709" s="27" t="s">
        <v>1906</v>
      </c>
    </row>
    <row r="710" ht="102">
      <c r="A710" s="1" t="s">
        <v>128</v>
      </c>
      <c r="E710" s="33" t="s">
        <v>1907</v>
      </c>
    </row>
    <row r="711">
      <c r="A711" s="1" t="s">
        <v>129</v>
      </c>
      <c r="E711" s="27" t="s">
        <v>123</v>
      </c>
    </row>
    <row r="712" ht="25.5">
      <c r="A712" s="1" t="s">
        <v>121</v>
      </c>
      <c r="B712" s="1">
        <v>188</v>
      </c>
      <c r="C712" s="26" t="s">
        <v>1908</v>
      </c>
      <c r="D712" t="s">
        <v>123</v>
      </c>
      <c r="E712" s="27" t="s">
        <v>1909</v>
      </c>
      <c r="F712" s="28" t="s">
        <v>603</v>
      </c>
      <c r="G712" s="29">
        <v>541.31799999999998</v>
      </c>
      <c r="H712" s="28">
        <v>0.0027599999999999999</v>
      </c>
      <c r="I712" s="30">
        <f>ROUND(G712*H712,P4)</f>
        <v>0</v>
      </c>
      <c r="L712" s="31">
        <v>0</v>
      </c>
      <c r="M712" s="24">
        <f>ROUND(G712*L712,P4)</f>
        <v>0</v>
      </c>
      <c r="N712" s="25" t="s">
        <v>536</v>
      </c>
      <c r="O712" s="32">
        <f>M712*AA712</f>
        <v>0</v>
      </c>
      <c r="P712" s="1">
        <v>3</v>
      </c>
      <c r="AA712" s="1">
        <f>IF(P712=1,$O$3,IF(P712=2,$O$4,$O$5))</f>
        <v>0</v>
      </c>
    </row>
    <row r="713" ht="25.5">
      <c r="A713" s="1" t="s">
        <v>127</v>
      </c>
      <c r="E713" s="27" t="s">
        <v>1909</v>
      </c>
    </row>
    <row r="714" ht="76.5">
      <c r="A714" s="1" t="s">
        <v>128</v>
      </c>
      <c r="E714" s="33" t="s">
        <v>1910</v>
      </c>
    </row>
    <row r="715">
      <c r="A715" s="1" t="s">
        <v>129</v>
      </c>
      <c r="E715" s="27" t="s">
        <v>123</v>
      </c>
    </row>
    <row r="716" ht="25.5">
      <c r="A716" s="1" t="s">
        <v>121</v>
      </c>
      <c r="B716" s="1">
        <v>195</v>
      </c>
      <c r="C716" s="26" t="s">
        <v>1911</v>
      </c>
      <c r="D716" t="s">
        <v>123</v>
      </c>
      <c r="E716" s="27" t="s">
        <v>1912</v>
      </c>
      <c r="F716" s="28" t="s">
        <v>142</v>
      </c>
      <c r="G716" s="29">
        <v>76.700000000000003</v>
      </c>
      <c r="H716" s="28">
        <v>0.0018699999999999999</v>
      </c>
      <c r="I716" s="30">
        <f>ROUND(G716*H716,P4)</f>
        <v>0</v>
      </c>
      <c r="L716" s="31">
        <v>0</v>
      </c>
      <c r="M716" s="24">
        <f>ROUND(G716*L716,P4)</f>
        <v>0</v>
      </c>
      <c r="N716" s="25" t="s">
        <v>536</v>
      </c>
      <c r="O716" s="32">
        <f>M716*AA716</f>
        <v>0</v>
      </c>
      <c r="P716" s="1">
        <v>3</v>
      </c>
      <c r="AA716" s="1">
        <f>IF(P716=1,$O$3,IF(P716=2,$O$4,$O$5))</f>
        <v>0</v>
      </c>
    </row>
    <row r="717" ht="25.5">
      <c r="A717" s="1" t="s">
        <v>127</v>
      </c>
      <c r="E717" s="27" t="s">
        <v>1912</v>
      </c>
    </row>
    <row r="718" ht="76.5">
      <c r="A718" s="1" t="s">
        <v>128</v>
      </c>
      <c r="E718" s="33" t="s">
        <v>1913</v>
      </c>
    </row>
    <row r="719">
      <c r="A719" s="1" t="s">
        <v>129</v>
      </c>
      <c r="E719" s="27" t="s">
        <v>123</v>
      </c>
    </row>
    <row r="720">
      <c r="A720" s="1" t="s">
        <v>121</v>
      </c>
      <c r="B720" s="1">
        <v>189</v>
      </c>
      <c r="C720" s="26" t="s">
        <v>1914</v>
      </c>
      <c r="D720" t="s">
        <v>123</v>
      </c>
      <c r="E720" s="27" t="s">
        <v>1915</v>
      </c>
      <c r="F720" s="28" t="s">
        <v>142</v>
      </c>
      <c r="G720" s="29">
        <v>21</v>
      </c>
      <c r="H720" s="28">
        <v>0.00123</v>
      </c>
      <c r="I720" s="30">
        <f>ROUND(G720*H720,P4)</f>
        <v>0</v>
      </c>
      <c r="L720" s="31">
        <v>0</v>
      </c>
      <c r="M720" s="24">
        <f>ROUND(G720*L720,P4)</f>
        <v>0</v>
      </c>
      <c r="N720" s="25" t="s">
        <v>536</v>
      </c>
      <c r="O720" s="32">
        <f>M720*AA720</f>
        <v>0</v>
      </c>
      <c r="P720" s="1">
        <v>3</v>
      </c>
      <c r="AA720" s="1">
        <f>IF(P720=1,$O$3,IF(P720=2,$O$4,$O$5))</f>
        <v>0</v>
      </c>
    </row>
    <row r="721">
      <c r="A721" s="1" t="s">
        <v>127</v>
      </c>
      <c r="E721" s="27" t="s">
        <v>1915</v>
      </c>
    </row>
    <row r="722" ht="51">
      <c r="A722" s="1" t="s">
        <v>128</v>
      </c>
      <c r="E722" s="33" t="s">
        <v>1916</v>
      </c>
    </row>
    <row r="723">
      <c r="A723" s="1" t="s">
        <v>129</v>
      </c>
      <c r="E723" s="27" t="s">
        <v>123</v>
      </c>
    </row>
    <row r="724" ht="25.5">
      <c r="A724" s="1" t="s">
        <v>121</v>
      </c>
      <c r="B724" s="1">
        <v>190</v>
      </c>
      <c r="C724" s="26" t="s">
        <v>1917</v>
      </c>
      <c r="D724" t="s">
        <v>123</v>
      </c>
      <c r="E724" s="27" t="s">
        <v>1918</v>
      </c>
      <c r="F724" s="28" t="s">
        <v>142</v>
      </c>
      <c r="G724" s="29">
        <v>21</v>
      </c>
      <c r="H724" s="28">
        <v>0.00023000000000000001</v>
      </c>
      <c r="I724" s="30">
        <f>ROUND(G724*H724,P4)</f>
        <v>0</v>
      </c>
      <c r="L724" s="31">
        <v>0</v>
      </c>
      <c r="M724" s="24">
        <f>ROUND(G724*L724,P4)</f>
        <v>0</v>
      </c>
      <c r="N724" s="25" t="s">
        <v>536</v>
      </c>
      <c r="O724" s="32">
        <f>M724*AA724</f>
        <v>0</v>
      </c>
      <c r="P724" s="1">
        <v>3</v>
      </c>
      <c r="AA724" s="1">
        <f>IF(P724=1,$O$3,IF(P724=2,$O$4,$O$5))</f>
        <v>0</v>
      </c>
    </row>
    <row r="725" ht="25.5">
      <c r="A725" s="1" t="s">
        <v>127</v>
      </c>
      <c r="E725" s="27" t="s">
        <v>1918</v>
      </c>
    </row>
    <row r="726">
      <c r="A726" s="1" t="s">
        <v>128</v>
      </c>
    </row>
    <row r="727">
      <c r="A727" s="1" t="s">
        <v>129</v>
      </c>
      <c r="E727" s="27" t="s">
        <v>123</v>
      </c>
    </row>
    <row r="728">
      <c r="A728" s="1" t="s">
        <v>121</v>
      </c>
      <c r="B728" s="1">
        <v>196</v>
      </c>
      <c r="C728" s="26" t="s">
        <v>1919</v>
      </c>
      <c r="D728" t="s">
        <v>123</v>
      </c>
      <c r="E728" s="27" t="s">
        <v>1920</v>
      </c>
      <c r="F728" s="28" t="s">
        <v>142</v>
      </c>
      <c r="G728" s="29">
        <v>72</v>
      </c>
      <c r="H728" s="28">
        <v>0.00044000000000000002</v>
      </c>
      <c r="I728" s="30">
        <f>ROUND(G728*H728,P4)</f>
        <v>0</v>
      </c>
      <c r="L728" s="31">
        <v>0</v>
      </c>
      <c r="M728" s="24">
        <f>ROUND(G728*L728,P4)</f>
        <v>0</v>
      </c>
      <c r="N728" s="25" t="s">
        <v>536</v>
      </c>
      <c r="O728" s="32">
        <f>M728*AA728</f>
        <v>0</v>
      </c>
      <c r="P728" s="1">
        <v>3</v>
      </c>
      <c r="AA728" s="1">
        <f>IF(P728=1,$O$3,IF(P728=2,$O$4,$O$5))</f>
        <v>0</v>
      </c>
    </row>
    <row r="729">
      <c r="A729" s="1" t="s">
        <v>127</v>
      </c>
      <c r="E729" s="27" t="s">
        <v>1920</v>
      </c>
    </row>
    <row r="730" ht="76.5">
      <c r="A730" s="1" t="s">
        <v>128</v>
      </c>
      <c r="E730" s="33" t="s">
        <v>1921</v>
      </c>
    </row>
    <row r="731">
      <c r="A731" s="1" t="s">
        <v>129</v>
      </c>
      <c r="E731" s="27" t="s">
        <v>123</v>
      </c>
    </row>
    <row r="732">
      <c r="A732" s="1" t="s">
        <v>121</v>
      </c>
      <c r="B732" s="1">
        <v>197</v>
      </c>
      <c r="C732" s="26" t="s">
        <v>1922</v>
      </c>
      <c r="D732" t="s">
        <v>123</v>
      </c>
      <c r="E732" s="27" t="s">
        <v>1923</v>
      </c>
      <c r="F732" s="28" t="s">
        <v>142</v>
      </c>
      <c r="G732" s="29">
        <v>46.399999999999999</v>
      </c>
      <c r="H732" s="28">
        <v>0.00059000000000000003</v>
      </c>
      <c r="I732" s="30">
        <f>ROUND(G732*H732,P4)</f>
        <v>0</v>
      </c>
      <c r="L732" s="31">
        <v>0</v>
      </c>
      <c r="M732" s="24">
        <f>ROUND(G732*L732,P4)</f>
        <v>0</v>
      </c>
      <c r="N732" s="25" t="s">
        <v>536</v>
      </c>
      <c r="O732" s="32">
        <f>M732*AA732</f>
        <v>0</v>
      </c>
      <c r="P732" s="1">
        <v>3</v>
      </c>
      <c r="AA732" s="1">
        <f>IF(P732=1,$O$3,IF(P732=2,$O$4,$O$5))</f>
        <v>0</v>
      </c>
    </row>
    <row r="733">
      <c r="A733" s="1" t="s">
        <v>127</v>
      </c>
      <c r="E733" s="27" t="s">
        <v>1923</v>
      </c>
    </row>
    <row r="734" ht="76.5">
      <c r="A734" s="1" t="s">
        <v>128</v>
      </c>
      <c r="E734" s="33" t="s">
        <v>1924</v>
      </c>
    </row>
    <row r="735">
      <c r="A735" s="1" t="s">
        <v>129</v>
      </c>
      <c r="E735" s="27" t="s">
        <v>123</v>
      </c>
    </row>
    <row r="736">
      <c r="A736" s="1" t="s">
        <v>121</v>
      </c>
      <c r="B736" s="1">
        <v>191</v>
      </c>
      <c r="C736" s="26" t="s">
        <v>1925</v>
      </c>
      <c r="D736" t="s">
        <v>123</v>
      </c>
      <c r="E736" s="27" t="s">
        <v>1926</v>
      </c>
      <c r="F736" s="28" t="s">
        <v>142</v>
      </c>
      <c r="G736" s="29">
        <v>33.600000000000001</v>
      </c>
      <c r="H736" s="28">
        <v>0.00076000000000000004</v>
      </c>
      <c r="I736" s="30">
        <f>ROUND(G736*H736,P4)</f>
        <v>0</v>
      </c>
      <c r="L736" s="31">
        <v>0</v>
      </c>
      <c r="M736" s="24">
        <f>ROUND(G736*L736,P4)</f>
        <v>0</v>
      </c>
      <c r="N736" s="25" t="s">
        <v>536</v>
      </c>
      <c r="O736" s="32">
        <f>M736*AA736</f>
        <v>0</v>
      </c>
      <c r="P736" s="1">
        <v>3</v>
      </c>
      <c r="AA736" s="1">
        <f>IF(P736=1,$O$3,IF(P736=2,$O$4,$O$5))</f>
        <v>0</v>
      </c>
    </row>
    <row r="737">
      <c r="A737" s="1" t="s">
        <v>127</v>
      </c>
      <c r="E737" s="27" t="s">
        <v>1926</v>
      </c>
    </row>
    <row r="738" ht="51">
      <c r="A738" s="1" t="s">
        <v>128</v>
      </c>
      <c r="E738" s="33" t="s">
        <v>1927</v>
      </c>
    </row>
    <row r="739">
      <c r="A739" s="1" t="s">
        <v>129</v>
      </c>
      <c r="E739" s="27" t="s">
        <v>123</v>
      </c>
    </row>
    <row r="740">
      <c r="A740" s="1" t="s">
        <v>121</v>
      </c>
      <c r="B740" s="1">
        <v>192</v>
      </c>
      <c r="C740" s="26" t="s">
        <v>1928</v>
      </c>
      <c r="D740" t="s">
        <v>123</v>
      </c>
      <c r="E740" s="27" t="s">
        <v>1929</v>
      </c>
      <c r="F740" s="28" t="s">
        <v>142</v>
      </c>
      <c r="G740" s="29">
        <v>13</v>
      </c>
      <c r="H740" s="28">
        <v>0.00091</v>
      </c>
      <c r="I740" s="30">
        <f>ROUND(G740*H740,P4)</f>
        <v>0</v>
      </c>
      <c r="L740" s="31">
        <v>0</v>
      </c>
      <c r="M740" s="24">
        <f>ROUND(G740*L740,P4)</f>
        <v>0</v>
      </c>
      <c r="N740" s="25" t="s">
        <v>536</v>
      </c>
      <c r="O740" s="32">
        <f>M740*AA740</f>
        <v>0</v>
      </c>
      <c r="P740" s="1">
        <v>3</v>
      </c>
      <c r="AA740" s="1">
        <f>IF(P740=1,$O$3,IF(P740=2,$O$4,$O$5))</f>
        <v>0</v>
      </c>
    </row>
    <row r="741">
      <c r="A741" s="1" t="s">
        <v>127</v>
      </c>
      <c r="E741" s="27" t="s">
        <v>1929</v>
      </c>
    </row>
    <row r="742" ht="51">
      <c r="A742" s="1" t="s">
        <v>128</v>
      </c>
      <c r="E742" s="33" t="s">
        <v>1930</v>
      </c>
    </row>
    <row r="743">
      <c r="A743" s="1" t="s">
        <v>129</v>
      </c>
      <c r="E743" s="27" t="s">
        <v>123</v>
      </c>
    </row>
    <row r="744" ht="25.5">
      <c r="A744" s="1" t="s">
        <v>121</v>
      </c>
      <c r="B744" s="1">
        <v>198</v>
      </c>
      <c r="C744" s="26" t="s">
        <v>1931</v>
      </c>
      <c r="D744" t="s">
        <v>123</v>
      </c>
      <c r="E744" s="27" t="s">
        <v>1932</v>
      </c>
      <c r="F744" s="28" t="s">
        <v>142</v>
      </c>
      <c r="G744" s="29">
        <v>49.100000000000001</v>
      </c>
      <c r="H744" s="28">
        <v>0.00046000000000000001</v>
      </c>
      <c r="I744" s="30">
        <f>ROUND(G744*H744,P4)</f>
        <v>0</v>
      </c>
      <c r="L744" s="31">
        <v>0</v>
      </c>
      <c r="M744" s="24">
        <f>ROUND(G744*L744,P4)</f>
        <v>0</v>
      </c>
      <c r="N744" s="25" t="s">
        <v>536</v>
      </c>
      <c r="O744" s="32">
        <f>M744*AA744</f>
        <v>0</v>
      </c>
      <c r="P744" s="1">
        <v>3</v>
      </c>
      <c r="AA744" s="1">
        <f>IF(P744=1,$O$3,IF(P744=2,$O$4,$O$5))</f>
        <v>0</v>
      </c>
    </row>
    <row r="745" ht="25.5">
      <c r="A745" s="1" t="s">
        <v>127</v>
      </c>
      <c r="E745" s="27" t="s">
        <v>1932</v>
      </c>
    </row>
    <row r="746" ht="51">
      <c r="A746" s="1" t="s">
        <v>128</v>
      </c>
      <c r="E746" s="33" t="s">
        <v>1933</v>
      </c>
    </row>
    <row r="747">
      <c r="A747" s="1" t="s">
        <v>129</v>
      </c>
      <c r="E747" s="27" t="s">
        <v>123</v>
      </c>
    </row>
    <row r="748" ht="25.5">
      <c r="A748" s="1" t="s">
        <v>121</v>
      </c>
      <c r="B748" s="1">
        <v>199</v>
      </c>
      <c r="C748" s="26" t="s">
        <v>1934</v>
      </c>
      <c r="D748" t="s">
        <v>123</v>
      </c>
      <c r="E748" s="27" t="s">
        <v>1935</v>
      </c>
      <c r="F748" s="28" t="s">
        <v>142</v>
      </c>
      <c r="G748" s="29">
        <v>159.30000000000001</v>
      </c>
      <c r="H748" s="28">
        <v>0.00051999999999999995</v>
      </c>
      <c r="I748" s="30">
        <f>ROUND(G748*H748,P4)</f>
        <v>0</v>
      </c>
      <c r="L748" s="31">
        <v>0</v>
      </c>
      <c r="M748" s="24">
        <f>ROUND(G748*L748,P4)</f>
        <v>0</v>
      </c>
      <c r="N748" s="25" t="s">
        <v>536</v>
      </c>
      <c r="O748" s="32">
        <f>M748*AA748</f>
        <v>0</v>
      </c>
      <c r="P748" s="1">
        <v>3</v>
      </c>
      <c r="AA748" s="1">
        <f>IF(P748=1,$O$3,IF(P748=2,$O$4,$O$5))</f>
        <v>0</v>
      </c>
    </row>
    <row r="749" ht="25.5">
      <c r="A749" s="1" t="s">
        <v>127</v>
      </c>
      <c r="E749" s="27" t="s">
        <v>1935</v>
      </c>
    </row>
    <row r="750" ht="89.25">
      <c r="A750" s="1" t="s">
        <v>128</v>
      </c>
      <c r="E750" s="33" t="s">
        <v>1936</v>
      </c>
    </row>
    <row r="751">
      <c r="A751" s="1" t="s">
        <v>129</v>
      </c>
      <c r="E751" s="27" t="s">
        <v>123</v>
      </c>
    </row>
    <row r="752" ht="25.5">
      <c r="A752" s="1" t="s">
        <v>121</v>
      </c>
      <c r="B752" s="1">
        <v>200</v>
      </c>
      <c r="C752" s="26" t="s">
        <v>1937</v>
      </c>
      <c r="D752" t="s">
        <v>123</v>
      </c>
      <c r="E752" s="27" t="s">
        <v>1938</v>
      </c>
      <c r="F752" s="28" t="s">
        <v>142</v>
      </c>
      <c r="G752" s="29">
        <v>112.90000000000001</v>
      </c>
      <c r="H752" s="28">
        <v>0.00063000000000000003</v>
      </c>
      <c r="I752" s="30">
        <f>ROUND(G752*H752,P4)</f>
        <v>0</v>
      </c>
      <c r="L752" s="31">
        <v>0</v>
      </c>
      <c r="M752" s="24">
        <f>ROUND(G752*L752,P4)</f>
        <v>0</v>
      </c>
      <c r="N752" s="25" t="s">
        <v>536</v>
      </c>
      <c r="O752" s="32">
        <f>M752*AA752</f>
        <v>0</v>
      </c>
      <c r="P752" s="1">
        <v>3</v>
      </c>
      <c r="AA752" s="1">
        <f>IF(P752=1,$O$3,IF(P752=2,$O$4,$O$5))</f>
        <v>0</v>
      </c>
    </row>
    <row r="753" ht="25.5">
      <c r="A753" s="1" t="s">
        <v>127</v>
      </c>
      <c r="E753" s="27" t="s">
        <v>1938</v>
      </c>
    </row>
    <row r="754" ht="76.5">
      <c r="A754" s="1" t="s">
        <v>128</v>
      </c>
      <c r="E754" s="33" t="s">
        <v>1939</v>
      </c>
    </row>
    <row r="755">
      <c r="A755" s="1" t="s">
        <v>129</v>
      </c>
      <c r="E755" s="27" t="s">
        <v>123</v>
      </c>
    </row>
    <row r="756" ht="25.5">
      <c r="A756" s="1" t="s">
        <v>121</v>
      </c>
      <c r="B756" s="1">
        <v>201</v>
      </c>
      <c r="C756" s="26" t="s">
        <v>1940</v>
      </c>
      <c r="D756" t="s">
        <v>123</v>
      </c>
      <c r="E756" s="27" t="s">
        <v>1941</v>
      </c>
      <c r="F756" s="28" t="s">
        <v>142</v>
      </c>
      <c r="G756" s="29">
        <v>32</v>
      </c>
      <c r="H756" s="28">
        <v>0.00080999999999999996</v>
      </c>
      <c r="I756" s="30">
        <f>ROUND(G756*H756,P4)</f>
        <v>0</v>
      </c>
      <c r="L756" s="31">
        <v>0</v>
      </c>
      <c r="M756" s="24">
        <f>ROUND(G756*L756,P4)</f>
        <v>0</v>
      </c>
      <c r="N756" s="25" t="s">
        <v>536</v>
      </c>
      <c r="O756" s="32">
        <f>M756*AA756</f>
        <v>0</v>
      </c>
      <c r="P756" s="1">
        <v>3</v>
      </c>
      <c r="AA756" s="1">
        <f>IF(P756=1,$O$3,IF(P756=2,$O$4,$O$5))</f>
        <v>0</v>
      </c>
    </row>
    <row r="757" ht="25.5">
      <c r="A757" s="1" t="s">
        <v>127</v>
      </c>
      <c r="E757" s="27" t="s">
        <v>1941</v>
      </c>
    </row>
    <row r="758" ht="51">
      <c r="A758" s="1" t="s">
        <v>128</v>
      </c>
      <c r="E758" s="33" t="s">
        <v>1942</v>
      </c>
    </row>
    <row r="759">
      <c r="A759" s="1" t="s">
        <v>129</v>
      </c>
      <c r="E759" s="27" t="s">
        <v>123</v>
      </c>
    </row>
    <row r="760" ht="25.5">
      <c r="A760" s="1" t="s">
        <v>121</v>
      </c>
      <c r="B760" s="1">
        <v>202</v>
      </c>
      <c r="C760" s="26" t="s">
        <v>1943</v>
      </c>
      <c r="D760" t="s">
        <v>123</v>
      </c>
      <c r="E760" s="27" t="s">
        <v>1944</v>
      </c>
      <c r="F760" s="28" t="s">
        <v>142</v>
      </c>
      <c r="G760" s="29">
        <v>106.3</v>
      </c>
      <c r="H760" s="28">
        <v>0.00097000000000000005</v>
      </c>
      <c r="I760" s="30">
        <f>ROUND(G760*H760,P4)</f>
        <v>0</v>
      </c>
      <c r="L760" s="31">
        <v>0</v>
      </c>
      <c r="M760" s="24">
        <f>ROUND(G760*L760,P4)</f>
        <v>0</v>
      </c>
      <c r="N760" s="25" t="s">
        <v>536</v>
      </c>
      <c r="O760" s="32">
        <f>M760*AA760</f>
        <v>0</v>
      </c>
      <c r="P760" s="1">
        <v>3</v>
      </c>
      <c r="AA760" s="1">
        <f>IF(P760=1,$O$3,IF(P760=2,$O$4,$O$5))</f>
        <v>0</v>
      </c>
    </row>
    <row r="761" ht="25.5">
      <c r="A761" s="1" t="s">
        <v>127</v>
      </c>
      <c r="E761" s="27" t="s">
        <v>1944</v>
      </c>
    </row>
    <row r="762" ht="76.5">
      <c r="A762" s="1" t="s">
        <v>128</v>
      </c>
      <c r="E762" s="33" t="s">
        <v>1945</v>
      </c>
    </row>
    <row r="763">
      <c r="A763" s="1" t="s">
        <v>129</v>
      </c>
      <c r="E763" s="27" t="s">
        <v>123</v>
      </c>
    </row>
    <row r="764" ht="25.5">
      <c r="A764" s="1" t="s">
        <v>121</v>
      </c>
      <c r="B764" s="1">
        <v>203</v>
      </c>
      <c r="C764" s="26" t="s">
        <v>1946</v>
      </c>
      <c r="D764" t="s">
        <v>123</v>
      </c>
      <c r="E764" s="27" t="s">
        <v>1947</v>
      </c>
      <c r="F764" s="28" t="s">
        <v>142</v>
      </c>
      <c r="G764" s="29">
        <v>32</v>
      </c>
      <c r="H764" s="28">
        <v>0.00156</v>
      </c>
      <c r="I764" s="30">
        <f>ROUND(G764*H764,P4)</f>
        <v>0</v>
      </c>
      <c r="L764" s="31">
        <v>0</v>
      </c>
      <c r="M764" s="24">
        <f>ROUND(G764*L764,P4)</f>
        <v>0</v>
      </c>
      <c r="N764" s="25" t="s">
        <v>536</v>
      </c>
      <c r="O764" s="32">
        <f>M764*AA764</f>
        <v>0</v>
      </c>
      <c r="P764" s="1">
        <v>3</v>
      </c>
      <c r="AA764" s="1">
        <f>IF(P764=1,$O$3,IF(P764=2,$O$4,$O$5))</f>
        <v>0</v>
      </c>
    </row>
    <row r="765" ht="25.5">
      <c r="A765" s="1" t="s">
        <v>127</v>
      </c>
      <c r="E765" s="27" t="s">
        <v>1947</v>
      </c>
    </row>
    <row r="766" ht="51">
      <c r="A766" s="1" t="s">
        <v>128</v>
      </c>
      <c r="E766" s="33" t="s">
        <v>1948</v>
      </c>
    </row>
    <row r="767">
      <c r="A767" s="1" t="s">
        <v>129</v>
      </c>
      <c r="E767" s="27" t="s">
        <v>123</v>
      </c>
    </row>
    <row r="768" ht="25.5">
      <c r="A768" s="1" t="s">
        <v>121</v>
      </c>
      <c r="B768" s="1">
        <v>193</v>
      </c>
      <c r="C768" s="26" t="s">
        <v>1949</v>
      </c>
      <c r="D768" t="s">
        <v>123</v>
      </c>
      <c r="E768" s="27" t="s">
        <v>1950</v>
      </c>
      <c r="F768" s="28" t="s">
        <v>149</v>
      </c>
      <c r="G768" s="29">
        <v>3</v>
      </c>
      <c r="H768" s="28">
        <v>0.0088100000000000001</v>
      </c>
      <c r="I768" s="30">
        <f>ROUND(G768*H768,P4)</f>
        <v>0</v>
      </c>
      <c r="L768" s="31">
        <v>0</v>
      </c>
      <c r="M768" s="24">
        <f>ROUND(G768*L768,P4)</f>
        <v>0</v>
      </c>
      <c r="N768" s="25" t="s">
        <v>536</v>
      </c>
      <c r="O768" s="32">
        <f>M768*AA768</f>
        <v>0</v>
      </c>
      <c r="P768" s="1">
        <v>3</v>
      </c>
      <c r="AA768" s="1">
        <f>IF(P768=1,$O$3,IF(P768=2,$O$4,$O$5))</f>
        <v>0</v>
      </c>
    </row>
    <row r="769" ht="25.5">
      <c r="A769" s="1" t="s">
        <v>127</v>
      </c>
      <c r="E769" s="27" t="s">
        <v>1950</v>
      </c>
    </row>
    <row r="770">
      <c r="A770" s="1" t="s">
        <v>128</v>
      </c>
      <c r="E770" s="33" t="s">
        <v>1951</v>
      </c>
    </row>
    <row r="771">
      <c r="A771" s="1" t="s">
        <v>129</v>
      </c>
      <c r="E771" s="27" t="s">
        <v>123</v>
      </c>
    </row>
    <row r="772" ht="25.5">
      <c r="A772" s="1" t="s">
        <v>121</v>
      </c>
      <c r="B772" s="1">
        <v>194</v>
      </c>
      <c r="C772" s="26" t="s">
        <v>1952</v>
      </c>
      <c r="D772" t="s">
        <v>123</v>
      </c>
      <c r="E772" s="27" t="s">
        <v>1953</v>
      </c>
      <c r="F772" s="28" t="s">
        <v>142</v>
      </c>
      <c r="G772" s="29">
        <v>85.299999999999997</v>
      </c>
      <c r="H772" s="28">
        <v>0.0028300000000000001</v>
      </c>
      <c r="I772" s="30">
        <f>ROUND(G772*H772,P4)</f>
        <v>0</v>
      </c>
      <c r="L772" s="31">
        <v>0</v>
      </c>
      <c r="M772" s="24">
        <f>ROUND(G772*L772,P4)</f>
        <v>0</v>
      </c>
      <c r="N772" s="25" t="s">
        <v>536</v>
      </c>
      <c r="O772" s="32">
        <f>M772*AA772</f>
        <v>0</v>
      </c>
      <c r="P772" s="1">
        <v>3</v>
      </c>
      <c r="AA772" s="1">
        <f>IF(P772=1,$O$3,IF(P772=2,$O$4,$O$5))</f>
        <v>0</v>
      </c>
    </row>
    <row r="773" ht="25.5">
      <c r="A773" s="1" t="s">
        <v>127</v>
      </c>
      <c r="E773" s="27" t="s">
        <v>1953</v>
      </c>
    </row>
    <row r="774" ht="25.5">
      <c r="A774" s="1" t="s">
        <v>128</v>
      </c>
      <c r="E774" s="33" t="s">
        <v>1954</v>
      </c>
    </row>
    <row r="775">
      <c r="A775" s="1" t="s">
        <v>129</v>
      </c>
      <c r="E775" s="27" t="s">
        <v>123</v>
      </c>
    </row>
    <row r="776" ht="25.5">
      <c r="A776" s="1" t="s">
        <v>121</v>
      </c>
      <c r="B776" s="1">
        <v>204</v>
      </c>
      <c r="C776" s="26" t="s">
        <v>1955</v>
      </c>
      <c r="D776" t="s">
        <v>123</v>
      </c>
      <c r="E776" s="27" t="s">
        <v>1956</v>
      </c>
      <c r="F776" s="28" t="s">
        <v>149</v>
      </c>
      <c r="G776" s="29">
        <v>1000</v>
      </c>
      <c r="H776" s="28">
        <v>8.0000000000000007E-05</v>
      </c>
      <c r="I776" s="30">
        <f>ROUND(G776*H776,P4)</f>
        <v>0</v>
      </c>
      <c r="L776" s="31">
        <v>0</v>
      </c>
      <c r="M776" s="24">
        <f>ROUND(G776*L776,P4)</f>
        <v>0</v>
      </c>
      <c r="N776" s="25" t="s">
        <v>536</v>
      </c>
      <c r="O776" s="32">
        <f>M776*AA776</f>
        <v>0</v>
      </c>
      <c r="P776" s="1">
        <v>3</v>
      </c>
      <c r="AA776" s="1">
        <f>IF(P776=1,$O$3,IF(P776=2,$O$4,$O$5))</f>
        <v>0</v>
      </c>
    </row>
    <row r="777" ht="25.5">
      <c r="A777" s="1" t="s">
        <v>127</v>
      </c>
      <c r="E777" s="27" t="s">
        <v>1956</v>
      </c>
    </row>
    <row r="778">
      <c r="A778" s="1" t="s">
        <v>128</v>
      </c>
    </row>
    <row r="779">
      <c r="A779" s="1" t="s">
        <v>129</v>
      </c>
      <c r="E779" s="27" t="s">
        <v>123</v>
      </c>
    </row>
    <row r="780" ht="25.5">
      <c r="A780" s="1" t="s">
        <v>121</v>
      </c>
      <c r="B780" s="1">
        <v>205</v>
      </c>
      <c r="C780" s="26" t="s">
        <v>1957</v>
      </c>
      <c r="D780" t="s">
        <v>123</v>
      </c>
      <c r="E780" s="27" t="s">
        <v>1958</v>
      </c>
      <c r="F780" s="28" t="s">
        <v>142</v>
      </c>
      <c r="G780" s="29">
        <v>3.2999999999999998</v>
      </c>
      <c r="H780" s="28">
        <v>0.00064999999999999997</v>
      </c>
      <c r="I780" s="30">
        <f>ROUND(G780*H780,P4)</f>
        <v>0</v>
      </c>
      <c r="L780" s="31">
        <v>0</v>
      </c>
      <c r="M780" s="24">
        <f>ROUND(G780*L780,P4)</f>
        <v>0</v>
      </c>
      <c r="N780" s="25" t="s">
        <v>536</v>
      </c>
      <c r="O780" s="32">
        <f>M780*AA780</f>
        <v>0</v>
      </c>
      <c r="P780" s="1">
        <v>3</v>
      </c>
      <c r="AA780" s="1">
        <f>IF(P780=1,$O$3,IF(P780=2,$O$4,$O$5))</f>
        <v>0</v>
      </c>
    </row>
    <row r="781" ht="25.5">
      <c r="A781" s="1" t="s">
        <v>127</v>
      </c>
      <c r="E781" s="27" t="s">
        <v>1958</v>
      </c>
    </row>
    <row r="782" ht="51">
      <c r="A782" s="1" t="s">
        <v>128</v>
      </c>
      <c r="E782" s="33" t="s">
        <v>1959</v>
      </c>
    </row>
    <row r="783">
      <c r="A783" s="1" t="s">
        <v>129</v>
      </c>
      <c r="E783" s="27" t="s">
        <v>123</v>
      </c>
    </row>
    <row r="784" ht="25.5">
      <c r="A784" s="1" t="s">
        <v>121</v>
      </c>
      <c r="B784" s="1">
        <v>206</v>
      </c>
      <c r="C784" s="26" t="s">
        <v>1960</v>
      </c>
      <c r="D784" t="s">
        <v>123</v>
      </c>
      <c r="E784" s="27" t="s">
        <v>1961</v>
      </c>
      <c r="F784" s="28" t="s">
        <v>149</v>
      </c>
      <c r="G784" s="29">
        <v>8</v>
      </c>
      <c r="H784" s="28">
        <v>0</v>
      </c>
      <c r="I784" s="30">
        <f>ROUND(G784*H784,P4)</f>
        <v>0</v>
      </c>
      <c r="L784" s="31">
        <v>0</v>
      </c>
      <c r="M784" s="24">
        <f>ROUND(G784*L784,P4)</f>
        <v>0</v>
      </c>
      <c r="N784" s="25" t="s">
        <v>536</v>
      </c>
      <c r="O784" s="32">
        <f>M784*AA784</f>
        <v>0</v>
      </c>
      <c r="P784" s="1">
        <v>3</v>
      </c>
      <c r="AA784" s="1">
        <f>IF(P784=1,$O$3,IF(P784=2,$O$4,$O$5))</f>
        <v>0</v>
      </c>
    </row>
    <row r="785" ht="25.5">
      <c r="A785" s="1" t="s">
        <v>127</v>
      </c>
      <c r="E785" s="27" t="s">
        <v>1961</v>
      </c>
    </row>
    <row r="786">
      <c r="A786" s="1" t="s">
        <v>128</v>
      </c>
    </row>
    <row r="787">
      <c r="A787" s="1" t="s">
        <v>129</v>
      </c>
      <c r="E787" s="27" t="s">
        <v>123</v>
      </c>
    </row>
    <row r="788" ht="25.5">
      <c r="A788" s="1" t="s">
        <v>121</v>
      </c>
      <c r="B788" s="1">
        <v>207</v>
      </c>
      <c r="C788" s="26" t="s">
        <v>1962</v>
      </c>
      <c r="D788" t="s">
        <v>123</v>
      </c>
      <c r="E788" s="27" t="s">
        <v>1963</v>
      </c>
      <c r="F788" s="28" t="s">
        <v>142</v>
      </c>
      <c r="G788" s="29">
        <v>88.900000000000006</v>
      </c>
      <c r="H788" s="28">
        <v>0.00085999999999999998</v>
      </c>
      <c r="I788" s="30">
        <f>ROUND(G788*H788,P4)</f>
        <v>0</v>
      </c>
      <c r="L788" s="31">
        <v>0</v>
      </c>
      <c r="M788" s="24">
        <f>ROUND(G788*L788,P4)</f>
        <v>0</v>
      </c>
      <c r="N788" s="25" t="s">
        <v>536</v>
      </c>
      <c r="O788" s="32">
        <f>M788*AA788</f>
        <v>0</v>
      </c>
      <c r="P788" s="1">
        <v>3</v>
      </c>
      <c r="AA788" s="1">
        <f>IF(P788=1,$O$3,IF(P788=2,$O$4,$O$5))</f>
        <v>0</v>
      </c>
    </row>
    <row r="789" ht="25.5">
      <c r="A789" s="1" t="s">
        <v>127</v>
      </c>
      <c r="E789" s="27" t="s">
        <v>1963</v>
      </c>
    </row>
    <row r="790" ht="51">
      <c r="A790" s="1" t="s">
        <v>128</v>
      </c>
      <c r="E790" s="33" t="s">
        <v>1964</v>
      </c>
    </row>
    <row r="791">
      <c r="A791" s="1" t="s">
        <v>129</v>
      </c>
      <c r="E791" s="27" t="s">
        <v>123</v>
      </c>
    </row>
    <row r="792" ht="25.5">
      <c r="A792" s="1" t="s">
        <v>121</v>
      </c>
      <c r="B792" s="1">
        <v>208</v>
      </c>
      <c r="C792" s="26" t="s">
        <v>1965</v>
      </c>
      <c r="D792" t="s">
        <v>123</v>
      </c>
      <c r="E792" s="27" t="s">
        <v>1966</v>
      </c>
      <c r="F792" s="28" t="s">
        <v>142</v>
      </c>
      <c r="G792" s="29">
        <v>89.700000000000003</v>
      </c>
      <c r="H792" s="28">
        <v>0.0010200000000000001</v>
      </c>
      <c r="I792" s="30">
        <f>ROUND(G792*H792,P4)</f>
        <v>0</v>
      </c>
      <c r="L792" s="31">
        <v>0</v>
      </c>
      <c r="M792" s="24">
        <f>ROUND(G792*L792,P4)</f>
        <v>0</v>
      </c>
      <c r="N792" s="25" t="s">
        <v>536</v>
      </c>
      <c r="O792" s="32">
        <f>M792*AA792</f>
        <v>0</v>
      </c>
      <c r="P792" s="1">
        <v>3</v>
      </c>
      <c r="AA792" s="1">
        <f>IF(P792=1,$O$3,IF(P792=2,$O$4,$O$5))</f>
        <v>0</v>
      </c>
    </row>
    <row r="793" ht="25.5">
      <c r="A793" s="1" t="s">
        <v>127</v>
      </c>
      <c r="E793" s="27" t="s">
        <v>1966</v>
      </c>
    </row>
    <row r="794" ht="51">
      <c r="A794" s="1" t="s">
        <v>128</v>
      </c>
      <c r="E794" s="33" t="s">
        <v>1967</v>
      </c>
    </row>
    <row r="795">
      <c r="A795" s="1" t="s">
        <v>129</v>
      </c>
      <c r="E795" s="27" t="s">
        <v>123</v>
      </c>
    </row>
    <row r="796" ht="25.5">
      <c r="A796" s="1" t="s">
        <v>121</v>
      </c>
      <c r="B796" s="1">
        <v>209</v>
      </c>
      <c r="C796" s="26" t="s">
        <v>1968</v>
      </c>
      <c r="D796" t="s">
        <v>123</v>
      </c>
      <c r="E796" s="27" t="s">
        <v>1969</v>
      </c>
      <c r="F796" s="28" t="s">
        <v>142</v>
      </c>
      <c r="G796" s="29">
        <v>2.6000000000000001</v>
      </c>
      <c r="H796" s="28">
        <v>0.00059000000000000003</v>
      </c>
      <c r="I796" s="30">
        <f>ROUND(G796*H796,P4)</f>
        <v>0</v>
      </c>
      <c r="L796" s="31">
        <v>0</v>
      </c>
      <c r="M796" s="24">
        <f>ROUND(G796*L796,P4)</f>
        <v>0</v>
      </c>
      <c r="N796" s="25" t="s">
        <v>536</v>
      </c>
      <c r="O796" s="32">
        <f>M796*AA796</f>
        <v>0</v>
      </c>
      <c r="P796" s="1">
        <v>3</v>
      </c>
      <c r="AA796" s="1">
        <f>IF(P796=1,$O$3,IF(P796=2,$O$4,$O$5))</f>
        <v>0</v>
      </c>
    </row>
    <row r="797" ht="25.5">
      <c r="A797" s="1" t="s">
        <v>127</v>
      </c>
      <c r="E797" s="27" t="s">
        <v>1969</v>
      </c>
    </row>
    <row r="798" ht="38.25">
      <c r="A798" s="1" t="s">
        <v>128</v>
      </c>
      <c r="E798" s="33" t="s">
        <v>1970</v>
      </c>
    </row>
    <row r="799">
      <c r="A799" s="1" t="s">
        <v>129</v>
      </c>
      <c r="E799" s="27" t="s">
        <v>123</v>
      </c>
    </row>
    <row r="800" ht="25.5">
      <c r="A800" s="1" t="s">
        <v>121</v>
      </c>
      <c r="B800" s="1">
        <v>210</v>
      </c>
      <c r="C800" s="26" t="s">
        <v>1971</v>
      </c>
      <c r="D800" t="s">
        <v>123</v>
      </c>
      <c r="E800" s="27" t="s">
        <v>1972</v>
      </c>
      <c r="F800" s="28" t="s">
        <v>142</v>
      </c>
      <c r="G800" s="29">
        <v>27.600000000000001</v>
      </c>
      <c r="H800" s="28">
        <v>0.00076999999999999996</v>
      </c>
      <c r="I800" s="30">
        <f>ROUND(G800*H800,P4)</f>
        <v>0</v>
      </c>
      <c r="L800" s="31">
        <v>0</v>
      </c>
      <c r="M800" s="24">
        <f>ROUND(G800*L800,P4)</f>
        <v>0</v>
      </c>
      <c r="N800" s="25" t="s">
        <v>536</v>
      </c>
      <c r="O800" s="32">
        <f>M800*AA800</f>
        <v>0</v>
      </c>
      <c r="P800" s="1">
        <v>3</v>
      </c>
      <c r="AA800" s="1">
        <f>IF(P800=1,$O$3,IF(P800=2,$O$4,$O$5))</f>
        <v>0</v>
      </c>
    </row>
    <row r="801" ht="25.5">
      <c r="A801" s="1" t="s">
        <v>127</v>
      </c>
      <c r="E801" s="27" t="s">
        <v>1972</v>
      </c>
    </row>
    <row r="802" ht="38.25">
      <c r="A802" s="1" t="s">
        <v>128</v>
      </c>
      <c r="E802" s="33" t="s">
        <v>1973</v>
      </c>
    </row>
    <row r="803">
      <c r="A803" s="1" t="s">
        <v>129</v>
      </c>
      <c r="E803" s="27" t="s">
        <v>123</v>
      </c>
    </row>
    <row r="804" ht="25.5">
      <c r="A804" s="1" t="s">
        <v>121</v>
      </c>
      <c r="B804" s="1">
        <v>215</v>
      </c>
      <c r="C804" s="26" t="s">
        <v>1974</v>
      </c>
      <c r="D804" t="s">
        <v>123</v>
      </c>
      <c r="E804" s="27" t="s">
        <v>1975</v>
      </c>
      <c r="F804" s="28" t="s">
        <v>603</v>
      </c>
      <c r="G804" s="29">
        <v>4.8410000000000002</v>
      </c>
      <c r="H804" s="28">
        <v>0.0023700000000000001</v>
      </c>
      <c r="I804" s="30">
        <f>ROUND(G804*H804,P4)</f>
        <v>0</v>
      </c>
      <c r="L804" s="31">
        <v>0</v>
      </c>
      <c r="M804" s="24">
        <f>ROUND(G804*L804,P4)</f>
        <v>0</v>
      </c>
      <c r="N804" s="25" t="s">
        <v>536</v>
      </c>
      <c r="O804" s="32">
        <f>M804*AA804</f>
        <v>0</v>
      </c>
      <c r="P804" s="1">
        <v>3</v>
      </c>
      <c r="AA804" s="1">
        <f>IF(P804=1,$O$3,IF(P804=2,$O$4,$O$5))</f>
        <v>0</v>
      </c>
    </row>
    <row r="805" ht="25.5">
      <c r="A805" s="1" t="s">
        <v>127</v>
      </c>
      <c r="E805" s="27" t="s">
        <v>1975</v>
      </c>
    </row>
    <row r="806" ht="178.5">
      <c r="A806" s="1" t="s">
        <v>128</v>
      </c>
      <c r="E806" s="33" t="s">
        <v>1976</v>
      </c>
    </row>
    <row r="807">
      <c r="A807" s="1" t="s">
        <v>129</v>
      </c>
      <c r="E807" s="27" t="s">
        <v>123</v>
      </c>
    </row>
    <row r="808" ht="25.5">
      <c r="A808" s="1" t="s">
        <v>121</v>
      </c>
      <c r="B808" s="1">
        <v>211</v>
      </c>
      <c r="C808" s="26" t="s">
        <v>1977</v>
      </c>
      <c r="D808" t="s">
        <v>123</v>
      </c>
      <c r="E808" s="27" t="s">
        <v>1978</v>
      </c>
      <c r="F808" s="28" t="s">
        <v>149</v>
      </c>
      <c r="G808" s="29">
        <v>39</v>
      </c>
      <c r="H808" s="28">
        <v>0.00075000000000000002</v>
      </c>
      <c r="I808" s="30">
        <f>ROUND(G808*H808,P4)</f>
        <v>0</v>
      </c>
      <c r="L808" s="31">
        <v>0</v>
      </c>
      <c r="M808" s="24">
        <f>ROUND(G808*L808,P4)</f>
        <v>0</v>
      </c>
      <c r="N808" s="25" t="s">
        <v>536</v>
      </c>
      <c r="O808" s="32">
        <f>M808*AA808</f>
        <v>0</v>
      </c>
      <c r="P808" s="1">
        <v>3</v>
      </c>
      <c r="AA808" s="1">
        <f>IF(P808=1,$O$3,IF(P808=2,$O$4,$O$5))</f>
        <v>0</v>
      </c>
    </row>
    <row r="809" ht="25.5">
      <c r="A809" s="1" t="s">
        <v>127</v>
      </c>
      <c r="E809" s="27" t="s">
        <v>1978</v>
      </c>
    </row>
    <row r="810">
      <c r="A810" s="1" t="s">
        <v>128</v>
      </c>
    </row>
    <row r="811">
      <c r="A811" s="1" t="s">
        <v>129</v>
      </c>
      <c r="E811" s="27" t="s">
        <v>123</v>
      </c>
    </row>
    <row r="812" ht="25.5">
      <c r="A812" s="1" t="s">
        <v>121</v>
      </c>
      <c r="B812" s="1">
        <v>212</v>
      </c>
      <c r="C812" s="26" t="s">
        <v>1979</v>
      </c>
      <c r="D812" t="s">
        <v>123</v>
      </c>
      <c r="E812" s="27" t="s">
        <v>1980</v>
      </c>
      <c r="F812" s="28" t="s">
        <v>149</v>
      </c>
      <c r="G812" s="29">
        <v>9</v>
      </c>
      <c r="H812" s="28">
        <v>0.00114</v>
      </c>
      <c r="I812" s="30">
        <f>ROUND(G812*H812,P4)</f>
        <v>0</v>
      </c>
      <c r="L812" s="31">
        <v>0</v>
      </c>
      <c r="M812" s="24">
        <f>ROUND(G812*L812,P4)</f>
        <v>0</v>
      </c>
      <c r="N812" s="25" t="s">
        <v>536</v>
      </c>
      <c r="O812" s="32">
        <f>M812*AA812</f>
        <v>0</v>
      </c>
      <c r="P812" s="1">
        <v>3</v>
      </c>
      <c r="AA812" s="1">
        <f>IF(P812=1,$O$3,IF(P812=2,$O$4,$O$5))</f>
        <v>0</v>
      </c>
    </row>
    <row r="813" ht="25.5">
      <c r="A813" s="1" t="s">
        <v>127</v>
      </c>
      <c r="E813" s="27" t="s">
        <v>1981</v>
      </c>
    </row>
    <row r="814">
      <c r="A814" s="1" t="s">
        <v>128</v>
      </c>
    </row>
    <row r="815">
      <c r="A815" s="1" t="s">
        <v>129</v>
      </c>
      <c r="E815" s="27" t="s">
        <v>123</v>
      </c>
    </row>
    <row r="816" ht="25.5">
      <c r="A816" s="1" t="s">
        <v>121</v>
      </c>
      <c r="B816" s="1">
        <v>213</v>
      </c>
      <c r="C816" s="26" t="s">
        <v>1982</v>
      </c>
      <c r="D816" t="s">
        <v>123</v>
      </c>
      <c r="E816" s="27" t="s">
        <v>1983</v>
      </c>
      <c r="F816" s="28" t="s">
        <v>149</v>
      </c>
      <c r="G816" s="29">
        <v>2</v>
      </c>
      <c r="H816" s="28">
        <v>0.00114</v>
      </c>
      <c r="I816" s="30">
        <f>ROUND(G816*H816,P4)</f>
        <v>0</v>
      </c>
      <c r="L816" s="31">
        <v>0</v>
      </c>
      <c r="M816" s="24">
        <f>ROUND(G816*L816,P4)</f>
        <v>0</v>
      </c>
      <c r="N816" s="25" t="s">
        <v>536</v>
      </c>
      <c r="O816" s="32">
        <f>M816*AA816</f>
        <v>0</v>
      </c>
      <c r="P816" s="1">
        <v>3</v>
      </c>
      <c r="AA816" s="1">
        <f>IF(P816=1,$O$3,IF(P816=2,$O$4,$O$5))</f>
        <v>0</v>
      </c>
    </row>
    <row r="817" ht="25.5">
      <c r="A817" s="1" t="s">
        <v>127</v>
      </c>
      <c r="E817" s="27" t="s">
        <v>1984</v>
      </c>
    </row>
    <row r="818">
      <c r="A818" s="1" t="s">
        <v>128</v>
      </c>
    </row>
    <row r="819">
      <c r="A819" s="1" t="s">
        <v>129</v>
      </c>
      <c r="E819" s="27" t="s">
        <v>123</v>
      </c>
    </row>
    <row r="820">
      <c r="A820" s="1" t="s">
        <v>121</v>
      </c>
      <c r="B820" s="1">
        <v>216</v>
      </c>
      <c r="C820" s="26" t="s">
        <v>1985</v>
      </c>
      <c r="D820" t="s">
        <v>123</v>
      </c>
      <c r="E820" s="27" t="s">
        <v>1986</v>
      </c>
      <c r="F820" s="28" t="s">
        <v>142</v>
      </c>
      <c r="G820" s="29">
        <v>106.3</v>
      </c>
      <c r="H820" s="28">
        <v>0.00091</v>
      </c>
      <c r="I820" s="30">
        <f>ROUND(G820*H820,P4)</f>
        <v>0</v>
      </c>
      <c r="L820" s="31">
        <v>0</v>
      </c>
      <c r="M820" s="24">
        <f>ROUND(G820*L820,P4)</f>
        <v>0</v>
      </c>
      <c r="N820" s="25" t="s">
        <v>536</v>
      </c>
      <c r="O820" s="32">
        <f>M820*AA820</f>
        <v>0</v>
      </c>
      <c r="P820" s="1">
        <v>3</v>
      </c>
      <c r="AA820" s="1">
        <f>IF(P820=1,$O$3,IF(P820=2,$O$4,$O$5))</f>
        <v>0</v>
      </c>
    </row>
    <row r="821">
      <c r="A821" s="1" t="s">
        <v>127</v>
      </c>
      <c r="E821" s="27" t="s">
        <v>1986</v>
      </c>
    </row>
    <row r="822" ht="63.75">
      <c r="A822" s="1" t="s">
        <v>128</v>
      </c>
      <c r="E822" s="33" t="s">
        <v>1987</v>
      </c>
    </row>
    <row r="823">
      <c r="A823" s="1" t="s">
        <v>129</v>
      </c>
      <c r="E823" s="27" t="s">
        <v>123</v>
      </c>
    </row>
    <row r="824">
      <c r="A824" s="1" t="s">
        <v>121</v>
      </c>
      <c r="B824" s="1">
        <v>217</v>
      </c>
      <c r="C824" s="26" t="s">
        <v>1988</v>
      </c>
      <c r="D824" t="s">
        <v>123</v>
      </c>
      <c r="E824" s="27" t="s">
        <v>1989</v>
      </c>
      <c r="F824" s="28" t="s">
        <v>149</v>
      </c>
      <c r="G824" s="29">
        <v>2</v>
      </c>
      <c r="H824" s="28">
        <v>0.00033</v>
      </c>
      <c r="I824" s="30">
        <f>ROUND(G824*H824,P4)</f>
        <v>0</v>
      </c>
      <c r="L824" s="31">
        <v>0</v>
      </c>
      <c r="M824" s="24">
        <f>ROUND(G824*L824,P4)</f>
        <v>0</v>
      </c>
      <c r="N824" s="25" t="s">
        <v>536</v>
      </c>
      <c r="O824" s="32">
        <f>M824*AA824</f>
        <v>0</v>
      </c>
      <c r="P824" s="1">
        <v>3</v>
      </c>
      <c r="AA824" s="1">
        <f>IF(P824=1,$O$3,IF(P824=2,$O$4,$O$5))</f>
        <v>0</v>
      </c>
    </row>
    <row r="825">
      <c r="A825" s="1" t="s">
        <v>127</v>
      </c>
      <c r="E825" s="27" t="s">
        <v>1989</v>
      </c>
    </row>
    <row r="826" ht="51">
      <c r="A826" s="1" t="s">
        <v>128</v>
      </c>
      <c r="E826" s="33" t="s">
        <v>1990</v>
      </c>
    </row>
    <row r="827">
      <c r="A827" s="1" t="s">
        <v>129</v>
      </c>
      <c r="E827" s="27" t="s">
        <v>123</v>
      </c>
    </row>
    <row r="828" ht="25.5">
      <c r="A828" s="1" t="s">
        <v>121</v>
      </c>
      <c r="B828" s="1">
        <v>218</v>
      </c>
      <c r="C828" s="26" t="s">
        <v>1991</v>
      </c>
      <c r="D828" t="s">
        <v>123</v>
      </c>
      <c r="E828" s="27" t="s">
        <v>1992</v>
      </c>
      <c r="F828" s="28" t="s">
        <v>149</v>
      </c>
      <c r="G828" s="29">
        <v>10</v>
      </c>
      <c r="H828" s="28">
        <v>0.00019000000000000001</v>
      </c>
      <c r="I828" s="30">
        <f>ROUND(G828*H828,P4)</f>
        <v>0</v>
      </c>
      <c r="L828" s="31">
        <v>0</v>
      </c>
      <c r="M828" s="24">
        <f>ROUND(G828*L828,P4)</f>
        <v>0</v>
      </c>
      <c r="N828" s="25" t="s">
        <v>536</v>
      </c>
      <c r="O828" s="32">
        <f>M828*AA828</f>
        <v>0</v>
      </c>
      <c r="P828" s="1">
        <v>3</v>
      </c>
      <c r="AA828" s="1">
        <f>IF(P828=1,$O$3,IF(P828=2,$O$4,$O$5))</f>
        <v>0</v>
      </c>
    </row>
    <row r="829" ht="25.5">
      <c r="A829" s="1" t="s">
        <v>127</v>
      </c>
      <c r="E829" s="27" t="s">
        <v>1992</v>
      </c>
    </row>
    <row r="830" ht="63.75">
      <c r="A830" s="1" t="s">
        <v>128</v>
      </c>
      <c r="E830" s="33" t="s">
        <v>1993</v>
      </c>
    </row>
    <row r="831">
      <c r="A831" s="1" t="s">
        <v>129</v>
      </c>
      <c r="E831" s="27" t="s">
        <v>123</v>
      </c>
    </row>
    <row r="832" ht="25.5">
      <c r="A832" s="1" t="s">
        <v>121</v>
      </c>
      <c r="B832" s="1">
        <v>219</v>
      </c>
      <c r="C832" s="26" t="s">
        <v>1994</v>
      </c>
      <c r="D832" t="s">
        <v>123</v>
      </c>
      <c r="E832" s="27" t="s">
        <v>1995</v>
      </c>
      <c r="F832" s="28" t="s">
        <v>142</v>
      </c>
      <c r="G832" s="29">
        <v>32</v>
      </c>
      <c r="H832" s="28">
        <v>0.0029299999999999999</v>
      </c>
      <c r="I832" s="30">
        <f>ROUND(G832*H832,P4)</f>
        <v>0</v>
      </c>
      <c r="L832" s="31">
        <v>0</v>
      </c>
      <c r="M832" s="24">
        <f>ROUND(G832*L832,P4)</f>
        <v>0</v>
      </c>
      <c r="N832" s="25" t="s">
        <v>536</v>
      </c>
      <c r="O832" s="32">
        <f>M832*AA832</f>
        <v>0</v>
      </c>
      <c r="P832" s="1">
        <v>3</v>
      </c>
      <c r="AA832" s="1">
        <f>IF(P832=1,$O$3,IF(P832=2,$O$4,$O$5))</f>
        <v>0</v>
      </c>
    </row>
    <row r="833" ht="25.5">
      <c r="A833" s="1" t="s">
        <v>127</v>
      </c>
      <c r="E833" s="27" t="s">
        <v>1995</v>
      </c>
    </row>
    <row r="834" ht="51">
      <c r="A834" s="1" t="s">
        <v>128</v>
      </c>
      <c r="E834" s="33" t="s">
        <v>1996</v>
      </c>
    </row>
    <row r="835">
      <c r="A835" s="1" t="s">
        <v>129</v>
      </c>
      <c r="E835" s="27" t="s">
        <v>123</v>
      </c>
    </row>
    <row r="836">
      <c r="A836" s="1" t="s">
        <v>121</v>
      </c>
      <c r="B836" s="1">
        <v>220</v>
      </c>
      <c r="C836" s="26" t="s">
        <v>1997</v>
      </c>
      <c r="D836" t="s">
        <v>123</v>
      </c>
      <c r="E836" s="27" t="s">
        <v>1998</v>
      </c>
      <c r="F836" s="28" t="s">
        <v>142</v>
      </c>
      <c r="G836" s="29">
        <v>59.399999999999999</v>
      </c>
      <c r="H836" s="28">
        <v>0.00108</v>
      </c>
      <c r="I836" s="30">
        <f>ROUND(G836*H836,P4)</f>
        <v>0</v>
      </c>
      <c r="L836" s="31">
        <v>0</v>
      </c>
      <c r="M836" s="24">
        <f>ROUND(G836*L836,P4)</f>
        <v>0</v>
      </c>
      <c r="N836" s="25" t="s">
        <v>536</v>
      </c>
      <c r="O836" s="32">
        <f>M836*AA836</f>
        <v>0</v>
      </c>
      <c r="P836" s="1">
        <v>3</v>
      </c>
      <c r="AA836" s="1">
        <f>IF(P836=1,$O$3,IF(P836=2,$O$4,$O$5))</f>
        <v>0</v>
      </c>
    </row>
    <row r="837">
      <c r="A837" s="1" t="s">
        <v>127</v>
      </c>
      <c r="E837" s="27" t="s">
        <v>1998</v>
      </c>
    </row>
    <row r="838" ht="63.75">
      <c r="A838" s="1" t="s">
        <v>128</v>
      </c>
      <c r="E838" s="33" t="s">
        <v>1999</v>
      </c>
    </row>
    <row r="839">
      <c r="A839" s="1" t="s">
        <v>129</v>
      </c>
      <c r="E839" s="27" t="s">
        <v>123</v>
      </c>
    </row>
    <row r="840" ht="38.25">
      <c r="A840" s="1" t="s">
        <v>121</v>
      </c>
      <c r="B840" s="1">
        <v>227</v>
      </c>
      <c r="C840" s="26" t="s">
        <v>2000</v>
      </c>
      <c r="D840" t="s">
        <v>123</v>
      </c>
      <c r="E840" s="27" t="s">
        <v>2001</v>
      </c>
      <c r="F840" s="28" t="s">
        <v>632</v>
      </c>
      <c r="G840" s="29">
        <v>4.1760000000000002</v>
      </c>
      <c r="H840" s="28">
        <v>0</v>
      </c>
      <c r="I840" s="30">
        <f>ROUND(G840*H840,P4)</f>
        <v>0</v>
      </c>
      <c r="L840" s="31">
        <v>0</v>
      </c>
      <c r="M840" s="24">
        <f>ROUND(G840*L840,P4)</f>
        <v>0</v>
      </c>
      <c r="N840" s="25" t="s">
        <v>536</v>
      </c>
      <c r="O840" s="32">
        <f>M840*AA840</f>
        <v>0</v>
      </c>
      <c r="P840" s="1">
        <v>3</v>
      </c>
      <c r="AA840" s="1">
        <f>IF(P840=1,$O$3,IF(P840=2,$O$4,$O$5))</f>
        <v>0</v>
      </c>
    </row>
    <row r="841" ht="38.25">
      <c r="A841" s="1" t="s">
        <v>127</v>
      </c>
      <c r="E841" s="27" t="s">
        <v>2002</v>
      </c>
    </row>
    <row r="842">
      <c r="A842" s="1" t="s">
        <v>128</v>
      </c>
    </row>
    <row r="843">
      <c r="A843" s="1" t="s">
        <v>129</v>
      </c>
      <c r="E843" s="27" t="s">
        <v>123</v>
      </c>
    </row>
    <row r="844">
      <c r="A844" s="1" t="s">
        <v>121</v>
      </c>
      <c r="B844" s="1">
        <v>186</v>
      </c>
      <c r="C844" s="26" t="s">
        <v>2003</v>
      </c>
      <c r="D844" t="s">
        <v>123</v>
      </c>
      <c r="E844" s="27" t="s">
        <v>2004</v>
      </c>
      <c r="F844" s="28" t="s">
        <v>603</v>
      </c>
      <c r="G844" s="29">
        <v>1108.8589999999999</v>
      </c>
      <c r="H844" s="28">
        <v>0</v>
      </c>
      <c r="I844" s="30">
        <f>ROUND(G844*H844,P4)</f>
        <v>0</v>
      </c>
      <c r="L844" s="31">
        <v>0</v>
      </c>
      <c r="M844" s="24">
        <f>ROUND(G844*L844,P4)</f>
        <v>0</v>
      </c>
      <c r="N844" s="25" t="s">
        <v>177</v>
      </c>
      <c r="O844" s="32">
        <f>M844*AA844</f>
        <v>0</v>
      </c>
      <c r="P844" s="1">
        <v>3</v>
      </c>
      <c r="AA844" s="1">
        <f>IF(P844=1,$O$3,IF(P844=2,$O$4,$O$5))</f>
        <v>0</v>
      </c>
    </row>
    <row r="845">
      <c r="A845" s="1" t="s">
        <v>127</v>
      </c>
      <c r="E845" s="27" t="s">
        <v>2004</v>
      </c>
    </row>
    <row r="846">
      <c r="A846" s="1" t="s">
        <v>128</v>
      </c>
    </row>
    <row r="847" ht="51">
      <c r="A847" s="1" t="s">
        <v>129</v>
      </c>
      <c r="E847" s="27" t="s">
        <v>2005</v>
      </c>
    </row>
    <row r="848">
      <c r="A848" s="1" t="s">
        <v>121</v>
      </c>
      <c r="B848" s="1">
        <v>224</v>
      </c>
      <c r="C848" s="26" t="s">
        <v>2006</v>
      </c>
      <c r="D848" t="s">
        <v>123</v>
      </c>
      <c r="E848" s="27" t="s">
        <v>2007</v>
      </c>
      <c r="F848" s="28" t="s">
        <v>149</v>
      </c>
      <c r="G848" s="29">
        <v>2</v>
      </c>
      <c r="H848" s="28">
        <v>0.0014499999999999999</v>
      </c>
      <c r="I848" s="30">
        <f>ROUND(G848*H848,P4)</f>
        <v>0</v>
      </c>
      <c r="L848" s="31">
        <v>0</v>
      </c>
      <c r="M848" s="24">
        <f>ROUND(G848*L848,P4)</f>
        <v>0</v>
      </c>
      <c r="N848" s="25" t="s">
        <v>177</v>
      </c>
      <c r="O848" s="32">
        <f>M848*AA848</f>
        <v>0</v>
      </c>
      <c r="P848" s="1">
        <v>3</v>
      </c>
      <c r="AA848" s="1">
        <f>IF(P848=1,$O$3,IF(P848=2,$O$4,$O$5))</f>
        <v>0</v>
      </c>
    </row>
    <row r="849">
      <c r="A849" s="1" t="s">
        <v>127</v>
      </c>
      <c r="E849" s="27" t="s">
        <v>2007</v>
      </c>
    </row>
    <row r="850">
      <c r="A850" s="1" t="s">
        <v>128</v>
      </c>
    </row>
    <row r="851">
      <c r="A851" s="1" t="s">
        <v>129</v>
      </c>
      <c r="E851" s="27" t="s">
        <v>2008</v>
      </c>
    </row>
    <row r="852">
      <c r="A852" s="1" t="s">
        <v>121</v>
      </c>
      <c r="B852" s="1">
        <v>226</v>
      </c>
      <c r="C852" s="26" t="s">
        <v>2006</v>
      </c>
      <c r="D852" t="s">
        <v>119</v>
      </c>
      <c r="E852" s="27" t="s">
        <v>2009</v>
      </c>
      <c r="F852" s="28" t="s">
        <v>149</v>
      </c>
      <c r="G852" s="29">
        <v>23</v>
      </c>
      <c r="H852" s="28">
        <v>0.0014499999999999999</v>
      </c>
      <c r="I852" s="30">
        <f>ROUND(G852*H852,P4)</f>
        <v>0</v>
      </c>
      <c r="L852" s="31">
        <v>0</v>
      </c>
      <c r="M852" s="24">
        <f>ROUND(G852*L852,P4)</f>
        <v>0</v>
      </c>
      <c r="N852" s="25" t="s">
        <v>177</v>
      </c>
      <c r="O852" s="32">
        <f>M852*AA852</f>
        <v>0</v>
      </c>
      <c r="P852" s="1">
        <v>3</v>
      </c>
      <c r="AA852" s="1">
        <f>IF(P852=1,$O$3,IF(P852=2,$O$4,$O$5))</f>
        <v>0</v>
      </c>
    </row>
    <row r="853">
      <c r="A853" s="1" t="s">
        <v>127</v>
      </c>
      <c r="E853" s="27" t="s">
        <v>2009</v>
      </c>
    </row>
    <row r="854">
      <c r="A854" s="1" t="s">
        <v>128</v>
      </c>
    </row>
    <row r="855">
      <c r="A855" s="1" t="s">
        <v>129</v>
      </c>
      <c r="E855" s="27" t="s">
        <v>2010</v>
      </c>
    </row>
    <row r="856">
      <c r="A856" s="1" t="s">
        <v>121</v>
      </c>
      <c r="B856" s="1">
        <v>222</v>
      </c>
      <c r="C856" s="26" t="s">
        <v>2011</v>
      </c>
      <c r="D856" t="s">
        <v>123</v>
      </c>
      <c r="E856" s="27" t="s">
        <v>2012</v>
      </c>
      <c r="F856" s="28" t="s">
        <v>149</v>
      </c>
      <c r="G856" s="29">
        <v>50</v>
      </c>
      <c r="H856" s="28">
        <v>0</v>
      </c>
      <c r="I856" s="30">
        <f>ROUND(G856*H856,P4)</f>
        <v>0</v>
      </c>
      <c r="L856" s="31">
        <v>0</v>
      </c>
      <c r="M856" s="24">
        <f>ROUND(G856*L856,P4)</f>
        <v>0</v>
      </c>
      <c r="N856" s="25" t="s">
        <v>177</v>
      </c>
      <c r="O856" s="32">
        <f>M856*AA856</f>
        <v>0</v>
      </c>
      <c r="P856" s="1">
        <v>3</v>
      </c>
      <c r="AA856" s="1">
        <f>IF(P856=1,$O$3,IF(P856=2,$O$4,$O$5))</f>
        <v>0</v>
      </c>
    </row>
    <row r="857">
      <c r="A857" s="1" t="s">
        <v>127</v>
      </c>
      <c r="E857" s="27" t="s">
        <v>2012</v>
      </c>
    </row>
    <row r="858">
      <c r="A858" s="1" t="s">
        <v>128</v>
      </c>
    </row>
    <row r="859" ht="25.5">
      <c r="A859" s="1" t="s">
        <v>129</v>
      </c>
      <c r="E859" s="27" t="s">
        <v>2013</v>
      </c>
    </row>
    <row r="860" ht="25.5">
      <c r="A860" s="1" t="s">
        <v>121</v>
      </c>
      <c r="B860" s="1">
        <v>221</v>
      </c>
      <c r="C860" s="26" t="s">
        <v>2014</v>
      </c>
      <c r="D860" t="s">
        <v>123</v>
      </c>
      <c r="E860" s="27" t="s">
        <v>2015</v>
      </c>
      <c r="F860" s="28" t="s">
        <v>149</v>
      </c>
      <c r="G860" s="29">
        <v>50</v>
      </c>
      <c r="H860" s="28">
        <v>0</v>
      </c>
      <c r="I860" s="30">
        <f>ROUND(G860*H860,P4)</f>
        <v>0</v>
      </c>
      <c r="L860" s="31">
        <v>0</v>
      </c>
      <c r="M860" s="24">
        <f>ROUND(G860*L860,P4)</f>
        <v>0</v>
      </c>
      <c r="N860" s="25" t="s">
        <v>177</v>
      </c>
      <c r="O860" s="32">
        <f>M860*AA860</f>
        <v>0</v>
      </c>
      <c r="P860" s="1">
        <v>3</v>
      </c>
      <c r="AA860" s="1">
        <f>IF(P860=1,$O$3,IF(P860=2,$O$4,$O$5))</f>
        <v>0</v>
      </c>
    </row>
    <row r="861" ht="25.5">
      <c r="A861" s="1" t="s">
        <v>127</v>
      </c>
      <c r="E861" s="27" t="s">
        <v>2015</v>
      </c>
    </row>
    <row r="862" ht="51">
      <c r="A862" s="1" t="s">
        <v>128</v>
      </c>
      <c r="E862" s="33" t="s">
        <v>2016</v>
      </c>
    </row>
    <row r="863">
      <c r="A863" s="1" t="s">
        <v>129</v>
      </c>
      <c r="E863" s="27" t="s">
        <v>123</v>
      </c>
    </row>
    <row r="864">
      <c r="A864" s="1" t="s">
        <v>121</v>
      </c>
      <c r="B864" s="1">
        <v>223</v>
      </c>
      <c r="C864" s="26" t="s">
        <v>2014</v>
      </c>
      <c r="D864" t="s">
        <v>119</v>
      </c>
      <c r="E864" s="27" t="s">
        <v>2017</v>
      </c>
      <c r="F864" s="28" t="s">
        <v>149</v>
      </c>
      <c r="G864" s="29">
        <v>2</v>
      </c>
      <c r="H864" s="28">
        <v>0</v>
      </c>
      <c r="I864" s="30">
        <f>ROUND(G864*H864,P4)</f>
        <v>0</v>
      </c>
      <c r="L864" s="31">
        <v>0</v>
      </c>
      <c r="M864" s="24">
        <f>ROUND(G864*L864,P4)</f>
        <v>0</v>
      </c>
      <c r="N864" s="25" t="s">
        <v>177</v>
      </c>
      <c r="O864" s="32">
        <f>M864*AA864</f>
        <v>0</v>
      </c>
      <c r="P864" s="1">
        <v>3</v>
      </c>
      <c r="AA864" s="1">
        <f>IF(P864=1,$O$3,IF(P864=2,$O$4,$O$5))</f>
        <v>0</v>
      </c>
    </row>
    <row r="865">
      <c r="A865" s="1" t="s">
        <v>127</v>
      </c>
      <c r="E865" s="27" t="s">
        <v>2017</v>
      </c>
    </row>
    <row r="866" ht="25.5">
      <c r="A866" s="1" t="s">
        <v>128</v>
      </c>
      <c r="E866" s="33" t="s">
        <v>2018</v>
      </c>
    </row>
    <row r="867">
      <c r="A867" s="1" t="s">
        <v>129</v>
      </c>
      <c r="E867" s="27" t="s">
        <v>123</v>
      </c>
    </row>
    <row r="868">
      <c r="A868" s="1" t="s">
        <v>121</v>
      </c>
      <c r="B868" s="1">
        <v>225</v>
      </c>
      <c r="C868" s="26" t="s">
        <v>2014</v>
      </c>
      <c r="D868" t="s">
        <v>1084</v>
      </c>
      <c r="E868" s="27" t="s">
        <v>2019</v>
      </c>
      <c r="F868" s="28" t="s">
        <v>149</v>
      </c>
      <c r="G868" s="29">
        <v>23</v>
      </c>
      <c r="H868" s="28">
        <v>0</v>
      </c>
      <c r="I868" s="30">
        <f>ROUND(G868*H868,P4)</f>
        <v>0</v>
      </c>
      <c r="L868" s="31">
        <v>0</v>
      </c>
      <c r="M868" s="24">
        <f>ROUND(G868*L868,P4)</f>
        <v>0</v>
      </c>
      <c r="N868" s="25" t="s">
        <v>177</v>
      </c>
      <c r="O868" s="32">
        <f>M868*AA868</f>
        <v>0</v>
      </c>
      <c r="P868" s="1">
        <v>3</v>
      </c>
      <c r="AA868" s="1">
        <f>IF(P868=1,$O$3,IF(P868=2,$O$4,$O$5))</f>
        <v>0</v>
      </c>
    </row>
    <row r="869">
      <c r="A869" s="1" t="s">
        <v>127</v>
      </c>
      <c r="E869" s="27" t="s">
        <v>2019</v>
      </c>
    </row>
    <row r="870" ht="25.5">
      <c r="A870" s="1" t="s">
        <v>128</v>
      </c>
      <c r="E870" s="33" t="s">
        <v>2020</v>
      </c>
    </row>
    <row r="871">
      <c r="A871" s="1" t="s">
        <v>129</v>
      </c>
      <c r="E871" s="27" t="s">
        <v>123</v>
      </c>
    </row>
    <row r="872" ht="25.5">
      <c r="A872" s="1" t="s">
        <v>121</v>
      </c>
      <c r="B872" s="1">
        <v>214</v>
      </c>
      <c r="C872" s="26" t="s">
        <v>2021</v>
      </c>
      <c r="D872" t="s">
        <v>123</v>
      </c>
      <c r="E872" s="27" t="s">
        <v>2022</v>
      </c>
      <c r="F872" s="28" t="s">
        <v>142</v>
      </c>
      <c r="G872" s="29">
        <v>45.200000000000003</v>
      </c>
      <c r="H872" s="28">
        <v>0.00059000000000000003</v>
      </c>
      <c r="I872" s="30">
        <f>ROUND(G872*H872,P4)</f>
        <v>0</v>
      </c>
      <c r="L872" s="31">
        <v>0</v>
      </c>
      <c r="M872" s="24">
        <f>ROUND(G872*L872,P4)</f>
        <v>0</v>
      </c>
      <c r="N872" s="25" t="s">
        <v>177</v>
      </c>
      <c r="O872" s="32">
        <f>M872*AA872</f>
        <v>0</v>
      </c>
      <c r="P872" s="1">
        <v>3</v>
      </c>
      <c r="AA872" s="1">
        <f>IF(P872=1,$O$3,IF(P872=2,$O$4,$O$5))</f>
        <v>0</v>
      </c>
    </row>
    <row r="873" ht="25.5">
      <c r="A873" s="1" t="s">
        <v>127</v>
      </c>
      <c r="E873" s="27" t="s">
        <v>2022</v>
      </c>
    </row>
    <row r="874" ht="38.25">
      <c r="A874" s="1" t="s">
        <v>128</v>
      </c>
      <c r="E874" s="33" t="s">
        <v>2023</v>
      </c>
    </row>
    <row r="875">
      <c r="A875" s="1" t="s">
        <v>129</v>
      </c>
      <c r="E875" s="27" t="s">
        <v>123</v>
      </c>
    </row>
    <row r="876">
      <c r="A876" s="1" t="s">
        <v>118</v>
      </c>
      <c r="C876" s="22" t="s">
        <v>2024</v>
      </c>
      <c r="E876" s="23" t="s">
        <v>2025</v>
      </c>
      <c r="L876" s="24">
        <f>SUMIFS(L877:L896,A877:A896,"P")</f>
        <v>0</v>
      </c>
      <c r="M876" s="24">
        <f>SUMIFS(M877:M896,A877:A896,"P")</f>
        <v>0</v>
      </c>
      <c r="N876" s="25"/>
    </row>
    <row r="877" ht="25.5">
      <c r="A877" s="1" t="s">
        <v>121</v>
      </c>
      <c r="B877" s="1">
        <v>230</v>
      </c>
      <c r="C877" s="26" t="s">
        <v>2026</v>
      </c>
      <c r="D877" t="s">
        <v>123</v>
      </c>
      <c r="E877" s="27" t="s">
        <v>2027</v>
      </c>
      <c r="F877" s="28" t="s">
        <v>603</v>
      </c>
      <c r="G877" s="29">
        <v>1060.6479999999999</v>
      </c>
      <c r="H877" s="28">
        <v>0.00013999999999999999</v>
      </c>
      <c r="I877" s="30">
        <f>ROUND(G877*H877,P4)</f>
        <v>0</v>
      </c>
      <c r="L877" s="31">
        <v>0</v>
      </c>
      <c r="M877" s="24">
        <f>ROUND(G877*L877,P4)</f>
        <v>0</v>
      </c>
      <c r="N877" s="25" t="s">
        <v>536</v>
      </c>
      <c r="O877" s="32">
        <f>M877*AA877</f>
        <v>0</v>
      </c>
      <c r="P877" s="1">
        <v>3</v>
      </c>
      <c r="AA877" s="1">
        <f>IF(P877=1,$O$3,IF(P877=2,$O$4,$O$5))</f>
        <v>0</v>
      </c>
    </row>
    <row r="878" ht="25.5">
      <c r="A878" s="1" t="s">
        <v>127</v>
      </c>
      <c r="E878" s="27" t="s">
        <v>2027</v>
      </c>
    </row>
    <row r="879" ht="25.5">
      <c r="A879" s="1" t="s">
        <v>128</v>
      </c>
      <c r="E879" s="33" t="s">
        <v>2028</v>
      </c>
    </row>
    <row r="880">
      <c r="A880" s="1" t="s">
        <v>129</v>
      </c>
      <c r="E880" s="27" t="s">
        <v>123</v>
      </c>
    </row>
    <row r="881" ht="25.5">
      <c r="A881" s="1" t="s">
        <v>121</v>
      </c>
      <c r="B881" s="1">
        <v>228</v>
      </c>
      <c r="C881" s="26" t="s">
        <v>2029</v>
      </c>
      <c r="D881" t="s">
        <v>123</v>
      </c>
      <c r="E881" s="27" t="s">
        <v>2030</v>
      </c>
      <c r="F881" s="28" t="s">
        <v>603</v>
      </c>
      <c r="G881" s="29">
        <v>422.90699999999998</v>
      </c>
      <c r="H881" s="28">
        <v>1.0000000000000001E-05</v>
      </c>
      <c r="I881" s="30">
        <f>ROUND(G881*H881,P4)</f>
        <v>0</v>
      </c>
      <c r="L881" s="31">
        <v>0</v>
      </c>
      <c r="M881" s="24">
        <f>ROUND(G881*L881,P4)</f>
        <v>0</v>
      </c>
      <c r="N881" s="25" t="s">
        <v>536</v>
      </c>
      <c r="O881" s="32">
        <f>M881*AA881</f>
        <v>0</v>
      </c>
      <c r="P881" s="1">
        <v>3</v>
      </c>
      <c r="AA881" s="1">
        <f>IF(P881=1,$O$3,IF(P881=2,$O$4,$O$5))</f>
        <v>0</v>
      </c>
    </row>
    <row r="882" ht="25.5">
      <c r="A882" s="1" t="s">
        <v>127</v>
      </c>
      <c r="E882" s="27" t="s">
        <v>2030</v>
      </c>
    </row>
    <row r="883" ht="102">
      <c r="A883" s="1" t="s">
        <v>128</v>
      </c>
      <c r="E883" s="33" t="s">
        <v>1907</v>
      </c>
    </row>
    <row r="884">
      <c r="A884" s="1" t="s">
        <v>129</v>
      </c>
      <c r="E884" s="27" t="s">
        <v>123</v>
      </c>
    </row>
    <row r="885" ht="25.5">
      <c r="A885" s="1" t="s">
        <v>121</v>
      </c>
      <c r="B885" s="1">
        <v>229</v>
      </c>
      <c r="C885" s="26" t="s">
        <v>2031</v>
      </c>
      <c r="D885" t="s">
        <v>123</v>
      </c>
      <c r="E885" s="27" t="s">
        <v>2032</v>
      </c>
      <c r="F885" s="28" t="s">
        <v>603</v>
      </c>
      <c r="G885" s="29">
        <v>541.31799999999998</v>
      </c>
      <c r="H885" s="28">
        <v>0</v>
      </c>
      <c r="I885" s="30">
        <f>ROUND(G885*H885,P4)</f>
        <v>0</v>
      </c>
      <c r="L885" s="31">
        <v>0</v>
      </c>
      <c r="M885" s="24">
        <f>ROUND(G885*L885,P4)</f>
        <v>0</v>
      </c>
      <c r="N885" s="25" t="s">
        <v>536</v>
      </c>
      <c r="O885" s="32">
        <f>M885*AA885</f>
        <v>0</v>
      </c>
      <c r="P885" s="1">
        <v>3</v>
      </c>
      <c r="AA885" s="1">
        <f>IF(P885=1,$O$3,IF(P885=2,$O$4,$O$5))</f>
        <v>0</v>
      </c>
    </row>
    <row r="886" ht="25.5">
      <c r="A886" s="1" t="s">
        <v>127</v>
      </c>
      <c r="E886" s="27" t="s">
        <v>2032</v>
      </c>
    </row>
    <row r="887" ht="76.5">
      <c r="A887" s="1" t="s">
        <v>128</v>
      </c>
      <c r="E887" s="33" t="s">
        <v>1910</v>
      </c>
    </row>
    <row r="888">
      <c r="A888" s="1" t="s">
        <v>129</v>
      </c>
      <c r="E888" s="27" t="s">
        <v>123</v>
      </c>
    </row>
    <row r="889" ht="25.5">
      <c r="A889" s="1" t="s">
        <v>121</v>
      </c>
      <c r="B889" s="1">
        <v>232</v>
      </c>
      <c r="C889" s="26" t="s">
        <v>2033</v>
      </c>
      <c r="D889" t="s">
        <v>123</v>
      </c>
      <c r="E889" s="27" t="s">
        <v>2034</v>
      </c>
      <c r="F889" s="28" t="s">
        <v>632</v>
      </c>
      <c r="G889" s="29">
        <v>0.153</v>
      </c>
      <c r="H889" s="28">
        <v>0</v>
      </c>
      <c r="I889" s="30">
        <f>ROUND(G889*H889,P4)</f>
        <v>0</v>
      </c>
      <c r="L889" s="31">
        <v>0</v>
      </c>
      <c r="M889" s="24">
        <f>ROUND(G889*L889,P4)</f>
        <v>0</v>
      </c>
      <c r="N889" s="25" t="s">
        <v>536</v>
      </c>
      <c r="O889" s="32">
        <f>M889*AA889</f>
        <v>0</v>
      </c>
      <c r="P889" s="1">
        <v>3</v>
      </c>
      <c r="AA889" s="1">
        <f>IF(P889=1,$O$3,IF(P889=2,$O$4,$O$5))</f>
        <v>0</v>
      </c>
    </row>
    <row r="890" ht="38.25">
      <c r="A890" s="1" t="s">
        <v>127</v>
      </c>
      <c r="E890" s="27" t="s">
        <v>2035</v>
      </c>
    </row>
    <row r="891">
      <c r="A891" s="1" t="s">
        <v>128</v>
      </c>
    </row>
    <row r="892">
      <c r="A892" s="1" t="s">
        <v>129</v>
      </c>
      <c r="E892" s="27" t="s">
        <v>123</v>
      </c>
    </row>
    <row r="893">
      <c r="A893" s="1" t="s">
        <v>121</v>
      </c>
      <c r="B893" s="1">
        <v>231</v>
      </c>
      <c r="C893" s="26" t="s">
        <v>2036</v>
      </c>
      <c r="D893" t="s">
        <v>123</v>
      </c>
      <c r="E893" s="27" t="s">
        <v>2037</v>
      </c>
      <c r="F893" s="28" t="s">
        <v>603</v>
      </c>
      <c r="G893" s="29">
        <v>964.22500000000002</v>
      </c>
      <c r="H893" s="28">
        <v>0.00013999999999999999</v>
      </c>
      <c r="I893" s="30">
        <f>ROUND(G893*H893,P4)</f>
        <v>0</v>
      </c>
      <c r="L893" s="31">
        <v>0</v>
      </c>
      <c r="M893" s="24">
        <f>ROUND(G893*L893,P4)</f>
        <v>0</v>
      </c>
      <c r="N893" s="25" t="s">
        <v>177</v>
      </c>
      <c r="O893" s="32">
        <f>M893*AA893</f>
        <v>0</v>
      </c>
      <c r="P893" s="1">
        <v>3</v>
      </c>
      <c r="AA893" s="1">
        <f>IF(P893=1,$O$3,IF(P893=2,$O$4,$O$5))</f>
        <v>0</v>
      </c>
    </row>
    <row r="894">
      <c r="A894" s="1" t="s">
        <v>127</v>
      </c>
      <c r="E894" s="27" t="s">
        <v>2037</v>
      </c>
    </row>
    <row r="895">
      <c r="A895" s="1" t="s">
        <v>128</v>
      </c>
      <c r="E895" s="33" t="s">
        <v>2038</v>
      </c>
    </row>
    <row r="896">
      <c r="A896" s="1" t="s">
        <v>129</v>
      </c>
      <c r="E896" s="27" t="s">
        <v>123</v>
      </c>
    </row>
    <row r="897">
      <c r="A897" s="1" t="s">
        <v>118</v>
      </c>
      <c r="C897" s="22" t="s">
        <v>2039</v>
      </c>
      <c r="E897" s="23" t="s">
        <v>2040</v>
      </c>
      <c r="L897" s="24">
        <f>SUMIFS(L898:L1261,A898:A1261,"P")</f>
        <v>0</v>
      </c>
      <c r="M897" s="24">
        <f>SUMIFS(M898:M1261,A898:A1261,"P")</f>
        <v>0</v>
      </c>
      <c r="N897" s="25"/>
    </row>
    <row r="898">
      <c r="A898" s="1" t="s">
        <v>121</v>
      </c>
      <c r="B898" s="1">
        <v>234</v>
      </c>
      <c r="C898" s="26" t="s">
        <v>2041</v>
      </c>
      <c r="D898" t="s">
        <v>123</v>
      </c>
      <c r="E898" s="27" t="s">
        <v>2042</v>
      </c>
      <c r="F898" s="28" t="s">
        <v>603</v>
      </c>
      <c r="G898" s="29">
        <v>70.623999999999995</v>
      </c>
      <c r="H898" s="28">
        <v>0.0093100000000000006</v>
      </c>
      <c r="I898" s="30">
        <f>ROUND(G898*H898,P4)</f>
        <v>0</v>
      </c>
      <c r="L898" s="31">
        <v>0</v>
      </c>
      <c r="M898" s="24">
        <f>ROUND(G898*L898,P4)</f>
        <v>0</v>
      </c>
      <c r="N898" s="25" t="s">
        <v>536</v>
      </c>
      <c r="O898" s="32">
        <f>M898*AA898</f>
        <v>0</v>
      </c>
      <c r="P898" s="1">
        <v>3</v>
      </c>
      <c r="AA898" s="1">
        <f>IF(P898=1,$O$3,IF(P898=2,$O$4,$O$5))</f>
        <v>0</v>
      </c>
    </row>
    <row r="899">
      <c r="A899" s="1" t="s">
        <v>127</v>
      </c>
      <c r="E899" s="27" t="s">
        <v>2042</v>
      </c>
    </row>
    <row r="900">
      <c r="A900" s="1" t="s">
        <v>128</v>
      </c>
    </row>
    <row r="901">
      <c r="A901" s="1" t="s">
        <v>129</v>
      </c>
      <c r="E901" s="27" t="s">
        <v>123</v>
      </c>
    </row>
    <row r="902" ht="25.5">
      <c r="A902" s="1" t="s">
        <v>121</v>
      </c>
      <c r="B902" s="1">
        <v>233</v>
      </c>
      <c r="C902" s="26" t="s">
        <v>2043</v>
      </c>
      <c r="D902" t="s">
        <v>123</v>
      </c>
      <c r="E902" s="27" t="s">
        <v>2044</v>
      </c>
      <c r="F902" s="28" t="s">
        <v>603</v>
      </c>
      <c r="G902" s="29">
        <v>64.203999999999994</v>
      </c>
      <c r="H902" s="28">
        <v>0</v>
      </c>
      <c r="I902" s="30">
        <f>ROUND(G902*H902,P4)</f>
        <v>0</v>
      </c>
      <c r="L902" s="31">
        <v>0</v>
      </c>
      <c r="M902" s="24">
        <f>ROUND(G902*L902,P4)</f>
        <v>0</v>
      </c>
      <c r="N902" s="25" t="s">
        <v>536</v>
      </c>
      <c r="O902" s="32">
        <f>M902*AA902</f>
        <v>0</v>
      </c>
      <c r="P902" s="1">
        <v>3</v>
      </c>
      <c r="AA902" s="1">
        <f>IF(P902=1,$O$3,IF(P902=2,$O$4,$O$5))</f>
        <v>0</v>
      </c>
    </row>
    <row r="903" ht="25.5">
      <c r="A903" s="1" t="s">
        <v>127</v>
      </c>
      <c r="E903" s="27" t="s">
        <v>2044</v>
      </c>
    </row>
    <row r="904" ht="204">
      <c r="A904" s="1" t="s">
        <v>128</v>
      </c>
      <c r="E904" s="33" t="s">
        <v>2045</v>
      </c>
    </row>
    <row r="905">
      <c r="A905" s="1" t="s">
        <v>129</v>
      </c>
      <c r="E905" s="27" t="s">
        <v>123</v>
      </c>
    </row>
    <row r="906" ht="25.5">
      <c r="A906" s="1" t="s">
        <v>121</v>
      </c>
      <c r="B906" s="1">
        <v>238</v>
      </c>
      <c r="C906" s="26" t="s">
        <v>2046</v>
      </c>
      <c r="D906" t="s">
        <v>123</v>
      </c>
      <c r="E906" s="27" t="s">
        <v>2047</v>
      </c>
      <c r="F906" s="28" t="s">
        <v>603</v>
      </c>
      <c r="G906" s="29">
        <v>34.018999999999998</v>
      </c>
      <c r="H906" s="28">
        <v>0.00025999999999999998</v>
      </c>
      <c r="I906" s="30">
        <f>ROUND(G906*H906,P4)</f>
        <v>0</v>
      </c>
      <c r="L906" s="31">
        <v>0</v>
      </c>
      <c r="M906" s="24">
        <f>ROUND(G906*L906,P4)</f>
        <v>0</v>
      </c>
      <c r="N906" s="25" t="s">
        <v>536</v>
      </c>
      <c r="O906" s="32">
        <f>M906*AA906</f>
        <v>0</v>
      </c>
      <c r="P906" s="1">
        <v>3</v>
      </c>
      <c r="AA906" s="1">
        <f>IF(P906=1,$O$3,IF(P906=2,$O$4,$O$5))</f>
        <v>0</v>
      </c>
    </row>
    <row r="907" ht="25.5">
      <c r="A907" s="1" t="s">
        <v>127</v>
      </c>
      <c r="E907" s="27" t="s">
        <v>2047</v>
      </c>
    </row>
    <row r="908" ht="140.25">
      <c r="A908" s="1" t="s">
        <v>128</v>
      </c>
      <c r="E908" s="33" t="s">
        <v>2048</v>
      </c>
    </row>
    <row r="909">
      <c r="A909" s="1" t="s">
        <v>129</v>
      </c>
      <c r="E909" s="27" t="s">
        <v>2049</v>
      </c>
    </row>
    <row r="910" ht="25.5">
      <c r="A910" s="1" t="s">
        <v>121</v>
      </c>
      <c r="B910" s="1">
        <v>239</v>
      </c>
      <c r="C910" s="26" t="s">
        <v>2050</v>
      </c>
      <c r="D910" t="s">
        <v>123</v>
      </c>
      <c r="E910" s="27" t="s">
        <v>2051</v>
      </c>
      <c r="F910" s="28" t="s">
        <v>603</v>
      </c>
      <c r="G910" s="29">
        <v>56.597000000000001</v>
      </c>
      <c r="H910" s="28">
        <v>0.00025999999999999998</v>
      </c>
      <c r="I910" s="30">
        <f>ROUND(G910*H910,P4)</f>
        <v>0</v>
      </c>
      <c r="L910" s="31">
        <v>0</v>
      </c>
      <c r="M910" s="24">
        <f>ROUND(G910*L910,P4)</f>
        <v>0</v>
      </c>
      <c r="N910" s="25" t="s">
        <v>536</v>
      </c>
      <c r="O910" s="32">
        <f>M910*AA910</f>
        <v>0</v>
      </c>
      <c r="P910" s="1">
        <v>3</v>
      </c>
      <c r="AA910" s="1">
        <f>IF(P910=1,$O$3,IF(P910=2,$O$4,$O$5))</f>
        <v>0</v>
      </c>
    </row>
    <row r="911" ht="25.5">
      <c r="A911" s="1" t="s">
        <v>127</v>
      </c>
      <c r="E911" s="27" t="s">
        <v>2051</v>
      </c>
    </row>
    <row r="912" ht="63.75">
      <c r="A912" s="1" t="s">
        <v>128</v>
      </c>
      <c r="E912" s="33" t="s">
        <v>2052</v>
      </c>
    </row>
    <row r="913">
      <c r="A913" s="1" t="s">
        <v>129</v>
      </c>
      <c r="E913" s="27" t="s">
        <v>2049</v>
      </c>
    </row>
    <row r="914">
      <c r="A914" s="1" t="s">
        <v>121</v>
      </c>
      <c r="B914" s="1">
        <v>237</v>
      </c>
      <c r="C914" s="26" t="s">
        <v>2053</v>
      </c>
      <c r="D914" t="s">
        <v>123</v>
      </c>
      <c r="E914" s="27" t="s">
        <v>2054</v>
      </c>
      <c r="F914" s="28" t="s">
        <v>149</v>
      </c>
      <c r="G914" s="29">
        <v>2</v>
      </c>
      <c r="H914" s="28">
        <v>0.00025999999999999998</v>
      </c>
      <c r="I914" s="30">
        <f>ROUND(G914*H914,P4)</f>
        <v>0</v>
      </c>
      <c r="L914" s="31">
        <v>0</v>
      </c>
      <c r="M914" s="24">
        <f>ROUND(G914*L914,P4)</f>
        <v>0</v>
      </c>
      <c r="N914" s="25" t="s">
        <v>536</v>
      </c>
      <c r="O914" s="32">
        <f>M914*AA914</f>
        <v>0</v>
      </c>
      <c r="P914" s="1">
        <v>3</v>
      </c>
      <c r="AA914" s="1">
        <f>IF(P914=1,$O$3,IF(P914=2,$O$4,$O$5))</f>
        <v>0</v>
      </c>
    </row>
    <row r="915">
      <c r="A915" s="1" t="s">
        <v>127</v>
      </c>
      <c r="E915" s="27" t="s">
        <v>2054</v>
      </c>
    </row>
    <row r="916" ht="25.5">
      <c r="A916" s="1" t="s">
        <v>128</v>
      </c>
      <c r="E916" s="33" t="s">
        <v>2055</v>
      </c>
    </row>
    <row r="917">
      <c r="A917" s="1" t="s">
        <v>129</v>
      </c>
      <c r="E917" s="27" t="s">
        <v>123</v>
      </c>
    </row>
    <row r="918">
      <c r="A918" s="1" t="s">
        <v>121</v>
      </c>
      <c r="B918" s="1">
        <v>256</v>
      </c>
      <c r="C918" s="26" t="s">
        <v>2056</v>
      </c>
      <c r="D918" t="s">
        <v>123</v>
      </c>
      <c r="E918" s="27" t="s">
        <v>2057</v>
      </c>
      <c r="F918" s="28" t="s">
        <v>149</v>
      </c>
      <c r="G918" s="29">
        <v>7</v>
      </c>
      <c r="H918" s="28">
        <v>0.00087000000000000001</v>
      </c>
      <c r="I918" s="30">
        <f>ROUND(G918*H918,P4)</f>
        <v>0</v>
      </c>
      <c r="L918" s="31">
        <v>0</v>
      </c>
      <c r="M918" s="24">
        <f>ROUND(G918*L918,P4)</f>
        <v>0</v>
      </c>
      <c r="N918" s="25" t="s">
        <v>536</v>
      </c>
      <c r="O918" s="32">
        <f>M918*AA918</f>
        <v>0</v>
      </c>
      <c r="P918" s="1">
        <v>3</v>
      </c>
      <c r="AA918" s="1">
        <f>IF(P918=1,$O$3,IF(P918=2,$O$4,$O$5))</f>
        <v>0</v>
      </c>
    </row>
    <row r="919">
      <c r="A919" s="1" t="s">
        <v>127</v>
      </c>
      <c r="E919" s="27" t="s">
        <v>2057</v>
      </c>
    </row>
    <row r="920" ht="89.25">
      <c r="A920" s="1" t="s">
        <v>128</v>
      </c>
      <c r="E920" s="33" t="s">
        <v>2058</v>
      </c>
    </row>
    <row r="921">
      <c r="A921" s="1" t="s">
        <v>129</v>
      </c>
      <c r="E921" s="27" t="s">
        <v>2059</v>
      </c>
    </row>
    <row r="922">
      <c r="A922" s="1" t="s">
        <v>121</v>
      </c>
      <c r="B922" s="1">
        <v>257</v>
      </c>
      <c r="C922" s="26" t="s">
        <v>2060</v>
      </c>
      <c r="D922" t="s">
        <v>123</v>
      </c>
      <c r="E922" s="27" t="s">
        <v>2061</v>
      </c>
      <c r="F922" s="28" t="s">
        <v>149</v>
      </c>
      <c r="G922" s="29">
        <v>1</v>
      </c>
      <c r="H922" s="28">
        <v>0.00088999999999999995</v>
      </c>
      <c r="I922" s="30">
        <f>ROUND(G922*H922,P4)</f>
        <v>0</v>
      </c>
      <c r="L922" s="31">
        <v>0</v>
      </c>
      <c r="M922" s="24">
        <f>ROUND(G922*L922,P4)</f>
        <v>0</v>
      </c>
      <c r="N922" s="25" t="s">
        <v>536</v>
      </c>
      <c r="O922" s="32">
        <f>M922*AA922</f>
        <v>0</v>
      </c>
      <c r="P922" s="1">
        <v>3</v>
      </c>
      <c r="AA922" s="1">
        <f>IF(P922=1,$O$3,IF(P922=2,$O$4,$O$5))</f>
        <v>0</v>
      </c>
    </row>
    <row r="923">
      <c r="A923" s="1" t="s">
        <v>127</v>
      </c>
      <c r="E923" s="27" t="s">
        <v>2061</v>
      </c>
    </row>
    <row r="924" ht="25.5">
      <c r="A924" s="1" t="s">
        <v>128</v>
      </c>
      <c r="E924" s="33" t="s">
        <v>2062</v>
      </c>
    </row>
    <row r="925">
      <c r="A925" s="1" t="s">
        <v>129</v>
      </c>
      <c r="E925" s="27" t="s">
        <v>2059</v>
      </c>
    </row>
    <row r="926" ht="25.5">
      <c r="A926" s="1" t="s">
        <v>121</v>
      </c>
      <c r="B926" s="1">
        <v>323</v>
      </c>
      <c r="C926" s="26" t="s">
        <v>2063</v>
      </c>
      <c r="D926" t="s">
        <v>123</v>
      </c>
      <c r="E926" s="27" t="s">
        <v>2064</v>
      </c>
      <c r="F926" s="28" t="s">
        <v>632</v>
      </c>
      <c r="G926" s="29">
        <v>6.7549999999999999</v>
      </c>
      <c r="H926" s="28">
        <v>0</v>
      </c>
      <c r="I926" s="30">
        <f>ROUND(G926*H926,P4)</f>
        <v>0</v>
      </c>
      <c r="L926" s="31">
        <v>0</v>
      </c>
      <c r="M926" s="24">
        <f>ROUND(G926*L926,P4)</f>
        <v>0</v>
      </c>
      <c r="N926" s="25" t="s">
        <v>536</v>
      </c>
      <c r="O926" s="32">
        <f>M926*AA926</f>
        <v>0</v>
      </c>
      <c r="P926" s="1">
        <v>3</v>
      </c>
      <c r="AA926" s="1">
        <f>IF(P926=1,$O$3,IF(P926=2,$O$4,$O$5))</f>
        <v>0</v>
      </c>
    </row>
    <row r="927" ht="38.25">
      <c r="A927" s="1" t="s">
        <v>127</v>
      </c>
      <c r="E927" s="27" t="s">
        <v>2065</v>
      </c>
    </row>
    <row r="928">
      <c r="A928" s="1" t="s">
        <v>128</v>
      </c>
    </row>
    <row r="929">
      <c r="A929" s="1" t="s">
        <v>129</v>
      </c>
      <c r="E929" s="27" t="s">
        <v>123</v>
      </c>
    </row>
    <row r="930" ht="25.5">
      <c r="A930" s="1" t="s">
        <v>121</v>
      </c>
      <c r="B930" s="1">
        <v>260</v>
      </c>
      <c r="C930" s="26" t="s">
        <v>2066</v>
      </c>
      <c r="D930" t="s">
        <v>123</v>
      </c>
      <c r="E930" s="27" t="s">
        <v>2067</v>
      </c>
      <c r="F930" s="28" t="s">
        <v>149</v>
      </c>
      <c r="G930" s="29">
        <v>1</v>
      </c>
      <c r="H930" s="28">
        <v>0.038150000000000003</v>
      </c>
      <c r="I930" s="30">
        <f>ROUND(G930*H930,P4)</f>
        <v>0</v>
      </c>
      <c r="L930" s="31">
        <v>0</v>
      </c>
      <c r="M930" s="24">
        <f>ROUND(G930*L930,P4)</f>
        <v>0</v>
      </c>
      <c r="N930" s="25" t="s">
        <v>177</v>
      </c>
      <c r="O930" s="32">
        <f>M930*AA930</f>
        <v>0</v>
      </c>
      <c r="P930" s="1">
        <v>3</v>
      </c>
      <c r="AA930" s="1">
        <f>IF(P930=1,$O$3,IF(P930=2,$O$4,$O$5))</f>
        <v>0</v>
      </c>
    </row>
    <row r="931" ht="25.5">
      <c r="A931" s="1" t="s">
        <v>127</v>
      </c>
      <c r="E931" s="27" t="s">
        <v>2067</v>
      </c>
    </row>
    <row r="932">
      <c r="A932" s="1" t="s">
        <v>128</v>
      </c>
      <c r="E932" s="33" t="s">
        <v>2068</v>
      </c>
    </row>
    <row r="933" ht="25.5">
      <c r="A933" s="1" t="s">
        <v>129</v>
      </c>
      <c r="E933" s="27" t="s">
        <v>2069</v>
      </c>
    </row>
    <row r="934" ht="25.5">
      <c r="A934" s="1" t="s">
        <v>121</v>
      </c>
      <c r="B934" s="1">
        <v>261</v>
      </c>
      <c r="C934" s="26" t="s">
        <v>2070</v>
      </c>
      <c r="D934" t="s">
        <v>123</v>
      </c>
      <c r="E934" s="27" t="s">
        <v>2071</v>
      </c>
      <c r="F934" s="28" t="s">
        <v>149</v>
      </c>
      <c r="G934" s="29">
        <v>1</v>
      </c>
      <c r="H934" s="28">
        <v>0.038150000000000003</v>
      </c>
      <c r="I934" s="30">
        <f>ROUND(G934*H934,P4)</f>
        <v>0</v>
      </c>
      <c r="L934" s="31">
        <v>0</v>
      </c>
      <c r="M934" s="24">
        <f>ROUND(G934*L934,P4)</f>
        <v>0</v>
      </c>
      <c r="N934" s="25" t="s">
        <v>177</v>
      </c>
      <c r="O934" s="32">
        <f>M934*AA934</f>
        <v>0</v>
      </c>
      <c r="P934" s="1">
        <v>3</v>
      </c>
      <c r="AA934" s="1">
        <f>IF(P934=1,$O$3,IF(P934=2,$O$4,$O$5))</f>
        <v>0</v>
      </c>
    </row>
    <row r="935" ht="25.5">
      <c r="A935" s="1" t="s">
        <v>127</v>
      </c>
      <c r="E935" s="27" t="s">
        <v>2071</v>
      </c>
    </row>
    <row r="936">
      <c r="A936" s="1" t="s">
        <v>128</v>
      </c>
      <c r="E936" s="33" t="s">
        <v>2072</v>
      </c>
    </row>
    <row r="937" ht="25.5">
      <c r="A937" s="1" t="s">
        <v>129</v>
      </c>
      <c r="E937" s="27" t="s">
        <v>2069</v>
      </c>
    </row>
    <row r="938" ht="25.5">
      <c r="A938" s="1" t="s">
        <v>121</v>
      </c>
      <c r="B938" s="1">
        <v>258</v>
      </c>
      <c r="C938" s="26" t="s">
        <v>2073</v>
      </c>
      <c r="D938" t="s">
        <v>123</v>
      </c>
      <c r="E938" s="27" t="s">
        <v>2074</v>
      </c>
      <c r="F938" s="28" t="s">
        <v>149</v>
      </c>
      <c r="G938" s="29">
        <v>1</v>
      </c>
      <c r="H938" s="28">
        <v>0.038150000000000003</v>
      </c>
      <c r="I938" s="30">
        <f>ROUND(G938*H938,P4)</f>
        <v>0</v>
      </c>
      <c r="L938" s="31">
        <v>0</v>
      </c>
      <c r="M938" s="24">
        <f>ROUND(G938*L938,P4)</f>
        <v>0</v>
      </c>
      <c r="N938" s="25" t="s">
        <v>177</v>
      </c>
      <c r="O938" s="32">
        <f>M938*AA938</f>
        <v>0</v>
      </c>
      <c r="P938" s="1">
        <v>3</v>
      </c>
      <c r="AA938" s="1">
        <f>IF(P938=1,$O$3,IF(P938=2,$O$4,$O$5))</f>
        <v>0</v>
      </c>
    </row>
    <row r="939" ht="25.5">
      <c r="A939" s="1" t="s">
        <v>127</v>
      </c>
      <c r="E939" s="27" t="s">
        <v>2074</v>
      </c>
    </row>
    <row r="940">
      <c r="A940" s="1" t="s">
        <v>128</v>
      </c>
      <c r="E940" s="33" t="s">
        <v>2075</v>
      </c>
    </row>
    <row r="941" ht="25.5">
      <c r="A941" s="1" t="s">
        <v>129</v>
      </c>
      <c r="E941" s="27" t="s">
        <v>2069</v>
      </c>
    </row>
    <row r="942" ht="25.5">
      <c r="A942" s="1" t="s">
        <v>121</v>
      </c>
      <c r="B942" s="1">
        <v>259</v>
      </c>
      <c r="C942" s="26" t="s">
        <v>2073</v>
      </c>
      <c r="D942" t="s">
        <v>119</v>
      </c>
      <c r="E942" s="27" t="s">
        <v>2076</v>
      </c>
      <c r="F942" s="28" t="s">
        <v>149</v>
      </c>
      <c r="G942" s="29">
        <v>1</v>
      </c>
      <c r="H942" s="28">
        <v>0.038150000000000003</v>
      </c>
      <c r="I942" s="30">
        <f>ROUND(G942*H942,P4)</f>
        <v>0</v>
      </c>
      <c r="L942" s="31">
        <v>0</v>
      </c>
      <c r="M942" s="24">
        <f>ROUND(G942*L942,P4)</f>
        <v>0</v>
      </c>
      <c r="N942" s="25" t="s">
        <v>177</v>
      </c>
      <c r="O942" s="32">
        <f>M942*AA942</f>
        <v>0</v>
      </c>
      <c r="P942" s="1">
        <v>3</v>
      </c>
      <c r="AA942" s="1">
        <f>IF(P942=1,$O$3,IF(P942=2,$O$4,$O$5))</f>
        <v>0</v>
      </c>
    </row>
    <row r="943" ht="25.5">
      <c r="A943" s="1" t="s">
        <v>127</v>
      </c>
      <c r="E943" s="27" t="s">
        <v>2076</v>
      </c>
    </row>
    <row r="944">
      <c r="A944" s="1" t="s">
        <v>128</v>
      </c>
      <c r="E944" s="33" t="s">
        <v>2077</v>
      </c>
    </row>
    <row r="945" ht="25.5">
      <c r="A945" s="1" t="s">
        <v>129</v>
      </c>
      <c r="E945" s="27" t="s">
        <v>2069</v>
      </c>
    </row>
    <row r="946" ht="25.5">
      <c r="A946" s="1" t="s">
        <v>121</v>
      </c>
      <c r="B946" s="1">
        <v>262</v>
      </c>
      <c r="C946" s="26" t="s">
        <v>2073</v>
      </c>
      <c r="D946" t="s">
        <v>1084</v>
      </c>
      <c r="E946" s="27" t="s">
        <v>2078</v>
      </c>
      <c r="F946" s="28" t="s">
        <v>149</v>
      </c>
      <c r="G946" s="29">
        <v>2</v>
      </c>
      <c r="H946" s="28">
        <v>0.038150000000000003</v>
      </c>
      <c r="I946" s="30">
        <f>ROUND(G946*H946,P4)</f>
        <v>0</v>
      </c>
      <c r="L946" s="31">
        <v>0</v>
      </c>
      <c r="M946" s="24">
        <f>ROUND(G946*L946,P4)</f>
        <v>0</v>
      </c>
      <c r="N946" s="25" t="s">
        <v>177</v>
      </c>
      <c r="O946" s="32">
        <f>M946*AA946</f>
        <v>0</v>
      </c>
      <c r="P946" s="1">
        <v>3</v>
      </c>
      <c r="AA946" s="1">
        <f>IF(P946=1,$O$3,IF(P946=2,$O$4,$O$5))</f>
        <v>0</v>
      </c>
    </row>
    <row r="947" ht="25.5">
      <c r="A947" s="1" t="s">
        <v>127</v>
      </c>
      <c r="E947" s="27" t="s">
        <v>2078</v>
      </c>
    </row>
    <row r="948">
      <c r="A948" s="1" t="s">
        <v>128</v>
      </c>
      <c r="E948" s="33" t="s">
        <v>2079</v>
      </c>
    </row>
    <row r="949" ht="25.5">
      <c r="A949" s="1" t="s">
        <v>129</v>
      </c>
      <c r="E949" s="27" t="s">
        <v>2069</v>
      </c>
    </row>
    <row r="950" ht="25.5">
      <c r="A950" s="1" t="s">
        <v>121</v>
      </c>
      <c r="B950" s="1">
        <v>263</v>
      </c>
      <c r="C950" s="26" t="s">
        <v>2073</v>
      </c>
      <c r="D950" t="s">
        <v>1416</v>
      </c>
      <c r="E950" s="27" t="s">
        <v>2080</v>
      </c>
      <c r="F950" s="28" t="s">
        <v>149</v>
      </c>
      <c r="G950" s="29">
        <v>2</v>
      </c>
      <c r="H950" s="28">
        <v>0.038150000000000003</v>
      </c>
      <c r="I950" s="30">
        <f>ROUND(G950*H950,P4)</f>
        <v>0</v>
      </c>
      <c r="L950" s="31">
        <v>0</v>
      </c>
      <c r="M950" s="24">
        <f>ROUND(G950*L950,P4)</f>
        <v>0</v>
      </c>
      <c r="N950" s="25" t="s">
        <v>177</v>
      </c>
      <c r="O950" s="32">
        <f>M950*AA950</f>
        <v>0</v>
      </c>
      <c r="P950" s="1">
        <v>3</v>
      </c>
      <c r="AA950" s="1">
        <f>IF(P950=1,$O$3,IF(P950=2,$O$4,$O$5))</f>
        <v>0</v>
      </c>
    </row>
    <row r="951" ht="25.5">
      <c r="A951" s="1" t="s">
        <v>127</v>
      </c>
      <c r="E951" s="27" t="s">
        <v>2080</v>
      </c>
    </row>
    <row r="952">
      <c r="A952" s="1" t="s">
        <v>128</v>
      </c>
      <c r="E952" s="33" t="s">
        <v>2081</v>
      </c>
    </row>
    <row r="953" ht="25.5">
      <c r="A953" s="1" t="s">
        <v>129</v>
      </c>
      <c r="E953" s="27" t="s">
        <v>2069</v>
      </c>
    </row>
    <row r="954">
      <c r="A954" s="1" t="s">
        <v>121</v>
      </c>
      <c r="B954" s="1">
        <v>265</v>
      </c>
      <c r="C954" s="26" t="s">
        <v>2082</v>
      </c>
      <c r="D954" t="s">
        <v>123</v>
      </c>
      <c r="E954" s="27" t="s">
        <v>2083</v>
      </c>
      <c r="F954" s="28" t="s">
        <v>149</v>
      </c>
      <c r="G954" s="29">
        <v>1</v>
      </c>
      <c r="H954" s="28">
        <v>0.025499999999999998</v>
      </c>
      <c r="I954" s="30">
        <f>ROUND(G954*H954,P4)</f>
        <v>0</v>
      </c>
      <c r="L954" s="31">
        <v>0</v>
      </c>
      <c r="M954" s="24">
        <f>ROUND(G954*L954,P4)</f>
        <v>0</v>
      </c>
      <c r="N954" s="25" t="s">
        <v>177</v>
      </c>
      <c r="O954" s="32">
        <f>M954*AA954</f>
        <v>0</v>
      </c>
      <c r="P954" s="1">
        <v>3</v>
      </c>
      <c r="AA954" s="1">
        <f>IF(P954=1,$O$3,IF(P954=2,$O$4,$O$5))</f>
        <v>0</v>
      </c>
    </row>
    <row r="955">
      <c r="A955" s="1" t="s">
        <v>127</v>
      </c>
      <c r="E955" s="27" t="s">
        <v>2083</v>
      </c>
    </row>
    <row r="956">
      <c r="A956" s="1" t="s">
        <v>128</v>
      </c>
      <c r="E956" s="33" t="s">
        <v>2084</v>
      </c>
    </row>
    <row r="957" ht="51">
      <c r="A957" s="1" t="s">
        <v>129</v>
      </c>
      <c r="E957" s="27" t="s">
        <v>2085</v>
      </c>
    </row>
    <row r="958" ht="25.5">
      <c r="A958" s="1" t="s">
        <v>121</v>
      </c>
      <c r="B958" s="1">
        <v>267</v>
      </c>
      <c r="C958" s="26" t="s">
        <v>2082</v>
      </c>
      <c r="D958" t="s">
        <v>119</v>
      </c>
      <c r="E958" s="27" t="s">
        <v>2086</v>
      </c>
      <c r="F958" s="28" t="s">
        <v>149</v>
      </c>
      <c r="G958" s="29">
        <v>4</v>
      </c>
      <c r="H958" s="28">
        <v>0.025499999999999998</v>
      </c>
      <c r="I958" s="30">
        <f>ROUND(G958*H958,P4)</f>
        <v>0</v>
      </c>
      <c r="L958" s="31">
        <v>0</v>
      </c>
      <c r="M958" s="24">
        <f>ROUND(G958*L958,P4)</f>
        <v>0</v>
      </c>
      <c r="N958" s="25" t="s">
        <v>177</v>
      </c>
      <c r="O958" s="32">
        <f>M958*AA958</f>
        <v>0</v>
      </c>
      <c r="P958" s="1">
        <v>3</v>
      </c>
      <c r="AA958" s="1">
        <f>IF(P958=1,$O$3,IF(P958=2,$O$4,$O$5))</f>
        <v>0</v>
      </c>
    </row>
    <row r="959" ht="25.5">
      <c r="A959" s="1" t="s">
        <v>127</v>
      </c>
      <c r="E959" s="27" t="s">
        <v>2086</v>
      </c>
    </row>
    <row r="960">
      <c r="A960" s="1" t="s">
        <v>128</v>
      </c>
      <c r="E960" s="33" t="s">
        <v>2087</v>
      </c>
    </row>
    <row r="961" ht="51">
      <c r="A961" s="1" t="s">
        <v>129</v>
      </c>
      <c r="E961" s="27" t="s">
        <v>2088</v>
      </c>
    </row>
    <row r="962">
      <c r="A962" s="1" t="s">
        <v>121</v>
      </c>
      <c r="B962" s="1">
        <v>271</v>
      </c>
      <c r="C962" s="26" t="s">
        <v>2082</v>
      </c>
      <c r="D962" t="s">
        <v>1084</v>
      </c>
      <c r="E962" s="27" t="s">
        <v>2089</v>
      </c>
      <c r="F962" s="28" t="s">
        <v>149</v>
      </c>
      <c r="G962" s="29">
        <v>2</v>
      </c>
      <c r="H962" s="28">
        <v>0.025499999999999998</v>
      </c>
      <c r="I962" s="30">
        <f>ROUND(G962*H962,P4)</f>
        <v>0</v>
      </c>
      <c r="L962" s="31">
        <v>0</v>
      </c>
      <c r="M962" s="24">
        <f>ROUND(G962*L962,P4)</f>
        <v>0</v>
      </c>
      <c r="N962" s="25" t="s">
        <v>177</v>
      </c>
      <c r="O962" s="32">
        <f>M962*AA962</f>
        <v>0</v>
      </c>
      <c r="P962" s="1">
        <v>3</v>
      </c>
      <c r="AA962" s="1">
        <f>IF(P962=1,$O$3,IF(P962=2,$O$4,$O$5))</f>
        <v>0</v>
      </c>
    </row>
    <row r="963">
      <c r="A963" s="1" t="s">
        <v>127</v>
      </c>
      <c r="E963" s="27" t="s">
        <v>2089</v>
      </c>
    </row>
    <row r="964">
      <c r="A964" s="1" t="s">
        <v>128</v>
      </c>
      <c r="E964" s="33" t="s">
        <v>2090</v>
      </c>
    </row>
    <row r="965" ht="76.5">
      <c r="A965" s="1" t="s">
        <v>129</v>
      </c>
      <c r="E965" s="27" t="s">
        <v>2091</v>
      </c>
    </row>
    <row r="966">
      <c r="A966" s="1" t="s">
        <v>121</v>
      </c>
      <c r="B966" s="1">
        <v>273</v>
      </c>
      <c r="C966" s="26" t="s">
        <v>2082</v>
      </c>
      <c r="D966" t="s">
        <v>1416</v>
      </c>
      <c r="E966" s="27" t="s">
        <v>2089</v>
      </c>
      <c r="F966" s="28" t="s">
        <v>149</v>
      </c>
      <c r="G966" s="29">
        <v>3</v>
      </c>
      <c r="H966" s="28">
        <v>0.025499999999999998</v>
      </c>
      <c r="I966" s="30">
        <f>ROUND(G966*H966,P4)</f>
        <v>0</v>
      </c>
      <c r="L966" s="31">
        <v>0</v>
      </c>
      <c r="M966" s="24">
        <f>ROUND(G966*L966,P4)</f>
        <v>0</v>
      </c>
      <c r="N966" s="25" t="s">
        <v>177</v>
      </c>
      <c r="O966" s="32">
        <f>M966*AA966</f>
        <v>0</v>
      </c>
      <c r="P966" s="1">
        <v>3</v>
      </c>
      <c r="AA966" s="1">
        <f>IF(P966=1,$O$3,IF(P966=2,$O$4,$O$5))</f>
        <v>0</v>
      </c>
    </row>
    <row r="967">
      <c r="A967" s="1" t="s">
        <v>127</v>
      </c>
      <c r="E967" s="27" t="s">
        <v>2089</v>
      </c>
    </row>
    <row r="968">
      <c r="A968" s="1" t="s">
        <v>128</v>
      </c>
      <c r="E968" s="33" t="s">
        <v>2092</v>
      </c>
    </row>
    <row r="969" ht="51">
      <c r="A969" s="1" t="s">
        <v>129</v>
      </c>
      <c r="E969" s="27" t="s">
        <v>2093</v>
      </c>
    </row>
    <row r="970">
      <c r="A970" s="1" t="s">
        <v>121</v>
      </c>
      <c r="B970" s="1">
        <v>275</v>
      </c>
      <c r="C970" s="26" t="s">
        <v>2082</v>
      </c>
      <c r="D970" t="s">
        <v>1089</v>
      </c>
      <c r="E970" s="27" t="s">
        <v>2094</v>
      </c>
      <c r="F970" s="28" t="s">
        <v>149</v>
      </c>
      <c r="G970" s="29">
        <v>1</v>
      </c>
      <c r="H970" s="28">
        <v>0.025499999999999998</v>
      </c>
      <c r="I970" s="30">
        <f>ROUND(G970*H970,P4)</f>
        <v>0</v>
      </c>
      <c r="L970" s="31">
        <v>0</v>
      </c>
      <c r="M970" s="24">
        <f>ROUND(G970*L970,P4)</f>
        <v>0</v>
      </c>
      <c r="N970" s="25" t="s">
        <v>177</v>
      </c>
      <c r="O970" s="32">
        <f>M970*AA970</f>
        <v>0</v>
      </c>
      <c r="P970" s="1">
        <v>3</v>
      </c>
      <c r="AA970" s="1">
        <f>IF(P970=1,$O$3,IF(P970=2,$O$4,$O$5))</f>
        <v>0</v>
      </c>
    </row>
    <row r="971">
      <c r="A971" s="1" t="s">
        <v>127</v>
      </c>
      <c r="E971" s="27" t="s">
        <v>2094</v>
      </c>
    </row>
    <row r="972">
      <c r="A972" s="1" t="s">
        <v>128</v>
      </c>
      <c r="E972" s="33" t="s">
        <v>2095</v>
      </c>
    </row>
    <row r="973" ht="51">
      <c r="A973" s="1" t="s">
        <v>129</v>
      </c>
      <c r="E973" s="27" t="s">
        <v>2085</v>
      </c>
    </row>
    <row r="974">
      <c r="A974" s="1" t="s">
        <v>121</v>
      </c>
      <c r="B974" s="1">
        <v>287</v>
      </c>
      <c r="C974" s="26" t="s">
        <v>2082</v>
      </c>
      <c r="D974" t="s">
        <v>936</v>
      </c>
      <c r="E974" s="27" t="s">
        <v>2096</v>
      </c>
      <c r="F974" s="28" t="s">
        <v>149</v>
      </c>
      <c r="G974" s="29">
        <v>6</v>
      </c>
      <c r="H974" s="28">
        <v>0.025499999999999998</v>
      </c>
      <c r="I974" s="30">
        <f>ROUND(G974*H974,P4)</f>
        <v>0</v>
      </c>
      <c r="L974" s="31">
        <v>0</v>
      </c>
      <c r="M974" s="24">
        <f>ROUND(G974*L974,P4)</f>
        <v>0</v>
      </c>
      <c r="N974" s="25" t="s">
        <v>177</v>
      </c>
      <c r="O974" s="32">
        <f>M974*AA974</f>
        <v>0</v>
      </c>
      <c r="P974" s="1">
        <v>3</v>
      </c>
      <c r="AA974" s="1">
        <f>IF(P974=1,$O$3,IF(P974=2,$O$4,$O$5))</f>
        <v>0</v>
      </c>
    </row>
    <row r="975">
      <c r="A975" s="1" t="s">
        <v>127</v>
      </c>
      <c r="E975" s="27" t="s">
        <v>2096</v>
      </c>
    </row>
    <row r="976">
      <c r="A976" s="1" t="s">
        <v>128</v>
      </c>
      <c r="E976" s="33" t="s">
        <v>2097</v>
      </c>
    </row>
    <row r="977" ht="51">
      <c r="A977" s="1" t="s">
        <v>129</v>
      </c>
      <c r="E977" s="27" t="s">
        <v>2085</v>
      </c>
    </row>
    <row r="978">
      <c r="A978" s="1" t="s">
        <v>121</v>
      </c>
      <c r="B978" s="1">
        <v>269</v>
      </c>
      <c r="C978" s="26" t="s">
        <v>2098</v>
      </c>
      <c r="D978" t="s">
        <v>123</v>
      </c>
      <c r="E978" s="27" t="s">
        <v>2099</v>
      </c>
      <c r="F978" s="28" t="s">
        <v>149</v>
      </c>
      <c r="G978" s="29">
        <v>1</v>
      </c>
      <c r="H978" s="28">
        <v>0.045499999999999999</v>
      </c>
      <c r="I978" s="30">
        <f>ROUND(G978*H978,P4)</f>
        <v>0</v>
      </c>
      <c r="L978" s="31">
        <v>0</v>
      </c>
      <c r="M978" s="24">
        <f>ROUND(G978*L978,P4)</f>
        <v>0</v>
      </c>
      <c r="N978" s="25" t="s">
        <v>177</v>
      </c>
      <c r="O978" s="32">
        <f>M978*AA978</f>
        <v>0</v>
      </c>
      <c r="P978" s="1">
        <v>3</v>
      </c>
      <c r="AA978" s="1">
        <f>IF(P978=1,$O$3,IF(P978=2,$O$4,$O$5))</f>
        <v>0</v>
      </c>
    </row>
    <row r="979">
      <c r="A979" s="1" t="s">
        <v>127</v>
      </c>
      <c r="E979" s="27" t="s">
        <v>2099</v>
      </c>
    </row>
    <row r="980">
      <c r="A980" s="1" t="s">
        <v>128</v>
      </c>
      <c r="E980" s="33" t="s">
        <v>2100</v>
      </c>
    </row>
    <row r="981" ht="51">
      <c r="A981" s="1" t="s">
        <v>129</v>
      </c>
      <c r="E981" s="27" t="s">
        <v>2101</v>
      </c>
    </row>
    <row r="982" ht="25.5">
      <c r="A982" s="1" t="s">
        <v>121</v>
      </c>
      <c r="B982" s="1">
        <v>283</v>
      </c>
      <c r="C982" s="26" t="s">
        <v>2098</v>
      </c>
      <c r="D982" t="s">
        <v>119</v>
      </c>
      <c r="E982" s="27" t="s">
        <v>2102</v>
      </c>
      <c r="F982" s="28" t="s">
        <v>149</v>
      </c>
      <c r="G982" s="29">
        <v>1</v>
      </c>
      <c r="H982" s="28">
        <v>0.025499999999999998</v>
      </c>
      <c r="I982" s="30">
        <f>ROUND(G982*H982,P4)</f>
        <v>0</v>
      </c>
      <c r="L982" s="31">
        <v>0</v>
      </c>
      <c r="M982" s="24">
        <f>ROUND(G982*L982,P4)</f>
        <v>0</v>
      </c>
      <c r="N982" s="25" t="s">
        <v>177</v>
      </c>
      <c r="O982" s="32">
        <f>M982*AA982</f>
        <v>0</v>
      </c>
      <c r="P982" s="1">
        <v>3</v>
      </c>
      <c r="AA982" s="1">
        <f>IF(P982=1,$O$3,IF(P982=2,$O$4,$O$5))</f>
        <v>0</v>
      </c>
    </row>
    <row r="983" ht="25.5">
      <c r="A983" s="1" t="s">
        <v>127</v>
      </c>
      <c r="E983" s="27" t="s">
        <v>2102</v>
      </c>
    </row>
    <row r="984">
      <c r="A984" s="1" t="s">
        <v>128</v>
      </c>
      <c r="E984" s="33" t="s">
        <v>2103</v>
      </c>
    </row>
    <row r="985" ht="51">
      <c r="A985" s="1" t="s">
        <v>129</v>
      </c>
      <c r="E985" s="27" t="s">
        <v>2088</v>
      </c>
    </row>
    <row r="986">
      <c r="A986" s="1" t="s">
        <v>121</v>
      </c>
      <c r="B986" s="1">
        <v>277</v>
      </c>
      <c r="C986" s="26" t="s">
        <v>2104</v>
      </c>
      <c r="D986" t="s">
        <v>123</v>
      </c>
      <c r="E986" s="27" t="s">
        <v>2105</v>
      </c>
      <c r="F986" s="28" t="s">
        <v>149</v>
      </c>
      <c r="G986" s="29">
        <v>1</v>
      </c>
      <c r="H986" s="28">
        <v>0.025499999999999998</v>
      </c>
      <c r="I986" s="30">
        <f>ROUND(G986*H986,P4)</f>
        <v>0</v>
      </c>
      <c r="L986" s="31">
        <v>0</v>
      </c>
      <c r="M986" s="24">
        <f>ROUND(G986*L986,P4)</f>
        <v>0</v>
      </c>
      <c r="N986" s="25" t="s">
        <v>177</v>
      </c>
      <c r="O986" s="32">
        <f>M986*AA986</f>
        <v>0</v>
      </c>
      <c r="P986" s="1">
        <v>3</v>
      </c>
      <c r="AA986" s="1">
        <f>IF(P986=1,$O$3,IF(P986=2,$O$4,$O$5))</f>
        <v>0</v>
      </c>
    </row>
    <row r="987">
      <c r="A987" s="1" t="s">
        <v>127</v>
      </c>
      <c r="E987" s="27" t="s">
        <v>2105</v>
      </c>
    </row>
    <row r="988">
      <c r="A988" s="1" t="s">
        <v>128</v>
      </c>
      <c r="E988" s="33" t="s">
        <v>2106</v>
      </c>
    </row>
    <row r="989" ht="51">
      <c r="A989" s="1" t="s">
        <v>129</v>
      </c>
      <c r="E989" s="27" t="s">
        <v>2093</v>
      </c>
    </row>
    <row r="990">
      <c r="A990" s="1" t="s">
        <v>121</v>
      </c>
      <c r="B990" s="1">
        <v>291</v>
      </c>
      <c r="C990" s="26" t="s">
        <v>2107</v>
      </c>
      <c r="D990" t="s">
        <v>123</v>
      </c>
      <c r="E990" s="27" t="s">
        <v>2108</v>
      </c>
      <c r="F990" s="28" t="s">
        <v>149</v>
      </c>
      <c r="G990" s="29">
        <v>2</v>
      </c>
      <c r="H990" s="28">
        <v>0.025499999999999998</v>
      </c>
      <c r="I990" s="30">
        <f>ROUND(G990*H990,P4)</f>
        <v>0</v>
      </c>
      <c r="L990" s="31">
        <v>0</v>
      </c>
      <c r="M990" s="24">
        <f>ROUND(G990*L990,P4)</f>
        <v>0</v>
      </c>
      <c r="N990" s="25" t="s">
        <v>177</v>
      </c>
      <c r="O990" s="32">
        <f>M990*AA990</f>
        <v>0</v>
      </c>
      <c r="P990" s="1">
        <v>3</v>
      </c>
      <c r="AA990" s="1">
        <f>IF(P990=1,$O$3,IF(P990=2,$O$4,$O$5))</f>
        <v>0</v>
      </c>
    </row>
    <row r="991">
      <c r="A991" s="1" t="s">
        <v>127</v>
      </c>
      <c r="E991" s="27" t="s">
        <v>2108</v>
      </c>
    </row>
    <row r="992">
      <c r="A992" s="1" t="s">
        <v>128</v>
      </c>
      <c r="E992" s="33" t="s">
        <v>2109</v>
      </c>
    </row>
    <row r="993" ht="51">
      <c r="A993" s="1" t="s">
        <v>129</v>
      </c>
      <c r="E993" s="27" t="s">
        <v>2085</v>
      </c>
    </row>
    <row r="994">
      <c r="A994" s="1" t="s">
        <v>121</v>
      </c>
      <c r="B994" s="1">
        <v>285</v>
      </c>
      <c r="C994" s="26" t="s">
        <v>2110</v>
      </c>
      <c r="D994" t="s">
        <v>123</v>
      </c>
      <c r="E994" s="27" t="s">
        <v>2111</v>
      </c>
      <c r="F994" s="28" t="s">
        <v>149</v>
      </c>
      <c r="G994" s="29">
        <v>1</v>
      </c>
      <c r="H994" s="28">
        <v>0.025499999999999998</v>
      </c>
      <c r="I994" s="30">
        <f>ROUND(G994*H994,P4)</f>
        <v>0</v>
      </c>
      <c r="L994" s="31">
        <v>0</v>
      </c>
      <c r="M994" s="24">
        <f>ROUND(G994*L994,P4)</f>
        <v>0</v>
      </c>
      <c r="N994" s="25" t="s">
        <v>177</v>
      </c>
      <c r="O994" s="32">
        <f>M994*AA994</f>
        <v>0</v>
      </c>
      <c r="P994" s="1">
        <v>3</v>
      </c>
      <c r="AA994" s="1">
        <f>IF(P994=1,$O$3,IF(P994=2,$O$4,$O$5))</f>
        <v>0</v>
      </c>
    </row>
    <row r="995">
      <c r="A995" s="1" t="s">
        <v>127</v>
      </c>
      <c r="E995" s="27" t="s">
        <v>2111</v>
      </c>
    </row>
    <row r="996">
      <c r="A996" s="1" t="s">
        <v>128</v>
      </c>
      <c r="E996" s="33" t="s">
        <v>2112</v>
      </c>
    </row>
    <row r="997" ht="51">
      <c r="A997" s="1" t="s">
        <v>129</v>
      </c>
      <c r="E997" s="27" t="s">
        <v>2093</v>
      </c>
    </row>
    <row r="998">
      <c r="A998" s="1" t="s">
        <v>121</v>
      </c>
      <c r="B998" s="1">
        <v>289</v>
      </c>
      <c r="C998" s="26" t="s">
        <v>2110</v>
      </c>
      <c r="D998" t="s">
        <v>119</v>
      </c>
      <c r="E998" s="27" t="s">
        <v>2096</v>
      </c>
      <c r="F998" s="28" t="s">
        <v>149</v>
      </c>
      <c r="G998" s="29">
        <v>5</v>
      </c>
      <c r="H998" s="28">
        <v>0.025499999999999998</v>
      </c>
      <c r="I998" s="30">
        <f>ROUND(G998*H998,P4)</f>
        <v>0</v>
      </c>
      <c r="L998" s="31">
        <v>0</v>
      </c>
      <c r="M998" s="24">
        <f>ROUND(G998*L998,P4)</f>
        <v>0</v>
      </c>
      <c r="N998" s="25" t="s">
        <v>177</v>
      </c>
      <c r="O998" s="32">
        <f>M998*AA998</f>
        <v>0</v>
      </c>
      <c r="P998" s="1">
        <v>3</v>
      </c>
      <c r="AA998" s="1">
        <f>IF(P998=1,$O$3,IF(P998=2,$O$4,$O$5))</f>
        <v>0</v>
      </c>
    </row>
    <row r="999">
      <c r="A999" s="1" t="s">
        <v>127</v>
      </c>
      <c r="E999" s="27" t="s">
        <v>2096</v>
      </c>
    </row>
    <row r="1000">
      <c r="A1000" s="1" t="s">
        <v>128</v>
      </c>
      <c r="E1000" s="33" t="s">
        <v>2113</v>
      </c>
    </row>
    <row r="1001" ht="51">
      <c r="A1001" s="1" t="s">
        <v>129</v>
      </c>
      <c r="E1001" s="27" t="s">
        <v>2085</v>
      </c>
    </row>
    <row r="1002">
      <c r="A1002" s="1" t="s">
        <v>121</v>
      </c>
      <c r="B1002" s="1">
        <v>293</v>
      </c>
      <c r="C1002" s="26" t="s">
        <v>2114</v>
      </c>
      <c r="D1002" t="s">
        <v>123</v>
      </c>
      <c r="E1002" s="27" t="s">
        <v>2115</v>
      </c>
      <c r="F1002" s="28" t="s">
        <v>149</v>
      </c>
      <c r="G1002" s="29">
        <v>2</v>
      </c>
      <c r="H1002" s="28">
        <v>0.025499999999999998</v>
      </c>
      <c r="I1002" s="30">
        <f>ROUND(G1002*H1002,P4)</f>
        <v>0</v>
      </c>
      <c r="L1002" s="31">
        <v>0</v>
      </c>
      <c r="M1002" s="24">
        <f>ROUND(G1002*L1002,P4)</f>
        <v>0</v>
      </c>
      <c r="N1002" s="25" t="s">
        <v>177</v>
      </c>
      <c r="O1002" s="32">
        <f>M1002*AA1002</f>
        <v>0</v>
      </c>
      <c r="P1002" s="1">
        <v>3</v>
      </c>
      <c r="AA1002" s="1">
        <f>IF(P1002=1,$O$3,IF(P1002=2,$O$4,$O$5))</f>
        <v>0</v>
      </c>
    </row>
    <row r="1003">
      <c r="A1003" s="1" t="s">
        <v>127</v>
      </c>
      <c r="E1003" s="27" t="s">
        <v>2115</v>
      </c>
    </row>
    <row r="1004">
      <c r="A1004" s="1" t="s">
        <v>128</v>
      </c>
      <c r="E1004" s="33" t="s">
        <v>2116</v>
      </c>
    </row>
    <row r="1005" ht="63.75">
      <c r="A1005" s="1" t="s">
        <v>129</v>
      </c>
      <c r="E1005" s="27" t="s">
        <v>2117</v>
      </c>
    </row>
    <row r="1006">
      <c r="A1006" s="1" t="s">
        <v>121</v>
      </c>
      <c r="B1006" s="1">
        <v>297</v>
      </c>
      <c r="C1006" s="26" t="s">
        <v>2118</v>
      </c>
      <c r="D1006" t="s">
        <v>123</v>
      </c>
      <c r="E1006" s="27" t="s">
        <v>2089</v>
      </c>
      <c r="F1006" s="28" t="s">
        <v>149</v>
      </c>
      <c r="G1006" s="29">
        <v>3</v>
      </c>
      <c r="H1006" s="28">
        <v>0.025499999999999998</v>
      </c>
      <c r="I1006" s="30">
        <f>ROUND(G1006*H1006,P4)</f>
        <v>0</v>
      </c>
      <c r="L1006" s="31">
        <v>0</v>
      </c>
      <c r="M1006" s="24">
        <f>ROUND(G1006*L1006,P4)</f>
        <v>0</v>
      </c>
      <c r="N1006" s="25" t="s">
        <v>177</v>
      </c>
      <c r="O1006" s="32">
        <f>M1006*AA1006</f>
        <v>0</v>
      </c>
      <c r="P1006" s="1">
        <v>3</v>
      </c>
      <c r="AA1006" s="1">
        <f>IF(P1006=1,$O$3,IF(P1006=2,$O$4,$O$5))</f>
        <v>0</v>
      </c>
    </row>
    <row r="1007">
      <c r="A1007" s="1" t="s">
        <v>127</v>
      </c>
      <c r="E1007" s="27" t="s">
        <v>2089</v>
      </c>
    </row>
    <row r="1008">
      <c r="A1008" s="1" t="s">
        <v>128</v>
      </c>
      <c r="E1008" s="33" t="s">
        <v>2119</v>
      </c>
    </row>
    <row r="1009" ht="51">
      <c r="A1009" s="1" t="s">
        <v>129</v>
      </c>
      <c r="E1009" s="27" t="s">
        <v>2085</v>
      </c>
    </row>
    <row r="1010">
      <c r="A1010" s="1" t="s">
        <v>121</v>
      </c>
      <c r="B1010" s="1">
        <v>295</v>
      </c>
      <c r="C1010" s="26" t="s">
        <v>2120</v>
      </c>
      <c r="D1010" t="s">
        <v>123</v>
      </c>
      <c r="E1010" s="27" t="s">
        <v>2121</v>
      </c>
      <c r="F1010" s="28" t="s">
        <v>149</v>
      </c>
      <c r="G1010" s="29">
        <v>1</v>
      </c>
      <c r="H1010" s="28">
        <v>0.025499999999999998</v>
      </c>
      <c r="I1010" s="30">
        <f>ROUND(G1010*H1010,P4)</f>
        <v>0</v>
      </c>
      <c r="L1010" s="31">
        <v>0</v>
      </c>
      <c r="M1010" s="24">
        <f>ROUND(G1010*L1010,P4)</f>
        <v>0</v>
      </c>
      <c r="N1010" s="25" t="s">
        <v>177</v>
      </c>
      <c r="O1010" s="32">
        <f>M1010*AA1010</f>
        <v>0</v>
      </c>
      <c r="P1010" s="1">
        <v>3</v>
      </c>
      <c r="AA1010" s="1">
        <f>IF(P1010=1,$O$3,IF(P1010=2,$O$4,$O$5))</f>
        <v>0</v>
      </c>
    </row>
    <row r="1011">
      <c r="A1011" s="1" t="s">
        <v>127</v>
      </c>
      <c r="E1011" s="27" t="s">
        <v>2121</v>
      </c>
    </row>
    <row r="1012">
      <c r="A1012" s="1" t="s">
        <v>128</v>
      </c>
      <c r="E1012" s="33" t="s">
        <v>2122</v>
      </c>
    </row>
    <row r="1013" ht="63.75">
      <c r="A1013" s="1" t="s">
        <v>129</v>
      </c>
      <c r="E1013" s="27" t="s">
        <v>2117</v>
      </c>
    </row>
    <row r="1014">
      <c r="A1014" s="1" t="s">
        <v>121</v>
      </c>
      <c r="B1014" s="1">
        <v>299</v>
      </c>
      <c r="C1014" s="26" t="s">
        <v>2123</v>
      </c>
      <c r="D1014" t="s">
        <v>123</v>
      </c>
      <c r="E1014" s="27" t="s">
        <v>2089</v>
      </c>
      <c r="F1014" s="28" t="s">
        <v>149</v>
      </c>
      <c r="G1014" s="29">
        <v>2</v>
      </c>
      <c r="H1014" s="28">
        <v>0.025499999999999998</v>
      </c>
      <c r="I1014" s="30">
        <f>ROUND(G1014*H1014,P4)</f>
        <v>0</v>
      </c>
      <c r="L1014" s="31">
        <v>0</v>
      </c>
      <c r="M1014" s="24">
        <f>ROUND(G1014*L1014,P4)</f>
        <v>0</v>
      </c>
      <c r="N1014" s="25" t="s">
        <v>177</v>
      </c>
      <c r="O1014" s="32">
        <f>M1014*AA1014</f>
        <v>0</v>
      </c>
      <c r="P1014" s="1">
        <v>3</v>
      </c>
      <c r="AA1014" s="1">
        <f>IF(P1014=1,$O$3,IF(P1014=2,$O$4,$O$5))</f>
        <v>0</v>
      </c>
    </row>
    <row r="1015">
      <c r="A1015" s="1" t="s">
        <v>127</v>
      </c>
      <c r="E1015" s="27" t="s">
        <v>2089</v>
      </c>
    </row>
    <row r="1016">
      <c r="A1016" s="1" t="s">
        <v>128</v>
      </c>
      <c r="E1016" s="33" t="s">
        <v>2124</v>
      </c>
    </row>
    <row r="1017" ht="51">
      <c r="A1017" s="1" t="s">
        <v>129</v>
      </c>
      <c r="E1017" s="27" t="s">
        <v>2085</v>
      </c>
    </row>
    <row r="1018">
      <c r="A1018" s="1" t="s">
        <v>121</v>
      </c>
      <c r="B1018" s="1">
        <v>301</v>
      </c>
      <c r="C1018" s="26" t="s">
        <v>2123</v>
      </c>
      <c r="D1018" t="s">
        <v>119</v>
      </c>
      <c r="E1018" s="27" t="s">
        <v>2108</v>
      </c>
      <c r="F1018" s="28" t="s">
        <v>149</v>
      </c>
      <c r="G1018" s="29">
        <v>1</v>
      </c>
      <c r="H1018" s="28">
        <v>0.025499999999999998</v>
      </c>
      <c r="I1018" s="30">
        <f>ROUND(G1018*H1018,P4)</f>
        <v>0</v>
      </c>
      <c r="L1018" s="31">
        <v>0</v>
      </c>
      <c r="M1018" s="24">
        <f>ROUND(G1018*L1018,P4)</f>
        <v>0</v>
      </c>
      <c r="N1018" s="25" t="s">
        <v>177</v>
      </c>
      <c r="O1018" s="32">
        <f>M1018*AA1018</f>
        <v>0</v>
      </c>
      <c r="P1018" s="1">
        <v>3</v>
      </c>
      <c r="AA1018" s="1">
        <f>IF(P1018=1,$O$3,IF(P1018=2,$O$4,$O$5))</f>
        <v>0</v>
      </c>
    </row>
    <row r="1019">
      <c r="A1019" s="1" t="s">
        <v>127</v>
      </c>
      <c r="E1019" s="27" t="s">
        <v>2108</v>
      </c>
    </row>
    <row r="1020">
      <c r="A1020" s="1" t="s">
        <v>128</v>
      </c>
      <c r="E1020" s="33" t="s">
        <v>2125</v>
      </c>
    </row>
    <row r="1021" ht="51">
      <c r="A1021" s="1" t="s">
        <v>129</v>
      </c>
      <c r="E1021" s="27" t="s">
        <v>2085</v>
      </c>
    </row>
    <row r="1022">
      <c r="A1022" s="1" t="s">
        <v>121</v>
      </c>
      <c r="B1022" s="1">
        <v>305</v>
      </c>
      <c r="C1022" s="26" t="s">
        <v>2126</v>
      </c>
      <c r="D1022" t="s">
        <v>123</v>
      </c>
      <c r="E1022" s="27" t="s">
        <v>2108</v>
      </c>
      <c r="F1022" s="28" t="s">
        <v>149</v>
      </c>
      <c r="G1022" s="29">
        <v>3</v>
      </c>
      <c r="H1022" s="28">
        <v>0.025499999999999998</v>
      </c>
      <c r="I1022" s="30">
        <f>ROUND(G1022*H1022,P4)</f>
        <v>0</v>
      </c>
      <c r="L1022" s="31">
        <v>0</v>
      </c>
      <c r="M1022" s="24">
        <f>ROUND(G1022*L1022,P4)</f>
        <v>0</v>
      </c>
      <c r="N1022" s="25" t="s">
        <v>177</v>
      </c>
      <c r="O1022" s="32">
        <f>M1022*AA1022</f>
        <v>0</v>
      </c>
      <c r="P1022" s="1">
        <v>3</v>
      </c>
      <c r="AA1022" s="1">
        <f>IF(P1022=1,$O$3,IF(P1022=2,$O$4,$O$5))</f>
        <v>0</v>
      </c>
    </row>
    <row r="1023">
      <c r="A1023" s="1" t="s">
        <v>127</v>
      </c>
      <c r="E1023" s="27" t="s">
        <v>2108</v>
      </c>
    </row>
    <row r="1024">
      <c r="A1024" s="1" t="s">
        <v>128</v>
      </c>
      <c r="E1024" s="33" t="s">
        <v>2127</v>
      </c>
    </row>
    <row r="1025" ht="51">
      <c r="A1025" s="1" t="s">
        <v>129</v>
      </c>
      <c r="E1025" s="27" t="s">
        <v>2085</v>
      </c>
    </row>
    <row r="1026">
      <c r="A1026" s="1" t="s">
        <v>121</v>
      </c>
      <c r="B1026" s="1">
        <v>303</v>
      </c>
      <c r="C1026" s="26" t="s">
        <v>2128</v>
      </c>
      <c r="D1026" t="s">
        <v>123</v>
      </c>
      <c r="E1026" s="27" t="s">
        <v>2108</v>
      </c>
      <c r="F1026" s="28" t="s">
        <v>149</v>
      </c>
      <c r="G1026" s="29">
        <v>3</v>
      </c>
      <c r="H1026" s="28">
        <v>0.025499999999999998</v>
      </c>
      <c r="I1026" s="30">
        <f>ROUND(G1026*H1026,P4)</f>
        <v>0</v>
      </c>
      <c r="L1026" s="31">
        <v>0</v>
      </c>
      <c r="M1026" s="24">
        <f>ROUND(G1026*L1026,P4)</f>
        <v>0</v>
      </c>
      <c r="N1026" s="25" t="s">
        <v>177</v>
      </c>
      <c r="O1026" s="32">
        <f>M1026*AA1026</f>
        <v>0</v>
      </c>
      <c r="P1026" s="1">
        <v>3</v>
      </c>
      <c r="AA1026" s="1">
        <f>IF(P1026=1,$O$3,IF(P1026=2,$O$4,$O$5))</f>
        <v>0</v>
      </c>
    </row>
    <row r="1027">
      <c r="A1027" s="1" t="s">
        <v>127</v>
      </c>
      <c r="E1027" s="27" t="s">
        <v>2108</v>
      </c>
    </row>
    <row r="1028">
      <c r="A1028" s="1" t="s">
        <v>128</v>
      </c>
      <c r="E1028" s="33" t="s">
        <v>2129</v>
      </c>
    </row>
    <row r="1029" ht="51">
      <c r="A1029" s="1" t="s">
        <v>129</v>
      </c>
      <c r="E1029" s="27" t="s">
        <v>2085</v>
      </c>
    </row>
    <row r="1030" ht="25.5">
      <c r="A1030" s="1" t="s">
        <v>121</v>
      </c>
      <c r="B1030" s="1">
        <v>312</v>
      </c>
      <c r="C1030" s="26" t="s">
        <v>2128</v>
      </c>
      <c r="D1030" t="s">
        <v>119</v>
      </c>
      <c r="E1030" s="27" t="s">
        <v>2130</v>
      </c>
      <c r="F1030" s="28" t="s">
        <v>149</v>
      </c>
      <c r="G1030" s="29">
        <v>1</v>
      </c>
      <c r="H1030" s="28">
        <v>0.025499999999999998</v>
      </c>
      <c r="I1030" s="30">
        <f>ROUND(G1030*H1030,P4)</f>
        <v>0</v>
      </c>
      <c r="L1030" s="31">
        <v>0</v>
      </c>
      <c r="M1030" s="24">
        <f>ROUND(G1030*L1030,P4)</f>
        <v>0</v>
      </c>
      <c r="N1030" s="25" t="s">
        <v>177</v>
      </c>
      <c r="O1030" s="32">
        <f>M1030*AA1030</f>
        <v>0</v>
      </c>
      <c r="P1030" s="1">
        <v>3</v>
      </c>
      <c r="AA1030" s="1">
        <f>IF(P1030=1,$O$3,IF(P1030=2,$O$4,$O$5))</f>
        <v>0</v>
      </c>
    </row>
    <row r="1031" ht="25.5">
      <c r="A1031" s="1" t="s">
        <v>127</v>
      </c>
      <c r="E1031" s="27" t="s">
        <v>2130</v>
      </c>
    </row>
    <row r="1032">
      <c r="A1032" s="1" t="s">
        <v>128</v>
      </c>
      <c r="E1032" s="33" t="s">
        <v>2131</v>
      </c>
    </row>
    <row r="1033" ht="51">
      <c r="A1033" s="1" t="s">
        <v>129</v>
      </c>
      <c r="E1033" s="27" t="s">
        <v>2088</v>
      </c>
    </row>
    <row r="1034">
      <c r="A1034" s="1" t="s">
        <v>121</v>
      </c>
      <c r="B1034" s="1">
        <v>314</v>
      </c>
      <c r="C1034" s="26" t="s">
        <v>2128</v>
      </c>
      <c r="D1034" t="s">
        <v>1084</v>
      </c>
      <c r="E1034" s="27" t="s">
        <v>2108</v>
      </c>
      <c r="F1034" s="28" t="s">
        <v>149</v>
      </c>
      <c r="G1034" s="29">
        <v>8</v>
      </c>
      <c r="H1034" s="28">
        <v>0.025499999999999998</v>
      </c>
      <c r="I1034" s="30">
        <f>ROUND(G1034*H1034,P4)</f>
        <v>0</v>
      </c>
      <c r="L1034" s="31">
        <v>0</v>
      </c>
      <c r="M1034" s="24">
        <f>ROUND(G1034*L1034,P4)</f>
        <v>0</v>
      </c>
      <c r="N1034" s="25" t="s">
        <v>177</v>
      </c>
      <c r="O1034" s="32">
        <f>M1034*AA1034</f>
        <v>0</v>
      </c>
      <c r="P1034" s="1">
        <v>3</v>
      </c>
      <c r="AA1034" s="1">
        <f>IF(P1034=1,$O$3,IF(P1034=2,$O$4,$O$5))</f>
        <v>0</v>
      </c>
    </row>
    <row r="1035">
      <c r="A1035" s="1" t="s">
        <v>127</v>
      </c>
      <c r="E1035" s="27" t="s">
        <v>2108</v>
      </c>
    </row>
    <row r="1036">
      <c r="A1036" s="1" t="s">
        <v>128</v>
      </c>
      <c r="E1036" s="33" t="s">
        <v>2132</v>
      </c>
    </row>
    <row r="1037" ht="51">
      <c r="A1037" s="1" t="s">
        <v>129</v>
      </c>
      <c r="E1037" s="27" t="s">
        <v>2085</v>
      </c>
    </row>
    <row r="1038" ht="25.5">
      <c r="A1038" s="1" t="s">
        <v>121</v>
      </c>
      <c r="B1038" s="1">
        <v>320</v>
      </c>
      <c r="C1038" s="26" t="s">
        <v>2133</v>
      </c>
      <c r="D1038" t="s">
        <v>123</v>
      </c>
      <c r="E1038" s="27" t="s">
        <v>2134</v>
      </c>
      <c r="F1038" s="28" t="s">
        <v>149</v>
      </c>
      <c r="G1038" s="29">
        <v>2</v>
      </c>
      <c r="H1038" s="28">
        <v>0.025499999999999998</v>
      </c>
      <c r="I1038" s="30">
        <f>ROUND(G1038*H1038,P4)</f>
        <v>0</v>
      </c>
      <c r="L1038" s="31">
        <v>0</v>
      </c>
      <c r="M1038" s="24">
        <f>ROUND(G1038*L1038,P4)</f>
        <v>0</v>
      </c>
      <c r="N1038" s="25" t="s">
        <v>177</v>
      </c>
      <c r="O1038" s="32">
        <f>M1038*AA1038</f>
        <v>0</v>
      </c>
      <c r="P1038" s="1">
        <v>3</v>
      </c>
      <c r="AA1038" s="1">
        <f>IF(P1038=1,$O$3,IF(P1038=2,$O$4,$O$5))</f>
        <v>0</v>
      </c>
    </row>
    <row r="1039" ht="25.5">
      <c r="A1039" s="1" t="s">
        <v>127</v>
      </c>
      <c r="E1039" s="27" t="s">
        <v>2134</v>
      </c>
    </row>
    <row r="1040">
      <c r="A1040" s="1" t="s">
        <v>128</v>
      </c>
      <c r="E1040" s="33" t="s">
        <v>2135</v>
      </c>
    </row>
    <row r="1041" ht="51">
      <c r="A1041" s="1" t="s">
        <v>129</v>
      </c>
      <c r="E1041" s="27" t="s">
        <v>2088</v>
      </c>
    </row>
    <row r="1042">
      <c r="A1042" s="1" t="s">
        <v>121</v>
      </c>
      <c r="B1042" s="1">
        <v>316</v>
      </c>
      <c r="C1042" s="26" t="s">
        <v>2136</v>
      </c>
      <c r="D1042" t="s">
        <v>123</v>
      </c>
      <c r="E1042" s="27" t="s">
        <v>2096</v>
      </c>
      <c r="F1042" s="28" t="s">
        <v>149</v>
      </c>
      <c r="G1042" s="29">
        <v>3</v>
      </c>
      <c r="H1042" s="28">
        <v>0.025499999999999998</v>
      </c>
      <c r="I1042" s="30">
        <f>ROUND(G1042*H1042,P4)</f>
        <v>0</v>
      </c>
      <c r="L1042" s="31">
        <v>0</v>
      </c>
      <c r="M1042" s="24">
        <f>ROUND(G1042*L1042,P4)</f>
        <v>0</v>
      </c>
      <c r="N1042" s="25" t="s">
        <v>177</v>
      </c>
      <c r="O1042" s="32">
        <f>M1042*AA1042</f>
        <v>0</v>
      </c>
      <c r="P1042" s="1">
        <v>3</v>
      </c>
      <c r="AA1042" s="1">
        <f>IF(P1042=1,$O$3,IF(P1042=2,$O$4,$O$5))</f>
        <v>0</v>
      </c>
    </row>
    <row r="1043">
      <c r="A1043" s="1" t="s">
        <v>127</v>
      </c>
      <c r="E1043" s="27" t="s">
        <v>2096</v>
      </c>
    </row>
    <row r="1044">
      <c r="A1044" s="1" t="s">
        <v>128</v>
      </c>
      <c r="E1044" s="33" t="s">
        <v>2137</v>
      </c>
    </row>
    <row r="1045" ht="51">
      <c r="A1045" s="1" t="s">
        <v>129</v>
      </c>
      <c r="E1045" s="27" t="s">
        <v>2085</v>
      </c>
    </row>
    <row r="1046">
      <c r="A1046" s="1" t="s">
        <v>121</v>
      </c>
      <c r="B1046" s="1">
        <v>318</v>
      </c>
      <c r="C1046" s="26" t="s">
        <v>2138</v>
      </c>
      <c r="D1046" t="s">
        <v>123</v>
      </c>
      <c r="E1046" s="27" t="s">
        <v>2096</v>
      </c>
      <c r="F1046" s="28" t="s">
        <v>149</v>
      </c>
      <c r="G1046" s="29">
        <v>2</v>
      </c>
      <c r="H1046" s="28">
        <v>0.025499999999999998</v>
      </c>
      <c r="I1046" s="30">
        <f>ROUND(G1046*H1046,P4)</f>
        <v>0</v>
      </c>
      <c r="L1046" s="31">
        <v>0</v>
      </c>
      <c r="M1046" s="24">
        <f>ROUND(G1046*L1046,P4)</f>
        <v>0</v>
      </c>
      <c r="N1046" s="25" t="s">
        <v>177</v>
      </c>
      <c r="O1046" s="32">
        <f>M1046*AA1046</f>
        <v>0</v>
      </c>
      <c r="P1046" s="1">
        <v>3</v>
      </c>
      <c r="AA1046" s="1">
        <f>IF(P1046=1,$O$3,IF(P1046=2,$O$4,$O$5))</f>
        <v>0</v>
      </c>
    </row>
    <row r="1047">
      <c r="A1047" s="1" t="s">
        <v>127</v>
      </c>
      <c r="E1047" s="27" t="s">
        <v>2096</v>
      </c>
    </row>
    <row r="1048">
      <c r="A1048" s="1" t="s">
        <v>128</v>
      </c>
      <c r="E1048" s="33" t="s">
        <v>2139</v>
      </c>
    </row>
    <row r="1049" ht="51">
      <c r="A1049" s="1" t="s">
        <v>129</v>
      </c>
      <c r="E1049" s="27" t="s">
        <v>2085</v>
      </c>
    </row>
    <row r="1050">
      <c r="A1050" s="1" t="s">
        <v>121</v>
      </c>
      <c r="B1050" s="1">
        <v>241</v>
      </c>
      <c r="C1050" s="26" t="s">
        <v>2140</v>
      </c>
      <c r="D1050" t="s">
        <v>123</v>
      </c>
      <c r="E1050" s="27" t="s">
        <v>2141</v>
      </c>
      <c r="F1050" s="28" t="s">
        <v>149</v>
      </c>
      <c r="G1050" s="29">
        <v>3</v>
      </c>
      <c r="H1050" s="28">
        <v>0.058000000000000003</v>
      </c>
      <c r="I1050" s="30">
        <f>ROUND(G1050*H1050,P4)</f>
        <v>0</v>
      </c>
      <c r="L1050" s="31">
        <v>0</v>
      </c>
      <c r="M1050" s="24">
        <f>ROUND(G1050*L1050,P4)</f>
        <v>0</v>
      </c>
      <c r="N1050" s="25" t="s">
        <v>177</v>
      </c>
      <c r="O1050" s="32">
        <f>M1050*AA1050</f>
        <v>0</v>
      </c>
      <c r="P1050" s="1">
        <v>3</v>
      </c>
      <c r="AA1050" s="1">
        <f>IF(P1050=1,$O$3,IF(P1050=2,$O$4,$O$5))</f>
        <v>0</v>
      </c>
    </row>
    <row r="1051">
      <c r="A1051" s="1" t="s">
        <v>127</v>
      </c>
      <c r="E1051" s="27" t="s">
        <v>2141</v>
      </c>
    </row>
    <row r="1052">
      <c r="A1052" s="1" t="s">
        <v>128</v>
      </c>
      <c r="E1052" s="33" t="s">
        <v>2142</v>
      </c>
    </row>
    <row r="1053" ht="51">
      <c r="A1053" s="1" t="s">
        <v>129</v>
      </c>
      <c r="E1053" s="27" t="s">
        <v>2143</v>
      </c>
    </row>
    <row r="1054">
      <c r="A1054" s="1" t="s">
        <v>121</v>
      </c>
      <c r="B1054" s="1">
        <v>240</v>
      </c>
      <c r="C1054" s="26" t="s">
        <v>2144</v>
      </c>
      <c r="D1054" t="s">
        <v>123</v>
      </c>
      <c r="E1054" s="27" t="s">
        <v>2145</v>
      </c>
      <c r="F1054" s="28" t="s">
        <v>149</v>
      </c>
      <c r="G1054" s="29">
        <v>4</v>
      </c>
      <c r="H1054" s="28">
        <v>0.12</v>
      </c>
      <c r="I1054" s="30">
        <f>ROUND(G1054*H1054,P4)</f>
        <v>0</v>
      </c>
      <c r="L1054" s="31">
        <v>0</v>
      </c>
      <c r="M1054" s="24">
        <f>ROUND(G1054*L1054,P4)</f>
        <v>0</v>
      </c>
      <c r="N1054" s="25" t="s">
        <v>177</v>
      </c>
      <c r="O1054" s="32">
        <f>M1054*AA1054</f>
        <v>0</v>
      </c>
      <c r="P1054" s="1">
        <v>3</v>
      </c>
      <c r="AA1054" s="1">
        <f>IF(P1054=1,$O$3,IF(P1054=2,$O$4,$O$5))</f>
        <v>0</v>
      </c>
    </row>
    <row r="1055">
      <c r="A1055" s="1" t="s">
        <v>127</v>
      </c>
      <c r="E1055" s="27" t="s">
        <v>2145</v>
      </c>
    </row>
    <row r="1056">
      <c r="A1056" s="1" t="s">
        <v>128</v>
      </c>
      <c r="E1056" s="33" t="s">
        <v>2146</v>
      </c>
    </row>
    <row r="1057" ht="51">
      <c r="A1057" s="1" t="s">
        <v>129</v>
      </c>
      <c r="E1057" s="27" t="s">
        <v>2143</v>
      </c>
    </row>
    <row r="1058">
      <c r="A1058" s="1" t="s">
        <v>121</v>
      </c>
      <c r="B1058" s="1">
        <v>243</v>
      </c>
      <c r="C1058" s="26" t="s">
        <v>2144</v>
      </c>
      <c r="D1058" t="s">
        <v>119</v>
      </c>
      <c r="E1058" s="27" t="s">
        <v>2147</v>
      </c>
      <c r="F1058" s="28" t="s">
        <v>149</v>
      </c>
      <c r="G1058" s="29">
        <v>2</v>
      </c>
      <c r="H1058" s="28">
        <v>0.058999999999999997</v>
      </c>
      <c r="I1058" s="30">
        <f>ROUND(G1058*H1058,P4)</f>
        <v>0</v>
      </c>
      <c r="L1058" s="31">
        <v>0</v>
      </c>
      <c r="M1058" s="24">
        <f>ROUND(G1058*L1058,P4)</f>
        <v>0</v>
      </c>
      <c r="N1058" s="25" t="s">
        <v>177</v>
      </c>
      <c r="O1058" s="32">
        <f>M1058*AA1058</f>
        <v>0</v>
      </c>
      <c r="P1058" s="1">
        <v>3</v>
      </c>
      <c r="AA1058" s="1">
        <f>IF(P1058=1,$O$3,IF(P1058=2,$O$4,$O$5))</f>
        <v>0</v>
      </c>
    </row>
    <row r="1059">
      <c r="A1059" s="1" t="s">
        <v>127</v>
      </c>
      <c r="E1059" s="27" t="s">
        <v>2147</v>
      </c>
    </row>
    <row r="1060">
      <c r="A1060" s="1" t="s">
        <v>128</v>
      </c>
      <c r="E1060" s="33" t="s">
        <v>2148</v>
      </c>
    </row>
    <row r="1061" ht="51">
      <c r="A1061" s="1" t="s">
        <v>129</v>
      </c>
      <c r="E1061" s="27" t="s">
        <v>2143</v>
      </c>
    </row>
    <row r="1062">
      <c r="A1062" s="1" t="s">
        <v>121</v>
      </c>
      <c r="B1062" s="1">
        <v>244</v>
      </c>
      <c r="C1062" s="26" t="s">
        <v>2144</v>
      </c>
      <c r="D1062" t="s">
        <v>1084</v>
      </c>
      <c r="E1062" s="27" t="s">
        <v>2149</v>
      </c>
      <c r="F1062" s="28" t="s">
        <v>149</v>
      </c>
      <c r="G1062" s="29">
        <v>2</v>
      </c>
      <c r="H1062" s="28">
        <v>0.058000000000000003</v>
      </c>
      <c r="I1062" s="30">
        <f>ROUND(G1062*H1062,P4)</f>
        <v>0</v>
      </c>
      <c r="L1062" s="31">
        <v>0</v>
      </c>
      <c r="M1062" s="24">
        <f>ROUND(G1062*L1062,P4)</f>
        <v>0</v>
      </c>
      <c r="N1062" s="25" t="s">
        <v>177</v>
      </c>
      <c r="O1062" s="32">
        <f>M1062*AA1062</f>
        <v>0</v>
      </c>
      <c r="P1062" s="1">
        <v>3</v>
      </c>
      <c r="AA1062" s="1">
        <f>IF(P1062=1,$O$3,IF(P1062=2,$O$4,$O$5))</f>
        <v>0</v>
      </c>
    </row>
    <row r="1063">
      <c r="A1063" s="1" t="s">
        <v>127</v>
      </c>
      <c r="E1063" s="27" t="s">
        <v>2149</v>
      </c>
    </row>
    <row r="1064">
      <c r="A1064" s="1" t="s">
        <v>128</v>
      </c>
      <c r="E1064" s="33" t="s">
        <v>2150</v>
      </c>
    </row>
    <row r="1065" ht="51">
      <c r="A1065" s="1" t="s">
        <v>129</v>
      </c>
      <c r="E1065" s="27" t="s">
        <v>2143</v>
      </c>
    </row>
    <row r="1066">
      <c r="A1066" s="1" t="s">
        <v>121</v>
      </c>
      <c r="B1066" s="1">
        <v>245</v>
      </c>
      <c r="C1066" s="26" t="s">
        <v>2144</v>
      </c>
      <c r="D1066" t="s">
        <v>1416</v>
      </c>
      <c r="E1066" s="27" t="s">
        <v>2151</v>
      </c>
      <c r="F1066" s="28" t="s">
        <v>149</v>
      </c>
      <c r="G1066" s="29">
        <v>4</v>
      </c>
      <c r="H1066" s="28">
        <v>0.058000000000000003</v>
      </c>
      <c r="I1066" s="30">
        <f>ROUND(G1066*H1066,P4)</f>
        <v>0</v>
      </c>
      <c r="L1066" s="31">
        <v>0</v>
      </c>
      <c r="M1066" s="24">
        <f>ROUND(G1066*L1066,P4)</f>
        <v>0</v>
      </c>
      <c r="N1066" s="25" t="s">
        <v>177</v>
      </c>
      <c r="O1066" s="32">
        <f>M1066*AA1066</f>
        <v>0</v>
      </c>
      <c r="P1066" s="1">
        <v>3</v>
      </c>
      <c r="AA1066" s="1">
        <f>IF(P1066=1,$O$3,IF(P1066=2,$O$4,$O$5))</f>
        <v>0</v>
      </c>
    </row>
    <row r="1067">
      <c r="A1067" s="1" t="s">
        <v>127</v>
      </c>
      <c r="E1067" s="27" t="s">
        <v>2151</v>
      </c>
    </row>
    <row r="1068">
      <c r="A1068" s="1" t="s">
        <v>128</v>
      </c>
      <c r="E1068" s="33" t="s">
        <v>2152</v>
      </c>
    </row>
    <row r="1069" ht="51">
      <c r="A1069" s="1" t="s">
        <v>129</v>
      </c>
      <c r="E1069" s="27" t="s">
        <v>2143</v>
      </c>
    </row>
    <row r="1070">
      <c r="A1070" s="1" t="s">
        <v>121</v>
      </c>
      <c r="B1070" s="1">
        <v>242</v>
      </c>
      <c r="C1070" s="26" t="s">
        <v>2153</v>
      </c>
      <c r="D1070" t="s">
        <v>123</v>
      </c>
      <c r="E1070" s="27" t="s">
        <v>2154</v>
      </c>
      <c r="F1070" s="28" t="s">
        <v>149</v>
      </c>
      <c r="G1070" s="29">
        <v>3</v>
      </c>
      <c r="H1070" s="28">
        <v>0.055</v>
      </c>
      <c r="I1070" s="30">
        <f>ROUND(G1070*H1070,P4)</f>
        <v>0</v>
      </c>
      <c r="L1070" s="31">
        <v>0</v>
      </c>
      <c r="M1070" s="24">
        <f>ROUND(G1070*L1070,P4)</f>
        <v>0</v>
      </c>
      <c r="N1070" s="25" t="s">
        <v>177</v>
      </c>
      <c r="O1070" s="32">
        <f>M1070*AA1070</f>
        <v>0</v>
      </c>
      <c r="P1070" s="1">
        <v>3</v>
      </c>
      <c r="AA1070" s="1">
        <f>IF(P1070=1,$O$3,IF(P1070=2,$O$4,$O$5))</f>
        <v>0</v>
      </c>
    </row>
    <row r="1071">
      <c r="A1071" s="1" t="s">
        <v>127</v>
      </c>
      <c r="E1071" s="27" t="s">
        <v>2154</v>
      </c>
    </row>
    <row r="1072">
      <c r="A1072" s="1" t="s">
        <v>128</v>
      </c>
      <c r="E1072" s="33" t="s">
        <v>2155</v>
      </c>
    </row>
    <row r="1073" ht="51">
      <c r="A1073" s="1" t="s">
        <v>129</v>
      </c>
      <c r="E1073" s="27" t="s">
        <v>2143</v>
      </c>
    </row>
    <row r="1074">
      <c r="A1074" s="1" t="s">
        <v>121</v>
      </c>
      <c r="B1074" s="1">
        <v>246</v>
      </c>
      <c r="C1074" s="26" t="s">
        <v>2153</v>
      </c>
      <c r="D1074" t="s">
        <v>119</v>
      </c>
      <c r="E1074" s="27" t="s">
        <v>2156</v>
      </c>
      <c r="F1074" s="28" t="s">
        <v>149</v>
      </c>
      <c r="G1074" s="29">
        <v>3</v>
      </c>
      <c r="H1074" s="28">
        <v>0.058000000000000003</v>
      </c>
      <c r="I1074" s="30">
        <f>ROUND(G1074*H1074,P4)</f>
        <v>0</v>
      </c>
      <c r="L1074" s="31">
        <v>0</v>
      </c>
      <c r="M1074" s="24">
        <f>ROUND(G1074*L1074,P4)</f>
        <v>0</v>
      </c>
      <c r="N1074" s="25" t="s">
        <v>177</v>
      </c>
      <c r="O1074" s="32">
        <f>M1074*AA1074</f>
        <v>0</v>
      </c>
      <c r="P1074" s="1">
        <v>3</v>
      </c>
      <c r="AA1074" s="1">
        <f>IF(P1074=1,$O$3,IF(P1074=2,$O$4,$O$5))</f>
        <v>0</v>
      </c>
    </row>
    <row r="1075">
      <c r="A1075" s="1" t="s">
        <v>127</v>
      </c>
      <c r="E1075" s="27" t="s">
        <v>2156</v>
      </c>
    </row>
    <row r="1076">
      <c r="A1076" s="1" t="s">
        <v>128</v>
      </c>
      <c r="E1076" s="33" t="s">
        <v>2157</v>
      </c>
    </row>
    <row r="1077" ht="51">
      <c r="A1077" s="1" t="s">
        <v>129</v>
      </c>
      <c r="E1077" s="27" t="s">
        <v>2143</v>
      </c>
    </row>
    <row r="1078">
      <c r="A1078" s="1" t="s">
        <v>121</v>
      </c>
      <c r="B1078" s="1">
        <v>247</v>
      </c>
      <c r="C1078" s="26" t="s">
        <v>2158</v>
      </c>
      <c r="D1078" t="s">
        <v>123</v>
      </c>
      <c r="E1078" s="27" t="s">
        <v>2159</v>
      </c>
      <c r="F1078" s="28" t="s">
        <v>149</v>
      </c>
      <c r="G1078" s="29">
        <v>6</v>
      </c>
      <c r="H1078" s="28">
        <v>0.058000000000000003</v>
      </c>
      <c r="I1078" s="30">
        <f>ROUND(G1078*H1078,P4)</f>
        <v>0</v>
      </c>
      <c r="L1078" s="31">
        <v>0</v>
      </c>
      <c r="M1078" s="24">
        <f>ROUND(G1078*L1078,P4)</f>
        <v>0</v>
      </c>
      <c r="N1078" s="25" t="s">
        <v>177</v>
      </c>
      <c r="O1078" s="32">
        <f>M1078*AA1078</f>
        <v>0</v>
      </c>
      <c r="P1078" s="1">
        <v>3</v>
      </c>
      <c r="AA1078" s="1">
        <f>IF(P1078=1,$O$3,IF(P1078=2,$O$4,$O$5))</f>
        <v>0</v>
      </c>
    </row>
    <row r="1079">
      <c r="A1079" s="1" t="s">
        <v>127</v>
      </c>
      <c r="E1079" s="27" t="s">
        <v>2159</v>
      </c>
    </row>
    <row r="1080">
      <c r="A1080" s="1" t="s">
        <v>128</v>
      </c>
      <c r="E1080" s="33" t="s">
        <v>2160</v>
      </c>
    </row>
    <row r="1081" ht="51">
      <c r="A1081" s="1" t="s">
        <v>129</v>
      </c>
      <c r="E1081" s="27" t="s">
        <v>2143</v>
      </c>
    </row>
    <row r="1082">
      <c r="A1082" s="1" t="s">
        <v>121</v>
      </c>
      <c r="B1082" s="1">
        <v>248</v>
      </c>
      <c r="C1082" s="26" t="s">
        <v>2161</v>
      </c>
      <c r="D1082" t="s">
        <v>123</v>
      </c>
      <c r="E1082" s="27" t="s">
        <v>2162</v>
      </c>
      <c r="F1082" s="28" t="s">
        <v>149</v>
      </c>
      <c r="G1082" s="29">
        <v>19</v>
      </c>
      <c r="H1082" s="28">
        <v>0.11</v>
      </c>
      <c r="I1082" s="30">
        <f>ROUND(G1082*H1082,P4)</f>
        <v>0</v>
      </c>
      <c r="L1082" s="31">
        <v>0</v>
      </c>
      <c r="M1082" s="24">
        <f>ROUND(G1082*L1082,P4)</f>
        <v>0</v>
      </c>
      <c r="N1082" s="25" t="s">
        <v>177</v>
      </c>
      <c r="O1082" s="32">
        <f>M1082*AA1082</f>
        <v>0</v>
      </c>
      <c r="P1082" s="1">
        <v>3</v>
      </c>
      <c r="AA1082" s="1">
        <f>IF(P1082=1,$O$3,IF(P1082=2,$O$4,$O$5))</f>
        <v>0</v>
      </c>
    </row>
    <row r="1083">
      <c r="A1083" s="1" t="s">
        <v>127</v>
      </c>
      <c r="E1083" s="27" t="s">
        <v>2162</v>
      </c>
    </row>
    <row r="1084">
      <c r="A1084" s="1" t="s">
        <v>128</v>
      </c>
      <c r="E1084" s="33" t="s">
        <v>2163</v>
      </c>
    </row>
    <row r="1085" ht="51">
      <c r="A1085" s="1" t="s">
        <v>129</v>
      </c>
      <c r="E1085" s="27" t="s">
        <v>2143</v>
      </c>
    </row>
    <row r="1086">
      <c r="A1086" s="1" t="s">
        <v>121</v>
      </c>
      <c r="B1086" s="1">
        <v>249</v>
      </c>
      <c r="C1086" s="26" t="s">
        <v>2164</v>
      </c>
      <c r="D1086" t="s">
        <v>123</v>
      </c>
      <c r="E1086" s="27" t="s">
        <v>2165</v>
      </c>
      <c r="F1086" s="28" t="s">
        <v>149</v>
      </c>
      <c r="G1086" s="29">
        <v>4</v>
      </c>
      <c r="H1086" s="28">
        <v>0.063</v>
      </c>
      <c r="I1086" s="30">
        <f>ROUND(G1086*H1086,P4)</f>
        <v>0</v>
      </c>
      <c r="L1086" s="31">
        <v>0</v>
      </c>
      <c r="M1086" s="24">
        <f>ROUND(G1086*L1086,P4)</f>
        <v>0</v>
      </c>
      <c r="N1086" s="25" t="s">
        <v>177</v>
      </c>
      <c r="O1086" s="32">
        <f>M1086*AA1086</f>
        <v>0</v>
      </c>
      <c r="P1086" s="1">
        <v>3</v>
      </c>
      <c r="AA1086" s="1">
        <f>IF(P1086=1,$O$3,IF(P1086=2,$O$4,$O$5))</f>
        <v>0</v>
      </c>
    </row>
    <row r="1087">
      <c r="A1087" s="1" t="s">
        <v>127</v>
      </c>
      <c r="E1087" s="27" t="s">
        <v>2165</v>
      </c>
    </row>
    <row r="1088">
      <c r="A1088" s="1" t="s">
        <v>128</v>
      </c>
      <c r="E1088" s="33" t="s">
        <v>2166</v>
      </c>
    </row>
    <row r="1089" ht="51">
      <c r="A1089" s="1" t="s">
        <v>129</v>
      </c>
      <c r="E1089" s="27" t="s">
        <v>2143</v>
      </c>
    </row>
    <row r="1090">
      <c r="A1090" s="1" t="s">
        <v>121</v>
      </c>
      <c r="B1090" s="1">
        <v>250</v>
      </c>
      <c r="C1090" s="26" t="s">
        <v>2167</v>
      </c>
      <c r="D1090" t="s">
        <v>123</v>
      </c>
      <c r="E1090" s="27" t="s">
        <v>2168</v>
      </c>
      <c r="F1090" s="28" t="s">
        <v>149</v>
      </c>
      <c r="G1090" s="29">
        <v>2</v>
      </c>
      <c r="H1090" s="28">
        <v>0.043999999999999997</v>
      </c>
      <c r="I1090" s="30">
        <f>ROUND(G1090*H1090,P4)</f>
        <v>0</v>
      </c>
      <c r="L1090" s="31">
        <v>0</v>
      </c>
      <c r="M1090" s="24">
        <f>ROUND(G1090*L1090,P4)</f>
        <v>0</v>
      </c>
      <c r="N1090" s="25" t="s">
        <v>177</v>
      </c>
      <c r="O1090" s="32">
        <f>M1090*AA1090</f>
        <v>0</v>
      </c>
      <c r="P1090" s="1">
        <v>3</v>
      </c>
      <c r="AA1090" s="1">
        <f>IF(P1090=1,$O$3,IF(P1090=2,$O$4,$O$5))</f>
        <v>0</v>
      </c>
    </row>
    <row r="1091">
      <c r="A1091" s="1" t="s">
        <v>127</v>
      </c>
      <c r="E1091" s="27" t="s">
        <v>2168</v>
      </c>
    </row>
    <row r="1092">
      <c r="A1092" s="1" t="s">
        <v>128</v>
      </c>
      <c r="E1092" s="33" t="s">
        <v>2169</v>
      </c>
    </row>
    <row r="1093" ht="51">
      <c r="A1093" s="1" t="s">
        <v>129</v>
      </c>
      <c r="E1093" s="27" t="s">
        <v>2143</v>
      </c>
    </row>
    <row r="1094">
      <c r="A1094" s="1" t="s">
        <v>121</v>
      </c>
      <c r="B1094" s="1">
        <v>321</v>
      </c>
      <c r="C1094" s="26" t="s">
        <v>2170</v>
      </c>
      <c r="D1094" t="s">
        <v>123</v>
      </c>
      <c r="E1094" s="27" t="s">
        <v>2171</v>
      </c>
      <c r="F1094" s="28" t="s">
        <v>149</v>
      </c>
      <c r="G1094" s="29">
        <v>61</v>
      </c>
      <c r="H1094" s="28">
        <v>0</v>
      </c>
      <c r="I1094" s="30">
        <f>ROUND(G1094*H1094,P4)</f>
        <v>0</v>
      </c>
      <c r="L1094" s="31">
        <v>0</v>
      </c>
      <c r="M1094" s="24">
        <f>ROUND(G1094*L1094,P4)</f>
        <v>0</v>
      </c>
      <c r="N1094" s="25" t="s">
        <v>177</v>
      </c>
      <c r="O1094" s="32">
        <f>M1094*AA1094</f>
        <v>0</v>
      </c>
      <c r="P1094" s="1">
        <v>3</v>
      </c>
      <c r="AA1094" s="1">
        <f>IF(P1094=1,$O$3,IF(P1094=2,$O$4,$O$5))</f>
        <v>0</v>
      </c>
    </row>
    <row r="1095">
      <c r="A1095" s="1" t="s">
        <v>127</v>
      </c>
      <c r="E1095" s="27" t="s">
        <v>2171</v>
      </c>
    </row>
    <row r="1096">
      <c r="A1096" s="1" t="s">
        <v>128</v>
      </c>
    </row>
    <row r="1097">
      <c r="A1097" s="1" t="s">
        <v>129</v>
      </c>
      <c r="E1097" s="27" t="s">
        <v>123</v>
      </c>
    </row>
    <row r="1098">
      <c r="A1098" s="1" t="s">
        <v>121</v>
      </c>
      <c r="B1098" s="1">
        <v>322</v>
      </c>
      <c r="C1098" s="26" t="s">
        <v>2170</v>
      </c>
      <c r="D1098" t="s">
        <v>119</v>
      </c>
      <c r="E1098" s="27" t="s">
        <v>2172</v>
      </c>
      <c r="F1098" s="28" t="s">
        <v>149</v>
      </c>
      <c r="G1098" s="29">
        <v>183</v>
      </c>
      <c r="H1098" s="28">
        <v>0</v>
      </c>
      <c r="I1098" s="30">
        <f>ROUND(G1098*H1098,P4)</f>
        <v>0</v>
      </c>
      <c r="L1098" s="31">
        <v>0</v>
      </c>
      <c r="M1098" s="24">
        <f>ROUND(G1098*L1098,P4)</f>
        <v>0</v>
      </c>
      <c r="N1098" s="25" t="s">
        <v>177</v>
      </c>
      <c r="O1098" s="32">
        <f>M1098*AA1098</f>
        <v>0</v>
      </c>
      <c r="P1098" s="1">
        <v>3</v>
      </c>
      <c r="AA1098" s="1">
        <f>IF(P1098=1,$O$3,IF(P1098=2,$O$4,$O$5))</f>
        <v>0</v>
      </c>
    </row>
    <row r="1099">
      <c r="A1099" s="1" t="s">
        <v>127</v>
      </c>
      <c r="E1099" s="27" t="s">
        <v>2172</v>
      </c>
    </row>
    <row r="1100">
      <c r="A1100" s="1" t="s">
        <v>128</v>
      </c>
    </row>
    <row r="1101">
      <c r="A1101" s="1" t="s">
        <v>129</v>
      </c>
      <c r="E1101" s="27" t="s">
        <v>123</v>
      </c>
    </row>
    <row r="1102" ht="25.5">
      <c r="A1102" s="1" t="s">
        <v>121</v>
      </c>
      <c r="B1102" s="1">
        <v>252</v>
      </c>
      <c r="C1102" s="26" t="s">
        <v>2173</v>
      </c>
      <c r="D1102" t="s">
        <v>123</v>
      </c>
      <c r="E1102" s="27" t="s">
        <v>2174</v>
      </c>
      <c r="F1102" s="28" t="s">
        <v>149</v>
      </c>
      <c r="G1102" s="29">
        <v>1</v>
      </c>
      <c r="H1102" s="28">
        <v>0</v>
      </c>
      <c r="I1102" s="30">
        <f>ROUND(G1102*H1102,P4)</f>
        <v>0</v>
      </c>
      <c r="L1102" s="31">
        <v>0</v>
      </c>
      <c r="M1102" s="24">
        <f>ROUND(G1102*L1102,P4)</f>
        <v>0</v>
      </c>
      <c r="N1102" s="25" t="s">
        <v>177</v>
      </c>
      <c r="O1102" s="32">
        <f>M1102*AA1102</f>
        <v>0</v>
      </c>
      <c r="P1102" s="1">
        <v>3</v>
      </c>
      <c r="AA1102" s="1">
        <f>IF(P1102=1,$O$3,IF(P1102=2,$O$4,$O$5))</f>
        <v>0</v>
      </c>
    </row>
    <row r="1103" ht="38.25">
      <c r="A1103" s="1" t="s">
        <v>127</v>
      </c>
      <c r="E1103" s="27" t="s">
        <v>2175</v>
      </c>
    </row>
    <row r="1104">
      <c r="A1104" s="1" t="s">
        <v>128</v>
      </c>
      <c r="E1104" s="33" t="s">
        <v>2176</v>
      </c>
    </row>
    <row r="1105" ht="25.5">
      <c r="A1105" s="1" t="s">
        <v>129</v>
      </c>
      <c r="E1105" s="27" t="s">
        <v>2177</v>
      </c>
    </row>
    <row r="1106" ht="25.5">
      <c r="A1106" s="1" t="s">
        <v>121</v>
      </c>
      <c r="B1106" s="1">
        <v>254</v>
      </c>
      <c r="C1106" s="26" t="s">
        <v>2173</v>
      </c>
      <c r="D1106" t="s">
        <v>119</v>
      </c>
      <c r="E1106" s="27" t="s">
        <v>2178</v>
      </c>
      <c r="F1106" s="28" t="s">
        <v>149</v>
      </c>
      <c r="G1106" s="29">
        <v>1</v>
      </c>
      <c r="H1106" s="28">
        <v>0</v>
      </c>
      <c r="I1106" s="30">
        <f>ROUND(G1106*H1106,P4)</f>
        <v>0</v>
      </c>
      <c r="L1106" s="31">
        <v>0</v>
      </c>
      <c r="M1106" s="24">
        <f>ROUND(G1106*L1106,P4)</f>
        <v>0</v>
      </c>
      <c r="N1106" s="25" t="s">
        <v>177</v>
      </c>
      <c r="O1106" s="32">
        <f>M1106*AA1106</f>
        <v>0</v>
      </c>
      <c r="P1106" s="1">
        <v>3</v>
      </c>
      <c r="AA1106" s="1">
        <f>IF(P1106=1,$O$3,IF(P1106=2,$O$4,$O$5))</f>
        <v>0</v>
      </c>
    </row>
    <row r="1107" ht="38.25">
      <c r="A1107" s="1" t="s">
        <v>127</v>
      </c>
      <c r="E1107" s="27" t="s">
        <v>2179</v>
      </c>
    </row>
    <row r="1108">
      <c r="A1108" s="1" t="s">
        <v>128</v>
      </c>
      <c r="E1108" s="33" t="s">
        <v>2180</v>
      </c>
    </row>
    <row r="1109" ht="25.5">
      <c r="A1109" s="1" t="s">
        <v>129</v>
      </c>
      <c r="E1109" s="27" t="s">
        <v>2177</v>
      </c>
    </row>
    <row r="1110" ht="25.5">
      <c r="A1110" s="1" t="s">
        <v>121</v>
      </c>
      <c r="B1110" s="1">
        <v>253</v>
      </c>
      <c r="C1110" s="26" t="s">
        <v>2181</v>
      </c>
      <c r="D1110" t="s">
        <v>123</v>
      </c>
      <c r="E1110" s="27" t="s">
        <v>2182</v>
      </c>
      <c r="F1110" s="28" t="s">
        <v>149</v>
      </c>
      <c r="G1110" s="29">
        <v>1</v>
      </c>
      <c r="H1110" s="28">
        <v>0</v>
      </c>
      <c r="I1110" s="30">
        <f>ROUND(G1110*H1110,P4)</f>
        <v>0</v>
      </c>
      <c r="L1110" s="31">
        <v>0</v>
      </c>
      <c r="M1110" s="24">
        <f>ROUND(G1110*L1110,P4)</f>
        <v>0</v>
      </c>
      <c r="N1110" s="25" t="s">
        <v>177</v>
      </c>
      <c r="O1110" s="32">
        <f>M1110*AA1110</f>
        <v>0</v>
      </c>
      <c r="P1110" s="1">
        <v>3</v>
      </c>
      <c r="AA1110" s="1">
        <f>IF(P1110=1,$O$3,IF(P1110=2,$O$4,$O$5))</f>
        <v>0</v>
      </c>
    </row>
    <row r="1111" ht="38.25">
      <c r="A1111" s="1" t="s">
        <v>127</v>
      </c>
      <c r="E1111" s="27" t="s">
        <v>2183</v>
      </c>
    </row>
    <row r="1112">
      <c r="A1112" s="1" t="s">
        <v>128</v>
      </c>
      <c r="E1112" s="33" t="s">
        <v>2184</v>
      </c>
    </row>
    <row r="1113" ht="25.5">
      <c r="A1113" s="1" t="s">
        <v>129</v>
      </c>
      <c r="E1113" s="27" t="s">
        <v>2177</v>
      </c>
    </row>
    <row r="1114" ht="25.5">
      <c r="A1114" s="1" t="s">
        <v>121</v>
      </c>
      <c r="B1114" s="1">
        <v>255</v>
      </c>
      <c r="C1114" s="26" t="s">
        <v>2181</v>
      </c>
      <c r="D1114" t="s">
        <v>119</v>
      </c>
      <c r="E1114" s="27" t="s">
        <v>2185</v>
      </c>
      <c r="F1114" s="28" t="s">
        <v>149</v>
      </c>
      <c r="G1114" s="29">
        <v>1</v>
      </c>
      <c r="H1114" s="28">
        <v>0</v>
      </c>
      <c r="I1114" s="30">
        <f>ROUND(G1114*H1114,P4)</f>
        <v>0</v>
      </c>
      <c r="L1114" s="31">
        <v>0</v>
      </c>
      <c r="M1114" s="24">
        <f>ROUND(G1114*L1114,P4)</f>
        <v>0</v>
      </c>
      <c r="N1114" s="25" t="s">
        <v>177</v>
      </c>
      <c r="O1114" s="32">
        <f>M1114*AA1114</f>
        <v>0</v>
      </c>
      <c r="P1114" s="1">
        <v>3</v>
      </c>
      <c r="AA1114" s="1">
        <f>IF(P1114=1,$O$3,IF(P1114=2,$O$4,$O$5))</f>
        <v>0</v>
      </c>
    </row>
    <row r="1115" ht="38.25">
      <c r="A1115" s="1" t="s">
        <v>127</v>
      </c>
      <c r="E1115" s="27" t="s">
        <v>2186</v>
      </c>
    </row>
    <row r="1116">
      <c r="A1116" s="1" t="s">
        <v>128</v>
      </c>
      <c r="E1116" s="33" t="s">
        <v>2187</v>
      </c>
    </row>
    <row r="1117" ht="25.5">
      <c r="A1117" s="1" t="s">
        <v>129</v>
      </c>
      <c r="E1117" s="27" t="s">
        <v>2177</v>
      </c>
    </row>
    <row r="1118" ht="25.5">
      <c r="A1118" s="1" t="s">
        <v>121</v>
      </c>
      <c r="B1118" s="1">
        <v>251</v>
      </c>
      <c r="C1118" s="26" t="s">
        <v>2188</v>
      </c>
      <c r="D1118" t="s">
        <v>123</v>
      </c>
      <c r="E1118" s="27" t="s">
        <v>2189</v>
      </c>
      <c r="F1118" s="28" t="s">
        <v>149</v>
      </c>
      <c r="G1118" s="29">
        <v>1</v>
      </c>
      <c r="H1118" s="28">
        <v>0</v>
      </c>
      <c r="I1118" s="30">
        <f>ROUND(G1118*H1118,P4)</f>
        <v>0</v>
      </c>
      <c r="L1118" s="31">
        <v>0</v>
      </c>
      <c r="M1118" s="24">
        <f>ROUND(G1118*L1118,P4)</f>
        <v>0</v>
      </c>
      <c r="N1118" s="25" t="s">
        <v>177</v>
      </c>
      <c r="O1118" s="32">
        <f>M1118*AA1118</f>
        <v>0</v>
      </c>
      <c r="P1118" s="1">
        <v>3</v>
      </c>
      <c r="AA1118" s="1">
        <f>IF(P1118=1,$O$3,IF(P1118=2,$O$4,$O$5))</f>
        <v>0</v>
      </c>
    </row>
    <row r="1119" ht="38.25">
      <c r="A1119" s="1" t="s">
        <v>127</v>
      </c>
      <c r="E1119" s="27" t="s">
        <v>2190</v>
      </c>
    </row>
    <row r="1120">
      <c r="A1120" s="1" t="s">
        <v>128</v>
      </c>
      <c r="E1120" s="33" t="s">
        <v>2191</v>
      </c>
    </row>
    <row r="1121" ht="25.5">
      <c r="A1121" s="1" t="s">
        <v>129</v>
      </c>
      <c r="E1121" s="27" t="s">
        <v>2177</v>
      </c>
    </row>
    <row r="1122">
      <c r="A1122" s="1" t="s">
        <v>121</v>
      </c>
      <c r="B1122" s="1">
        <v>264</v>
      </c>
      <c r="C1122" s="26" t="s">
        <v>2192</v>
      </c>
      <c r="D1122" t="s">
        <v>123</v>
      </c>
      <c r="E1122" s="27" t="s">
        <v>2193</v>
      </c>
      <c r="F1122" s="28" t="s">
        <v>149</v>
      </c>
      <c r="G1122" s="29">
        <v>1</v>
      </c>
      <c r="H1122" s="28">
        <v>0</v>
      </c>
      <c r="I1122" s="30">
        <f>ROUND(G1122*H1122,P4)</f>
        <v>0</v>
      </c>
      <c r="L1122" s="31">
        <v>0</v>
      </c>
      <c r="M1122" s="24">
        <f>ROUND(G1122*L1122,P4)</f>
        <v>0</v>
      </c>
      <c r="N1122" s="25" t="s">
        <v>177</v>
      </c>
      <c r="O1122" s="32">
        <f>M1122*AA1122</f>
        <v>0</v>
      </c>
      <c r="P1122" s="1">
        <v>3</v>
      </c>
      <c r="AA1122" s="1">
        <f>IF(P1122=1,$O$3,IF(P1122=2,$O$4,$O$5))</f>
        <v>0</v>
      </c>
    </row>
    <row r="1123">
      <c r="A1123" s="1" t="s">
        <v>127</v>
      </c>
      <c r="E1123" s="27" t="s">
        <v>2193</v>
      </c>
    </row>
    <row r="1124">
      <c r="A1124" s="1" t="s">
        <v>128</v>
      </c>
      <c r="E1124" s="33" t="s">
        <v>2084</v>
      </c>
    </row>
    <row r="1125" ht="25.5">
      <c r="A1125" s="1" t="s">
        <v>129</v>
      </c>
      <c r="E1125" s="27" t="s">
        <v>2194</v>
      </c>
    </row>
    <row r="1126" ht="25.5">
      <c r="A1126" s="1" t="s">
        <v>121</v>
      </c>
      <c r="B1126" s="1">
        <v>266</v>
      </c>
      <c r="C1126" s="26" t="s">
        <v>2192</v>
      </c>
      <c r="D1126" t="s">
        <v>119</v>
      </c>
      <c r="E1126" s="27" t="s">
        <v>2195</v>
      </c>
      <c r="F1126" s="28" t="s">
        <v>149</v>
      </c>
      <c r="G1126" s="29">
        <v>4</v>
      </c>
      <c r="H1126" s="28">
        <v>0</v>
      </c>
      <c r="I1126" s="30">
        <f>ROUND(G1126*H1126,P4)</f>
        <v>0</v>
      </c>
      <c r="L1126" s="31">
        <v>0</v>
      </c>
      <c r="M1126" s="24">
        <f>ROUND(G1126*L1126,P4)</f>
        <v>0</v>
      </c>
      <c r="N1126" s="25" t="s">
        <v>177</v>
      </c>
      <c r="O1126" s="32">
        <f>M1126*AA1126</f>
        <v>0</v>
      </c>
      <c r="P1126" s="1">
        <v>3</v>
      </c>
      <c r="AA1126" s="1">
        <f>IF(P1126=1,$O$3,IF(P1126=2,$O$4,$O$5))</f>
        <v>0</v>
      </c>
    </row>
    <row r="1127" ht="25.5">
      <c r="A1127" s="1" t="s">
        <v>127</v>
      </c>
      <c r="E1127" s="27" t="s">
        <v>2195</v>
      </c>
    </row>
    <row r="1128">
      <c r="A1128" s="1" t="s">
        <v>128</v>
      </c>
      <c r="E1128" s="33" t="s">
        <v>2087</v>
      </c>
    </row>
    <row r="1129" ht="25.5">
      <c r="A1129" s="1" t="s">
        <v>129</v>
      </c>
      <c r="E1129" s="27" t="s">
        <v>2194</v>
      </c>
    </row>
    <row r="1130">
      <c r="A1130" s="1" t="s">
        <v>121</v>
      </c>
      <c r="B1130" s="1">
        <v>270</v>
      </c>
      <c r="C1130" s="26" t="s">
        <v>2192</v>
      </c>
      <c r="D1130" t="s">
        <v>1084</v>
      </c>
      <c r="E1130" s="27" t="s">
        <v>2196</v>
      </c>
      <c r="F1130" s="28" t="s">
        <v>149</v>
      </c>
      <c r="G1130" s="29">
        <v>2</v>
      </c>
      <c r="H1130" s="28">
        <v>0</v>
      </c>
      <c r="I1130" s="30">
        <f>ROUND(G1130*H1130,P4)</f>
        <v>0</v>
      </c>
      <c r="L1130" s="31">
        <v>0</v>
      </c>
      <c r="M1130" s="24">
        <f>ROUND(G1130*L1130,P4)</f>
        <v>0</v>
      </c>
      <c r="N1130" s="25" t="s">
        <v>177</v>
      </c>
      <c r="O1130" s="32">
        <f>M1130*AA1130</f>
        <v>0</v>
      </c>
      <c r="P1130" s="1">
        <v>3</v>
      </c>
      <c r="AA1130" s="1">
        <f>IF(P1130=1,$O$3,IF(P1130=2,$O$4,$O$5))</f>
        <v>0</v>
      </c>
    </row>
    <row r="1131">
      <c r="A1131" s="1" t="s">
        <v>127</v>
      </c>
      <c r="E1131" s="27" t="s">
        <v>2196</v>
      </c>
    </row>
    <row r="1132">
      <c r="A1132" s="1" t="s">
        <v>128</v>
      </c>
      <c r="E1132" s="33" t="s">
        <v>2090</v>
      </c>
    </row>
    <row r="1133" ht="25.5">
      <c r="A1133" s="1" t="s">
        <v>129</v>
      </c>
      <c r="E1133" s="27" t="s">
        <v>2194</v>
      </c>
    </row>
    <row r="1134">
      <c r="A1134" s="1" t="s">
        <v>121</v>
      </c>
      <c r="B1134" s="1">
        <v>272</v>
      </c>
      <c r="C1134" s="26" t="s">
        <v>2192</v>
      </c>
      <c r="D1134" t="s">
        <v>1416</v>
      </c>
      <c r="E1134" s="27" t="s">
        <v>2197</v>
      </c>
      <c r="F1134" s="28" t="s">
        <v>149</v>
      </c>
      <c r="G1134" s="29">
        <v>3</v>
      </c>
      <c r="H1134" s="28">
        <v>0</v>
      </c>
      <c r="I1134" s="30">
        <f>ROUND(G1134*H1134,P4)</f>
        <v>0</v>
      </c>
      <c r="L1134" s="31">
        <v>0</v>
      </c>
      <c r="M1134" s="24">
        <f>ROUND(G1134*L1134,P4)</f>
        <v>0</v>
      </c>
      <c r="N1134" s="25" t="s">
        <v>177</v>
      </c>
      <c r="O1134" s="32">
        <f>M1134*AA1134</f>
        <v>0</v>
      </c>
      <c r="P1134" s="1">
        <v>3</v>
      </c>
      <c r="AA1134" s="1">
        <f>IF(P1134=1,$O$3,IF(P1134=2,$O$4,$O$5))</f>
        <v>0</v>
      </c>
    </row>
    <row r="1135">
      <c r="A1135" s="1" t="s">
        <v>127</v>
      </c>
      <c r="E1135" s="27" t="s">
        <v>2197</v>
      </c>
    </row>
    <row r="1136">
      <c r="A1136" s="1" t="s">
        <v>128</v>
      </c>
      <c r="E1136" s="33" t="s">
        <v>2092</v>
      </c>
    </row>
    <row r="1137" ht="25.5">
      <c r="A1137" s="1" t="s">
        <v>129</v>
      </c>
      <c r="E1137" s="27" t="s">
        <v>2194</v>
      </c>
    </row>
    <row r="1138">
      <c r="A1138" s="1" t="s">
        <v>121</v>
      </c>
      <c r="B1138" s="1">
        <v>274</v>
      </c>
      <c r="C1138" s="26" t="s">
        <v>2192</v>
      </c>
      <c r="D1138" t="s">
        <v>1089</v>
      </c>
      <c r="E1138" s="27" t="s">
        <v>2198</v>
      </c>
      <c r="F1138" s="28" t="s">
        <v>149</v>
      </c>
      <c r="G1138" s="29">
        <v>1</v>
      </c>
      <c r="H1138" s="28">
        <v>0</v>
      </c>
      <c r="I1138" s="30">
        <f>ROUND(G1138*H1138,P4)</f>
        <v>0</v>
      </c>
      <c r="L1138" s="31">
        <v>0</v>
      </c>
      <c r="M1138" s="24">
        <f>ROUND(G1138*L1138,P4)</f>
        <v>0</v>
      </c>
      <c r="N1138" s="25" t="s">
        <v>177</v>
      </c>
      <c r="O1138" s="32">
        <f>M1138*AA1138</f>
        <v>0</v>
      </c>
      <c r="P1138" s="1">
        <v>3</v>
      </c>
      <c r="AA1138" s="1">
        <f>IF(P1138=1,$O$3,IF(P1138=2,$O$4,$O$5))</f>
        <v>0</v>
      </c>
    </row>
    <row r="1139">
      <c r="A1139" s="1" t="s">
        <v>127</v>
      </c>
      <c r="E1139" s="27" t="s">
        <v>2198</v>
      </c>
    </row>
    <row r="1140">
      <c r="A1140" s="1" t="s">
        <v>128</v>
      </c>
      <c r="E1140" s="33" t="s">
        <v>2095</v>
      </c>
    </row>
    <row r="1141" ht="25.5">
      <c r="A1141" s="1" t="s">
        <v>129</v>
      </c>
      <c r="E1141" s="27" t="s">
        <v>2194</v>
      </c>
    </row>
    <row r="1142">
      <c r="A1142" s="1" t="s">
        <v>121</v>
      </c>
      <c r="B1142" s="1">
        <v>286</v>
      </c>
      <c r="C1142" s="26" t="s">
        <v>2192</v>
      </c>
      <c r="D1142" t="s">
        <v>936</v>
      </c>
      <c r="E1142" s="27" t="s">
        <v>2199</v>
      </c>
      <c r="F1142" s="28" t="s">
        <v>149</v>
      </c>
      <c r="G1142" s="29">
        <v>6</v>
      </c>
      <c r="H1142" s="28">
        <v>0</v>
      </c>
      <c r="I1142" s="30">
        <f>ROUND(G1142*H1142,P4)</f>
        <v>0</v>
      </c>
      <c r="L1142" s="31">
        <v>0</v>
      </c>
      <c r="M1142" s="24">
        <f>ROUND(G1142*L1142,P4)</f>
        <v>0</v>
      </c>
      <c r="N1142" s="25" t="s">
        <v>177</v>
      </c>
      <c r="O1142" s="32">
        <f>M1142*AA1142</f>
        <v>0</v>
      </c>
      <c r="P1142" s="1">
        <v>3</v>
      </c>
      <c r="AA1142" s="1">
        <f>IF(P1142=1,$O$3,IF(P1142=2,$O$4,$O$5))</f>
        <v>0</v>
      </c>
    </row>
    <row r="1143">
      <c r="A1143" s="1" t="s">
        <v>127</v>
      </c>
      <c r="E1143" s="27" t="s">
        <v>2199</v>
      </c>
    </row>
    <row r="1144">
      <c r="A1144" s="1" t="s">
        <v>128</v>
      </c>
      <c r="E1144" s="33" t="s">
        <v>2097</v>
      </c>
    </row>
    <row r="1145" ht="38.25">
      <c r="A1145" s="1" t="s">
        <v>129</v>
      </c>
      <c r="E1145" s="27" t="s">
        <v>2200</v>
      </c>
    </row>
    <row r="1146">
      <c r="A1146" s="1" t="s">
        <v>121</v>
      </c>
      <c r="B1146" s="1">
        <v>268</v>
      </c>
      <c r="C1146" s="26" t="s">
        <v>2201</v>
      </c>
      <c r="D1146" t="s">
        <v>123</v>
      </c>
      <c r="E1146" s="27" t="s">
        <v>2202</v>
      </c>
      <c r="F1146" s="28" t="s">
        <v>149</v>
      </c>
      <c r="G1146" s="29">
        <v>1</v>
      </c>
      <c r="H1146" s="28">
        <v>0</v>
      </c>
      <c r="I1146" s="30">
        <f>ROUND(G1146*H1146,P4)</f>
        <v>0</v>
      </c>
      <c r="L1146" s="31">
        <v>0</v>
      </c>
      <c r="M1146" s="24">
        <f>ROUND(G1146*L1146,P4)</f>
        <v>0</v>
      </c>
      <c r="N1146" s="25" t="s">
        <v>177</v>
      </c>
      <c r="O1146" s="32">
        <f>M1146*AA1146</f>
        <v>0</v>
      </c>
      <c r="P1146" s="1">
        <v>3</v>
      </c>
      <c r="AA1146" s="1">
        <f>IF(P1146=1,$O$3,IF(P1146=2,$O$4,$O$5))</f>
        <v>0</v>
      </c>
    </row>
    <row r="1147">
      <c r="A1147" s="1" t="s">
        <v>127</v>
      </c>
      <c r="E1147" s="27" t="s">
        <v>2202</v>
      </c>
    </row>
    <row r="1148">
      <c r="A1148" s="1" t="s">
        <v>128</v>
      </c>
      <c r="E1148" s="33" t="s">
        <v>2100</v>
      </c>
    </row>
    <row r="1149" ht="25.5">
      <c r="A1149" s="1" t="s">
        <v>129</v>
      </c>
      <c r="E1149" s="27" t="s">
        <v>2194</v>
      </c>
    </row>
    <row r="1150" ht="25.5">
      <c r="A1150" s="1" t="s">
        <v>121</v>
      </c>
      <c r="B1150" s="1">
        <v>282</v>
      </c>
      <c r="C1150" s="26" t="s">
        <v>2201</v>
      </c>
      <c r="D1150" t="s">
        <v>119</v>
      </c>
      <c r="E1150" s="27" t="s">
        <v>2203</v>
      </c>
      <c r="F1150" s="28" t="s">
        <v>149</v>
      </c>
      <c r="G1150" s="29">
        <v>1</v>
      </c>
      <c r="H1150" s="28">
        <v>0</v>
      </c>
      <c r="I1150" s="30">
        <f>ROUND(G1150*H1150,P4)</f>
        <v>0</v>
      </c>
      <c r="L1150" s="31">
        <v>0</v>
      </c>
      <c r="M1150" s="24">
        <f>ROUND(G1150*L1150,P4)</f>
        <v>0</v>
      </c>
      <c r="N1150" s="25" t="s">
        <v>177</v>
      </c>
      <c r="O1150" s="32">
        <f>M1150*AA1150</f>
        <v>0</v>
      </c>
      <c r="P1150" s="1">
        <v>3</v>
      </c>
      <c r="AA1150" s="1">
        <f>IF(P1150=1,$O$3,IF(P1150=2,$O$4,$O$5))</f>
        <v>0</v>
      </c>
    </row>
    <row r="1151" ht="25.5">
      <c r="A1151" s="1" t="s">
        <v>127</v>
      </c>
      <c r="E1151" s="27" t="s">
        <v>2203</v>
      </c>
    </row>
    <row r="1152">
      <c r="A1152" s="1" t="s">
        <v>128</v>
      </c>
      <c r="E1152" s="33" t="s">
        <v>2103</v>
      </c>
    </row>
    <row r="1153" ht="25.5">
      <c r="A1153" s="1" t="s">
        <v>129</v>
      </c>
      <c r="E1153" s="27" t="s">
        <v>2204</v>
      </c>
    </row>
    <row r="1154">
      <c r="A1154" s="1" t="s">
        <v>121</v>
      </c>
      <c r="B1154" s="1">
        <v>276</v>
      </c>
      <c r="C1154" s="26" t="s">
        <v>2205</v>
      </c>
      <c r="D1154" t="s">
        <v>123</v>
      </c>
      <c r="E1154" s="27" t="s">
        <v>2206</v>
      </c>
      <c r="F1154" s="28" t="s">
        <v>149</v>
      </c>
      <c r="G1154" s="29">
        <v>1</v>
      </c>
      <c r="H1154" s="28">
        <v>0</v>
      </c>
      <c r="I1154" s="30">
        <f>ROUND(G1154*H1154,P4)</f>
        <v>0</v>
      </c>
      <c r="L1154" s="31">
        <v>0</v>
      </c>
      <c r="M1154" s="24">
        <f>ROUND(G1154*L1154,P4)</f>
        <v>0</v>
      </c>
      <c r="N1154" s="25" t="s">
        <v>177</v>
      </c>
      <c r="O1154" s="32">
        <f>M1154*AA1154</f>
        <v>0</v>
      </c>
      <c r="P1154" s="1">
        <v>3</v>
      </c>
      <c r="AA1154" s="1">
        <f>IF(P1154=1,$O$3,IF(P1154=2,$O$4,$O$5))</f>
        <v>0</v>
      </c>
    </row>
    <row r="1155">
      <c r="A1155" s="1" t="s">
        <v>127</v>
      </c>
      <c r="E1155" s="27" t="s">
        <v>2206</v>
      </c>
    </row>
    <row r="1156">
      <c r="A1156" s="1" t="s">
        <v>128</v>
      </c>
      <c r="E1156" s="33" t="s">
        <v>2106</v>
      </c>
    </row>
    <row r="1157" ht="25.5">
      <c r="A1157" s="1" t="s">
        <v>129</v>
      </c>
      <c r="E1157" s="27" t="s">
        <v>2194</v>
      </c>
    </row>
    <row r="1158" ht="25.5">
      <c r="A1158" s="1" t="s">
        <v>121</v>
      </c>
      <c r="B1158" s="1">
        <v>278</v>
      </c>
      <c r="C1158" s="26" t="s">
        <v>2207</v>
      </c>
      <c r="D1158" t="s">
        <v>123</v>
      </c>
      <c r="E1158" s="27" t="s">
        <v>2208</v>
      </c>
      <c r="F1158" s="28" t="s">
        <v>149</v>
      </c>
      <c r="G1158" s="29">
        <v>1</v>
      </c>
      <c r="H1158" s="28">
        <v>0</v>
      </c>
      <c r="I1158" s="30">
        <f>ROUND(G1158*H1158,P4)</f>
        <v>0</v>
      </c>
      <c r="L1158" s="31">
        <v>0</v>
      </c>
      <c r="M1158" s="24">
        <f>ROUND(G1158*L1158,P4)</f>
        <v>0</v>
      </c>
      <c r="N1158" s="25" t="s">
        <v>177</v>
      </c>
      <c r="O1158" s="32">
        <f>M1158*AA1158</f>
        <v>0</v>
      </c>
      <c r="P1158" s="1">
        <v>3</v>
      </c>
      <c r="AA1158" s="1">
        <f>IF(P1158=1,$O$3,IF(P1158=2,$O$4,$O$5))</f>
        <v>0</v>
      </c>
    </row>
    <row r="1159" ht="25.5">
      <c r="A1159" s="1" t="s">
        <v>127</v>
      </c>
      <c r="E1159" s="27" t="s">
        <v>2208</v>
      </c>
    </row>
    <row r="1160">
      <c r="A1160" s="1" t="s">
        <v>128</v>
      </c>
      <c r="E1160" s="33" t="s">
        <v>2209</v>
      </c>
    </row>
    <row r="1161" ht="25.5">
      <c r="A1161" s="1" t="s">
        <v>129</v>
      </c>
      <c r="E1161" s="27" t="s">
        <v>2210</v>
      </c>
    </row>
    <row r="1162" ht="25.5">
      <c r="A1162" s="1" t="s">
        <v>121</v>
      </c>
      <c r="B1162" s="1">
        <v>279</v>
      </c>
      <c r="C1162" s="26" t="s">
        <v>2207</v>
      </c>
      <c r="D1162" t="s">
        <v>119</v>
      </c>
      <c r="E1162" s="27" t="s">
        <v>2211</v>
      </c>
      <c r="F1162" s="28" t="s">
        <v>149</v>
      </c>
      <c r="G1162" s="29">
        <v>1</v>
      </c>
      <c r="H1162" s="28">
        <v>0</v>
      </c>
      <c r="I1162" s="30">
        <f>ROUND(G1162*H1162,P4)</f>
        <v>0</v>
      </c>
      <c r="L1162" s="31">
        <v>0</v>
      </c>
      <c r="M1162" s="24">
        <f>ROUND(G1162*L1162,P4)</f>
        <v>0</v>
      </c>
      <c r="N1162" s="25" t="s">
        <v>177</v>
      </c>
      <c r="O1162" s="32">
        <f>M1162*AA1162</f>
        <v>0</v>
      </c>
      <c r="P1162" s="1">
        <v>3</v>
      </c>
      <c r="AA1162" s="1">
        <f>IF(P1162=1,$O$3,IF(P1162=2,$O$4,$O$5))</f>
        <v>0</v>
      </c>
    </row>
    <row r="1163" ht="25.5">
      <c r="A1163" s="1" t="s">
        <v>127</v>
      </c>
      <c r="E1163" s="27" t="s">
        <v>2211</v>
      </c>
    </row>
    <row r="1164">
      <c r="A1164" s="1" t="s">
        <v>128</v>
      </c>
      <c r="E1164" s="33" t="s">
        <v>2212</v>
      </c>
    </row>
    <row r="1165" ht="25.5">
      <c r="A1165" s="1" t="s">
        <v>129</v>
      </c>
      <c r="E1165" s="27" t="s">
        <v>2210</v>
      </c>
    </row>
    <row r="1166" ht="25.5">
      <c r="A1166" s="1" t="s">
        <v>121</v>
      </c>
      <c r="B1166" s="1">
        <v>280</v>
      </c>
      <c r="C1166" s="26" t="s">
        <v>2207</v>
      </c>
      <c r="D1166" t="s">
        <v>1084</v>
      </c>
      <c r="E1166" s="27" t="s">
        <v>2213</v>
      </c>
      <c r="F1166" s="28" t="s">
        <v>149</v>
      </c>
      <c r="G1166" s="29">
        <v>1</v>
      </c>
      <c r="H1166" s="28">
        <v>0</v>
      </c>
      <c r="I1166" s="30">
        <f>ROUND(G1166*H1166,P4)</f>
        <v>0</v>
      </c>
      <c r="L1166" s="31">
        <v>0</v>
      </c>
      <c r="M1166" s="24">
        <f>ROUND(G1166*L1166,P4)</f>
        <v>0</v>
      </c>
      <c r="N1166" s="25" t="s">
        <v>177</v>
      </c>
      <c r="O1166" s="32">
        <f>M1166*AA1166</f>
        <v>0</v>
      </c>
      <c r="P1166" s="1">
        <v>3</v>
      </c>
      <c r="AA1166" s="1">
        <f>IF(P1166=1,$O$3,IF(P1166=2,$O$4,$O$5))</f>
        <v>0</v>
      </c>
    </row>
    <row r="1167" ht="25.5">
      <c r="A1167" s="1" t="s">
        <v>127</v>
      </c>
      <c r="E1167" s="27" t="s">
        <v>2213</v>
      </c>
    </row>
    <row r="1168">
      <c r="A1168" s="1" t="s">
        <v>128</v>
      </c>
      <c r="E1168" s="33" t="s">
        <v>2214</v>
      </c>
    </row>
    <row r="1169" ht="25.5">
      <c r="A1169" s="1" t="s">
        <v>129</v>
      </c>
      <c r="E1169" s="27" t="s">
        <v>2210</v>
      </c>
    </row>
    <row r="1170" ht="25.5">
      <c r="A1170" s="1" t="s">
        <v>121</v>
      </c>
      <c r="B1170" s="1">
        <v>281</v>
      </c>
      <c r="C1170" s="26" t="s">
        <v>2215</v>
      </c>
      <c r="D1170" t="s">
        <v>123</v>
      </c>
      <c r="E1170" s="27" t="s">
        <v>2216</v>
      </c>
      <c r="F1170" s="28" t="s">
        <v>149</v>
      </c>
      <c r="G1170" s="29">
        <v>1</v>
      </c>
      <c r="H1170" s="28">
        <v>0</v>
      </c>
      <c r="I1170" s="30">
        <f>ROUND(G1170*H1170,P4)</f>
        <v>0</v>
      </c>
      <c r="L1170" s="31">
        <v>0</v>
      </c>
      <c r="M1170" s="24">
        <f>ROUND(G1170*L1170,P4)</f>
        <v>0</v>
      </c>
      <c r="N1170" s="25" t="s">
        <v>177</v>
      </c>
      <c r="O1170" s="32">
        <f>M1170*AA1170</f>
        <v>0</v>
      </c>
      <c r="P1170" s="1">
        <v>3</v>
      </c>
      <c r="AA1170" s="1">
        <f>IF(P1170=1,$O$3,IF(P1170=2,$O$4,$O$5))</f>
        <v>0</v>
      </c>
    </row>
    <row r="1171" ht="25.5">
      <c r="A1171" s="1" t="s">
        <v>127</v>
      </c>
      <c r="E1171" s="27" t="s">
        <v>2216</v>
      </c>
    </row>
    <row r="1172">
      <c r="A1172" s="1" t="s">
        <v>128</v>
      </c>
      <c r="E1172" s="33" t="s">
        <v>2217</v>
      </c>
    </row>
    <row r="1173" ht="25.5">
      <c r="A1173" s="1" t="s">
        <v>129</v>
      </c>
      <c r="E1173" s="27" t="s">
        <v>2210</v>
      </c>
    </row>
    <row r="1174">
      <c r="A1174" s="1" t="s">
        <v>121</v>
      </c>
      <c r="B1174" s="1">
        <v>284</v>
      </c>
      <c r="C1174" s="26" t="s">
        <v>2218</v>
      </c>
      <c r="D1174" t="s">
        <v>123</v>
      </c>
      <c r="E1174" s="27" t="s">
        <v>2219</v>
      </c>
      <c r="F1174" s="28" t="s">
        <v>149</v>
      </c>
      <c r="G1174" s="29">
        <v>1</v>
      </c>
      <c r="H1174" s="28">
        <v>0</v>
      </c>
      <c r="I1174" s="30">
        <f>ROUND(G1174*H1174,P4)</f>
        <v>0</v>
      </c>
      <c r="L1174" s="31">
        <v>0</v>
      </c>
      <c r="M1174" s="24">
        <f>ROUND(G1174*L1174,P4)</f>
        <v>0</v>
      </c>
      <c r="N1174" s="25" t="s">
        <v>177</v>
      </c>
      <c r="O1174" s="32">
        <f>M1174*AA1174</f>
        <v>0</v>
      </c>
      <c r="P1174" s="1">
        <v>3</v>
      </c>
      <c r="AA1174" s="1">
        <f>IF(P1174=1,$O$3,IF(P1174=2,$O$4,$O$5))</f>
        <v>0</v>
      </c>
    </row>
    <row r="1175">
      <c r="A1175" s="1" t="s">
        <v>127</v>
      </c>
      <c r="E1175" s="27" t="s">
        <v>2219</v>
      </c>
    </row>
    <row r="1176">
      <c r="A1176" s="1" t="s">
        <v>128</v>
      </c>
      <c r="E1176" s="33" t="s">
        <v>2112</v>
      </c>
    </row>
    <row r="1177" ht="25.5">
      <c r="A1177" s="1" t="s">
        <v>129</v>
      </c>
      <c r="E1177" s="27" t="s">
        <v>2204</v>
      </c>
    </row>
    <row r="1178">
      <c r="A1178" s="1" t="s">
        <v>121</v>
      </c>
      <c r="B1178" s="1">
        <v>288</v>
      </c>
      <c r="C1178" s="26" t="s">
        <v>2218</v>
      </c>
      <c r="D1178" t="s">
        <v>119</v>
      </c>
      <c r="E1178" s="27" t="s">
        <v>2199</v>
      </c>
      <c r="F1178" s="28" t="s">
        <v>149</v>
      </c>
      <c r="G1178" s="29">
        <v>5</v>
      </c>
      <c r="H1178" s="28">
        <v>0</v>
      </c>
      <c r="I1178" s="30">
        <f>ROUND(G1178*H1178,P4)</f>
        <v>0</v>
      </c>
      <c r="L1178" s="31">
        <v>0</v>
      </c>
      <c r="M1178" s="24">
        <f>ROUND(G1178*L1178,P4)</f>
        <v>0</v>
      </c>
      <c r="N1178" s="25" t="s">
        <v>177</v>
      </c>
      <c r="O1178" s="32">
        <f>M1178*AA1178</f>
        <v>0</v>
      </c>
      <c r="P1178" s="1">
        <v>3</v>
      </c>
      <c r="AA1178" s="1">
        <f>IF(P1178=1,$O$3,IF(P1178=2,$O$4,$O$5))</f>
        <v>0</v>
      </c>
    </row>
    <row r="1179">
      <c r="A1179" s="1" t="s">
        <v>127</v>
      </c>
      <c r="E1179" s="27" t="s">
        <v>2199</v>
      </c>
    </row>
    <row r="1180">
      <c r="A1180" s="1" t="s">
        <v>128</v>
      </c>
      <c r="E1180" s="33" t="s">
        <v>2113</v>
      </c>
    </row>
    <row r="1181" ht="25.5">
      <c r="A1181" s="1" t="s">
        <v>129</v>
      </c>
      <c r="E1181" s="27" t="s">
        <v>2204</v>
      </c>
    </row>
    <row r="1182">
      <c r="A1182" s="1" t="s">
        <v>121</v>
      </c>
      <c r="B1182" s="1">
        <v>290</v>
      </c>
      <c r="C1182" s="26" t="s">
        <v>2220</v>
      </c>
      <c r="D1182" t="s">
        <v>123</v>
      </c>
      <c r="E1182" s="27" t="s">
        <v>2221</v>
      </c>
      <c r="F1182" s="28" t="s">
        <v>149</v>
      </c>
      <c r="G1182" s="29">
        <v>2</v>
      </c>
      <c r="H1182" s="28">
        <v>0</v>
      </c>
      <c r="I1182" s="30">
        <f>ROUND(G1182*H1182,P4)</f>
        <v>0</v>
      </c>
      <c r="L1182" s="31">
        <v>0</v>
      </c>
      <c r="M1182" s="24">
        <f>ROUND(G1182*L1182,P4)</f>
        <v>0</v>
      </c>
      <c r="N1182" s="25" t="s">
        <v>177</v>
      </c>
      <c r="O1182" s="32">
        <f>M1182*AA1182</f>
        <v>0</v>
      </c>
      <c r="P1182" s="1">
        <v>3</v>
      </c>
      <c r="AA1182" s="1">
        <f>IF(P1182=1,$O$3,IF(P1182=2,$O$4,$O$5))</f>
        <v>0</v>
      </c>
    </row>
    <row r="1183">
      <c r="A1183" s="1" t="s">
        <v>127</v>
      </c>
      <c r="E1183" s="27" t="s">
        <v>2221</v>
      </c>
    </row>
    <row r="1184">
      <c r="A1184" s="1" t="s">
        <v>128</v>
      </c>
      <c r="E1184" s="33" t="s">
        <v>2109</v>
      </c>
    </row>
    <row r="1185" ht="25.5">
      <c r="A1185" s="1" t="s">
        <v>129</v>
      </c>
      <c r="E1185" s="27" t="s">
        <v>2204</v>
      </c>
    </row>
    <row r="1186">
      <c r="A1186" s="1" t="s">
        <v>121</v>
      </c>
      <c r="B1186" s="1">
        <v>292</v>
      </c>
      <c r="C1186" s="26" t="s">
        <v>2222</v>
      </c>
      <c r="D1186" t="s">
        <v>123</v>
      </c>
      <c r="E1186" s="27" t="s">
        <v>2223</v>
      </c>
      <c r="F1186" s="28" t="s">
        <v>149</v>
      </c>
      <c r="G1186" s="29">
        <v>2</v>
      </c>
      <c r="H1186" s="28">
        <v>0</v>
      </c>
      <c r="I1186" s="30">
        <f>ROUND(G1186*H1186,P4)</f>
        <v>0</v>
      </c>
      <c r="L1186" s="31">
        <v>0</v>
      </c>
      <c r="M1186" s="24">
        <f>ROUND(G1186*L1186,P4)</f>
        <v>0</v>
      </c>
      <c r="N1186" s="25" t="s">
        <v>177</v>
      </c>
      <c r="O1186" s="32">
        <f>M1186*AA1186</f>
        <v>0</v>
      </c>
      <c r="P1186" s="1">
        <v>3</v>
      </c>
      <c r="AA1186" s="1">
        <f>IF(P1186=1,$O$3,IF(P1186=2,$O$4,$O$5))</f>
        <v>0</v>
      </c>
    </row>
    <row r="1187">
      <c r="A1187" s="1" t="s">
        <v>127</v>
      </c>
      <c r="E1187" s="27" t="s">
        <v>2223</v>
      </c>
    </row>
    <row r="1188">
      <c r="A1188" s="1" t="s">
        <v>128</v>
      </c>
      <c r="E1188" s="33" t="s">
        <v>2116</v>
      </c>
    </row>
    <row r="1189" ht="25.5">
      <c r="A1189" s="1" t="s">
        <v>129</v>
      </c>
      <c r="E1189" s="27" t="s">
        <v>2204</v>
      </c>
    </row>
    <row r="1190">
      <c r="A1190" s="1" t="s">
        <v>121</v>
      </c>
      <c r="B1190" s="1">
        <v>296</v>
      </c>
      <c r="C1190" s="26" t="s">
        <v>2222</v>
      </c>
      <c r="D1190" t="s">
        <v>119</v>
      </c>
      <c r="E1190" s="27" t="s">
        <v>2196</v>
      </c>
      <c r="F1190" s="28" t="s">
        <v>149</v>
      </c>
      <c r="G1190" s="29">
        <v>3</v>
      </c>
      <c r="H1190" s="28">
        <v>0</v>
      </c>
      <c r="I1190" s="30">
        <f>ROUND(G1190*H1190,P4)</f>
        <v>0</v>
      </c>
      <c r="L1190" s="31">
        <v>0</v>
      </c>
      <c r="M1190" s="24">
        <f>ROUND(G1190*L1190,P4)</f>
        <v>0</v>
      </c>
      <c r="N1190" s="25" t="s">
        <v>177</v>
      </c>
      <c r="O1190" s="32">
        <f>M1190*AA1190</f>
        <v>0</v>
      </c>
      <c r="P1190" s="1">
        <v>3</v>
      </c>
      <c r="AA1190" s="1">
        <f>IF(P1190=1,$O$3,IF(P1190=2,$O$4,$O$5))</f>
        <v>0</v>
      </c>
    </row>
    <row r="1191">
      <c r="A1191" s="1" t="s">
        <v>127</v>
      </c>
      <c r="E1191" s="27" t="s">
        <v>2196</v>
      </c>
    </row>
    <row r="1192">
      <c r="A1192" s="1" t="s">
        <v>128</v>
      </c>
      <c r="E1192" s="33" t="s">
        <v>2119</v>
      </c>
    </row>
    <row r="1193" ht="25.5">
      <c r="A1193" s="1" t="s">
        <v>129</v>
      </c>
      <c r="E1193" s="27" t="s">
        <v>2204</v>
      </c>
    </row>
    <row r="1194">
      <c r="A1194" s="1" t="s">
        <v>121</v>
      </c>
      <c r="B1194" s="1">
        <v>294</v>
      </c>
      <c r="C1194" s="26" t="s">
        <v>2224</v>
      </c>
      <c r="D1194" t="s">
        <v>123</v>
      </c>
      <c r="E1194" s="27" t="s">
        <v>2225</v>
      </c>
      <c r="F1194" s="28" t="s">
        <v>149</v>
      </c>
      <c r="G1194" s="29">
        <v>1</v>
      </c>
      <c r="H1194" s="28">
        <v>0</v>
      </c>
      <c r="I1194" s="30">
        <f>ROUND(G1194*H1194,P4)</f>
        <v>0</v>
      </c>
      <c r="L1194" s="31">
        <v>0</v>
      </c>
      <c r="M1194" s="24">
        <f>ROUND(G1194*L1194,P4)</f>
        <v>0</v>
      </c>
      <c r="N1194" s="25" t="s">
        <v>177</v>
      </c>
      <c r="O1194" s="32">
        <f>M1194*AA1194</f>
        <v>0</v>
      </c>
      <c r="P1194" s="1">
        <v>3</v>
      </c>
      <c r="AA1194" s="1">
        <f>IF(P1194=1,$O$3,IF(P1194=2,$O$4,$O$5))</f>
        <v>0</v>
      </c>
    </row>
    <row r="1195">
      <c r="A1195" s="1" t="s">
        <v>127</v>
      </c>
      <c r="E1195" s="27" t="s">
        <v>2225</v>
      </c>
    </row>
    <row r="1196">
      <c r="A1196" s="1" t="s">
        <v>128</v>
      </c>
      <c r="E1196" s="33" t="s">
        <v>2122</v>
      </c>
    </row>
    <row r="1197" ht="25.5">
      <c r="A1197" s="1" t="s">
        <v>129</v>
      </c>
      <c r="E1197" s="27" t="s">
        <v>2204</v>
      </c>
    </row>
    <row r="1198">
      <c r="A1198" s="1" t="s">
        <v>121</v>
      </c>
      <c r="B1198" s="1">
        <v>298</v>
      </c>
      <c r="C1198" s="26" t="s">
        <v>2226</v>
      </c>
      <c r="D1198" t="s">
        <v>123</v>
      </c>
      <c r="E1198" s="27" t="s">
        <v>2196</v>
      </c>
      <c r="F1198" s="28" t="s">
        <v>149</v>
      </c>
      <c r="G1198" s="29">
        <v>2</v>
      </c>
      <c r="H1198" s="28">
        <v>0</v>
      </c>
      <c r="I1198" s="30">
        <f>ROUND(G1198*H1198,P4)</f>
        <v>0</v>
      </c>
      <c r="L1198" s="31">
        <v>0</v>
      </c>
      <c r="M1198" s="24">
        <f>ROUND(G1198*L1198,P4)</f>
        <v>0</v>
      </c>
      <c r="N1198" s="25" t="s">
        <v>177</v>
      </c>
      <c r="O1198" s="32">
        <f>M1198*AA1198</f>
        <v>0</v>
      </c>
      <c r="P1198" s="1">
        <v>3</v>
      </c>
      <c r="AA1198" s="1">
        <f>IF(P1198=1,$O$3,IF(P1198=2,$O$4,$O$5))</f>
        <v>0</v>
      </c>
    </row>
    <row r="1199">
      <c r="A1199" s="1" t="s">
        <v>127</v>
      </c>
      <c r="E1199" s="27" t="s">
        <v>2196</v>
      </c>
    </row>
    <row r="1200">
      <c r="A1200" s="1" t="s">
        <v>128</v>
      </c>
      <c r="E1200" s="33" t="s">
        <v>2124</v>
      </c>
    </row>
    <row r="1201" ht="25.5">
      <c r="A1201" s="1" t="s">
        <v>129</v>
      </c>
      <c r="E1201" s="27" t="s">
        <v>2204</v>
      </c>
    </row>
    <row r="1202">
      <c r="A1202" s="1" t="s">
        <v>121</v>
      </c>
      <c r="B1202" s="1">
        <v>300</v>
      </c>
      <c r="C1202" s="26" t="s">
        <v>2226</v>
      </c>
      <c r="D1202" t="s">
        <v>119</v>
      </c>
      <c r="E1202" s="27" t="s">
        <v>2221</v>
      </c>
      <c r="F1202" s="28" t="s">
        <v>149</v>
      </c>
      <c r="G1202" s="29">
        <v>1</v>
      </c>
      <c r="H1202" s="28">
        <v>0</v>
      </c>
      <c r="I1202" s="30">
        <f>ROUND(G1202*H1202,P4)</f>
        <v>0</v>
      </c>
      <c r="L1202" s="31">
        <v>0</v>
      </c>
      <c r="M1202" s="24">
        <f>ROUND(G1202*L1202,P4)</f>
        <v>0</v>
      </c>
      <c r="N1202" s="25" t="s">
        <v>177</v>
      </c>
      <c r="O1202" s="32">
        <f>M1202*AA1202</f>
        <v>0</v>
      </c>
      <c r="P1202" s="1">
        <v>3</v>
      </c>
      <c r="AA1202" s="1">
        <f>IF(P1202=1,$O$3,IF(P1202=2,$O$4,$O$5))</f>
        <v>0</v>
      </c>
    </row>
    <row r="1203">
      <c r="A1203" s="1" t="s">
        <v>127</v>
      </c>
      <c r="E1203" s="27" t="s">
        <v>2221</v>
      </c>
    </row>
    <row r="1204">
      <c r="A1204" s="1" t="s">
        <v>128</v>
      </c>
      <c r="E1204" s="33" t="s">
        <v>2125</v>
      </c>
    </row>
    <row r="1205" ht="25.5">
      <c r="A1205" s="1" t="s">
        <v>129</v>
      </c>
      <c r="E1205" s="27" t="s">
        <v>2204</v>
      </c>
    </row>
    <row r="1206">
      <c r="A1206" s="1" t="s">
        <v>121</v>
      </c>
      <c r="B1206" s="1">
        <v>304</v>
      </c>
      <c r="C1206" s="26" t="s">
        <v>2227</v>
      </c>
      <c r="D1206" t="s">
        <v>123</v>
      </c>
      <c r="E1206" s="27" t="s">
        <v>2221</v>
      </c>
      <c r="F1206" s="28" t="s">
        <v>149</v>
      </c>
      <c r="G1206" s="29">
        <v>3</v>
      </c>
      <c r="H1206" s="28">
        <v>0</v>
      </c>
      <c r="I1206" s="30">
        <f>ROUND(G1206*H1206,P4)</f>
        <v>0</v>
      </c>
      <c r="L1206" s="31">
        <v>0</v>
      </c>
      <c r="M1206" s="24">
        <f>ROUND(G1206*L1206,P4)</f>
        <v>0</v>
      </c>
      <c r="N1206" s="25" t="s">
        <v>177</v>
      </c>
      <c r="O1206" s="32">
        <f>M1206*AA1206</f>
        <v>0</v>
      </c>
      <c r="P1206" s="1">
        <v>3</v>
      </c>
      <c r="AA1206" s="1">
        <f>IF(P1206=1,$O$3,IF(P1206=2,$O$4,$O$5))</f>
        <v>0</v>
      </c>
    </row>
    <row r="1207">
      <c r="A1207" s="1" t="s">
        <v>127</v>
      </c>
      <c r="E1207" s="27" t="s">
        <v>2221</v>
      </c>
    </row>
    <row r="1208">
      <c r="A1208" s="1" t="s">
        <v>128</v>
      </c>
      <c r="E1208" s="33" t="s">
        <v>2127</v>
      </c>
    </row>
    <row r="1209" ht="25.5">
      <c r="A1209" s="1" t="s">
        <v>129</v>
      </c>
      <c r="E1209" s="27" t="s">
        <v>2204</v>
      </c>
    </row>
    <row r="1210">
      <c r="A1210" s="1" t="s">
        <v>121</v>
      </c>
      <c r="B1210" s="1">
        <v>302</v>
      </c>
      <c r="C1210" s="26" t="s">
        <v>2228</v>
      </c>
      <c r="D1210" t="s">
        <v>123</v>
      </c>
      <c r="E1210" s="27" t="s">
        <v>2221</v>
      </c>
      <c r="F1210" s="28" t="s">
        <v>149</v>
      </c>
      <c r="G1210" s="29">
        <v>3</v>
      </c>
      <c r="H1210" s="28">
        <v>0</v>
      </c>
      <c r="I1210" s="30">
        <f>ROUND(G1210*H1210,P4)</f>
        <v>0</v>
      </c>
      <c r="L1210" s="31">
        <v>0</v>
      </c>
      <c r="M1210" s="24">
        <f>ROUND(G1210*L1210,P4)</f>
        <v>0</v>
      </c>
      <c r="N1210" s="25" t="s">
        <v>177</v>
      </c>
      <c r="O1210" s="32">
        <f>M1210*AA1210</f>
        <v>0</v>
      </c>
      <c r="P1210" s="1">
        <v>3</v>
      </c>
      <c r="AA1210" s="1">
        <f>IF(P1210=1,$O$3,IF(P1210=2,$O$4,$O$5))</f>
        <v>0</v>
      </c>
    </row>
    <row r="1211">
      <c r="A1211" s="1" t="s">
        <v>127</v>
      </c>
      <c r="E1211" s="27" t="s">
        <v>2221</v>
      </c>
    </row>
    <row r="1212">
      <c r="A1212" s="1" t="s">
        <v>128</v>
      </c>
      <c r="E1212" s="33" t="s">
        <v>2129</v>
      </c>
    </row>
    <row r="1213" ht="25.5">
      <c r="A1213" s="1" t="s">
        <v>129</v>
      </c>
      <c r="E1213" s="27" t="s">
        <v>2204</v>
      </c>
    </row>
    <row r="1214" ht="25.5">
      <c r="A1214" s="1" t="s">
        <v>121</v>
      </c>
      <c r="B1214" s="1">
        <v>306</v>
      </c>
      <c r="C1214" s="26" t="s">
        <v>2228</v>
      </c>
      <c r="D1214" t="s">
        <v>119</v>
      </c>
      <c r="E1214" s="27" t="s">
        <v>2229</v>
      </c>
      <c r="F1214" s="28" t="s">
        <v>149</v>
      </c>
      <c r="G1214" s="29">
        <v>1</v>
      </c>
      <c r="H1214" s="28">
        <v>0</v>
      </c>
      <c r="I1214" s="30">
        <f>ROUND(G1214*H1214,P4)</f>
        <v>0</v>
      </c>
      <c r="L1214" s="31">
        <v>0</v>
      </c>
      <c r="M1214" s="24">
        <f>ROUND(G1214*L1214,P4)</f>
        <v>0</v>
      </c>
      <c r="N1214" s="25" t="s">
        <v>177</v>
      </c>
      <c r="O1214" s="32">
        <f>M1214*AA1214</f>
        <v>0</v>
      </c>
      <c r="P1214" s="1">
        <v>3</v>
      </c>
      <c r="AA1214" s="1">
        <f>IF(P1214=1,$O$3,IF(P1214=2,$O$4,$O$5))</f>
        <v>0</v>
      </c>
    </row>
    <row r="1215" ht="25.5">
      <c r="A1215" s="1" t="s">
        <v>127</v>
      </c>
      <c r="E1215" s="27" t="s">
        <v>2229</v>
      </c>
    </row>
    <row r="1216">
      <c r="A1216" s="1" t="s">
        <v>128</v>
      </c>
      <c r="E1216" s="33" t="s">
        <v>2230</v>
      </c>
    </row>
    <row r="1217" ht="63.75">
      <c r="A1217" s="1" t="s">
        <v>129</v>
      </c>
      <c r="E1217" s="27" t="s">
        <v>2231</v>
      </c>
    </row>
    <row r="1218" ht="25.5">
      <c r="A1218" s="1" t="s">
        <v>121</v>
      </c>
      <c r="B1218" s="1">
        <v>311</v>
      </c>
      <c r="C1218" s="26" t="s">
        <v>2228</v>
      </c>
      <c r="D1218" t="s">
        <v>1084</v>
      </c>
      <c r="E1218" s="27" t="s">
        <v>2232</v>
      </c>
      <c r="F1218" s="28" t="s">
        <v>149</v>
      </c>
      <c r="G1218" s="29">
        <v>1</v>
      </c>
      <c r="H1218" s="28">
        <v>0</v>
      </c>
      <c r="I1218" s="30">
        <f>ROUND(G1218*H1218,P4)</f>
        <v>0</v>
      </c>
      <c r="L1218" s="31">
        <v>0</v>
      </c>
      <c r="M1218" s="24">
        <f>ROUND(G1218*L1218,P4)</f>
        <v>0</v>
      </c>
      <c r="N1218" s="25" t="s">
        <v>177</v>
      </c>
      <c r="O1218" s="32">
        <f>M1218*AA1218</f>
        <v>0</v>
      </c>
      <c r="P1218" s="1">
        <v>3</v>
      </c>
      <c r="AA1218" s="1">
        <f>IF(P1218=1,$O$3,IF(P1218=2,$O$4,$O$5))</f>
        <v>0</v>
      </c>
    </row>
    <row r="1219" ht="25.5">
      <c r="A1219" s="1" t="s">
        <v>127</v>
      </c>
      <c r="E1219" s="27" t="s">
        <v>2232</v>
      </c>
    </row>
    <row r="1220">
      <c r="A1220" s="1" t="s">
        <v>128</v>
      </c>
      <c r="E1220" s="33" t="s">
        <v>2131</v>
      </c>
    </row>
    <row r="1221" ht="25.5">
      <c r="A1221" s="1" t="s">
        <v>129</v>
      </c>
      <c r="E1221" s="27" t="s">
        <v>2233</v>
      </c>
    </row>
    <row r="1222">
      <c r="A1222" s="1" t="s">
        <v>121</v>
      </c>
      <c r="B1222" s="1">
        <v>313</v>
      </c>
      <c r="C1222" s="26" t="s">
        <v>2228</v>
      </c>
      <c r="D1222" t="s">
        <v>1416</v>
      </c>
      <c r="E1222" s="27" t="s">
        <v>2221</v>
      </c>
      <c r="F1222" s="28" t="s">
        <v>149</v>
      </c>
      <c r="G1222" s="29">
        <v>8</v>
      </c>
      <c r="H1222" s="28">
        <v>0</v>
      </c>
      <c r="I1222" s="30">
        <f>ROUND(G1222*H1222,P4)</f>
        <v>0</v>
      </c>
      <c r="L1222" s="31">
        <v>0</v>
      </c>
      <c r="M1222" s="24">
        <f>ROUND(G1222*L1222,P4)</f>
        <v>0</v>
      </c>
      <c r="N1222" s="25" t="s">
        <v>177</v>
      </c>
      <c r="O1222" s="32">
        <f>M1222*AA1222</f>
        <v>0</v>
      </c>
      <c r="P1222" s="1">
        <v>3</v>
      </c>
      <c r="AA1222" s="1">
        <f>IF(P1222=1,$O$3,IF(P1222=2,$O$4,$O$5))</f>
        <v>0</v>
      </c>
    </row>
    <row r="1223">
      <c r="A1223" s="1" t="s">
        <v>127</v>
      </c>
      <c r="E1223" s="27" t="s">
        <v>2221</v>
      </c>
    </row>
    <row r="1224">
      <c r="A1224" s="1" t="s">
        <v>128</v>
      </c>
      <c r="E1224" s="33" t="s">
        <v>2132</v>
      </c>
    </row>
    <row r="1225" ht="25.5">
      <c r="A1225" s="1" t="s">
        <v>129</v>
      </c>
      <c r="E1225" s="27" t="s">
        <v>2233</v>
      </c>
    </row>
    <row r="1226" ht="25.5">
      <c r="A1226" s="1" t="s">
        <v>121</v>
      </c>
      <c r="B1226" s="1">
        <v>307</v>
      </c>
      <c r="C1226" s="26" t="s">
        <v>2234</v>
      </c>
      <c r="D1226" t="s">
        <v>123</v>
      </c>
      <c r="E1226" s="27" t="s">
        <v>2235</v>
      </c>
      <c r="F1226" s="28" t="s">
        <v>149</v>
      </c>
      <c r="G1226" s="29">
        <v>1</v>
      </c>
      <c r="H1226" s="28">
        <v>0</v>
      </c>
      <c r="I1226" s="30">
        <f>ROUND(G1226*H1226,P4)</f>
        <v>0</v>
      </c>
      <c r="L1226" s="31">
        <v>0</v>
      </c>
      <c r="M1226" s="24">
        <f>ROUND(G1226*L1226,P4)</f>
        <v>0</v>
      </c>
      <c r="N1226" s="25" t="s">
        <v>177</v>
      </c>
      <c r="O1226" s="32">
        <f>M1226*AA1226</f>
        <v>0</v>
      </c>
      <c r="P1226" s="1">
        <v>3</v>
      </c>
      <c r="AA1226" s="1">
        <f>IF(P1226=1,$O$3,IF(P1226=2,$O$4,$O$5))</f>
        <v>0</v>
      </c>
    </row>
    <row r="1227" ht="25.5">
      <c r="A1227" s="1" t="s">
        <v>127</v>
      </c>
      <c r="E1227" s="27" t="s">
        <v>2235</v>
      </c>
    </row>
    <row r="1228">
      <c r="A1228" s="1" t="s">
        <v>128</v>
      </c>
      <c r="E1228" s="33" t="s">
        <v>2236</v>
      </c>
    </row>
    <row r="1229" ht="51">
      <c r="A1229" s="1" t="s">
        <v>129</v>
      </c>
      <c r="E1229" s="27" t="s">
        <v>2237</v>
      </c>
    </row>
    <row r="1230" ht="25.5">
      <c r="A1230" s="1" t="s">
        <v>121</v>
      </c>
      <c r="B1230" s="1">
        <v>308</v>
      </c>
      <c r="C1230" s="26" t="s">
        <v>2238</v>
      </c>
      <c r="D1230" t="s">
        <v>123</v>
      </c>
      <c r="E1230" s="27" t="s">
        <v>2239</v>
      </c>
      <c r="F1230" s="28" t="s">
        <v>149</v>
      </c>
      <c r="G1230" s="29">
        <v>1</v>
      </c>
      <c r="H1230" s="28">
        <v>0</v>
      </c>
      <c r="I1230" s="30">
        <f>ROUND(G1230*H1230,P4)</f>
        <v>0</v>
      </c>
      <c r="L1230" s="31">
        <v>0</v>
      </c>
      <c r="M1230" s="24">
        <f>ROUND(G1230*L1230,P4)</f>
        <v>0</v>
      </c>
      <c r="N1230" s="25" t="s">
        <v>177</v>
      </c>
      <c r="O1230" s="32">
        <f>M1230*AA1230</f>
        <v>0</v>
      </c>
      <c r="P1230" s="1">
        <v>3</v>
      </c>
      <c r="AA1230" s="1">
        <f>IF(P1230=1,$O$3,IF(P1230=2,$O$4,$O$5))</f>
        <v>0</v>
      </c>
    </row>
    <row r="1231" ht="25.5">
      <c r="A1231" s="1" t="s">
        <v>127</v>
      </c>
      <c r="E1231" s="27" t="s">
        <v>2239</v>
      </c>
    </row>
    <row r="1232">
      <c r="A1232" s="1" t="s">
        <v>128</v>
      </c>
      <c r="E1232" s="33" t="s">
        <v>2240</v>
      </c>
    </row>
    <row r="1233" ht="63.75">
      <c r="A1233" s="1" t="s">
        <v>129</v>
      </c>
      <c r="E1233" s="27" t="s">
        <v>2241</v>
      </c>
    </row>
    <row r="1234" ht="25.5">
      <c r="A1234" s="1" t="s">
        <v>121</v>
      </c>
      <c r="B1234" s="1">
        <v>309</v>
      </c>
      <c r="C1234" s="26" t="s">
        <v>2242</v>
      </c>
      <c r="D1234" t="s">
        <v>123</v>
      </c>
      <c r="E1234" s="27" t="s">
        <v>2243</v>
      </c>
      <c r="F1234" s="28" t="s">
        <v>149</v>
      </c>
      <c r="G1234" s="29">
        <v>1</v>
      </c>
      <c r="H1234" s="28">
        <v>0</v>
      </c>
      <c r="I1234" s="30">
        <f>ROUND(G1234*H1234,P4)</f>
        <v>0</v>
      </c>
      <c r="L1234" s="31">
        <v>0</v>
      </c>
      <c r="M1234" s="24">
        <f>ROUND(G1234*L1234,P4)</f>
        <v>0</v>
      </c>
      <c r="N1234" s="25" t="s">
        <v>177</v>
      </c>
      <c r="O1234" s="32">
        <f>M1234*AA1234</f>
        <v>0</v>
      </c>
      <c r="P1234" s="1">
        <v>3</v>
      </c>
      <c r="AA1234" s="1">
        <f>IF(P1234=1,$O$3,IF(P1234=2,$O$4,$O$5))</f>
        <v>0</v>
      </c>
    </row>
    <row r="1235" ht="25.5">
      <c r="A1235" s="1" t="s">
        <v>127</v>
      </c>
      <c r="E1235" s="27" t="s">
        <v>2243</v>
      </c>
    </row>
    <row r="1236">
      <c r="A1236" s="1" t="s">
        <v>128</v>
      </c>
      <c r="E1236" s="33" t="s">
        <v>2244</v>
      </c>
    </row>
    <row r="1237" ht="63.75">
      <c r="A1237" s="1" t="s">
        <v>129</v>
      </c>
      <c r="E1237" s="27" t="s">
        <v>2245</v>
      </c>
    </row>
    <row r="1238" ht="25.5">
      <c r="A1238" s="1" t="s">
        <v>121</v>
      </c>
      <c r="B1238" s="1">
        <v>310</v>
      </c>
      <c r="C1238" s="26" t="s">
        <v>2246</v>
      </c>
      <c r="D1238" t="s">
        <v>123</v>
      </c>
      <c r="E1238" s="27" t="s">
        <v>2247</v>
      </c>
      <c r="F1238" s="28" t="s">
        <v>149</v>
      </c>
      <c r="G1238" s="29">
        <v>1</v>
      </c>
      <c r="H1238" s="28">
        <v>0</v>
      </c>
      <c r="I1238" s="30">
        <f>ROUND(G1238*H1238,P4)</f>
        <v>0</v>
      </c>
      <c r="L1238" s="31">
        <v>0</v>
      </c>
      <c r="M1238" s="24">
        <f>ROUND(G1238*L1238,P4)</f>
        <v>0</v>
      </c>
      <c r="N1238" s="25" t="s">
        <v>177</v>
      </c>
      <c r="O1238" s="32">
        <f>M1238*AA1238</f>
        <v>0</v>
      </c>
      <c r="P1238" s="1">
        <v>3</v>
      </c>
      <c r="AA1238" s="1">
        <f>IF(P1238=1,$O$3,IF(P1238=2,$O$4,$O$5))</f>
        <v>0</v>
      </c>
    </row>
    <row r="1239" ht="25.5">
      <c r="A1239" s="1" t="s">
        <v>127</v>
      </c>
      <c r="E1239" s="27" t="s">
        <v>2247</v>
      </c>
    </row>
    <row r="1240">
      <c r="A1240" s="1" t="s">
        <v>128</v>
      </c>
      <c r="E1240" s="33" t="s">
        <v>2248</v>
      </c>
    </row>
    <row r="1241" ht="51">
      <c r="A1241" s="1" t="s">
        <v>129</v>
      </c>
      <c r="E1241" s="27" t="s">
        <v>2249</v>
      </c>
    </row>
    <row r="1242" ht="25.5">
      <c r="A1242" s="1" t="s">
        <v>121</v>
      </c>
      <c r="B1242" s="1">
        <v>319</v>
      </c>
      <c r="C1242" s="26" t="s">
        <v>2250</v>
      </c>
      <c r="D1242" t="s">
        <v>123</v>
      </c>
      <c r="E1242" s="27" t="s">
        <v>2251</v>
      </c>
      <c r="F1242" s="28" t="s">
        <v>149</v>
      </c>
      <c r="G1242" s="29">
        <v>2</v>
      </c>
      <c r="H1242" s="28">
        <v>0</v>
      </c>
      <c r="I1242" s="30">
        <f>ROUND(G1242*H1242,P4)</f>
        <v>0</v>
      </c>
      <c r="L1242" s="31">
        <v>0</v>
      </c>
      <c r="M1242" s="24">
        <f>ROUND(G1242*L1242,P4)</f>
        <v>0</v>
      </c>
      <c r="N1242" s="25" t="s">
        <v>177</v>
      </c>
      <c r="O1242" s="32">
        <f>M1242*AA1242</f>
        <v>0</v>
      </c>
      <c r="P1242" s="1">
        <v>3</v>
      </c>
      <c r="AA1242" s="1">
        <f>IF(P1242=1,$O$3,IF(P1242=2,$O$4,$O$5))</f>
        <v>0</v>
      </c>
    </row>
    <row r="1243" ht="25.5">
      <c r="A1243" s="1" t="s">
        <v>127</v>
      </c>
      <c r="E1243" s="27" t="s">
        <v>2251</v>
      </c>
    </row>
    <row r="1244">
      <c r="A1244" s="1" t="s">
        <v>128</v>
      </c>
      <c r="E1244" s="33" t="s">
        <v>2135</v>
      </c>
    </row>
    <row r="1245" ht="25.5">
      <c r="A1245" s="1" t="s">
        <v>129</v>
      </c>
      <c r="E1245" s="27" t="s">
        <v>2252</v>
      </c>
    </row>
    <row r="1246">
      <c r="A1246" s="1" t="s">
        <v>121</v>
      </c>
      <c r="B1246" s="1">
        <v>315</v>
      </c>
      <c r="C1246" s="26" t="s">
        <v>2253</v>
      </c>
      <c r="D1246" t="s">
        <v>123</v>
      </c>
      <c r="E1246" s="27" t="s">
        <v>2199</v>
      </c>
      <c r="F1246" s="28" t="s">
        <v>149</v>
      </c>
      <c r="G1246" s="29">
        <v>3</v>
      </c>
      <c r="H1246" s="28">
        <v>0</v>
      </c>
      <c r="I1246" s="30">
        <f>ROUND(G1246*H1246,P4)</f>
        <v>0</v>
      </c>
      <c r="L1246" s="31">
        <v>0</v>
      </c>
      <c r="M1246" s="24">
        <f>ROUND(G1246*L1246,P4)</f>
        <v>0</v>
      </c>
      <c r="N1246" s="25" t="s">
        <v>177</v>
      </c>
      <c r="O1246" s="32">
        <f>M1246*AA1246</f>
        <v>0</v>
      </c>
      <c r="P1246" s="1">
        <v>3</v>
      </c>
      <c r="AA1246" s="1">
        <f>IF(P1246=1,$O$3,IF(P1246=2,$O$4,$O$5))</f>
        <v>0</v>
      </c>
    </row>
    <row r="1247">
      <c r="A1247" s="1" t="s">
        <v>127</v>
      </c>
      <c r="E1247" s="27" t="s">
        <v>2199</v>
      </c>
    </row>
    <row r="1248">
      <c r="A1248" s="1" t="s">
        <v>128</v>
      </c>
      <c r="E1248" s="33" t="s">
        <v>2137</v>
      </c>
    </row>
    <row r="1249" ht="25.5">
      <c r="A1249" s="1" t="s">
        <v>129</v>
      </c>
      <c r="E1249" s="27" t="s">
        <v>2233</v>
      </c>
    </row>
    <row r="1250">
      <c r="A1250" s="1" t="s">
        <v>121</v>
      </c>
      <c r="B1250" s="1">
        <v>317</v>
      </c>
      <c r="C1250" s="26" t="s">
        <v>2254</v>
      </c>
      <c r="D1250" t="s">
        <v>123</v>
      </c>
      <c r="E1250" s="27" t="s">
        <v>2199</v>
      </c>
      <c r="F1250" s="28" t="s">
        <v>149</v>
      </c>
      <c r="G1250" s="29">
        <v>2</v>
      </c>
      <c r="H1250" s="28">
        <v>0</v>
      </c>
      <c r="I1250" s="30">
        <f>ROUND(G1250*H1250,P4)</f>
        <v>0</v>
      </c>
      <c r="L1250" s="31">
        <v>0</v>
      </c>
      <c r="M1250" s="24">
        <f>ROUND(G1250*L1250,P4)</f>
        <v>0</v>
      </c>
      <c r="N1250" s="25" t="s">
        <v>177</v>
      </c>
      <c r="O1250" s="32">
        <f>M1250*AA1250</f>
        <v>0</v>
      </c>
      <c r="P1250" s="1">
        <v>3</v>
      </c>
      <c r="AA1250" s="1">
        <f>IF(P1250=1,$O$3,IF(P1250=2,$O$4,$O$5))</f>
        <v>0</v>
      </c>
    </row>
    <row r="1251">
      <c r="A1251" s="1" t="s">
        <v>127</v>
      </c>
      <c r="E1251" s="27" t="s">
        <v>2199</v>
      </c>
    </row>
    <row r="1252">
      <c r="A1252" s="1" t="s">
        <v>128</v>
      </c>
      <c r="E1252" s="33" t="s">
        <v>2139</v>
      </c>
    </row>
    <row r="1253" ht="25.5">
      <c r="A1253" s="1" t="s">
        <v>129</v>
      </c>
      <c r="E1253" s="27" t="s">
        <v>2233</v>
      </c>
    </row>
    <row r="1254" ht="25.5">
      <c r="A1254" s="1" t="s">
        <v>121</v>
      </c>
      <c r="B1254" s="1">
        <v>235</v>
      </c>
      <c r="C1254" s="26" t="s">
        <v>2255</v>
      </c>
      <c r="D1254" t="s">
        <v>123</v>
      </c>
      <c r="E1254" s="27" t="s">
        <v>2256</v>
      </c>
      <c r="F1254" s="28" t="s">
        <v>149</v>
      </c>
      <c r="G1254" s="29">
        <v>10</v>
      </c>
      <c r="H1254" s="28">
        <v>0</v>
      </c>
      <c r="I1254" s="30">
        <f>ROUND(G1254*H1254,P4)</f>
        <v>0</v>
      </c>
      <c r="L1254" s="31">
        <v>0</v>
      </c>
      <c r="M1254" s="24">
        <f>ROUND(G1254*L1254,P4)</f>
        <v>0</v>
      </c>
      <c r="N1254" s="25" t="s">
        <v>177</v>
      </c>
      <c r="O1254" s="32">
        <f>M1254*AA1254</f>
        <v>0</v>
      </c>
      <c r="P1254" s="1">
        <v>3</v>
      </c>
      <c r="AA1254" s="1">
        <f>IF(P1254=1,$O$3,IF(P1254=2,$O$4,$O$5))</f>
        <v>0</v>
      </c>
    </row>
    <row r="1255" ht="25.5">
      <c r="A1255" s="1" t="s">
        <v>127</v>
      </c>
      <c r="E1255" s="27" t="s">
        <v>2256</v>
      </c>
    </row>
    <row r="1256">
      <c r="A1256" s="1" t="s">
        <v>128</v>
      </c>
      <c r="E1256" s="33" t="s">
        <v>2257</v>
      </c>
    </row>
    <row r="1257" ht="25.5">
      <c r="A1257" s="1" t="s">
        <v>129</v>
      </c>
      <c r="E1257" s="27" t="s">
        <v>2258</v>
      </c>
    </row>
    <row r="1258" ht="25.5">
      <c r="A1258" s="1" t="s">
        <v>121</v>
      </c>
      <c r="B1258" s="1">
        <v>236</v>
      </c>
      <c r="C1258" s="26" t="s">
        <v>2255</v>
      </c>
      <c r="D1258" t="s">
        <v>119</v>
      </c>
      <c r="E1258" s="27" t="s">
        <v>2259</v>
      </c>
      <c r="F1258" s="28" t="s">
        <v>149</v>
      </c>
      <c r="G1258" s="29">
        <v>1</v>
      </c>
      <c r="H1258" s="28">
        <v>0</v>
      </c>
      <c r="I1258" s="30">
        <f>ROUND(G1258*H1258,P4)</f>
        <v>0</v>
      </c>
      <c r="L1258" s="31">
        <v>0</v>
      </c>
      <c r="M1258" s="24">
        <f>ROUND(G1258*L1258,P4)</f>
        <v>0</v>
      </c>
      <c r="N1258" s="25" t="s">
        <v>177</v>
      </c>
      <c r="O1258" s="32">
        <f>M1258*AA1258</f>
        <v>0</v>
      </c>
      <c r="P1258" s="1">
        <v>3</v>
      </c>
      <c r="AA1258" s="1">
        <f>IF(P1258=1,$O$3,IF(P1258=2,$O$4,$O$5))</f>
        <v>0</v>
      </c>
    </row>
    <row r="1259" ht="25.5">
      <c r="A1259" s="1" t="s">
        <v>127</v>
      </c>
      <c r="E1259" s="27" t="s">
        <v>2259</v>
      </c>
    </row>
    <row r="1260">
      <c r="A1260" s="1" t="s">
        <v>128</v>
      </c>
      <c r="E1260" s="33" t="s">
        <v>2260</v>
      </c>
    </row>
    <row r="1261" ht="25.5">
      <c r="A1261" s="1" t="s">
        <v>129</v>
      </c>
      <c r="E1261" s="27" t="s">
        <v>2258</v>
      </c>
    </row>
    <row r="1262">
      <c r="A1262" s="1" t="s">
        <v>118</v>
      </c>
      <c r="C1262" s="22" t="s">
        <v>2261</v>
      </c>
      <c r="E1262" s="23" t="s">
        <v>2262</v>
      </c>
      <c r="L1262" s="24">
        <f>SUMIFS(L1263:L1382,A1263:A1382,"P")</f>
        <v>0</v>
      </c>
      <c r="M1262" s="24">
        <f>SUMIFS(M1263:M1382,A1263:A1382,"P")</f>
        <v>0</v>
      </c>
      <c r="N1262" s="25"/>
    </row>
    <row r="1263">
      <c r="A1263" s="1" t="s">
        <v>121</v>
      </c>
      <c r="B1263" s="1">
        <v>325</v>
      </c>
      <c r="C1263" s="26" t="s">
        <v>2263</v>
      </c>
      <c r="D1263" t="s">
        <v>123</v>
      </c>
      <c r="E1263" s="27" t="s">
        <v>2264</v>
      </c>
      <c r="F1263" s="28" t="s">
        <v>142</v>
      </c>
      <c r="G1263" s="29">
        <v>119.81999999999999</v>
      </c>
      <c r="H1263" s="28">
        <v>0.0022699999999999999</v>
      </c>
      <c r="I1263" s="30">
        <f>ROUND(G1263*H1263,P4)</f>
        <v>0</v>
      </c>
      <c r="L1263" s="31">
        <v>0</v>
      </c>
      <c r="M1263" s="24">
        <f>ROUND(G1263*L1263,P4)</f>
        <v>0</v>
      </c>
      <c r="N1263" s="25" t="s">
        <v>536</v>
      </c>
      <c r="O1263" s="32">
        <f>M1263*AA1263</f>
        <v>0</v>
      </c>
      <c r="P1263" s="1">
        <v>3</v>
      </c>
      <c r="AA1263" s="1">
        <f>IF(P1263=1,$O$3,IF(P1263=2,$O$4,$O$5))</f>
        <v>0</v>
      </c>
    </row>
    <row r="1264">
      <c r="A1264" s="1" t="s">
        <v>127</v>
      </c>
      <c r="E1264" s="27" t="s">
        <v>2264</v>
      </c>
    </row>
    <row r="1265" ht="89.25">
      <c r="A1265" s="1" t="s">
        <v>128</v>
      </c>
      <c r="E1265" s="33" t="s">
        <v>2265</v>
      </c>
    </row>
    <row r="1266">
      <c r="A1266" s="1" t="s">
        <v>129</v>
      </c>
      <c r="E1266" s="27" t="s">
        <v>123</v>
      </c>
    </row>
    <row r="1267">
      <c r="A1267" s="1" t="s">
        <v>121</v>
      </c>
      <c r="B1267" s="1">
        <v>327</v>
      </c>
      <c r="C1267" s="26" t="s">
        <v>2266</v>
      </c>
      <c r="D1267" t="s">
        <v>123</v>
      </c>
      <c r="E1267" s="27" t="s">
        <v>2267</v>
      </c>
      <c r="F1267" s="28" t="s">
        <v>142</v>
      </c>
      <c r="G1267" s="29">
        <v>145.215</v>
      </c>
      <c r="H1267" s="28">
        <v>0.00040000000000000002</v>
      </c>
      <c r="I1267" s="30">
        <f>ROUND(G1267*H1267,P4)</f>
        <v>0</v>
      </c>
      <c r="L1267" s="31">
        <v>0</v>
      </c>
      <c r="M1267" s="24">
        <f>ROUND(G1267*L1267,P4)</f>
        <v>0</v>
      </c>
      <c r="N1267" s="25" t="s">
        <v>536</v>
      </c>
      <c r="O1267" s="32">
        <f>M1267*AA1267</f>
        <v>0</v>
      </c>
      <c r="P1267" s="1">
        <v>3</v>
      </c>
      <c r="AA1267" s="1">
        <f>IF(P1267=1,$O$3,IF(P1267=2,$O$4,$O$5))</f>
        <v>0</v>
      </c>
    </row>
    <row r="1268">
      <c r="A1268" s="1" t="s">
        <v>127</v>
      </c>
      <c r="E1268" s="27" t="s">
        <v>2267</v>
      </c>
    </row>
    <row r="1269">
      <c r="A1269" s="1" t="s">
        <v>128</v>
      </c>
    </row>
    <row r="1270">
      <c r="A1270" s="1" t="s">
        <v>129</v>
      </c>
      <c r="E1270" s="27" t="s">
        <v>123</v>
      </c>
    </row>
    <row r="1271">
      <c r="A1271" s="1" t="s">
        <v>121</v>
      </c>
      <c r="B1271" s="1">
        <v>330</v>
      </c>
      <c r="C1271" s="26" t="s">
        <v>2268</v>
      </c>
      <c r="D1271" t="s">
        <v>123</v>
      </c>
      <c r="E1271" s="27" t="s">
        <v>2269</v>
      </c>
      <c r="F1271" s="28" t="s">
        <v>149</v>
      </c>
      <c r="G1271" s="29">
        <v>8</v>
      </c>
      <c r="H1271" s="28">
        <v>0.00089999999999999998</v>
      </c>
      <c r="I1271" s="30">
        <f>ROUND(G1271*H1271,P4)</f>
        <v>0</v>
      </c>
      <c r="L1271" s="31">
        <v>0</v>
      </c>
      <c r="M1271" s="24">
        <f>ROUND(G1271*L1271,P4)</f>
        <v>0</v>
      </c>
      <c r="N1271" s="25" t="s">
        <v>536</v>
      </c>
      <c r="O1271" s="32">
        <f>M1271*AA1271</f>
        <v>0</v>
      </c>
      <c r="P1271" s="1">
        <v>3</v>
      </c>
      <c r="AA1271" s="1">
        <f>IF(P1271=1,$O$3,IF(P1271=2,$O$4,$O$5))</f>
        <v>0</v>
      </c>
    </row>
    <row r="1272">
      <c r="A1272" s="1" t="s">
        <v>127</v>
      </c>
      <c r="E1272" s="27" t="s">
        <v>2269</v>
      </c>
    </row>
    <row r="1273">
      <c r="A1273" s="1" t="s">
        <v>128</v>
      </c>
    </row>
    <row r="1274">
      <c r="A1274" s="1" t="s">
        <v>129</v>
      </c>
      <c r="E1274" s="27" t="s">
        <v>123</v>
      </c>
    </row>
    <row r="1275">
      <c r="A1275" s="1" t="s">
        <v>121</v>
      </c>
      <c r="B1275" s="1">
        <v>329</v>
      </c>
      <c r="C1275" s="26" t="s">
        <v>2270</v>
      </c>
      <c r="D1275" t="s">
        <v>123</v>
      </c>
      <c r="E1275" s="27" t="s">
        <v>2271</v>
      </c>
      <c r="F1275" s="28" t="s">
        <v>149</v>
      </c>
      <c r="G1275" s="29">
        <v>10</v>
      </c>
      <c r="H1275" s="28">
        <v>0.0022000000000000001</v>
      </c>
      <c r="I1275" s="30">
        <f>ROUND(G1275*H1275,P4)</f>
        <v>0</v>
      </c>
      <c r="L1275" s="31">
        <v>0</v>
      </c>
      <c r="M1275" s="24">
        <f>ROUND(G1275*L1275,P4)</f>
        <v>0</v>
      </c>
      <c r="N1275" s="25" t="s">
        <v>536</v>
      </c>
      <c r="O1275" s="32">
        <f>M1275*AA1275</f>
        <v>0</v>
      </c>
      <c r="P1275" s="1">
        <v>3</v>
      </c>
      <c r="AA1275" s="1">
        <f>IF(P1275=1,$O$3,IF(P1275=2,$O$4,$O$5))</f>
        <v>0</v>
      </c>
    </row>
    <row r="1276">
      <c r="A1276" s="1" t="s">
        <v>127</v>
      </c>
      <c r="E1276" s="27" t="s">
        <v>2271</v>
      </c>
    </row>
    <row r="1277">
      <c r="A1277" s="1" t="s">
        <v>128</v>
      </c>
    </row>
    <row r="1278">
      <c r="A1278" s="1" t="s">
        <v>129</v>
      </c>
      <c r="E1278" s="27" t="s">
        <v>123</v>
      </c>
    </row>
    <row r="1279" ht="25.5">
      <c r="A1279" s="1" t="s">
        <v>121</v>
      </c>
      <c r="B1279" s="1">
        <v>324</v>
      </c>
      <c r="C1279" s="26" t="s">
        <v>2272</v>
      </c>
      <c r="D1279" t="s">
        <v>123</v>
      </c>
      <c r="E1279" s="27" t="s">
        <v>2273</v>
      </c>
      <c r="F1279" s="28" t="s">
        <v>142</v>
      </c>
      <c r="G1279" s="29">
        <v>27.600000000000001</v>
      </c>
      <c r="H1279" s="28">
        <v>0.00085999999999999998</v>
      </c>
      <c r="I1279" s="30">
        <f>ROUND(G1279*H1279,P4)</f>
        <v>0</v>
      </c>
      <c r="L1279" s="31">
        <v>0</v>
      </c>
      <c r="M1279" s="24">
        <f>ROUND(G1279*L1279,P4)</f>
        <v>0</v>
      </c>
      <c r="N1279" s="25" t="s">
        <v>536</v>
      </c>
      <c r="O1279" s="32">
        <f>M1279*AA1279</f>
        <v>0</v>
      </c>
      <c r="P1279" s="1">
        <v>3</v>
      </c>
      <c r="AA1279" s="1">
        <f>IF(P1279=1,$O$3,IF(P1279=2,$O$4,$O$5))</f>
        <v>0</v>
      </c>
    </row>
    <row r="1280" ht="25.5">
      <c r="A1280" s="1" t="s">
        <v>127</v>
      </c>
      <c r="E1280" s="27" t="s">
        <v>2273</v>
      </c>
    </row>
    <row r="1281" ht="25.5">
      <c r="A1281" s="1" t="s">
        <v>128</v>
      </c>
      <c r="E1281" s="33" t="s">
        <v>2274</v>
      </c>
    </row>
    <row r="1282">
      <c r="A1282" s="1" t="s">
        <v>129</v>
      </c>
      <c r="E1282" s="27" t="s">
        <v>123</v>
      </c>
    </row>
    <row r="1283">
      <c r="A1283" s="1" t="s">
        <v>121</v>
      </c>
      <c r="B1283" s="1">
        <v>326</v>
      </c>
      <c r="C1283" s="26" t="s">
        <v>2275</v>
      </c>
      <c r="D1283" t="s">
        <v>123</v>
      </c>
      <c r="E1283" s="27" t="s">
        <v>2276</v>
      </c>
      <c r="F1283" s="28" t="s">
        <v>142</v>
      </c>
      <c r="G1283" s="29">
        <v>138.30000000000001</v>
      </c>
      <c r="H1283" s="28">
        <v>0</v>
      </c>
      <c r="I1283" s="30">
        <f>ROUND(G1283*H1283,P4)</f>
        <v>0</v>
      </c>
      <c r="L1283" s="31">
        <v>0</v>
      </c>
      <c r="M1283" s="24">
        <f>ROUND(G1283*L1283,P4)</f>
        <v>0</v>
      </c>
      <c r="N1283" s="25" t="s">
        <v>536</v>
      </c>
      <c r="O1283" s="32">
        <f>M1283*AA1283</f>
        <v>0</v>
      </c>
      <c r="P1283" s="1">
        <v>3</v>
      </c>
      <c r="AA1283" s="1">
        <f>IF(P1283=1,$O$3,IF(P1283=2,$O$4,$O$5))</f>
        <v>0</v>
      </c>
    </row>
    <row r="1284">
      <c r="A1284" s="1" t="s">
        <v>127</v>
      </c>
      <c r="E1284" s="27" t="s">
        <v>2276</v>
      </c>
    </row>
    <row r="1285" ht="89.25">
      <c r="A1285" s="1" t="s">
        <v>128</v>
      </c>
      <c r="E1285" s="33" t="s">
        <v>2277</v>
      </c>
    </row>
    <row r="1286">
      <c r="A1286" s="1" t="s">
        <v>129</v>
      </c>
      <c r="E1286" s="27" t="s">
        <v>123</v>
      </c>
    </row>
    <row r="1287" ht="25.5">
      <c r="A1287" s="1" t="s">
        <v>121</v>
      </c>
      <c r="B1287" s="1">
        <v>328</v>
      </c>
      <c r="C1287" s="26" t="s">
        <v>2278</v>
      </c>
      <c r="D1287" t="s">
        <v>123</v>
      </c>
      <c r="E1287" s="27" t="s">
        <v>2279</v>
      </c>
      <c r="F1287" s="28" t="s">
        <v>603</v>
      </c>
      <c r="G1287" s="29">
        <v>18</v>
      </c>
      <c r="H1287" s="28">
        <v>0.00012</v>
      </c>
      <c r="I1287" s="30">
        <f>ROUND(G1287*H1287,P4)</f>
        <v>0</v>
      </c>
      <c r="L1287" s="31">
        <v>0</v>
      </c>
      <c r="M1287" s="24">
        <f>ROUND(G1287*L1287,P4)</f>
        <v>0</v>
      </c>
      <c r="N1287" s="25" t="s">
        <v>536</v>
      </c>
      <c r="O1287" s="32">
        <f>M1287*AA1287</f>
        <v>0</v>
      </c>
      <c r="P1287" s="1">
        <v>3</v>
      </c>
      <c r="AA1287" s="1">
        <f>IF(P1287=1,$O$3,IF(P1287=2,$O$4,$O$5))</f>
        <v>0</v>
      </c>
    </row>
    <row r="1288" ht="25.5">
      <c r="A1288" s="1" t="s">
        <v>127</v>
      </c>
      <c r="E1288" s="27" t="s">
        <v>2279</v>
      </c>
    </row>
    <row r="1289" ht="165.75">
      <c r="A1289" s="1" t="s">
        <v>128</v>
      </c>
      <c r="E1289" s="33" t="s">
        <v>2280</v>
      </c>
    </row>
    <row r="1290">
      <c r="A1290" s="1" t="s">
        <v>129</v>
      </c>
      <c r="E1290" s="27" t="s">
        <v>123</v>
      </c>
    </row>
    <row r="1291" ht="38.25">
      <c r="A1291" s="1" t="s">
        <v>121</v>
      </c>
      <c r="B1291" s="1">
        <v>353</v>
      </c>
      <c r="C1291" s="26" t="s">
        <v>2281</v>
      </c>
      <c r="D1291" t="s">
        <v>123</v>
      </c>
      <c r="E1291" s="27" t="s">
        <v>2282</v>
      </c>
      <c r="F1291" s="28" t="s">
        <v>632</v>
      </c>
      <c r="G1291" s="29">
        <v>0.52500000000000002</v>
      </c>
      <c r="H1291" s="28">
        <v>0</v>
      </c>
      <c r="I1291" s="30">
        <f>ROUND(G1291*H1291,P4)</f>
        <v>0</v>
      </c>
      <c r="L1291" s="31">
        <v>0</v>
      </c>
      <c r="M1291" s="24">
        <f>ROUND(G1291*L1291,P4)</f>
        <v>0</v>
      </c>
      <c r="N1291" s="25" t="s">
        <v>536</v>
      </c>
      <c r="O1291" s="32">
        <f>M1291*AA1291</f>
        <v>0</v>
      </c>
      <c r="P1291" s="1">
        <v>3</v>
      </c>
      <c r="AA1291" s="1">
        <f>IF(P1291=1,$O$3,IF(P1291=2,$O$4,$O$5))</f>
        <v>0</v>
      </c>
    </row>
    <row r="1292" ht="38.25">
      <c r="A1292" s="1" t="s">
        <v>127</v>
      </c>
      <c r="E1292" s="27" t="s">
        <v>2283</v>
      </c>
    </row>
    <row r="1293">
      <c r="A1293" s="1" t="s">
        <v>128</v>
      </c>
    </row>
    <row r="1294">
      <c r="A1294" s="1" t="s">
        <v>129</v>
      </c>
      <c r="E1294" s="27" t="s">
        <v>123</v>
      </c>
    </row>
    <row r="1295">
      <c r="A1295" s="1" t="s">
        <v>121</v>
      </c>
      <c r="B1295" s="1">
        <v>331</v>
      </c>
      <c r="C1295" s="26" t="s">
        <v>2284</v>
      </c>
      <c r="D1295" t="s">
        <v>123</v>
      </c>
      <c r="E1295" s="27" t="s">
        <v>2285</v>
      </c>
      <c r="F1295" s="28" t="s">
        <v>149</v>
      </c>
      <c r="G1295" s="29">
        <v>8.1500000000000004</v>
      </c>
      <c r="H1295" s="28">
        <v>0</v>
      </c>
      <c r="I1295" s="30">
        <f>ROUND(G1295*H1295,P4)</f>
        <v>0</v>
      </c>
      <c r="L1295" s="31">
        <v>0</v>
      </c>
      <c r="M1295" s="24">
        <f>ROUND(G1295*L1295,P4)</f>
        <v>0</v>
      </c>
      <c r="N1295" s="25" t="s">
        <v>177</v>
      </c>
      <c r="O1295" s="32">
        <f>M1295*AA1295</f>
        <v>0</v>
      </c>
      <c r="P1295" s="1">
        <v>3</v>
      </c>
      <c r="AA1295" s="1">
        <f>IF(P1295=1,$O$3,IF(P1295=2,$O$4,$O$5))</f>
        <v>0</v>
      </c>
    </row>
    <row r="1296">
      <c r="A1296" s="1" t="s">
        <v>127</v>
      </c>
      <c r="E1296" s="27" t="s">
        <v>2285</v>
      </c>
    </row>
    <row r="1297" ht="38.25">
      <c r="A1297" s="1" t="s">
        <v>128</v>
      </c>
      <c r="E1297" s="33" t="s">
        <v>2286</v>
      </c>
    </row>
    <row r="1298" ht="102">
      <c r="A1298" s="1" t="s">
        <v>129</v>
      </c>
      <c r="E1298" s="27" t="s">
        <v>2287</v>
      </c>
    </row>
    <row r="1299">
      <c r="A1299" s="1" t="s">
        <v>121</v>
      </c>
      <c r="B1299" s="1">
        <v>332</v>
      </c>
      <c r="C1299" s="26" t="s">
        <v>2288</v>
      </c>
      <c r="D1299" t="s">
        <v>123</v>
      </c>
      <c r="E1299" s="27" t="s">
        <v>2289</v>
      </c>
      <c r="F1299" s="28" t="s">
        <v>149</v>
      </c>
      <c r="G1299" s="29">
        <v>1</v>
      </c>
      <c r="H1299" s="28">
        <v>0</v>
      </c>
      <c r="I1299" s="30">
        <f>ROUND(G1299*H1299,P4)</f>
        <v>0</v>
      </c>
      <c r="L1299" s="31">
        <v>0</v>
      </c>
      <c r="M1299" s="24">
        <f>ROUND(G1299*L1299,P4)</f>
        <v>0</v>
      </c>
      <c r="N1299" s="25" t="s">
        <v>177</v>
      </c>
      <c r="O1299" s="32">
        <f>M1299*AA1299</f>
        <v>0</v>
      </c>
      <c r="P1299" s="1">
        <v>3</v>
      </c>
      <c r="AA1299" s="1">
        <f>IF(P1299=1,$O$3,IF(P1299=2,$O$4,$O$5))</f>
        <v>0</v>
      </c>
    </row>
    <row r="1300">
      <c r="A1300" s="1" t="s">
        <v>127</v>
      </c>
      <c r="E1300" s="27" t="s">
        <v>2289</v>
      </c>
    </row>
    <row r="1301">
      <c r="A1301" s="1" t="s">
        <v>128</v>
      </c>
    </row>
    <row r="1302" ht="25.5">
      <c r="A1302" s="1" t="s">
        <v>129</v>
      </c>
      <c r="E1302" s="27" t="s">
        <v>2290</v>
      </c>
    </row>
    <row r="1303">
      <c r="A1303" s="1" t="s">
        <v>121</v>
      </c>
      <c r="B1303" s="1">
        <v>333</v>
      </c>
      <c r="C1303" s="26" t="s">
        <v>2291</v>
      </c>
      <c r="D1303" t="s">
        <v>123</v>
      </c>
      <c r="E1303" s="27" t="s">
        <v>2292</v>
      </c>
      <c r="F1303" s="28" t="s">
        <v>142</v>
      </c>
      <c r="G1303" s="29">
        <v>16.920000000000002</v>
      </c>
      <c r="H1303" s="28">
        <v>0</v>
      </c>
      <c r="I1303" s="30">
        <f>ROUND(G1303*H1303,P4)</f>
        <v>0</v>
      </c>
      <c r="L1303" s="31">
        <v>0</v>
      </c>
      <c r="M1303" s="24">
        <f>ROUND(G1303*L1303,P4)</f>
        <v>0</v>
      </c>
      <c r="N1303" s="25" t="s">
        <v>177</v>
      </c>
      <c r="O1303" s="32">
        <f>M1303*AA1303</f>
        <v>0</v>
      </c>
      <c r="P1303" s="1">
        <v>3</v>
      </c>
      <c r="AA1303" s="1">
        <f>IF(P1303=1,$O$3,IF(P1303=2,$O$4,$O$5))</f>
        <v>0</v>
      </c>
    </row>
    <row r="1304">
      <c r="A1304" s="1" t="s">
        <v>127</v>
      </c>
      <c r="E1304" s="27" t="s">
        <v>2292</v>
      </c>
    </row>
    <row r="1305" ht="51">
      <c r="A1305" s="1" t="s">
        <v>128</v>
      </c>
      <c r="E1305" s="33" t="s">
        <v>2293</v>
      </c>
    </row>
    <row r="1306" ht="127.5">
      <c r="A1306" s="1" t="s">
        <v>129</v>
      </c>
      <c r="E1306" s="27" t="s">
        <v>2294</v>
      </c>
    </row>
    <row r="1307">
      <c r="A1307" s="1" t="s">
        <v>121</v>
      </c>
      <c r="B1307" s="1">
        <v>334</v>
      </c>
      <c r="C1307" s="26" t="s">
        <v>2295</v>
      </c>
      <c r="D1307" t="s">
        <v>123</v>
      </c>
      <c r="E1307" s="27" t="s">
        <v>2296</v>
      </c>
      <c r="F1307" s="28" t="s">
        <v>149</v>
      </c>
      <c r="G1307" s="29">
        <v>2</v>
      </c>
      <c r="H1307" s="28">
        <v>0</v>
      </c>
      <c r="I1307" s="30">
        <f>ROUND(G1307*H1307,P4)</f>
        <v>0</v>
      </c>
      <c r="L1307" s="31">
        <v>0</v>
      </c>
      <c r="M1307" s="24">
        <f>ROUND(G1307*L1307,P4)</f>
        <v>0</v>
      </c>
      <c r="N1307" s="25" t="s">
        <v>177</v>
      </c>
      <c r="O1307" s="32">
        <f>M1307*AA1307</f>
        <v>0</v>
      </c>
      <c r="P1307" s="1">
        <v>3</v>
      </c>
      <c r="AA1307" s="1">
        <f>IF(P1307=1,$O$3,IF(P1307=2,$O$4,$O$5))</f>
        <v>0</v>
      </c>
    </row>
    <row r="1308">
      <c r="A1308" s="1" t="s">
        <v>127</v>
      </c>
      <c r="E1308" s="27" t="s">
        <v>2296</v>
      </c>
    </row>
    <row r="1309">
      <c r="A1309" s="1" t="s">
        <v>128</v>
      </c>
    </row>
    <row r="1310" ht="25.5">
      <c r="A1310" s="1" t="s">
        <v>129</v>
      </c>
      <c r="E1310" s="27" t="s">
        <v>2297</v>
      </c>
    </row>
    <row r="1311">
      <c r="A1311" s="1" t="s">
        <v>121</v>
      </c>
      <c r="B1311" s="1">
        <v>335</v>
      </c>
      <c r="C1311" s="26" t="s">
        <v>2298</v>
      </c>
      <c r="D1311" t="s">
        <v>123</v>
      </c>
      <c r="E1311" s="27" t="s">
        <v>2299</v>
      </c>
      <c r="F1311" s="28" t="s">
        <v>149</v>
      </c>
      <c r="G1311" s="29">
        <v>11</v>
      </c>
      <c r="H1311" s="28">
        <v>0</v>
      </c>
      <c r="I1311" s="30">
        <f>ROUND(G1311*H1311,P4)</f>
        <v>0</v>
      </c>
      <c r="L1311" s="31">
        <v>0</v>
      </c>
      <c r="M1311" s="24">
        <f>ROUND(G1311*L1311,P4)</f>
        <v>0</v>
      </c>
      <c r="N1311" s="25" t="s">
        <v>177</v>
      </c>
      <c r="O1311" s="32">
        <f>M1311*AA1311</f>
        <v>0</v>
      </c>
      <c r="P1311" s="1">
        <v>3</v>
      </c>
      <c r="AA1311" s="1">
        <f>IF(P1311=1,$O$3,IF(P1311=2,$O$4,$O$5))</f>
        <v>0</v>
      </c>
    </row>
    <row r="1312">
      <c r="A1312" s="1" t="s">
        <v>127</v>
      </c>
      <c r="E1312" s="27" t="s">
        <v>2299</v>
      </c>
    </row>
    <row r="1313">
      <c r="A1313" s="1" t="s">
        <v>128</v>
      </c>
    </row>
    <row r="1314" ht="25.5">
      <c r="A1314" s="1" t="s">
        <v>129</v>
      </c>
      <c r="E1314" s="27" t="s">
        <v>2300</v>
      </c>
    </row>
    <row r="1315">
      <c r="A1315" s="1" t="s">
        <v>121</v>
      </c>
      <c r="B1315" s="1">
        <v>336</v>
      </c>
      <c r="C1315" s="26" t="s">
        <v>2301</v>
      </c>
      <c r="D1315" t="s">
        <v>123</v>
      </c>
      <c r="E1315" s="27" t="s">
        <v>2302</v>
      </c>
      <c r="F1315" s="28" t="s">
        <v>149</v>
      </c>
      <c r="G1315" s="29">
        <v>6</v>
      </c>
      <c r="H1315" s="28">
        <v>0</v>
      </c>
      <c r="I1315" s="30">
        <f>ROUND(G1315*H1315,P4)</f>
        <v>0</v>
      </c>
      <c r="L1315" s="31">
        <v>0</v>
      </c>
      <c r="M1315" s="24">
        <f>ROUND(G1315*L1315,P4)</f>
        <v>0</v>
      </c>
      <c r="N1315" s="25" t="s">
        <v>177</v>
      </c>
      <c r="O1315" s="32">
        <f>M1315*AA1315</f>
        <v>0</v>
      </c>
      <c r="P1315" s="1">
        <v>3</v>
      </c>
      <c r="AA1315" s="1">
        <f>IF(P1315=1,$O$3,IF(P1315=2,$O$4,$O$5))</f>
        <v>0</v>
      </c>
    </row>
    <row r="1316">
      <c r="A1316" s="1" t="s">
        <v>127</v>
      </c>
      <c r="E1316" s="27" t="s">
        <v>2302</v>
      </c>
    </row>
    <row r="1317" ht="25.5">
      <c r="A1317" s="1" t="s">
        <v>128</v>
      </c>
      <c r="E1317" s="33" t="s">
        <v>2303</v>
      </c>
    </row>
    <row r="1318" ht="114.75">
      <c r="A1318" s="1" t="s">
        <v>129</v>
      </c>
      <c r="E1318" s="27" t="s">
        <v>2304</v>
      </c>
    </row>
    <row r="1319">
      <c r="A1319" s="1" t="s">
        <v>121</v>
      </c>
      <c r="B1319" s="1">
        <v>352</v>
      </c>
      <c r="C1319" s="26" t="s">
        <v>2301</v>
      </c>
      <c r="D1319" t="s">
        <v>119</v>
      </c>
      <c r="E1319" s="27" t="s">
        <v>2305</v>
      </c>
      <c r="F1319" s="28" t="s">
        <v>1054</v>
      </c>
      <c r="G1319" s="29">
        <v>7.7999999999999998</v>
      </c>
      <c r="H1319" s="28">
        <v>0</v>
      </c>
      <c r="I1319" s="30">
        <f>ROUND(G1319*H1319,P4)</f>
        <v>0</v>
      </c>
      <c r="L1319" s="31">
        <v>0</v>
      </c>
      <c r="M1319" s="24">
        <f>ROUND(G1319*L1319,P4)</f>
        <v>0</v>
      </c>
      <c r="N1319" s="25" t="s">
        <v>177</v>
      </c>
      <c r="O1319" s="32">
        <f>M1319*AA1319</f>
        <v>0</v>
      </c>
      <c r="P1319" s="1">
        <v>3</v>
      </c>
      <c r="AA1319" s="1">
        <f>IF(P1319=1,$O$3,IF(P1319=2,$O$4,$O$5))</f>
        <v>0</v>
      </c>
    </row>
    <row r="1320">
      <c r="A1320" s="1" t="s">
        <v>127</v>
      </c>
      <c r="E1320" s="27" t="s">
        <v>2305</v>
      </c>
    </row>
    <row r="1321" ht="25.5">
      <c r="A1321" s="1" t="s">
        <v>128</v>
      </c>
      <c r="E1321" s="33" t="s">
        <v>2306</v>
      </c>
    </row>
    <row r="1322" ht="38.25">
      <c r="A1322" s="1" t="s">
        <v>129</v>
      </c>
      <c r="E1322" s="27" t="s">
        <v>2307</v>
      </c>
    </row>
    <row r="1323">
      <c r="A1323" s="1" t="s">
        <v>121</v>
      </c>
      <c r="B1323" s="1">
        <v>337</v>
      </c>
      <c r="C1323" s="26" t="s">
        <v>2308</v>
      </c>
      <c r="D1323" t="s">
        <v>123</v>
      </c>
      <c r="E1323" s="27" t="s">
        <v>2309</v>
      </c>
      <c r="F1323" s="28" t="s">
        <v>149</v>
      </c>
      <c r="G1323" s="29">
        <v>2</v>
      </c>
      <c r="H1323" s="28">
        <v>0</v>
      </c>
      <c r="I1323" s="30">
        <f>ROUND(G1323*H1323,P4)</f>
        <v>0</v>
      </c>
      <c r="L1323" s="31">
        <v>0</v>
      </c>
      <c r="M1323" s="24">
        <f>ROUND(G1323*L1323,P4)</f>
        <v>0</v>
      </c>
      <c r="N1323" s="25" t="s">
        <v>177</v>
      </c>
      <c r="O1323" s="32">
        <f>M1323*AA1323</f>
        <v>0</v>
      </c>
      <c r="P1323" s="1">
        <v>3</v>
      </c>
      <c r="AA1323" s="1">
        <f>IF(P1323=1,$O$3,IF(P1323=2,$O$4,$O$5))</f>
        <v>0</v>
      </c>
    </row>
    <row r="1324">
      <c r="A1324" s="1" t="s">
        <v>127</v>
      </c>
      <c r="E1324" s="27" t="s">
        <v>2309</v>
      </c>
    </row>
    <row r="1325" ht="25.5">
      <c r="A1325" s="1" t="s">
        <v>128</v>
      </c>
      <c r="E1325" s="33" t="s">
        <v>2310</v>
      </c>
    </row>
    <row r="1326" ht="76.5">
      <c r="A1326" s="1" t="s">
        <v>129</v>
      </c>
      <c r="E1326" s="27" t="s">
        <v>2311</v>
      </c>
    </row>
    <row r="1327">
      <c r="A1327" s="1" t="s">
        <v>121</v>
      </c>
      <c r="B1327" s="1">
        <v>338</v>
      </c>
      <c r="C1327" s="26" t="s">
        <v>2312</v>
      </c>
      <c r="D1327" t="s">
        <v>123</v>
      </c>
      <c r="E1327" s="27" t="s">
        <v>2313</v>
      </c>
      <c r="F1327" s="28" t="s">
        <v>149</v>
      </c>
      <c r="G1327" s="29">
        <v>1</v>
      </c>
      <c r="H1327" s="28">
        <v>0</v>
      </c>
      <c r="I1327" s="30">
        <f>ROUND(G1327*H1327,P4)</f>
        <v>0</v>
      </c>
      <c r="L1327" s="31">
        <v>0</v>
      </c>
      <c r="M1327" s="24">
        <f>ROUND(G1327*L1327,P4)</f>
        <v>0</v>
      </c>
      <c r="N1327" s="25" t="s">
        <v>177</v>
      </c>
      <c r="O1327" s="32">
        <f>M1327*AA1327</f>
        <v>0</v>
      </c>
      <c r="P1327" s="1">
        <v>3</v>
      </c>
      <c r="AA1327" s="1">
        <f>IF(P1327=1,$O$3,IF(P1327=2,$O$4,$O$5))</f>
        <v>0</v>
      </c>
    </row>
    <row r="1328">
      <c r="A1328" s="1" t="s">
        <v>127</v>
      </c>
      <c r="E1328" s="27" t="s">
        <v>2313</v>
      </c>
    </row>
    <row r="1329" ht="25.5">
      <c r="A1329" s="1" t="s">
        <v>128</v>
      </c>
      <c r="E1329" s="33" t="s">
        <v>2314</v>
      </c>
    </row>
    <row r="1330" ht="76.5">
      <c r="A1330" s="1" t="s">
        <v>129</v>
      </c>
      <c r="E1330" s="27" t="s">
        <v>2315</v>
      </c>
    </row>
    <row r="1331">
      <c r="A1331" s="1" t="s">
        <v>121</v>
      </c>
      <c r="B1331" s="1">
        <v>339</v>
      </c>
      <c r="C1331" s="26" t="s">
        <v>2316</v>
      </c>
      <c r="D1331" t="s">
        <v>123</v>
      </c>
      <c r="E1331" s="27" t="s">
        <v>2317</v>
      </c>
      <c r="F1331" s="28" t="s">
        <v>149</v>
      </c>
      <c r="G1331" s="29">
        <v>3</v>
      </c>
      <c r="H1331" s="28">
        <v>0</v>
      </c>
      <c r="I1331" s="30">
        <f>ROUND(G1331*H1331,P4)</f>
        <v>0</v>
      </c>
      <c r="L1331" s="31">
        <v>0</v>
      </c>
      <c r="M1331" s="24">
        <f>ROUND(G1331*L1331,P4)</f>
        <v>0</v>
      </c>
      <c r="N1331" s="25" t="s">
        <v>177</v>
      </c>
      <c r="O1331" s="32">
        <f>M1331*AA1331</f>
        <v>0</v>
      </c>
      <c r="P1331" s="1">
        <v>3</v>
      </c>
      <c r="AA1331" s="1">
        <f>IF(P1331=1,$O$3,IF(P1331=2,$O$4,$O$5))</f>
        <v>0</v>
      </c>
    </row>
    <row r="1332">
      <c r="A1332" s="1" t="s">
        <v>127</v>
      </c>
      <c r="E1332" s="27" t="s">
        <v>2317</v>
      </c>
    </row>
    <row r="1333" ht="25.5">
      <c r="A1333" s="1" t="s">
        <v>128</v>
      </c>
      <c r="E1333" s="33" t="s">
        <v>2318</v>
      </c>
    </row>
    <row r="1334" ht="89.25">
      <c r="A1334" s="1" t="s">
        <v>129</v>
      </c>
      <c r="E1334" s="27" t="s">
        <v>2319</v>
      </c>
    </row>
    <row r="1335">
      <c r="A1335" s="1" t="s">
        <v>121</v>
      </c>
      <c r="B1335" s="1">
        <v>340</v>
      </c>
      <c r="C1335" s="26" t="s">
        <v>2320</v>
      </c>
      <c r="D1335" t="s">
        <v>123</v>
      </c>
      <c r="E1335" s="27" t="s">
        <v>2321</v>
      </c>
      <c r="F1335" s="28" t="s">
        <v>149</v>
      </c>
      <c r="G1335" s="29">
        <v>3</v>
      </c>
      <c r="H1335" s="28">
        <v>0</v>
      </c>
      <c r="I1335" s="30">
        <f>ROUND(G1335*H1335,P4)</f>
        <v>0</v>
      </c>
      <c r="L1335" s="31">
        <v>0</v>
      </c>
      <c r="M1335" s="24">
        <f>ROUND(G1335*L1335,P4)</f>
        <v>0</v>
      </c>
      <c r="N1335" s="25" t="s">
        <v>177</v>
      </c>
      <c r="O1335" s="32">
        <f>M1335*AA1335</f>
        <v>0</v>
      </c>
      <c r="P1335" s="1">
        <v>3</v>
      </c>
      <c r="AA1335" s="1">
        <f>IF(P1335=1,$O$3,IF(P1335=2,$O$4,$O$5))</f>
        <v>0</v>
      </c>
    </row>
    <row r="1336">
      <c r="A1336" s="1" t="s">
        <v>127</v>
      </c>
      <c r="E1336" s="27" t="s">
        <v>2321</v>
      </c>
    </row>
    <row r="1337" ht="25.5">
      <c r="A1337" s="1" t="s">
        <v>128</v>
      </c>
      <c r="E1337" s="33" t="s">
        <v>2322</v>
      </c>
    </row>
    <row r="1338" ht="89.25">
      <c r="A1338" s="1" t="s">
        <v>129</v>
      </c>
      <c r="E1338" s="27" t="s">
        <v>2319</v>
      </c>
    </row>
    <row r="1339">
      <c r="A1339" s="1" t="s">
        <v>121</v>
      </c>
      <c r="B1339" s="1">
        <v>341</v>
      </c>
      <c r="C1339" s="26" t="s">
        <v>2323</v>
      </c>
      <c r="D1339" t="s">
        <v>123</v>
      </c>
      <c r="E1339" s="27" t="s">
        <v>2324</v>
      </c>
      <c r="F1339" s="28" t="s">
        <v>392</v>
      </c>
      <c r="G1339" s="29">
        <v>1</v>
      </c>
      <c r="H1339" s="28">
        <v>0</v>
      </c>
      <c r="I1339" s="30">
        <f>ROUND(G1339*H1339,P4)</f>
        <v>0</v>
      </c>
      <c r="L1339" s="31">
        <v>0</v>
      </c>
      <c r="M1339" s="24">
        <f>ROUND(G1339*L1339,P4)</f>
        <v>0</v>
      </c>
      <c r="N1339" s="25" t="s">
        <v>177</v>
      </c>
      <c r="O1339" s="32">
        <f>M1339*AA1339</f>
        <v>0</v>
      </c>
      <c r="P1339" s="1">
        <v>3</v>
      </c>
      <c r="AA1339" s="1">
        <f>IF(P1339=1,$O$3,IF(P1339=2,$O$4,$O$5))</f>
        <v>0</v>
      </c>
    </row>
    <row r="1340">
      <c r="A1340" s="1" t="s">
        <v>127</v>
      </c>
      <c r="E1340" s="27" t="s">
        <v>2324</v>
      </c>
    </row>
    <row r="1341" ht="25.5">
      <c r="A1341" s="1" t="s">
        <v>128</v>
      </c>
      <c r="E1341" s="33" t="s">
        <v>2325</v>
      </c>
    </row>
    <row r="1342" ht="267.75">
      <c r="A1342" s="1" t="s">
        <v>129</v>
      </c>
      <c r="E1342" s="27" t="s">
        <v>2326</v>
      </c>
    </row>
    <row r="1343">
      <c r="A1343" s="1" t="s">
        <v>121</v>
      </c>
      <c r="B1343" s="1">
        <v>342</v>
      </c>
      <c r="C1343" s="26" t="s">
        <v>2327</v>
      </c>
      <c r="D1343" t="s">
        <v>123</v>
      </c>
      <c r="E1343" s="27" t="s">
        <v>2328</v>
      </c>
      <c r="F1343" s="28" t="s">
        <v>1054</v>
      </c>
      <c r="G1343" s="29">
        <v>53.103000000000002</v>
      </c>
      <c r="H1343" s="28">
        <v>0.001</v>
      </c>
      <c r="I1343" s="30">
        <f>ROUND(G1343*H1343,P4)</f>
        <v>0</v>
      </c>
      <c r="L1343" s="31">
        <v>0</v>
      </c>
      <c r="M1343" s="24">
        <f>ROUND(G1343*L1343,P4)</f>
        <v>0</v>
      </c>
      <c r="N1343" s="25" t="s">
        <v>177</v>
      </c>
      <c r="O1343" s="32">
        <f>M1343*AA1343</f>
        <v>0</v>
      </c>
      <c r="P1343" s="1">
        <v>3</v>
      </c>
      <c r="AA1343" s="1">
        <f>IF(P1343=1,$O$3,IF(P1343=2,$O$4,$O$5))</f>
        <v>0</v>
      </c>
    </row>
    <row r="1344">
      <c r="A1344" s="1" t="s">
        <v>127</v>
      </c>
      <c r="E1344" s="27" t="s">
        <v>2328</v>
      </c>
    </row>
    <row r="1345" ht="25.5">
      <c r="A1345" s="1" t="s">
        <v>128</v>
      </c>
      <c r="E1345" s="33" t="s">
        <v>2329</v>
      </c>
    </row>
    <row r="1346" ht="76.5">
      <c r="A1346" s="1" t="s">
        <v>129</v>
      </c>
      <c r="E1346" s="27" t="s">
        <v>2330</v>
      </c>
    </row>
    <row r="1347">
      <c r="A1347" s="1" t="s">
        <v>121</v>
      </c>
      <c r="B1347" s="1">
        <v>343</v>
      </c>
      <c r="C1347" s="26" t="s">
        <v>2331</v>
      </c>
      <c r="D1347" t="s">
        <v>123</v>
      </c>
      <c r="E1347" s="27" t="s">
        <v>2332</v>
      </c>
      <c r="F1347" s="28" t="s">
        <v>1054</v>
      </c>
      <c r="G1347" s="29">
        <v>11.1</v>
      </c>
      <c r="H1347" s="28">
        <v>0.001</v>
      </c>
      <c r="I1347" s="30">
        <f>ROUND(G1347*H1347,P4)</f>
        <v>0</v>
      </c>
      <c r="L1347" s="31">
        <v>0</v>
      </c>
      <c r="M1347" s="24">
        <f>ROUND(G1347*L1347,P4)</f>
        <v>0</v>
      </c>
      <c r="N1347" s="25" t="s">
        <v>177</v>
      </c>
      <c r="O1347" s="32">
        <f>M1347*AA1347</f>
        <v>0</v>
      </c>
      <c r="P1347" s="1">
        <v>3</v>
      </c>
      <c r="AA1347" s="1">
        <f>IF(P1347=1,$O$3,IF(P1347=2,$O$4,$O$5))</f>
        <v>0</v>
      </c>
    </row>
    <row r="1348">
      <c r="A1348" s="1" t="s">
        <v>127</v>
      </c>
      <c r="E1348" s="27" t="s">
        <v>2332</v>
      </c>
    </row>
    <row r="1349" ht="25.5">
      <c r="A1349" s="1" t="s">
        <v>128</v>
      </c>
      <c r="E1349" s="33" t="s">
        <v>2333</v>
      </c>
    </row>
    <row r="1350" ht="51">
      <c r="A1350" s="1" t="s">
        <v>129</v>
      </c>
      <c r="E1350" s="27" t="s">
        <v>2334</v>
      </c>
    </row>
    <row r="1351">
      <c r="A1351" s="1" t="s">
        <v>121</v>
      </c>
      <c r="B1351" s="1">
        <v>344</v>
      </c>
      <c r="C1351" s="26" t="s">
        <v>2335</v>
      </c>
      <c r="D1351" t="s">
        <v>123</v>
      </c>
      <c r="E1351" s="27" t="s">
        <v>2336</v>
      </c>
      <c r="F1351" s="28" t="s">
        <v>1054</v>
      </c>
      <c r="G1351" s="29">
        <v>75.219999999999999</v>
      </c>
      <c r="H1351" s="28">
        <v>0.001</v>
      </c>
      <c r="I1351" s="30">
        <f>ROUND(G1351*H1351,P4)</f>
        <v>0</v>
      </c>
      <c r="L1351" s="31">
        <v>0</v>
      </c>
      <c r="M1351" s="24">
        <f>ROUND(G1351*L1351,P4)</f>
        <v>0</v>
      </c>
      <c r="N1351" s="25" t="s">
        <v>177</v>
      </c>
      <c r="O1351" s="32">
        <f>M1351*AA1351</f>
        <v>0</v>
      </c>
      <c r="P1351" s="1">
        <v>3</v>
      </c>
      <c r="AA1351" s="1">
        <f>IF(P1351=1,$O$3,IF(P1351=2,$O$4,$O$5))</f>
        <v>0</v>
      </c>
    </row>
    <row r="1352">
      <c r="A1352" s="1" t="s">
        <v>127</v>
      </c>
      <c r="E1352" s="27" t="s">
        <v>2336</v>
      </c>
    </row>
    <row r="1353" ht="25.5">
      <c r="A1353" s="1" t="s">
        <v>128</v>
      </c>
      <c r="E1353" s="33" t="s">
        <v>2337</v>
      </c>
    </row>
    <row r="1354" ht="38.25">
      <c r="A1354" s="1" t="s">
        <v>129</v>
      </c>
      <c r="E1354" s="27" t="s">
        <v>2338</v>
      </c>
    </row>
    <row r="1355" ht="25.5">
      <c r="A1355" s="1" t="s">
        <v>121</v>
      </c>
      <c r="B1355" s="1">
        <v>345</v>
      </c>
      <c r="C1355" s="26" t="s">
        <v>2339</v>
      </c>
      <c r="D1355" t="s">
        <v>123</v>
      </c>
      <c r="E1355" s="27" t="s">
        <v>2340</v>
      </c>
      <c r="F1355" s="28" t="s">
        <v>149</v>
      </c>
      <c r="G1355" s="29">
        <v>1</v>
      </c>
      <c r="H1355" s="28">
        <v>0</v>
      </c>
      <c r="I1355" s="30">
        <f>ROUND(G1355*H1355,P4)</f>
        <v>0</v>
      </c>
      <c r="L1355" s="31">
        <v>0</v>
      </c>
      <c r="M1355" s="24">
        <f>ROUND(G1355*L1355,P4)</f>
        <v>0</v>
      </c>
      <c r="N1355" s="25" t="s">
        <v>177</v>
      </c>
      <c r="O1355" s="32">
        <f>M1355*AA1355</f>
        <v>0</v>
      </c>
      <c r="P1355" s="1">
        <v>3</v>
      </c>
      <c r="AA1355" s="1">
        <f>IF(P1355=1,$O$3,IF(P1355=2,$O$4,$O$5))</f>
        <v>0</v>
      </c>
    </row>
    <row r="1356" ht="25.5">
      <c r="A1356" s="1" t="s">
        <v>127</v>
      </c>
      <c r="E1356" s="27" t="s">
        <v>2340</v>
      </c>
    </row>
    <row r="1357" ht="25.5">
      <c r="A1357" s="1" t="s">
        <v>128</v>
      </c>
      <c r="E1357" s="33" t="s">
        <v>2341</v>
      </c>
    </row>
    <row r="1358" ht="38.25">
      <c r="A1358" s="1" t="s">
        <v>129</v>
      </c>
      <c r="E1358" s="27" t="s">
        <v>2342</v>
      </c>
    </row>
    <row r="1359" ht="25.5">
      <c r="A1359" s="1" t="s">
        <v>121</v>
      </c>
      <c r="B1359" s="1">
        <v>346</v>
      </c>
      <c r="C1359" s="26" t="s">
        <v>2343</v>
      </c>
      <c r="D1359" t="s">
        <v>123</v>
      </c>
      <c r="E1359" s="27" t="s">
        <v>2344</v>
      </c>
      <c r="F1359" s="28" t="s">
        <v>149</v>
      </c>
      <c r="G1359" s="29">
        <v>1</v>
      </c>
      <c r="H1359" s="28">
        <v>0</v>
      </c>
      <c r="I1359" s="30">
        <f>ROUND(G1359*H1359,P4)</f>
        <v>0</v>
      </c>
      <c r="L1359" s="31">
        <v>0</v>
      </c>
      <c r="M1359" s="24">
        <f>ROUND(G1359*L1359,P4)</f>
        <v>0</v>
      </c>
      <c r="N1359" s="25" t="s">
        <v>177</v>
      </c>
      <c r="O1359" s="32">
        <f>M1359*AA1359</f>
        <v>0</v>
      </c>
      <c r="P1359" s="1">
        <v>3</v>
      </c>
      <c r="AA1359" s="1">
        <f>IF(P1359=1,$O$3,IF(P1359=2,$O$4,$O$5))</f>
        <v>0</v>
      </c>
    </row>
    <row r="1360" ht="25.5">
      <c r="A1360" s="1" t="s">
        <v>127</v>
      </c>
      <c r="E1360" s="27" t="s">
        <v>2344</v>
      </c>
    </row>
    <row r="1361" ht="25.5">
      <c r="A1361" s="1" t="s">
        <v>128</v>
      </c>
      <c r="E1361" s="33" t="s">
        <v>2345</v>
      </c>
    </row>
    <row r="1362" ht="38.25">
      <c r="A1362" s="1" t="s">
        <v>129</v>
      </c>
      <c r="E1362" s="27" t="s">
        <v>2342</v>
      </c>
    </row>
    <row r="1363" ht="25.5">
      <c r="A1363" s="1" t="s">
        <v>121</v>
      </c>
      <c r="B1363" s="1">
        <v>347</v>
      </c>
      <c r="C1363" s="26" t="s">
        <v>2346</v>
      </c>
      <c r="D1363" t="s">
        <v>123</v>
      </c>
      <c r="E1363" s="27" t="s">
        <v>2347</v>
      </c>
      <c r="F1363" s="28" t="s">
        <v>149</v>
      </c>
      <c r="G1363" s="29">
        <v>1</v>
      </c>
      <c r="H1363" s="28">
        <v>0</v>
      </c>
      <c r="I1363" s="30">
        <f>ROUND(G1363*H1363,P4)</f>
        <v>0</v>
      </c>
      <c r="L1363" s="31">
        <v>0</v>
      </c>
      <c r="M1363" s="24">
        <f>ROUND(G1363*L1363,P4)</f>
        <v>0</v>
      </c>
      <c r="N1363" s="25" t="s">
        <v>177</v>
      </c>
      <c r="O1363" s="32">
        <f>M1363*AA1363</f>
        <v>0</v>
      </c>
      <c r="P1363" s="1">
        <v>3</v>
      </c>
      <c r="AA1363" s="1">
        <f>IF(P1363=1,$O$3,IF(P1363=2,$O$4,$O$5))</f>
        <v>0</v>
      </c>
    </row>
    <row r="1364" ht="25.5">
      <c r="A1364" s="1" t="s">
        <v>127</v>
      </c>
      <c r="E1364" s="27" t="s">
        <v>2347</v>
      </c>
    </row>
    <row r="1365" ht="25.5">
      <c r="A1365" s="1" t="s">
        <v>128</v>
      </c>
      <c r="E1365" s="33" t="s">
        <v>2348</v>
      </c>
    </row>
    <row r="1366" ht="38.25">
      <c r="A1366" s="1" t="s">
        <v>129</v>
      </c>
      <c r="E1366" s="27" t="s">
        <v>2342</v>
      </c>
    </row>
    <row r="1367" ht="25.5">
      <c r="A1367" s="1" t="s">
        <v>121</v>
      </c>
      <c r="B1367" s="1">
        <v>348</v>
      </c>
      <c r="C1367" s="26" t="s">
        <v>2349</v>
      </c>
      <c r="D1367" t="s">
        <v>123</v>
      </c>
      <c r="E1367" s="27" t="s">
        <v>2350</v>
      </c>
      <c r="F1367" s="28" t="s">
        <v>149</v>
      </c>
      <c r="G1367" s="29">
        <v>1</v>
      </c>
      <c r="H1367" s="28">
        <v>0</v>
      </c>
      <c r="I1367" s="30">
        <f>ROUND(G1367*H1367,P4)</f>
        <v>0</v>
      </c>
      <c r="L1367" s="31">
        <v>0</v>
      </c>
      <c r="M1367" s="24">
        <f>ROUND(G1367*L1367,P4)</f>
        <v>0</v>
      </c>
      <c r="N1367" s="25" t="s">
        <v>177</v>
      </c>
      <c r="O1367" s="32">
        <f>M1367*AA1367</f>
        <v>0</v>
      </c>
      <c r="P1367" s="1">
        <v>3</v>
      </c>
      <c r="AA1367" s="1">
        <f>IF(P1367=1,$O$3,IF(P1367=2,$O$4,$O$5))</f>
        <v>0</v>
      </c>
    </row>
    <row r="1368" ht="25.5">
      <c r="A1368" s="1" t="s">
        <v>127</v>
      </c>
      <c r="E1368" s="27" t="s">
        <v>2350</v>
      </c>
    </row>
    <row r="1369" ht="25.5">
      <c r="A1369" s="1" t="s">
        <v>128</v>
      </c>
      <c r="E1369" s="33" t="s">
        <v>2351</v>
      </c>
    </row>
    <row r="1370" ht="38.25">
      <c r="A1370" s="1" t="s">
        <v>129</v>
      </c>
      <c r="E1370" s="27" t="s">
        <v>2342</v>
      </c>
    </row>
    <row r="1371" ht="25.5">
      <c r="A1371" s="1" t="s">
        <v>121</v>
      </c>
      <c r="B1371" s="1">
        <v>349</v>
      </c>
      <c r="C1371" s="26" t="s">
        <v>2352</v>
      </c>
      <c r="D1371" t="s">
        <v>123</v>
      </c>
      <c r="E1371" s="27" t="s">
        <v>2353</v>
      </c>
      <c r="F1371" s="28" t="s">
        <v>149</v>
      </c>
      <c r="G1371" s="29">
        <v>1</v>
      </c>
      <c r="H1371" s="28">
        <v>0</v>
      </c>
      <c r="I1371" s="30">
        <f>ROUND(G1371*H1371,P4)</f>
        <v>0</v>
      </c>
      <c r="L1371" s="31">
        <v>0</v>
      </c>
      <c r="M1371" s="24">
        <f>ROUND(G1371*L1371,P4)</f>
        <v>0</v>
      </c>
      <c r="N1371" s="25" t="s">
        <v>177</v>
      </c>
      <c r="O1371" s="32">
        <f>M1371*AA1371</f>
        <v>0</v>
      </c>
      <c r="P1371" s="1">
        <v>3</v>
      </c>
      <c r="AA1371" s="1">
        <f>IF(P1371=1,$O$3,IF(P1371=2,$O$4,$O$5))</f>
        <v>0</v>
      </c>
    </row>
    <row r="1372" ht="25.5">
      <c r="A1372" s="1" t="s">
        <v>127</v>
      </c>
      <c r="E1372" s="27" t="s">
        <v>2353</v>
      </c>
    </row>
    <row r="1373" ht="25.5">
      <c r="A1373" s="1" t="s">
        <v>128</v>
      </c>
      <c r="E1373" s="33" t="s">
        <v>2354</v>
      </c>
    </row>
    <row r="1374" ht="38.25">
      <c r="A1374" s="1" t="s">
        <v>129</v>
      </c>
      <c r="E1374" s="27" t="s">
        <v>2342</v>
      </c>
    </row>
    <row r="1375" ht="25.5">
      <c r="A1375" s="1" t="s">
        <v>121</v>
      </c>
      <c r="B1375" s="1">
        <v>350</v>
      </c>
      <c r="C1375" s="26" t="s">
        <v>2355</v>
      </c>
      <c r="D1375" t="s">
        <v>123</v>
      </c>
      <c r="E1375" s="27" t="s">
        <v>2356</v>
      </c>
      <c r="F1375" s="28" t="s">
        <v>149</v>
      </c>
      <c r="G1375" s="29">
        <v>1</v>
      </c>
      <c r="H1375" s="28">
        <v>0</v>
      </c>
      <c r="I1375" s="30">
        <f>ROUND(G1375*H1375,P4)</f>
        <v>0</v>
      </c>
      <c r="L1375" s="31">
        <v>0</v>
      </c>
      <c r="M1375" s="24">
        <f>ROUND(G1375*L1375,P4)</f>
        <v>0</v>
      </c>
      <c r="N1375" s="25" t="s">
        <v>177</v>
      </c>
      <c r="O1375" s="32">
        <f>M1375*AA1375</f>
        <v>0</v>
      </c>
      <c r="P1375" s="1">
        <v>3</v>
      </c>
      <c r="AA1375" s="1">
        <f>IF(P1375=1,$O$3,IF(P1375=2,$O$4,$O$5))</f>
        <v>0</v>
      </c>
    </row>
    <row r="1376" ht="25.5">
      <c r="A1376" s="1" t="s">
        <v>127</v>
      </c>
      <c r="E1376" s="27" t="s">
        <v>2356</v>
      </c>
    </row>
    <row r="1377" ht="25.5">
      <c r="A1377" s="1" t="s">
        <v>128</v>
      </c>
      <c r="E1377" s="33" t="s">
        <v>2357</v>
      </c>
    </row>
    <row r="1378" ht="38.25">
      <c r="A1378" s="1" t="s">
        <v>129</v>
      </c>
      <c r="E1378" s="27" t="s">
        <v>2342</v>
      </c>
    </row>
    <row r="1379">
      <c r="A1379" s="1" t="s">
        <v>121</v>
      </c>
      <c r="B1379" s="1">
        <v>351</v>
      </c>
      <c r="C1379" s="26" t="s">
        <v>2358</v>
      </c>
      <c r="D1379" t="s">
        <v>123</v>
      </c>
      <c r="E1379" s="27" t="s">
        <v>2359</v>
      </c>
      <c r="F1379" s="28" t="s">
        <v>149</v>
      </c>
      <c r="G1379" s="29">
        <v>1</v>
      </c>
      <c r="H1379" s="28">
        <v>0</v>
      </c>
      <c r="I1379" s="30">
        <f>ROUND(G1379*H1379,P4)</f>
        <v>0</v>
      </c>
      <c r="L1379" s="31">
        <v>0</v>
      </c>
      <c r="M1379" s="24">
        <f>ROUND(G1379*L1379,P4)</f>
        <v>0</v>
      </c>
      <c r="N1379" s="25" t="s">
        <v>177</v>
      </c>
      <c r="O1379" s="32">
        <f>M1379*AA1379</f>
        <v>0</v>
      </c>
      <c r="P1379" s="1">
        <v>3</v>
      </c>
      <c r="AA1379" s="1">
        <f>IF(P1379=1,$O$3,IF(P1379=2,$O$4,$O$5))</f>
        <v>0</v>
      </c>
    </row>
    <row r="1380">
      <c r="A1380" s="1" t="s">
        <v>127</v>
      </c>
      <c r="E1380" s="27" t="s">
        <v>2359</v>
      </c>
    </row>
    <row r="1381" ht="25.5">
      <c r="A1381" s="1" t="s">
        <v>128</v>
      </c>
      <c r="E1381" s="33" t="s">
        <v>2360</v>
      </c>
    </row>
    <row r="1382" ht="102">
      <c r="A1382" s="1" t="s">
        <v>129</v>
      </c>
      <c r="E1382" s="27" t="s">
        <v>2361</v>
      </c>
    </row>
    <row r="1383">
      <c r="A1383" s="1" t="s">
        <v>118</v>
      </c>
      <c r="C1383" s="22" t="s">
        <v>2362</v>
      </c>
      <c r="E1383" s="23" t="s">
        <v>2363</v>
      </c>
      <c r="L1383" s="24">
        <f>SUMIFS(L1384:L1471,A1384:A1471,"P")</f>
        <v>0</v>
      </c>
      <c r="M1383" s="24">
        <f>SUMIFS(M1384:M1471,A1384:A1471,"P")</f>
        <v>0</v>
      </c>
      <c r="N1383" s="25"/>
    </row>
    <row r="1384">
      <c r="A1384" s="1" t="s">
        <v>121</v>
      </c>
      <c r="B1384" s="1">
        <v>360</v>
      </c>
      <c r="C1384" s="26" t="s">
        <v>2364</v>
      </c>
      <c r="D1384" t="s">
        <v>123</v>
      </c>
      <c r="E1384" s="27" t="s">
        <v>2365</v>
      </c>
      <c r="F1384" s="28" t="s">
        <v>142</v>
      </c>
      <c r="G1384" s="29">
        <v>27.940000000000001</v>
      </c>
      <c r="H1384" s="28">
        <v>0.00040000000000000002</v>
      </c>
      <c r="I1384" s="30">
        <f>ROUND(G1384*H1384,P4)</f>
        <v>0</v>
      </c>
      <c r="L1384" s="31">
        <v>0</v>
      </c>
      <c r="M1384" s="24">
        <f>ROUND(G1384*L1384,P4)</f>
        <v>0</v>
      </c>
      <c r="N1384" s="25" t="s">
        <v>536</v>
      </c>
      <c r="O1384" s="32">
        <f>M1384*AA1384</f>
        <v>0</v>
      </c>
      <c r="P1384" s="1">
        <v>3</v>
      </c>
      <c r="AA1384" s="1">
        <f>IF(P1384=1,$O$3,IF(P1384=2,$O$4,$O$5))</f>
        <v>0</v>
      </c>
    </row>
    <row r="1385">
      <c r="A1385" s="1" t="s">
        <v>127</v>
      </c>
      <c r="E1385" s="27" t="s">
        <v>2365</v>
      </c>
    </row>
    <row r="1386">
      <c r="A1386" s="1" t="s">
        <v>128</v>
      </c>
    </row>
    <row r="1387">
      <c r="A1387" s="1" t="s">
        <v>129</v>
      </c>
      <c r="E1387" s="27" t="s">
        <v>123</v>
      </c>
    </row>
    <row r="1388" ht="25.5">
      <c r="A1388" s="1" t="s">
        <v>121</v>
      </c>
      <c r="B1388" s="1">
        <v>365</v>
      </c>
      <c r="C1388" s="26" t="s">
        <v>2366</v>
      </c>
      <c r="D1388" t="s">
        <v>123</v>
      </c>
      <c r="E1388" s="27" t="s">
        <v>2367</v>
      </c>
      <c r="F1388" s="28" t="s">
        <v>603</v>
      </c>
      <c r="G1388" s="29">
        <v>159.51300000000001</v>
      </c>
      <c r="H1388" s="28">
        <v>0.021999999999999999</v>
      </c>
      <c r="I1388" s="30">
        <f>ROUND(G1388*H1388,P4)</f>
        <v>0</v>
      </c>
      <c r="L1388" s="31">
        <v>0</v>
      </c>
      <c r="M1388" s="24">
        <f>ROUND(G1388*L1388,P4)</f>
        <v>0</v>
      </c>
      <c r="N1388" s="25" t="s">
        <v>536</v>
      </c>
      <c r="O1388" s="32">
        <f>M1388*AA1388</f>
        <v>0</v>
      </c>
      <c r="P1388" s="1">
        <v>3</v>
      </c>
      <c r="AA1388" s="1">
        <f>IF(P1388=1,$O$3,IF(P1388=2,$O$4,$O$5))</f>
        <v>0</v>
      </c>
    </row>
    <row r="1389" ht="25.5">
      <c r="A1389" s="1" t="s">
        <v>127</v>
      </c>
      <c r="E1389" s="27" t="s">
        <v>2367</v>
      </c>
    </row>
    <row r="1390" ht="51">
      <c r="A1390" s="1" t="s">
        <v>128</v>
      </c>
      <c r="E1390" s="33" t="s">
        <v>2368</v>
      </c>
    </row>
    <row r="1391">
      <c r="A1391" s="1" t="s">
        <v>129</v>
      </c>
      <c r="E1391" s="27" t="s">
        <v>123</v>
      </c>
    </row>
    <row r="1392">
      <c r="A1392" s="1" t="s">
        <v>121</v>
      </c>
      <c r="B1392" s="1">
        <v>354</v>
      </c>
      <c r="C1392" s="26" t="s">
        <v>2369</v>
      </c>
      <c r="D1392" t="s">
        <v>123</v>
      </c>
      <c r="E1392" s="27" t="s">
        <v>2370</v>
      </c>
      <c r="F1392" s="28" t="s">
        <v>603</v>
      </c>
      <c r="G1392" s="29">
        <v>377.99299999999999</v>
      </c>
      <c r="H1392" s="28">
        <v>0.00029999999999999997</v>
      </c>
      <c r="I1392" s="30">
        <f>ROUND(G1392*H1392,P4)</f>
        <v>0</v>
      </c>
      <c r="L1392" s="31">
        <v>0</v>
      </c>
      <c r="M1392" s="24">
        <f>ROUND(G1392*L1392,P4)</f>
        <v>0</v>
      </c>
      <c r="N1392" s="25" t="s">
        <v>536</v>
      </c>
      <c r="O1392" s="32">
        <f>M1392*AA1392</f>
        <v>0</v>
      </c>
      <c r="P1392" s="1">
        <v>3</v>
      </c>
      <c r="AA1392" s="1">
        <f>IF(P1392=1,$O$3,IF(P1392=2,$O$4,$O$5))</f>
        <v>0</v>
      </c>
    </row>
    <row r="1393">
      <c r="A1393" s="1" t="s">
        <v>127</v>
      </c>
      <c r="E1393" s="27" t="s">
        <v>2370</v>
      </c>
    </row>
    <row r="1394" ht="409.5">
      <c r="A1394" s="1" t="s">
        <v>128</v>
      </c>
      <c r="E1394" s="33" t="s">
        <v>2371</v>
      </c>
    </row>
    <row r="1395">
      <c r="A1395" s="1" t="s">
        <v>129</v>
      </c>
      <c r="E1395" s="27" t="s">
        <v>123</v>
      </c>
    </row>
    <row r="1396" ht="25.5">
      <c r="A1396" s="1" t="s">
        <v>121</v>
      </c>
      <c r="B1396" s="1">
        <v>355</v>
      </c>
      <c r="C1396" s="26" t="s">
        <v>2372</v>
      </c>
      <c r="D1396" t="s">
        <v>123</v>
      </c>
      <c r="E1396" s="27" t="s">
        <v>2373</v>
      </c>
      <c r="F1396" s="28" t="s">
        <v>603</v>
      </c>
      <c r="G1396" s="29">
        <v>18.516999999999999</v>
      </c>
      <c r="H1396" s="28">
        <v>0.0044999999999999997</v>
      </c>
      <c r="I1396" s="30">
        <f>ROUND(G1396*H1396,P4)</f>
        <v>0</v>
      </c>
      <c r="L1396" s="31">
        <v>0</v>
      </c>
      <c r="M1396" s="24">
        <f>ROUND(G1396*L1396,P4)</f>
        <v>0</v>
      </c>
      <c r="N1396" s="25" t="s">
        <v>536</v>
      </c>
      <c r="O1396" s="32">
        <f>M1396*AA1396</f>
        <v>0</v>
      </c>
      <c r="P1396" s="1">
        <v>3</v>
      </c>
      <c r="AA1396" s="1">
        <f>IF(P1396=1,$O$3,IF(P1396=2,$O$4,$O$5))</f>
        <v>0</v>
      </c>
    </row>
    <row r="1397" ht="25.5">
      <c r="A1397" s="1" t="s">
        <v>127</v>
      </c>
      <c r="E1397" s="27" t="s">
        <v>2373</v>
      </c>
    </row>
    <row r="1398" ht="89.25">
      <c r="A1398" s="1" t="s">
        <v>128</v>
      </c>
      <c r="E1398" s="33" t="s">
        <v>2374</v>
      </c>
    </row>
    <row r="1399">
      <c r="A1399" s="1" t="s">
        <v>129</v>
      </c>
      <c r="E1399" s="27" t="s">
        <v>123</v>
      </c>
    </row>
    <row r="1400" ht="25.5">
      <c r="A1400" s="1" t="s">
        <v>121</v>
      </c>
      <c r="B1400" s="1">
        <v>356</v>
      </c>
      <c r="C1400" s="26" t="s">
        <v>2375</v>
      </c>
      <c r="D1400" t="s">
        <v>123</v>
      </c>
      <c r="E1400" s="27" t="s">
        <v>2376</v>
      </c>
      <c r="F1400" s="28" t="s">
        <v>603</v>
      </c>
      <c r="G1400" s="29">
        <v>15.331</v>
      </c>
      <c r="H1400" s="28">
        <v>0.0074999999999999997</v>
      </c>
      <c r="I1400" s="30">
        <f>ROUND(G1400*H1400,P4)</f>
        <v>0</v>
      </c>
      <c r="L1400" s="31">
        <v>0</v>
      </c>
      <c r="M1400" s="24">
        <f>ROUND(G1400*L1400,P4)</f>
        <v>0</v>
      </c>
      <c r="N1400" s="25" t="s">
        <v>536</v>
      </c>
      <c r="O1400" s="32">
        <f>M1400*AA1400</f>
        <v>0</v>
      </c>
      <c r="P1400" s="1">
        <v>3</v>
      </c>
      <c r="AA1400" s="1">
        <f>IF(P1400=1,$O$3,IF(P1400=2,$O$4,$O$5))</f>
        <v>0</v>
      </c>
    </row>
    <row r="1401" ht="25.5">
      <c r="A1401" s="1" t="s">
        <v>127</v>
      </c>
      <c r="E1401" s="27" t="s">
        <v>2376</v>
      </c>
    </row>
    <row r="1402" ht="25.5">
      <c r="A1402" s="1" t="s">
        <v>128</v>
      </c>
      <c r="E1402" s="33" t="s">
        <v>2377</v>
      </c>
    </row>
    <row r="1403">
      <c r="A1403" s="1" t="s">
        <v>129</v>
      </c>
      <c r="E1403" s="27" t="s">
        <v>123</v>
      </c>
    </row>
    <row r="1404">
      <c r="A1404" s="1" t="s">
        <v>121</v>
      </c>
      <c r="B1404" s="1">
        <v>357</v>
      </c>
      <c r="C1404" s="26" t="s">
        <v>2378</v>
      </c>
      <c r="D1404" t="s">
        <v>123</v>
      </c>
      <c r="E1404" s="27" t="s">
        <v>2379</v>
      </c>
      <c r="F1404" s="28" t="s">
        <v>142</v>
      </c>
      <c r="G1404" s="29">
        <v>12</v>
      </c>
      <c r="H1404" s="28">
        <v>0</v>
      </c>
      <c r="I1404" s="30">
        <f>ROUND(G1404*H1404,P4)</f>
        <v>0</v>
      </c>
      <c r="L1404" s="31">
        <v>0</v>
      </c>
      <c r="M1404" s="24">
        <f>ROUND(G1404*L1404,P4)</f>
        <v>0</v>
      </c>
      <c r="N1404" s="25" t="s">
        <v>536</v>
      </c>
      <c r="O1404" s="32">
        <f>M1404*AA1404</f>
        <v>0</v>
      </c>
      <c r="P1404" s="1">
        <v>3</v>
      </c>
      <c r="AA1404" s="1">
        <f>IF(P1404=1,$O$3,IF(P1404=2,$O$4,$O$5))</f>
        <v>0</v>
      </c>
    </row>
    <row r="1405">
      <c r="A1405" s="1" t="s">
        <v>127</v>
      </c>
      <c r="E1405" s="27" t="s">
        <v>2379</v>
      </c>
    </row>
    <row r="1406" ht="76.5">
      <c r="A1406" s="1" t="s">
        <v>128</v>
      </c>
      <c r="E1406" s="33" t="s">
        <v>2380</v>
      </c>
    </row>
    <row r="1407">
      <c r="A1407" s="1" t="s">
        <v>129</v>
      </c>
      <c r="E1407" s="27" t="s">
        <v>123</v>
      </c>
    </row>
    <row r="1408" ht="25.5">
      <c r="A1408" s="1" t="s">
        <v>121</v>
      </c>
      <c r="B1408" s="1">
        <v>359</v>
      </c>
      <c r="C1408" s="26" t="s">
        <v>2381</v>
      </c>
      <c r="D1408" t="s">
        <v>123</v>
      </c>
      <c r="E1408" s="27" t="s">
        <v>2382</v>
      </c>
      <c r="F1408" s="28" t="s">
        <v>142</v>
      </c>
      <c r="G1408" s="29">
        <v>25.399999999999999</v>
      </c>
      <c r="H1408" s="28">
        <v>0.00020000000000000001</v>
      </c>
      <c r="I1408" s="30">
        <f>ROUND(G1408*H1408,P4)</f>
        <v>0</v>
      </c>
      <c r="L1408" s="31">
        <v>0</v>
      </c>
      <c r="M1408" s="24">
        <f>ROUND(G1408*L1408,P4)</f>
        <v>0</v>
      </c>
      <c r="N1408" s="25" t="s">
        <v>536</v>
      </c>
      <c r="O1408" s="32">
        <f>M1408*AA1408</f>
        <v>0</v>
      </c>
      <c r="P1408" s="1">
        <v>3</v>
      </c>
      <c r="AA1408" s="1">
        <f>IF(P1408=1,$O$3,IF(P1408=2,$O$4,$O$5))</f>
        <v>0</v>
      </c>
    </row>
    <row r="1409" ht="25.5">
      <c r="A1409" s="1" t="s">
        <v>127</v>
      </c>
      <c r="E1409" s="27" t="s">
        <v>2382</v>
      </c>
    </row>
    <row r="1410" ht="102">
      <c r="A1410" s="1" t="s">
        <v>128</v>
      </c>
      <c r="E1410" s="33" t="s">
        <v>2383</v>
      </c>
    </row>
    <row r="1411">
      <c r="A1411" s="1" t="s">
        <v>129</v>
      </c>
      <c r="E1411" s="27" t="s">
        <v>123</v>
      </c>
    </row>
    <row r="1412" ht="25.5">
      <c r="A1412" s="1" t="s">
        <v>121</v>
      </c>
      <c r="B1412" s="1">
        <v>364</v>
      </c>
      <c r="C1412" s="26" t="s">
        <v>2384</v>
      </c>
      <c r="D1412" t="s">
        <v>123</v>
      </c>
      <c r="E1412" s="27" t="s">
        <v>2385</v>
      </c>
      <c r="F1412" s="28" t="s">
        <v>142</v>
      </c>
      <c r="G1412" s="29">
        <v>147.88399999999999</v>
      </c>
      <c r="H1412" s="28">
        <v>0.00042999999999999999</v>
      </c>
      <c r="I1412" s="30">
        <f>ROUND(G1412*H1412,P4)</f>
        <v>0</v>
      </c>
      <c r="L1412" s="31">
        <v>0</v>
      </c>
      <c r="M1412" s="24">
        <f>ROUND(G1412*L1412,P4)</f>
        <v>0</v>
      </c>
      <c r="N1412" s="25" t="s">
        <v>536</v>
      </c>
      <c r="O1412" s="32">
        <f>M1412*AA1412</f>
        <v>0</v>
      </c>
      <c r="P1412" s="1">
        <v>3</v>
      </c>
      <c r="AA1412" s="1">
        <f>IF(P1412=1,$O$3,IF(P1412=2,$O$4,$O$5))</f>
        <v>0</v>
      </c>
    </row>
    <row r="1413" ht="25.5">
      <c r="A1413" s="1" t="s">
        <v>127</v>
      </c>
      <c r="E1413" s="27" t="s">
        <v>2385</v>
      </c>
    </row>
    <row r="1414" ht="318.75">
      <c r="A1414" s="1" t="s">
        <v>128</v>
      </c>
      <c r="E1414" s="33" t="s">
        <v>2386</v>
      </c>
    </row>
    <row r="1415">
      <c r="A1415" s="1" t="s">
        <v>129</v>
      </c>
      <c r="E1415" s="27" t="s">
        <v>123</v>
      </c>
    </row>
    <row r="1416" ht="25.5">
      <c r="A1416" s="1" t="s">
        <v>121</v>
      </c>
      <c r="B1416" s="1">
        <v>361</v>
      </c>
      <c r="C1416" s="26" t="s">
        <v>2387</v>
      </c>
      <c r="D1416" t="s">
        <v>123</v>
      </c>
      <c r="E1416" s="27" t="s">
        <v>2388</v>
      </c>
      <c r="F1416" s="28" t="s">
        <v>149</v>
      </c>
      <c r="G1416" s="29">
        <v>60</v>
      </c>
      <c r="H1416" s="28">
        <v>0.00027999999999999998</v>
      </c>
      <c r="I1416" s="30">
        <f>ROUND(G1416*H1416,P4)</f>
        <v>0</v>
      </c>
      <c r="L1416" s="31">
        <v>0</v>
      </c>
      <c r="M1416" s="24">
        <f>ROUND(G1416*L1416,P4)</f>
        <v>0</v>
      </c>
      <c r="N1416" s="25" t="s">
        <v>536</v>
      </c>
      <c r="O1416" s="32">
        <f>M1416*AA1416</f>
        <v>0</v>
      </c>
      <c r="P1416" s="1">
        <v>3</v>
      </c>
      <c r="AA1416" s="1">
        <f>IF(P1416=1,$O$3,IF(P1416=2,$O$4,$O$5))</f>
        <v>0</v>
      </c>
    </row>
    <row r="1417" ht="25.5">
      <c r="A1417" s="1" t="s">
        <v>127</v>
      </c>
      <c r="E1417" s="27" t="s">
        <v>2388</v>
      </c>
    </row>
    <row r="1418">
      <c r="A1418" s="1" t="s">
        <v>128</v>
      </c>
      <c r="E1418" s="33" t="s">
        <v>2389</v>
      </c>
    </row>
    <row r="1419">
      <c r="A1419" s="1" t="s">
        <v>129</v>
      </c>
      <c r="E1419" s="27" t="s">
        <v>123</v>
      </c>
    </row>
    <row r="1420" ht="25.5">
      <c r="A1420" s="1" t="s">
        <v>121</v>
      </c>
      <c r="B1420" s="1">
        <v>363</v>
      </c>
      <c r="C1420" s="26" t="s">
        <v>2390</v>
      </c>
      <c r="D1420" t="s">
        <v>123</v>
      </c>
      <c r="E1420" s="27" t="s">
        <v>2391</v>
      </c>
      <c r="F1420" s="28" t="s">
        <v>603</v>
      </c>
      <c r="G1420" s="29">
        <v>133.18100000000001</v>
      </c>
      <c r="H1420" s="28">
        <v>0.0053800000000000002</v>
      </c>
      <c r="I1420" s="30">
        <f>ROUND(G1420*H1420,P4)</f>
        <v>0</v>
      </c>
      <c r="L1420" s="31">
        <v>0</v>
      </c>
      <c r="M1420" s="24">
        <f>ROUND(G1420*L1420,P4)</f>
        <v>0</v>
      </c>
      <c r="N1420" s="25" t="s">
        <v>536</v>
      </c>
      <c r="O1420" s="32">
        <f>M1420*AA1420</f>
        <v>0</v>
      </c>
      <c r="P1420" s="1">
        <v>3</v>
      </c>
      <c r="AA1420" s="1">
        <f>IF(P1420=1,$O$3,IF(P1420=2,$O$4,$O$5))</f>
        <v>0</v>
      </c>
    </row>
    <row r="1421" ht="25.5">
      <c r="A1421" s="1" t="s">
        <v>127</v>
      </c>
      <c r="E1421" s="27" t="s">
        <v>2391</v>
      </c>
    </row>
    <row r="1422" ht="395.25">
      <c r="A1422" s="1" t="s">
        <v>128</v>
      </c>
      <c r="E1422" s="33" t="s">
        <v>2392</v>
      </c>
    </row>
    <row r="1423">
      <c r="A1423" s="1" t="s">
        <v>129</v>
      </c>
      <c r="E1423" s="27" t="s">
        <v>123</v>
      </c>
    </row>
    <row r="1424" ht="25.5">
      <c r="A1424" s="1" t="s">
        <v>121</v>
      </c>
      <c r="B1424" s="1">
        <v>366</v>
      </c>
      <c r="C1424" s="26" t="s">
        <v>2393</v>
      </c>
      <c r="D1424" t="s">
        <v>123</v>
      </c>
      <c r="E1424" s="27" t="s">
        <v>2394</v>
      </c>
      <c r="F1424" s="28" t="s">
        <v>603</v>
      </c>
      <c r="G1424" s="29">
        <v>264.01299999999998</v>
      </c>
      <c r="H1424" s="28">
        <v>0.00579</v>
      </c>
      <c r="I1424" s="30">
        <f>ROUND(G1424*H1424,P4)</f>
        <v>0</v>
      </c>
      <c r="L1424" s="31">
        <v>0</v>
      </c>
      <c r="M1424" s="24">
        <f>ROUND(G1424*L1424,P4)</f>
        <v>0</v>
      </c>
      <c r="N1424" s="25" t="s">
        <v>536</v>
      </c>
      <c r="O1424" s="32">
        <f>M1424*AA1424</f>
        <v>0</v>
      </c>
      <c r="P1424" s="1">
        <v>3</v>
      </c>
      <c r="AA1424" s="1">
        <f>IF(P1424=1,$O$3,IF(P1424=2,$O$4,$O$5))</f>
        <v>0</v>
      </c>
    </row>
    <row r="1425" ht="25.5">
      <c r="A1425" s="1" t="s">
        <v>127</v>
      </c>
      <c r="E1425" s="27" t="s">
        <v>2394</v>
      </c>
    </row>
    <row r="1426" ht="127.5">
      <c r="A1426" s="1" t="s">
        <v>128</v>
      </c>
      <c r="E1426" s="33" t="s">
        <v>2395</v>
      </c>
    </row>
    <row r="1427">
      <c r="A1427" s="1" t="s">
        <v>129</v>
      </c>
      <c r="E1427" s="27" t="s">
        <v>123</v>
      </c>
    </row>
    <row r="1428" ht="25.5">
      <c r="A1428" s="1" t="s">
        <v>121</v>
      </c>
      <c r="B1428" s="1">
        <v>369</v>
      </c>
      <c r="C1428" s="26" t="s">
        <v>2396</v>
      </c>
      <c r="D1428" t="s">
        <v>123</v>
      </c>
      <c r="E1428" s="27" t="s">
        <v>2397</v>
      </c>
      <c r="F1428" s="28" t="s">
        <v>603</v>
      </c>
      <c r="G1428" s="29">
        <v>33.479999999999997</v>
      </c>
      <c r="H1428" s="28">
        <v>0</v>
      </c>
      <c r="I1428" s="30">
        <f>ROUND(G1428*H1428,P4)</f>
        <v>0</v>
      </c>
      <c r="L1428" s="31">
        <v>0</v>
      </c>
      <c r="M1428" s="24">
        <f>ROUND(G1428*L1428,P4)</f>
        <v>0</v>
      </c>
      <c r="N1428" s="25" t="s">
        <v>536</v>
      </c>
      <c r="O1428" s="32">
        <f>M1428*AA1428</f>
        <v>0</v>
      </c>
      <c r="P1428" s="1">
        <v>3</v>
      </c>
      <c r="AA1428" s="1">
        <f>IF(P1428=1,$O$3,IF(P1428=2,$O$4,$O$5))</f>
        <v>0</v>
      </c>
    </row>
    <row r="1429" ht="25.5">
      <c r="A1429" s="1" t="s">
        <v>127</v>
      </c>
      <c r="E1429" s="27" t="s">
        <v>2397</v>
      </c>
    </row>
    <row r="1430">
      <c r="A1430" s="1" t="s">
        <v>128</v>
      </c>
      <c r="E1430" s="33" t="s">
        <v>2398</v>
      </c>
    </row>
    <row r="1431">
      <c r="A1431" s="1" t="s">
        <v>129</v>
      </c>
      <c r="E1431" s="27" t="s">
        <v>123</v>
      </c>
    </row>
    <row r="1432">
      <c r="A1432" s="1" t="s">
        <v>121</v>
      </c>
      <c r="B1432" s="1">
        <v>370</v>
      </c>
      <c r="C1432" s="26" t="s">
        <v>2399</v>
      </c>
      <c r="D1432" t="s">
        <v>123</v>
      </c>
      <c r="E1432" s="27" t="s">
        <v>2400</v>
      </c>
      <c r="F1432" s="28" t="s">
        <v>603</v>
      </c>
      <c r="G1432" s="29">
        <v>83.647000000000006</v>
      </c>
      <c r="H1432" s="28">
        <v>0.0015</v>
      </c>
      <c r="I1432" s="30">
        <f>ROUND(G1432*H1432,P4)</f>
        <v>0</v>
      </c>
      <c r="L1432" s="31">
        <v>0</v>
      </c>
      <c r="M1432" s="24">
        <f>ROUND(G1432*L1432,P4)</f>
        <v>0</v>
      </c>
      <c r="N1432" s="25" t="s">
        <v>536</v>
      </c>
      <c r="O1432" s="32">
        <f>M1432*AA1432</f>
        <v>0</v>
      </c>
      <c r="P1432" s="1">
        <v>3</v>
      </c>
      <c r="AA1432" s="1">
        <f>IF(P1432=1,$O$3,IF(P1432=2,$O$4,$O$5))</f>
        <v>0</v>
      </c>
    </row>
    <row r="1433">
      <c r="A1433" s="1" t="s">
        <v>127</v>
      </c>
      <c r="E1433" s="27" t="s">
        <v>2400</v>
      </c>
    </row>
    <row r="1434" ht="409.5">
      <c r="A1434" s="1" t="s">
        <v>128</v>
      </c>
      <c r="E1434" s="33" t="s">
        <v>2401</v>
      </c>
    </row>
    <row r="1435">
      <c r="A1435" s="1" t="s">
        <v>129</v>
      </c>
      <c r="E1435" s="27" t="s">
        <v>123</v>
      </c>
    </row>
    <row r="1436">
      <c r="A1436" s="1" t="s">
        <v>121</v>
      </c>
      <c r="B1436" s="1">
        <v>371</v>
      </c>
      <c r="C1436" s="26" t="s">
        <v>2402</v>
      </c>
      <c r="D1436" t="s">
        <v>123</v>
      </c>
      <c r="E1436" s="27" t="s">
        <v>2403</v>
      </c>
      <c r="F1436" s="28" t="s">
        <v>149</v>
      </c>
      <c r="G1436" s="29">
        <v>108</v>
      </c>
      <c r="H1436" s="28">
        <v>0.00021000000000000001</v>
      </c>
      <c r="I1436" s="30">
        <f>ROUND(G1436*H1436,P4)</f>
        <v>0</v>
      </c>
      <c r="L1436" s="31">
        <v>0</v>
      </c>
      <c r="M1436" s="24">
        <f>ROUND(G1436*L1436,P4)</f>
        <v>0</v>
      </c>
      <c r="N1436" s="25" t="s">
        <v>536</v>
      </c>
      <c r="O1436" s="32">
        <f>M1436*AA1436</f>
        <v>0</v>
      </c>
      <c r="P1436" s="1">
        <v>3</v>
      </c>
      <c r="AA1436" s="1">
        <f>IF(P1436=1,$O$3,IF(P1436=2,$O$4,$O$5))</f>
        <v>0</v>
      </c>
    </row>
    <row r="1437">
      <c r="A1437" s="1" t="s">
        <v>127</v>
      </c>
      <c r="E1437" s="27" t="s">
        <v>2403</v>
      </c>
    </row>
    <row r="1438" ht="409.5">
      <c r="A1438" s="1" t="s">
        <v>128</v>
      </c>
      <c r="E1438" s="33" t="s">
        <v>2404</v>
      </c>
    </row>
    <row r="1439">
      <c r="A1439" s="1" t="s">
        <v>129</v>
      </c>
      <c r="E1439" s="27" t="s">
        <v>123</v>
      </c>
    </row>
    <row r="1440">
      <c r="A1440" s="1" t="s">
        <v>121</v>
      </c>
      <c r="B1440" s="1">
        <v>372</v>
      </c>
      <c r="C1440" s="26" t="s">
        <v>2405</v>
      </c>
      <c r="D1440" t="s">
        <v>123</v>
      </c>
      <c r="E1440" s="27" t="s">
        <v>2406</v>
      </c>
      <c r="F1440" s="28" t="s">
        <v>149</v>
      </c>
      <c r="G1440" s="29">
        <v>37</v>
      </c>
      <c r="H1440" s="28">
        <v>0.00020000000000000001</v>
      </c>
      <c r="I1440" s="30">
        <f>ROUND(G1440*H1440,P4)</f>
        <v>0</v>
      </c>
      <c r="L1440" s="31">
        <v>0</v>
      </c>
      <c r="M1440" s="24">
        <f>ROUND(G1440*L1440,P4)</f>
        <v>0</v>
      </c>
      <c r="N1440" s="25" t="s">
        <v>536</v>
      </c>
      <c r="O1440" s="32">
        <f>M1440*AA1440</f>
        <v>0</v>
      </c>
      <c r="P1440" s="1">
        <v>3</v>
      </c>
      <c r="AA1440" s="1">
        <f>IF(P1440=1,$O$3,IF(P1440=2,$O$4,$O$5))</f>
        <v>0</v>
      </c>
    </row>
    <row r="1441">
      <c r="A1441" s="1" t="s">
        <v>127</v>
      </c>
      <c r="E1441" s="27" t="s">
        <v>2406</v>
      </c>
    </row>
    <row r="1442" ht="344.25">
      <c r="A1442" s="1" t="s">
        <v>128</v>
      </c>
      <c r="E1442" s="33" t="s">
        <v>2407</v>
      </c>
    </row>
    <row r="1443">
      <c r="A1443" s="1" t="s">
        <v>129</v>
      </c>
      <c r="E1443" s="27" t="s">
        <v>123</v>
      </c>
    </row>
    <row r="1444">
      <c r="A1444" s="1" t="s">
        <v>121</v>
      </c>
      <c r="B1444" s="1">
        <v>373</v>
      </c>
      <c r="C1444" s="26" t="s">
        <v>2408</v>
      </c>
      <c r="D1444" t="s">
        <v>123</v>
      </c>
      <c r="E1444" s="27" t="s">
        <v>2409</v>
      </c>
      <c r="F1444" s="28" t="s">
        <v>142</v>
      </c>
      <c r="G1444" s="29">
        <v>156.846</v>
      </c>
      <c r="H1444" s="28">
        <v>0.00142</v>
      </c>
      <c r="I1444" s="30">
        <f>ROUND(G1444*H1444,P4)</f>
        <v>0</v>
      </c>
      <c r="L1444" s="31">
        <v>0</v>
      </c>
      <c r="M1444" s="24">
        <f>ROUND(G1444*L1444,P4)</f>
        <v>0</v>
      </c>
      <c r="N1444" s="25" t="s">
        <v>536</v>
      </c>
      <c r="O1444" s="32">
        <f>M1444*AA1444</f>
        <v>0</v>
      </c>
      <c r="P1444" s="1">
        <v>3</v>
      </c>
      <c r="AA1444" s="1">
        <f>IF(P1444=1,$O$3,IF(P1444=2,$O$4,$O$5))</f>
        <v>0</v>
      </c>
    </row>
    <row r="1445">
      <c r="A1445" s="1" t="s">
        <v>127</v>
      </c>
      <c r="E1445" s="27" t="s">
        <v>2409</v>
      </c>
    </row>
    <row r="1446" ht="409.5">
      <c r="A1446" s="1" t="s">
        <v>128</v>
      </c>
      <c r="E1446" s="33" t="s">
        <v>2410</v>
      </c>
    </row>
    <row r="1447">
      <c r="A1447" s="1" t="s">
        <v>129</v>
      </c>
      <c r="E1447" s="27" t="s">
        <v>123</v>
      </c>
    </row>
    <row r="1448">
      <c r="A1448" s="1" t="s">
        <v>121</v>
      </c>
      <c r="B1448" s="1">
        <v>374</v>
      </c>
      <c r="C1448" s="26" t="s">
        <v>2411</v>
      </c>
      <c r="D1448" t="s">
        <v>123</v>
      </c>
      <c r="E1448" s="27" t="s">
        <v>2412</v>
      </c>
      <c r="F1448" s="28" t="s">
        <v>603</v>
      </c>
      <c r="G1448" s="29">
        <v>96.790999999999997</v>
      </c>
      <c r="H1448" s="28">
        <v>5.0000000000000002E-05</v>
      </c>
      <c r="I1448" s="30">
        <f>ROUND(G1448*H1448,P4)</f>
        <v>0</v>
      </c>
      <c r="L1448" s="31">
        <v>0</v>
      </c>
      <c r="M1448" s="24">
        <f>ROUND(G1448*L1448,P4)</f>
        <v>0</v>
      </c>
      <c r="N1448" s="25" t="s">
        <v>536</v>
      </c>
      <c r="O1448" s="32">
        <f>M1448*AA1448</f>
        <v>0</v>
      </c>
      <c r="P1448" s="1">
        <v>3</v>
      </c>
      <c r="AA1448" s="1">
        <f>IF(P1448=1,$O$3,IF(P1448=2,$O$4,$O$5))</f>
        <v>0</v>
      </c>
    </row>
    <row r="1449">
      <c r="A1449" s="1" t="s">
        <v>127</v>
      </c>
      <c r="E1449" s="27" t="s">
        <v>2412</v>
      </c>
    </row>
    <row r="1450" ht="89.25">
      <c r="A1450" s="1" t="s">
        <v>128</v>
      </c>
      <c r="E1450" s="33" t="s">
        <v>2413</v>
      </c>
    </row>
    <row r="1451">
      <c r="A1451" s="1" t="s">
        <v>129</v>
      </c>
      <c r="E1451" s="27" t="s">
        <v>123</v>
      </c>
    </row>
    <row r="1452" ht="25.5">
      <c r="A1452" s="1" t="s">
        <v>121</v>
      </c>
      <c r="B1452" s="1">
        <v>375</v>
      </c>
      <c r="C1452" s="26" t="s">
        <v>2414</v>
      </c>
      <c r="D1452" t="s">
        <v>123</v>
      </c>
      <c r="E1452" s="27" t="s">
        <v>2415</v>
      </c>
      <c r="F1452" s="28" t="s">
        <v>632</v>
      </c>
      <c r="G1452" s="29">
        <v>6.548</v>
      </c>
      <c r="H1452" s="28">
        <v>0</v>
      </c>
      <c r="I1452" s="30">
        <f>ROUND(G1452*H1452,P4)</f>
        <v>0</v>
      </c>
      <c r="L1452" s="31">
        <v>0</v>
      </c>
      <c r="M1452" s="24">
        <f>ROUND(G1452*L1452,P4)</f>
        <v>0</v>
      </c>
      <c r="N1452" s="25" t="s">
        <v>536</v>
      </c>
      <c r="O1452" s="32">
        <f>M1452*AA1452</f>
        <v>0</v>
      </c>
      <c r="P1452" s="1">
        <v>3</v>
      </c>
      <c r="AA1452" s="1">
        <f>IF(P1452=1,$O$3,IF(P1452=2,$O$4,$O$5))</f>
        <v>0</v>
      </c>
    </row>
    <row r="1453" ht="38.25">
      <c r="A1453" s="1" t="s">
        <v>127</v>
      </c>
      <c r="E1453" s="27" t="s">
        <v>2416</v>
      </c>
    </row>
    <row r="1454">
      <c r="A1454" s="1" t="s">
        <v>128</v>
      </c>
    </row>
    <row r="1455">
      <c r="A1455" s="1" t="s">
        <v>129</v>
      </c>
      <c r="E1455" s="27" t="s">
        <v>123</v>
      </c>
    </row>
    <row r="1456">
      <c r="A1456" s="1" t="s">
        <v>121</v>
      </c>
      <c r="B1456" s="1">
        <v>358</v>
      </c>
      <c r="C1456" s="26" t="s">
        <v>2417</v>
      </c>
      <c r="D1456" t="s">
        <v>123</v>
      </c>
      <c r="E1456" s="27" t="s">
        <v>2418</v>
      </c>
      <c r="F1456" s="28" t="s">
        <v>142</v>
      </c>
      <c r="G1456" s="29">
        <v>13.199999999999999</v>
      </c>
      <c r="H1456" s="28">
        <v>0.00012999999999999999</v>
      </c>
      <c r="I1456" s="30">
        <f>ROUND(G1456*H1456,P4)</f>
        <v>0</v>
      </c>
      <c r="L1456" s="31">
        <v>0</v>
      </c>
      <c r="M1456" s="24">
        <f>ROUND(G1456*L1456,P4)</f>
        <v>0</v>
      </c>
      <c r="N1456" s="25" t="s">
        <v>177</v>
      </c>
      <c r="O1456" s="32">
        <f>M1456*AA1456</f>
        <v>0</v>
      </c>
      <c r="P1456" s="1">
        <v>3</v>
      </c>
      <c r="AA1456" s="1">
        <f>IF(P1456=1,$O$3,IF(P1456=2,$O$4,$O$5))</f>
        <v>0</v>
      </c>
    </row>
    <row r="1457">
      <c r="A1457" s="1" t="s">
        <v>127</v>
      </c>
      <c r="E1457" s="27" t="s">
        <v>2418</v>
      </c>
    </row>
    <row r="1458">
      <c r="A1458" s="1" t="s">
        <v>128</v>
      </c>
    </row>
    <row r="1459">
      <c r="A1459" s="1" t="s">
        <v>129</v>
      </c>
      <c r="E1459" s="27" t="s">
        <v>123</v>
      </c>
    </row>
    <row r="1460">
      <c r="A1460" s="1" t="s">
        <v>121</v>
      </c>
      <c r="B1460" s="1">
        <v>367</v>
      </c>
      <c r="C1460" s="26" t="s">
        <v>2419</v>
      </c>
      <c r="D1460" t="s">
        <v>123</v>
      </c>
      <c r="E1460" s="27" t="s">
        <v>2420</v>
      </c>
      <c r="F1460" s="28" t="s">
        <v>603</v>
      </c>
      <c r="G1460" s="29">
        <v>64.183000000000007</v>
      </c>
      <c r="H1460" s="28">
        <v>0</v>
      </c>
      <c r="I1460" s="30">
        <f>ROUND(G1460*H1460,P4)</f>
        <v>0</v>
      </c>
      <c r="L1460" s="31">
        <v>0</v>
      </c>
      <c r="M1460" s="24">
        <f>ROUND(G1460*L1460,P4)</f>
        <v>0</v>
      </c>
      <c r="N1460" s="25" t="s">
        <v>177</v>
      </c>
      <c r="O1460" s="32">
        <f>M1460*AA1460</f>
        <v>0</v>
      </c>
      <c r="P1460" s="1">
        <v>3</v>
      </c>
      <c r="AA1460" s="1">
        <f>IF(P1460=1,$O$3,IF(P1460=2,$O$4,$O$5))</f>
        <v>0</v>
      </c>
    </row>
    <row r="1461">
      <c r="A1461" s="1" t="s">
        <v>127</v>
      </c>
      <c r="E1461" s="27" t="s">
        <v>2420</v>
      </c>
    </row>
    <row r="1462" ht="63.75">
      <c r="A1462" s="1" t="s">
        <v>128</v>
      </c>
      <c r="E1462" s="33" t="s">
        <v>2421</v>
      </c>
    </row>
    <row r="1463" ht="25.5">
      <c r="A1463" s="1" t="s">
        <v>129</v>
      </c>
      <c r="E1463" s="27" t="s">
        <v>2422</v>
      </c>
    </row>
    <row r="1464">
      <c r="A1464" s="1" t="s">
        <v>121</v>
      </c>
      <c r="B1464" s="1">
        <v>362</v>
      </c>
      <c r="C1464" s="26" t="s">
        <v>2423</v>
      </c>
      <c r="D1464" t="s">
        <v>123</v>
      </c>
      <c r="E1464" s="27" t="s">
        <v>2424</v>
      </c>
      <c r="F1464" s="28" t="s">
        <v>603</v>
      </c>
      <c r="G1464" s="29">
        <v>2</v>
      </c>
      <c r="H1464" s="28">
        <v>0</v>
      </c>
      <c r="I1464" s="30">
        <f>ROUND(G1464*H1464,P4)</f>
        <v>0</v>
      </c>
      <c r="L1464" s="31">
        <v>0</v>
      </c>
      <c r="M1464" s="24">
        <f>ROUND(G1464*L1464,P4)</f>
        <v>0</v>
      </c>
      <c r="N1464" s="25" t="s">
        <v>177</v>
      </c>
      <c r="O1464" s="32">
        <f>M1464*AA1464</f>
        <v>0</v>
      </c>
      <c r="P1464" s="1">
        <v>3</v>
      </c>
      <c r="AA1464" s="1">
        <f>IF(P1464=1,$O$3,IF(P1464=2,$O$4,$O$5))</f>
        <v>0</v>
      </c>
    </row>
    <row r="1465">
      <c r="A1465" s="1" t="s">
        <v>127</v>
      </c>
      <c r="E1465" s="27" t="s">
        <v>2424</v>
      </c>
    </row>
    <row r="1466">
      <c r="A1466" s="1" t="s">
        <v>128</v>
      </c>
    </row>
    <row r="1467">
      <c r="A1467" s="1" t="s">
        <v>129</v>
      </c>
      <c r="E1467" s="27" t="s">
        <v>2425</v>
      </c>
    </row>
    <row r="1468" ht="25.5">
      <c r="A1468" s="1" t="s">
        <v>121</v>
      </c>
      <c r="B1468" s="1">
        <v>368</v>
      </c>
      <c r="C1468" s="26" t="s">
        <v>2426</v>
      </c>
      <c r="D1468" t="s">
        <v>123</v>
      </c>
      <c r="E1468" s="27" t="s">
        <v>2427</v>
      </c>
      <c r="F1468" s="28" t="s">
        <v>603</v>
      </c>
      <c r="G1468" s="29">
        <v>40.593000000000004</v>
      </c>
      <c r="H1468" s="28">
        <v>0</v>
      </c>
      <c r="I1468" s="30">
        <f>ROUND(G1468*H1468,P4)</f>
        <v>0</v>
      </c>
      <c r="L1468" s="31">
        <v>0</v>
      </c>
      <c r="M1468" s="24">
        <f>ROUND(G1468*L1468,P4)</f>
        <v>0</v>
      </c>
      <c r="N1468" s="25" t="s">
        <v>177</v>
      </c>
      <c r="O1468" s="32">
        <f>M1468*AA1468</f>
        <v>0</v>
      </c>
      <c r="P1468" s="1">
        <v>3</v>
      </c>
      <c r="AA1468" s="1">
        <f>IF(P1468=1,$O$3,IF(P1468=2,$O$4,$O$5))</f>
        <v>0</v>
      </c>
    </row>
    <row r="1469" ht="25.5">
      <c r="A1469" s="1" t="s">
        <v>127</v>
      </c>
      <c r="E1469" s="27" t="s">
        <v>2427</v>
      </c>
    </row>
    <row r="1470" ht="76.5">
      <c r="A1470" s="1" t="s">
        <v>128</v>
      </c>
      <c r="E1470" s="33" t="s">
        <v>2428</v>
      </c>
    </row>
    <row r="1471">
      <c r="A1471" s="1" t="s">
        <v>129</v>
      </c>
      <c r="E1471" s="27" t="s">
        <v>2429</v>
      </c>
    </row>
    <row r="1472">
      <c r="A1472" s="1" t="s">
        <v>118</v>
      </c>
      <c r="C1472" s="22" t="s">
        <v>2430</v>
      </c>
      <c r="E1472" s="23" t="s">
        <v>2431</v>
      </c>
      <c r="L1472" s="24">
        <f>SUMIFS(L1473:L1488,A1473:A1488,"P")</f>
        <v>0</v>
      </c>
      <c r="M1472" s="24">
        <f>SUMIFS(M1473:M1488,A1473:A1488,"P")</f>
        <v>0</v>
      </c>
      <c r="N1472" s="25"/>
    </row>
    <row r="1473">
      <c r="A1473" s="1" t="s">
        <v>121</v>
      </c>
      <c r="B1473" s="1">
        <v>376</v>
      </c>
      <c r="C1473" s="26" t="s">
        <v>2432</v>
      </c>
      <c r="D1473" t="s">
        <v>123</v>
      </c>
      <c r="E1473" s="27" t="s">
        <v>2433</v>
      </c>
      <c r="F1473" s="28" t="s">
        <v>603</v>
      </c>
      <c r="G1473" s="29">
        <v>9.0239999999999991</v>
      </c>
      <c r="H1473" s="28">
        <v>0.00019000000000000001</v>
      </c>
      <c r="I1473" s="30">
        <f>ROUND(G1473*H1473,P4)</f>
        <v>0</v>
      </c>
      <c r="L1473" s="31">
        <v>0</v>
      </c>
      <c r="M1473" s="24">
        <f>ROUND(G1473*L1473,P4)</f>
        <v>0</v>
      </c>
      <c r="N1473" s="25" t="s">
        <v>536</v>
      </c>
      <c r="O1473" s="32">
        <f>M1473*AA1473</f>
        <v>0</v>
      </c>
      <c r="P1473" s="1">
        <v>3</v>
      </c>
      <c r="AA1473" s="1">
        <f>IF(P1473=1,$O$3,IF(P1473=2,$O$4,$O$5))</f>
        <v>0</v>
      </c>
    </row>
    <row r="1474">
      <c r="A1474" s="1" t="s">
        <v>127</v>
      </c>
      <c r="E1474" s="27" t="s">
        <v>2433</v>
      </c>
    </row>
    <row r="1475" ht="191.25">
      <c r="A1475" s="1" t="s">
        <v>128</v>
      </c>
      <c r="E1475" s="33" t="s">
        <v>2434</v>
      </c>
    </row>
    <row r="1476">
      <c r="A1476" s="1" t="s">
        <v>129</v>
      </c>
      <c r="E1476" s="27" t="s">
        <v>123</v>
      </c>
    </row>
    <row r="1477">
      <c r="A1477" s="1" t="s">
        <v>121</v>
      </c>
      <c r="B1477" s="1">
        <v>377</v>
      </c>
      <c r="C1477" s="26" t="s">
        <v>2435</v>
      </c>
      <c r="D1477" t="s">
        <v>123</v>
      </c>
      <c r="E1477" s="27" t="s">
        <v>2436</v>
      </c>
      <c r="F1477" s="28" t="s">
        <v>603</v>
      </c>
      <c r="G1477" s="29">
        <v>9.0239999999999991</v>
      </c>
      <c r="H1477" s="28">
        <v>0.065820000000000004</v>
      </c>
      <c r="I1477" s="30">
        <f>ROUND(G1477*H1477,P4)</f>
        <v>0</v>
      </c>
      <c r="L1477" s="31">
        <v>0</v>
      </c>
      <c r="M1477" s="24">
        <f>ROUND(G1477*L1477,P4)</f>
        <v>0</v>
      </c>
      <c r="N1477" s="25" t="s">
        <v>536</v>
      </c>
      <c r="O1477" s="32">
        <f>M1477*AA1477</f>
        <v>0</v>
      </c>
      <c r="P1477" s="1">
        <v>3</v>
      </c>
      <c r="AA1477" s="1">
        <f>IF(P1477=1,$O$3,IF(P1477=2,$O$4,$O$5))</f>
        <v>0</v>
      </c>
    </row>
    <row r="1478">
      <c r="A1478" s="1" t="s">
        <v>127</v>
      </c>
      <c r="E1478" s="27" t="s">
        <v>2436</v>
      </c>
    </row>
    <row r="1479">
      <c r="A1479" s="1" t="s">
        <v>128</v>
      </c>
    </row>
    <row r="1480">
      <c r="A1480" s="1" t="s">
        <v>129</v>
      </c>
      <c r="E1480" s="27" t="s">
        <v>123</v>
      </c>
    </row>
    <row r="1481">
      <c r="A1481" s="1" t="s">
        <v>121</v>
      </c>
      <c r="B1481" s="1">
        <v>378</v>
      </c>
      <c r="C1481" s="26" t="s">
        <v>2437</v>
      </c>
      <c r="D1481" t="s">
        <v>123</v>
      </c>
      <c r="E1481" s="27" t="s">
        <v>2438</v>
      </c>
      <c r="F1481" s="28" t="s">
        <v>603</v>
      </c>
      <c r="G1481" s="29">
        <v>9.0239999999999991</v>
      </c>
      <c r="H1481" s="28">
        <v>0</v>
      </c>
      <c r="I1481" s="30">
        <f>ROUND(G1481*H1481,P4)</f>
        <v>0</v>
      </c>
      <c r="L1481" s="31">
        <v>0</v>
      </c>
      <c r="M1481" s="24">
        <f>ROUND(G1481*L1481,P4)</f>
        <v>0</v>
      </c>
      <c r="N1481" s="25" t="s">
        <v>536</v>
      </c>
      <c r="O1481" s="32">
        <f>M1481*AA1481</f>
        <v>0</v>
      </c>
      <c r="P1481" s="1">
        <v>3</v>
      </c>
      <c r="AA1481" s="1">
        <f>IF(P1481=1,$O$3,IF(P1481=2,$O$4,$O$5))</f>
        <v>0</v>
      </c>
    </row>
    <row r="1482">
      <c r="A1482" s="1" t="s">
        <v>127</v>
      </c>
      <c r="E1482" s="27" t="s">
        <v>2438</v>
      </c>
    </row>
    <row r="1483">
      <c r="A1483" s="1" t="s">
        <v>128</v>
      </c>
    </row>
    <row r="1484">
      <c r="A1484" s="1" t="s">
        <v>129</v>
      </c>
      <c r="E1484" s="27" t="s">
        <v>123</v>
      </c>
    </row>
    <row r="1485" ht="25.5">
      <c r="A1485" s="1" t="s">
        <v>121</v>
      </c>
      <c r="B1485" s="1">
        <v>379</v>
      </c>
      <c r="C1485" s="26" t="s">
        <v>2439</v>
      </c>
      <c r="D1485" t="s">
        <v>123</v>
      </c>
      <c r="E1485" s="27" t="s">
        <v>2440</v>
      </c>
      <c r="F1485" s="28" t="s">
        <v>632</v>
      </c>
      <c r="G1485" s="29">
        <v>0.59599999999999997</v>
      </c>
      <c r="H1485" s="28">
        <v>0</v>
      </c>
      <c r="I1485" s="30">
        <f>ROUND(G1485*H1485,P4)</f>
        <v>0</v>
      </c>
      <c r="L1485" s="31">
        <v>0</v>
      </c>
      <c r="M1485" s="24">
        <f>ROUND(G1485*L1485,P4)</f>
        <v>0</v>
      </c>
      <c r="N1485" s="25" t="s">
        <v>536</v>
      </c>
      <c r="O1485" s="32">
        <f>M1485*AA1485</f>
        <v>0</v>
      </c>
      <c r="P1485" s="1">
        <v>3</v>
      </c>
      <c r="AA1485" s="1">
        <f>IF(P1485=1,$O$3,IF(P1485=2,$O$4,$O$5))</f>
        <v>0</v>
      </c>
    </row>
    <row r="1486" ht="25.5">
      <c r="A1486" s="1" t="s">
        <v>127</v>
      </c>
      <c r="E1486" s="27" t="s">
        <v>2440</v>
      </c>
    </row>
    <row r="1487">
      <c r="A1487" s="1" t="s">
        <v>128</v>
      </c>
    </row>
    <row r="1488">
      <c r="A1488" s="1" t="s">
        <v>129</v>
      </c>
      <c r="E1488" s="27" t="s">
        <v>123</v>
      </c>
    </row>
    <row r="1489">
      <c r="A1489" s="1" t="s">
        <v>118</v>
      </c>
      <c r="C1489" s="22" t="s">
        <v>2441</v>
      </c>
      <c r="E1489" s="23" t="s">
        <v>2442</v>
      </c>
      <c r="L1489" s="24">
        <f>SUMIFS(L1490:L1537,A1490:A1537,"P")</f>
        <v>0</v>
      </c>
      <c r="M1489" s="24">
        <f>SUMIFS(M1490:M1537,A1490:A1537,"P")</f>
        <v>0</v>
      </c>
      <c r="N1489" s="25"/>
    </row>
    <row r="1490">
      <c r="A1490" s="1" t="s">
        <v>121</v>
      </c>
      <c r="B1490" s="1">
        <v>384</v>
      </c>
      <c r="C1490" s="26" t="s">
        <v>2443</v>
      </c>
      <c r="D1490" t="s">
        <v>123</v>
      </c>
      <c r="E1490" s="27" t="s">
        <v>2444</v>
      </c>
      <c r="F1490" s="28" t="s">
        <v>142</v>
      </c>
      <c r="G1490" s="29">
        <v>8.9640000000000004</v>
      </c>
      <c r="H1490" s="28">
        <v>0.00020000000000000001</v>
      </c>
      <c r="I1490" s="30">
        <f>ROUND(G1490*H1490,P4)</f>
        <v>0</v>
      </c>
      <c r="L1490" s="31">
        <v>0</v>
      </c>
      <c r="M1490" s="24">
        <f>ROUND(G1490*L1490,P4)</f>
        <v>0</v>
      </c>
      <c r="N1490" s="25" t="s">
        <v>536</v>
      </c>
      <c r="O1490" s="32">
        <f>M1490*AA1490</f>
        <v>0</v>
      </c>
      <c r="P1490" s="1">
        <v>3</v>
      </c>
      <c r="AA1490" s="1">
        <f>IF(P1490=1,$O$3,IF(P1490=2,$O$4,$O$5))</f>
        <v>0</v>
      </c>
    </row>
    <row r="1491">
      <c r="A1491" s="1" t="s">
        <v>127</v>
      </c>
      <c r="E1491" s="27" t="s">
        <v>2444</v>
      </c>
    </row>
    <row r="1492">
      <c r="A1492" s="1" t="s">
        <v>128</v>
      </c>
    </row>
    <row r="1493">
      <c r="A1493" s="1" t="s">
        <v>129</v>
      </c>
      <c r="E1493" s="27" t="s">
        <v>123</v>
      </c>
    </row>
    <row r="1494">
      <c r="A1494" s="1" t="s">
        <v>121</v>
      </c>
      <c r="B1494" s="1">
        <v>386</v>
      </c>
      <c r="C1494" s="26" t="s">
        <v>2445</v>
      </c>
      <c r="D1494" t="s">
        <v>123</v>
      </c>
      <c r="E1494" s="27" t="s">
        <v>2446</v>
      </c>
      <c r="F1494" s="28" t="s">
        <v>603</v>
      </c>
      <c r="G1494" s="29">
        <v>67.638999999999996</v>
      </c>
      <c r="H1494" s="28">
        <v>0.01575</v>
      </c>
      <c r="I1494" s="30">
        <f>ROUND(G1494*H1494,P4)</f>
        <v>0</v>
      </c>
      <c r="L1494" s="31">
        <v>0</v>
      </c>
      <c r="M1494" s="24">
        <f>ROUND(G1494*L1494,P4)</f>
        <v>0</v>
      </c>
      <c r="N1494" s="25" t="s">
        <v>536</v>
      </c>
      <c r="O1494" s="32">
        <f>M1494*AA1494</f>
        <v>0</v>
      </c>
      <c r="P1494" s="1">
        <v>3</v>
      </c>
      <c r="AA1494" s="1">
        <f>IF(P1494=1,$O$3,IF(P1494=2,$O$4,$O$5))</f>
        <v>0</v>
      </c>
    </row>
    <row r="1495">
      <c r="A1495" s="1" t="s">
        <v>127</v>
      </c>
      <c r="E1495" s="27" t="s">
        <v>2446</v>
      </c>
    </row>
    <row r="1496" ht="63.75">
      <c r="A1496" s="1" t="s">
        <v>128</v>
      </c>
      <c r="E1496" s="33" t="s">
        <v>2447</v>
      </c>
    </row>
    <row r="1497">
      <c r="A1497" s="1" t="s">
        <v>129</v>
      </c>
      <c r="E1497" s="27" t="s">
        <v>123</v>
      </c>
    </row>
    <row r="1498" ht="25.5">
      <c r="A1498" s="1" t="s">
        <v>121</v>
      </c>
      <c r="B1498" s="1">
        <v>380</v>
      </c>
      <c r="C1498" s="26" t="s">
        <v>2448</v>
      </c>
      <c r="D1498" t="s">
        <v>123</v>
      </c>
      <c r="E1498" s="27" t="s">
        <v>2449</v>
      </c>
      <c r="F1498" s="28" t="s">
        <v>603</v>
      </c>
      <c r="G1498" s="29">
        <v>136.77799999999999</v>
      </c>
      <c r="H1498" s="28">
        <v>0.00050000000000000001</v>
      </c>
      <c r="I1498" s="30">
        <f>ROUND(G1498*H1498,P4)</f>
        <v>0</v>
      </c>
      <c r="L1498" s="31">
        <v>0</v>
      </c>
      <c r="M1498" s="24">
        <f>ROUND(G1498*L1498,P4)</f>
        <v>0</v>
      </c>
      <c r="N1498" s="25" t="s">
        <v>536</v>
      </c>
      <c r="O1498" s="32">
        <f>M1498*AA1498</f>
        <v>0</v>
      </c>
      <c r="P1498" s="1">
        <v>3</v>
      </c>
      <c r="AA1498" s="1">
        <f>IF(P1498=1,$O$3,IF(P1498=2,$O$4,$O$5))</f>
        <v>0</v>
      </c>
    </row>
    <row r="1499" ht="25.5">
      <c r="A1499" s="1" t="s">
        <v>127</v>
      </c>
      <c r="E1499" s="27" t="s">
        <v>2449</v>
      </c>
    </row>
    <row r="1500">
      <c r="A1500" s="1" t="s">
        <v>128</v>
      </c>
    </row>
    <row r="1501">
      <c r="A1501" s="1" t="s">
        <v>129</v>
      </c>
      <c r="E1501" s="27" t="s">
        <v>123</v>
      </c>
    </row>
    <row r="1502">
      <c r="A1502" s="1" t="s">
        <v>121</v>
      </c>
      <c r="B1502" s="1">
        <v>381</v>
      </c>
      <c r="C1502" s="26" t="s">
        <v>2450</v>
      </c>
      <c r="D1502" t="s">
        <v>123</v>
      </c>
      <c r="E1502" s="27" t="s">
        <v>2451</v>
      </c>
      <c r="F1502" s="28" t="s">
        <v>142</v>
      </c>
      <c r="G1502" s="29">
        <v>86.120000000000005</v>
      </c>
      <c r="H1502" s="28">
        <v>0</v>
      </c>
      <c r="I1502" s="30">
        <f>ROUND(G1502*H1502,P4)</f>
        <v>0</v>
      </c>
      <c r="L1502" s="31">
        <v>0</v>
      </c>
      <c r="M1502" s="24">
        <f>ROUND(G1502*L1502,P4)</f>
        <v>0</v>
      </c>
      <c r="N1502" s="25" t="s">
        <v>536</v>
      </c>
      <c r="O1502" s="32">
        <f>M1502*AA1502</f>
        <v>0</v>
      </c>
      <c r="P1502" s="1">
        <v>3</v>
      </c>
      <c r="AA1502" s="1">
        <f>IF(P1502=1,$O$3,IF(P1502=2,$O$4,$O$5))</f>
        <v>0</v>
      </c>
    </row>
    <row r="1503">
      <c r="A1503" s="1" t="s">
        <v>127</v>
      </c>
      <c r="E1503" s="27" t="s">
        <v>2451</v>
      </c>
    </row>
    <row r="1504" ht="102">
      <c r="A1504" s="1" t="s">
        <v>128</v>
      </c>
      <c r="E1504" s="33" t="s">
        <v>2452</v>
      </c>
    </row>
    <row r="1505">
      <c r="A1505" s="1" t="s">
        <v>129</v>
      </c>
      <c r="E1505" s="27" t="s">
        <v>123</v>
      </c>
    </row>
    <row r="1506">
      <c r="A1506" s="1" t="s">
        <v>121</v>
      </c>
      <c r="B1506" s="1">
        <v>383</v>
      </c>
      <c r="C1506" s="26" t="s">
        <v>2453</v>
      </c>
      <c r="D1506" t="s">
        <v>123</v>
      </c>
      <c r="E1506" s="27" t="s">
        <v>2454</v>
      </c>
      <c r="F1506" s="28" t="s">
        <v>142</v>
      </c>
      <c r="G1506" s="29">
        <v>8.3000000000000007</v>
      </c>
      <c r="H1506" s="28">
        <v>4.0000000000000003E-05</v>
      </c>
      <c r="I1506" s="30">
        <f>ROUND(G1506*H1506,P4)</f>
        <v>0</v>
      </c>
      <c r="L1506" s="31">
        <v>0</v>
      </c>
      <c r="M1506" s="24">
        <f>ROUND(G1506*L1506,P4)</f>
        <v>0</v>
      </c>
      <c r="N1506" s="25" t="s">
        <v>536</v>
      </c>
      <c r="O1506" s="32">
        <f>M1506*AA1506</f>
        <v>0</v>
      </c>
      <c r="P1506" s="1">
        <v>3</v>
      </c>
      <c r="AA1506" s="1">
        <f>IF(P1506=1,$O$3,IF(P1506=2,$O$4,$O$5))</f>
        <v>0</v>
      </c>
    </row>
    <row r="1507">
      <c r="A1507" s="1" t="s">
        <v>127</v>
      </c>
      <c r="E1507" s="27" t="s">
        <v>2454</v>
      </c>
    </row>
    <row r="1508" ht="38.25">
      <c r="A1508" s="1" t="s">
        <v>128</v>
      </c>
      <c r="E1508" s="33" t="s">
        <v>2455</v>
      </c>
    </row>
    <row r="1509">
      <c r="A1509" s="1" t="s">
        <v>129</v>
      </c>
      <c r="E1509" s="27" t="s">
        <v>123</v>
      </c>
    </row>
    <row r="1510" ht="25.5">
      <c r="A1510" s="1" t="s">
        <v>121</v>
      </c>
      <c r="B1510" s="1">
        <v>385</v>
      </c>
      <c r="C1510" s="26" t="s">
        <v>2456</v>
      </c>
      <c r="D1510" t="s">
        <v>123</v>
      </c>
      <c r="E1510" s="27" t="s">
        <v>2457</v>
      </c>
      <c r="F1510" s="28" t="s">
        <v>603</v>
      </c>
      <c r="G1510" s="29">
        <v>136.77799999999999</v>
      </c>
      <c r="H1510" s="28">
        <v>0.00147</v>
      </c>
      <c r="I1510" s="30">
        <f>ROUND(G1510*H1510,P4)</f>
        <v>0</v>
      </c>
      <c r="L1510" s="31">
        <v>0</v>
      </c>
      <c r="M1510" s="24">
        <f>ROUND(G1510*L1510,P4)</f>
        <v>0</v>
      </c>
      <c r="N1510" s="25" t="s">
        <v>536</v>
      </c>
      <c r="O1510" s="32">
        <f>M1510*AA1510</f>
        <v>0</v>
      </c>
      <c r="P1510" s="1">
        <v>3</v>
      </c>
      <c r="AA1510" s="1">
        <f>IF(P1510=1,$O$3,IF(P1510=2,$O$4,$O$5))</f>
        <v>0</v>
      </c>
    </row>
    <row r="1511" ht="38.25">
      <c r="A1511" s="1" t="s">
        <v>127</v>
      </c>
      <c r="E1511" s="27" t="s">
        <v>2458</v>
      </c>
    </row>
    <row r="1512" ht="89.25">
      <c r="A1512" s="1" t="s">
        <v>128</v>
      </c>
      <c r="E1512" s="33" t="s">
        <v>2459</v>
      </c>
    </row>
    <row r="1513">
      <c r="A1513" s="1" t="s">
        <v>129</v>
      </c>
      <c r="E1513" s="27" t="s">
        <v>123</v>
      </c>
    </row>
    <row r="1514">
      <c r="A1514" s="1" t="s">
        <v>121</v>
      </c>
      <c r="B1514" s="1">
        <v>387</v>
      </c>
      <c r="C1514" s="26" t="s">
        <v>2460</v>
      </c>
      <c r="D1514" t="s">
        <v>123</v>
      </c>
      <c r="E1514" s="27" t="s">
        <v>2461</v>
      </c>
      <c r="F1514" s="28" t="s">
        <v>603</v>
      </c>
      <c r="G1514" s="29">
        <v>136.77799999999999</v>
      </c>
      <c r="H1514" s="28">
        <v>0.00016000000000000001</v>
      </c>
      <c r="I1514" s="30">
        <f>ROUND(G1514*H1514,P4)</f>
        <v>0</v>
      </c>
      <c r="L1514" s="31">
        <v>0</v>
      </c>
      <c r="M1514" s="24">
        <f>ROUND(G1514*L1514,P4)</f>
        <v>0</v>
      </c>
      <c r="N1514" s="25" t="s">
        <v>536</v>
      </c>
      <c r="O1514" s="32">
        <f>M1514*AA1514</f>
        <v>0</v>
      </c>
      <c r="P1514" s="1">
        <v>3</v>
      </c>
      <c r="AA1514" s="1">
        <f>IF(P1514=1,$O$3,IF(P1514=2,$O$4,$O$5))</f>
        <v>0</v>
      </c>
    </row>
    <row r="1515">
      <c r="A1515" s="1" t="s">
        <v>127</v>
      </c>
      <c r="E1515" s="27" t="s">
        <v>2461</v>
      </c>
    </row>
    <row r="1516">
      <c r="A1516" s="1" t="s">
        <v>128</v>
      </c>
    </row>
    <row r="1517">
      <c r="A1517" s="1" t="s">
        <v>129</v>
      </c>
      <c r="E1517" s="27" t="s">
        <v>123</v>
      </c>
    </row>
    <row r="1518" ht="25.5">
      <c r="A1518" s="1" t="s">
        <v>121</v>
      </c>
      <c r="B1518" s="1">
        <v>388</v>
      </c>
      <c r="C1518" s="26" t="s">
        <v>2462</v>
      </c>
      <c r="D1518" t="s">
        <v>123</v>
      </c>
      <c r="E1518" s="27" t="s">
        <v>2463</v>
      </c>
      <c r="F1518" s="28" t="s">
        <v>603</v>
      </c>
      <c r="G1518" s="29">
        <v>136.77799999999999</v>
      </c>
      <c r="H1518" s="28">
        <v>0.00014999999999999999</v>
      </c>
      <c r="I1518" s="30">
        <f>ROUND(G1518*H1518,P4)</f>
        <v>0</v>
      </c>
      <c r="L1518" s="31">
        <v>0</v>
      </c>
      <c r="M1518" s="24">
        <f>ROUND(G1518*L1518,P4)</f>
        <v>0</v>
      </c>
      <c r="N1518" s="25" t="s">
        <v>536</v>
      </c>
      <c r="O1518" s="32">
        <f>M1518*AA1518</f>
        <v>0</v>
      </c>
      <c r="P1518" s="1">
        <v>3</v>
      </c>
      <c r="AA1518" s="1">
        <f>IF(P1518=1,$O$3,IF(P1518=2,$O$4,$O$5))</f>
        <v>0</v>
      </c>
    </row>
    <row r="1519" ht="25.5">
      <c r="A1519" s="1" t="s">
        <v>127</v>
      </c>
      <c r="E1519" s="27" t="s">
        <v>2463</v>
      </c>
    </row>
    <row r="1520">
      <c r="A1520" s="1" t="s">
        <v>128</v>
      </c>
    </row>
    <row r="1521">
      <c r="A1521" s="1" t="s">
        <v>129</v>
      </c>
      <c r="E1521" s="27" t="s">
        <v>123</v>
      </c>
    </row>
    <row r="1522" ht="25.5">
      <c r="A1522" s="1" t="s">
        <v>121</v>
      </c>
      <c r="B1522" s="1">
        <v>389</v>
      </c>
      <c r="C1522" s="26" t="s">
        <v>2464</v>
      </c>
      <c r="D1522" t="s">
        <v>123</v>
      </c>
      <c r="E1522" s="27" t="s">
        <v>2465</v>
      </c>
      <c r="F1522" s="28" t="s">
        <v>603</v>
      </c>
      <c r="G1522" s="29">
        <v>136.77799999999999</v>
      </c>
      <c r="H1522" s="28">
        <v>1.0000000000000001E-05</v>
      </c>
      <c r="I1522" s="30">
        <f>ROUND(G1522*H1522,P4)</f>
        <v>0</v>
      </c>
      <c r="L1522" s="31">
        <v>0</v>
      </c>
      <c r="M1522" s="24">
        <f>ROUND(G1522*L1522,P4)</f>
        <v>0</v>
      </c>
      <c r="N1522" s="25" t="s">
        <v>536</v>
      </c>
      <c r="O1522" s="32">
        <f>M1522*AA1522</f>
        <v>0</v>
      </c>
      <c r="P1522" s="1">
        <v>3</v>
      </c>
      <c r="AA1522" s="1">
        <f>IF(P1522=1,$O$3,IF(P1522=2,$O$4,$O$5))</f>
        <v>0</v>
      </c>
    </row>
    <row r="1523" ht="25.5">
      <c r="A1523" s="1" t="s">
        <v>127</v>
      </c>
      <c r="E1523" s="27" t="s">
        <v>2465</v>
      </c>
    </row>
    <row r="1524">
      <c r="A1524" s="1" t="s">
        <v>128</v>
      </c>
    </row>
    <row r="1525">
      <c r="A1525" s="1" t="s">
        <v>129</v>
      </c>
      <c r="E1525" s="27" t="s">
        <v>123</v>
      </c>
    </row>
    <row r="1526" ht="25.5">
      <c r="A1526" s="1" t="s">
        <v>121</v>
      </c>
      <c r="B1526" s="1">
        <v>390</v>
      </c>
      <c r="C1526" s="26" t="s">
        <v>2466</v>
      </c>
      <c r="D1526" t="s">
        <v>123</v>
      </c>
      <c r="E1526" s="27" t="s">
        <v>2467</v>
      </c>
      <c r="F1526" s="28" t="s">
        <v>603</v>
      </c>
      <c r="G1526" s="29">
        <v>136.77799999999999</v>
      </c>
      <c r="H1526" s="28">
        <v>0.00013999999999999999</v>
      </c>
      <c r="I1526" s="30">
        <f>ROUND(G1526*H1526,P4)</f>
        <v>0</v>
      </c>
      <c r="L1526" s="31">
        <v>0</v>
      </c>
      <c r="M1526" s="24">
        <f>ROUND(G1526*L1526,P4)</f>
        <v>0</v>
      </c>
      <c r="N1526" s="25" t="s">
        <v>536</v>
      </c>
      <c r="O1526" s="32">
        <f>M1526*AA1526</f>
        <v>0</v>
      </c>
      <c r="P1526" s="1">
        <v>3</v>
      </c>
      <c r="AA1526" s="1">
        <f>IF(P1526=1,$O$3,IF(P1526=2,$O$4,$O$5))</f>
        <v>0</v>
      </c>
    </row>
    <row r="1527" ht="38.25">
      <c r="A1527" s="1" t="s">
        <v>127</v>
      </c>
      <c r="E1527" s="27" t="s">
        <v>2468</v>
      </c>
    </row>
    <row r="1528">
      <c r="A1528" s="1" t="s">
        <v>128</v>
      </c>
    </row>
    <row r="1529">
      <c r="A1529" s="1" t="s">
        <v>129</v>
      </c>
      <c r="E1529" s="27" t="s">
        <v>2469</v>
      </c>
    </row>
    <row r="1530" ht="25.5">
      <c r="A1530" s="1" t="s">
        <v>121</v>
      </c>
      <c r="B1530" s="1">
        <v>391</v>
      </c>
      <c r="C1530" s="26" t="s">
        <v>2470</v>
      </c>
      <c r="D1530" t="s">
        <v>123</v>
      </c>
      <c r="E1530" s="27" t="s">
        <v>2471</v>
      </c>
      <c r="F1530" s="28" t="s">
        <v>632</v>
      </c>
      <c r="G1530" s="29">
        <v>1.4319999999999999</v>
      </c>
      <c r="H1530" s="28">
        <v>0</v>
      </c>
      <c r="I1530" s="30">
        <f>ROUND(G1530*H1530,P4)</f>
        <v>0</v>
      </c>
      <c r="L1530" s="31">
        <v>0</v>
      </c>
      <c r="M1530" s="24">
        <f>ROUND(G1530*L1530,P4)</f>
        <v>0</v>
      </c>
      <c r="N1530" s="25" t="s">
        <v>536</v>
      </c>
      <c r="O1530" s="32">
        <f>M1530*AA1530</f>
        <v>0</v>
      </c>
      <c r="P1530" s="1">
        <v>3</v>
      </c>
      <c r="AA1530" s="1">
        <f>IF(P1530=1,$O$3,IF(P1530=2,$O$4,$O$5))</f>
        <v>0</v>
      </c>
    </row>
    <row r="1531" ht="38.25">
      <c r="A1531" s="1" t="s">
        <v>127</v>
      </c>
      <c r="E1531" s="27" t="s">
        <v>2472</v>
      </c>
    </row>
    <row r="1532">
      <c r="A1532" s="1" t="s">
        <v>128</v>
      </c>
    </row>
    <row r="1533">
      <c r="A1533" s="1" t="s">
        <v>129</v>
      </c>
      <c r="E1533" s="27" t="s">
        <v>123</v>
      </c>
    </row>
    <row r="1534">
      <c r="A1534" s="1" t="s">
        <v>121</v>
      </c>
      <c r="B1534" s="1">
        <v>382</v>
      </c>
      <c r="C1534" s="26" t="s">
        <v>2473</v>
      </c>
      <c r="D1534" t="s">
        <v>123</v>
      </c>
      <c r="E1534" s="27" t="s">
        <v>2474</v>
      </c>
      <c r="F1534" s="28" t="s">
        <v>142</v>
      </c>
      <c r="G1534" s="29">
        <v>93.010000000000005</v>
      </c>
      <c r="H1534" s="28">
        <v>0.00035</v>
      </c>
      <c r="I1534" s="30">
        <f>ROUND(G1534*H1534,P4)</f>
        <v>0</v>
      </c>
      <c r="L1534" s="31">
        <v>0</v>
      </c>
      <c r="M1534" s="24">
        <f>ROUND(G1534*L1534,P4)</f>
        <v>0</v>
      </c>
      <c r="N1534" s="25" t="s">
        <v>177</v>
      </c>
      <c r="O1534" s="32">
        <f>M1534*AA1534</f>
        <v>0</v>
      </c>
      <c r="P1534" s="1">
        <v>3</v>
      </c>
      <c r="AA1534" s="1">
        <f>IF(P1534=1,$O$3,IF(P1534=2,$O$4,$O$5))</f>
        <v>0</v>
      </c>
    </row>
    <row r="1535">
      <c r="A1535" s="1" t="s">
        <v>127</v>
      </c>
      <c r="E1535" s="27" t="s">
        <v>2474</v>
      </c>
    </row>
    <row r="1536">
      <c r="A1536" s="1" t="s">
        <v>128</v>
      </c>
    </row>
    <row r="1537">
      <c r="A1537" s="1" t="s">
        <v>129</v>
      </c>
      <c r="E1537" s="27" t="s">
        <v>123</v>
      </c>
    </row>
    <row r="1538">
      <c r="A1538" s="1" t="s">
        <v>118</v>
      </c>
      <c r="C1538" s="22" t="s">
        <v>2475</v>
      </c>
      <c r="E1538" s="23" t="s">
        <v>2476</v>
      </c>
      <c r="L1538" s="24">
        <f>SUMIFS(L1539:L1586,A1539:A1586,"P")</f>
        <v>0</v>
      </c>
      <c r="M1538" s="24">
        <f>SUMIFS(M1539:M1586,A1539:A1586,"P")</f>
        <v>0</v>
      </c>
      <c r="N1538" s="25"/>
    </row>
    <row r="1539" ht="25.5">
      <c r="A1539" s="1" t="s">
        <v>121</v>
      </c>
      <c r="B1539" s="1">
        <v>400</v>
      </c>
      <c r="C1539" s="26" t="s">
        <v>2477</v>
      </c>
      <c r="D1539" t="s">
        <v>123</v>
      </c>
      <c r="E1539" s="27" t="s">
        <v>2478</v>
      </c>
      <c r="F1539" s="28" t="s">
        <v>603</v>
      </c>
      <c r="G1539" s="29">
        <v>195.602</v>
      </c>
      <c r="H1539" s="28">
        <v>0.0036800000000000001</v>
      </c>
      <c r="I1539" s="30">
        <f>ROUND(G1539*H1539,P4)</f>
        <v>0</v>
      </c>
      <c r="L1539" s="31">
        <v>0</v>
      </c>
      <c r="M1539" s="24">
        <f>ROUND(G1539*L1539,P4)</f>
        <v>0</v>
      </c>
      <c r="N1539" s="25" t="s">
        <v>536</v>
      </c>
      <c r="O1539" s="32">
        <f>M1539*AA1539</f>
        <v>0</v>
      </c>
      <c r="P1539" s="1">
        <v>3</v>
      </c>
      <c r="AA1539" s="1">
        <f>IF(P1539=1,$O$3,IF(P1539=2,$O$4,$O$5))</f>
        <v>0</v>
      </c>
    </row>
    <row r="1540" ht="25.5">
      <c r="A1540" s="1" t="s">
        <v>127</v>
      </c>
      <c r="E1540" s="27" t="s">
        <v>2478</v>
      </c>
    </row>
    <row r="1541">
      <c r="A1541" s="1" t="s">
        <v>128</v>
      </c>
    </row>
    <row r="1542">
      <c r="A1542" s="1" t="s">
        <v>129</v>
      </c>
      <c r="E1542" s="27" t="s">
        <v>123</v>
      </c>
    </row>
    <row r="1543" ht="25.5">
      <c r="A1543" s="1" t="s">
        <v>121</v>
      </c>
      <c r="B1543" s="1">
        <v>398</v>
      </c>
      <c r="C1543" s="26" t="s">
        <v>2479</v>
      </c>
      <c r="D1543" t="s">
        <v>123</v>
      </c>
      <c r="E1543" s="27" t="s">
        <v>2480</v>
      </c>
      <c r="F1543" s="28" t="s">
        <v>603</v>
      </c>
      <c r="G1543" s="29">
        <v>29.859999999999999</v>
      </c>
      <c r="H1543" s="28">
        <v>0.0030599999999999998</v>
      </c>
      <c r="I1543" s="30">
        <f>ROUND(G1543*H1543,P4)</f>
        <v>0</v>
      </c>
      <c r="L1543" s="31">
        <v>0</v>
      </c>
      <c r="M1543" s="24">
        <f>ROUND(G1543*L1543,P4)</f>
        <v>0</v>
      </c>
      <c r="N1543" s="25" t="s">
        <v>536</v>
      </c>
      <c r="O1543" s="32">
        <f>M1543*AA1543</f>
        <v>0</v>
      </c>
      <c r="P1543" s="1">
        <v>3</v>
      </c>
      <c r="AA1543" s="1">
        <f>IF(P1543=1,$O$3,IF(P1543=2,$O$4,$O$5))</f>
        <v>0</v>
      </c>
    </row>
    <row r="1544" ht="25.5">
      <c r="A1544" s="1" t="s">
        <v>127</v>
      </c>
      <c r="E1544" s="27" t="s">
        <v>2481</v>
      </c>
    </row>
    <row r="1545" ht="51">
      <c r="A1545" s="1" t="s">
        <v>128</v>
      </c>
      <c r="E1545" s="33" t="s">
        <v>2482</v>
      </c>
    </row>
    <row r="1546">
      <c r="A1546" s="1" t="s">
        <v>129</v>
      </c>
      <c r="E1546" s="27" t="s">
        <v>123</v>
      </c>
    </row>
    <row r="1547">
      <c r="A1547" s="1" t="s">
        <v>121</v>
      </c>
      <c r="B1547" s="1">
        <v>392</v>
      </c>
      <c r="C1547" s="26" t="s">
        <v>2483</v>
      </c>
      <c r="D1547" t="s">
        <v>123</v>
      </c>
      <c r="E1547" s="27" t="s">
        <v>2484</v>
      </c>
      <c r="F1547" s="28" t="s">
        <v>603</v>
      </c>
      <c r="G1547" s="29">
        <v>25.440000000000001</v>
      </c>
      <c r="H1547" s="28">
        <v>0</v>
      </c>
      <c r="I1547" s="30">
        <f>ROUND(G1547*H1547,P4)</f>
        <v>0</v>
      </c>
      <c r="L1547" s="31">
        <v>0</v>
      </c>
      <c r="M1547" s="24">
        <f>ROUND(G1547*L1547,P4)</f>
        <v>0</v>
      </c>
      <c r="N1547" s="25" t="s">
        <v>536</v>
      </c>
      <c r="O1547" s="32">
        <f>M1547*AA1547</f>
        <v>0</v>
      </c>
      <c r="P1547" s="1">
        <v>3</v>
      </c>
      <c r="AA1547" s="1">
        <f>IF(P1547=1,$O$3,IF(P1547=2,$O$4,$O$5))</f>
        <v>0</v>
      </c>
    </row>
    <row r="1548">
      <c r="A1548" s="1" t="s">
        <v>127</v>
      </c>
      <c r="E1548" s="27" t="s">
        <v>2484</v>
      </c>
    </row>
    <row r="1549">
      <c r="A1549" s="1" t="s">
        <v>128</v>
      </c>
    </row>
    <row r="1550">
      <c r="A1550" s="1" t="s">
        <v>129</v>
      </c>
      <c r="E1550" s="27" t="s">
        <v>123</v>
      </c>
    </row>
    <row r="1551">
      <c r="A1551" s="1" t="s">
        <v>121</v>
      </c>
      <c r="B1551" s="1">
        <v>393</v>
      </c>
      <c r="C1551" s="26" t="s">
        <v>2485</v>
      </c>
      <c r="D1551" t="s">
        <v>123</v>
      </c>
      <c r="E1551" s="27" t="s">
        <v>2486</v>
      </c>
      <c r="F1551" s="28" t="s">
        <v>603</v>
      </c>
      <c r="G1551" s="29">
        <v>25.440000000000001</v>
      </c>
      <c r="H1551" s="28">
        <v>3.0000000000000001E-05</v>
      </c>
      <c r="I1551" s="30">
        <f>ROUND(G1551*H1551,P4)</f>
        <v>0</v>
      </c>
      <c r="L1551" s="31">
        <v>0</v>
      </c>
      <c r="M1551" s="24">
        <f>ROUND(G1551*L1551,P4)</f>
        <v>0</v>
      </c>
      <c r="N1551" s="25" t="s">
        <v>536</v>
      </c>
      <c r="O1551" s="32">
        <f>M1551*AA1551</f>
        <v>0</v>
      </c>
      <c r="P1551" s="1">
        <v>3</v>
      </c>
      <c r="AA1551" s="1">
        <f>IF(P1551=1,$O$3,IF(P1551=2,$O$4,$O$5))</f>
        <v>0</v>
      </c>
    </row>
    <row r="1552">
      <c r="A1552" s="1" t="s">
        <v>127</v>
      </c>
      <c r="E1552" s="27" t="s">
        <v>2486</v>
      </c>
    </row>
    <row r="1553" ht="25.5">
      <c r="A1553" s="1" t="s">
        <v>128</v>
      </c>
      <c r="E1553" s="33" t="s">
        <v>2487</v>
      </c>
    </row>
    <row r="1554">
      <c r="A1554" s="1" t="s">
        <v>129</v>
      </c>
      <c r="E1554" s="27" t="s">
        <v>123</v>
      </c>
    </row>
    <row r="1555">
      <c r="A1555" s="1" t="s">
        <v>121</v>
      </c>
      <c r="B1555" s="1">
        <v>394</v>
      </c>
      <c r="C1555" s="26" t="s">
        <v>2488</v>
      </c>
      <c r="D1555" t="s">
        <v>123</v>
      </c>
      <c r="E1555" s="27" t="s">
        <v>2489</v>
      </c>
      <c r="F1555" s="28" t="s">
        <v>603</v>
      </c>
      <c r="G1555" s="29">
        <v>177.81999999999999</v>
      </c>
      <c r="H1555" s="28">
        <v>0.00020000000000000001</v>
      </c>
      <c r="I1555" s="30">
        <f>ROUND(G1555*H1555,P4)</f>
        <v>0</v>
      </c>
      <c r="L1555" s="31">
        <v>0</v>
      </c>
      <c r="M1555" s="24">
        <f>ROUND(G1555*L1555,P4)</f>
        <v>0</v>
      </c>
      <c r="N1555" s="25" t="s">
        <v>536</v>
      </c>
      <c r="O1555" s="32">
        <f>M1555*AA1555</f>
        <v>0</v>
      </c>
      <c r="P1555" s="1">
        <v>3</v>
      </c>
      <c r="AA1555" s="1">
        <f>IF(P1555=1,$O$3,IF(P1555=2,$O$4,$O$5))</f>
        <v>0</v>
      </c>
    </row>
    <row r="1556">
      <c r="A1556" s="1" t="s">
        <v>127</v>
      </c>
      <c r="E1556" s="27" t="s">
        <v>2489</v>
      </c>
    </row>
    <row r="1557">
      <c r="A1557" s="1" t="s">
        <v>128</v>
      </c>
    </row>
    <row r="1558">
      <c r="A1558" s="1" t="s">
        <v>129</v>
      </c>
      <c r="E1558" s="27" t="s">
        <v>123</v>
      </c>
    </row>
    <row r="1559" ht="25.5">
      <c r="A1559" s="1" t="s">
        <v>121</v>
      </c>
      <c r="B1559" s="1">
        <v>395</v>
      </c>
      <c r="C1559" s="26" t="s">
        <v>2490</v>
      </c>
      <c r="D1559" t="s">
        <v>123</v>
      </c>
      <c r="E1559" s="27" t="s">
        <v>2491</v>
      </c>
      <c r="F1559" s="28" t="s">
        <v>603</v>
      </c>
      <c r="G1559" s="29">
        <v>25.440000000000001</v>
      </c>
      <c r="H1559" s="28">
        <v>0.00040000000000000002</v>
      </c>
      <c r="I1559" s="30">
        <f>ROUND(G1559*H1559,P4)</f>
        <v>0</v>
      </c>
      <c r="L1559" s="31">
        <v>0</v>
      </c>
      <c r="M1559" s="24">
        <f>ROUND(G1559*L1559,P4)</f>
        <v>0</v>
      </c>
      <c r="N1559" s="25" t="s">
        <v>536</v>
      </c>
      <c r="O1559" s="32">
        <f>M1559*AA1559</f>
        <v>0</v>
      </c>
      <c r="P1559" s="1">
        <v>3</v>
      </c>
      <c r="AA1559" s="1">
        <f>IF(P1559=1,$O$3,IF(P1559=2,$O$4,$O$5))</f>
        <v>0</v>
      </c>
    </row>
    <row r="1560" ht="25.5">
      <c r="A1560" s="1" t="s">
        <v>127</v>
      </c>
      <c r="E1560" s="27" t="s">
        <v>2491</v>
      </c>
    </row>
    <row r="1561" ht="25.5">
      <c r="A1561" s="1" t="s">
        <v>128</v>
      </c>
      <c r="E1561" s="33" t="s">
        <v>2492</v>
      </c>
    </row>
    <row r="1562">
      <c r="A1562" s="1" t="s">
        <v>129</v>
      </c>
      <c r="E1562" s="27" t="s">
        <v>123</v>
      </c>
    </row>
    <row r="1563">
      <c r="A1563" s="1" t="s">
        <v>121</v>
      </c>
      <c r="B1563" s="1">
        <v>399</v>
      </c>
      <c r="C1563" s="26" t="s">
        <v>2493</v>
      </c>
      <c r="D1563" t="s">
        <v>123</v>
      </c>
      <c r="E1563" s="27" t="s">
        <v>2494</v>
      </c>
      <c r="F1563" s="28" t="s">
        <v>603</v>
      </c>
      <c r="G1563" s="29">
        <v>177.81999999999999</v>
      </c>
      <c r="H1563" s="28">
        <v>0.00029999999999999997</v>
      </c>
      <c r="I1563" s="30">
        <f>ROUND(G1563*H1563,P4)</f>
        <v>0</v>
      </c>
      <c r="L1563" s="31">
        <v>0</v>
      </c>
      <c r="M1563" s="24">
        <f>ROUND(G1563*L1563,P4)</f>
        <v>0</v>
      </c>
      <c r="N1563" s="25" t="s">
        <v>536</v>
      </c>
      <c r="O1563" s="32">
        <f>M1563*AA1563</f>
        <v>0</v>
      </c>
      <c r="P1563" s="1">
        <v>3</v>
      </c>
      <c r="AA1563" s="1">
        <f>IF(P1563=1,$O$3,IF(P1563=2,$O$4,$O$5))</f>
        <v>0</v>
      </c>
    </row>
    <row r="1564">
      <c r="A1564" s="1" t="s">
        <v>127</v>
      </c>
      <c r="E1564" s="27" t="s">
        <v>2494</v>
      </c>
    </row>
    <row r="1565" ht="153">
      <c r="A1565" s="1" t="s">
        <v>128</v>
      </c>
      <c r="E1565" s="33" t="s">
        <v>2495</v>
      </c>
    </row>
    <row r="1566">
      <c r="A1566" s="1" t="s">
        <v>129</v>
      </c>
      <c r="E1566" s="27" t="s">
        <v>123</v>
      </c>
    </row>
    <row r="1567">
      <c r="A1567" s="1" t="s">
        <v>121</v>
      </c>
      <c r="B1567" s="1">
        <v>396</v>
      </c>
      <c r="C1567" s="26" t="s">
        <v>2496</v>
      </c>
      <c r="D1567" t="s">
        <v>123</v>
      </c>
      <c r="E1567" s="27" t="s">
        <v>2497</v>
      </c>
      <c r="F1567" s="28" t="s">
        <v>142</v>
      </c>
      <c r="G1567" s="29">
        <v>17.050000000000001</v>
      </c>
      <c r="H1567" s="28">
        <v>5.0000000000000002E-05</v>
      </c>
      <c r="I1567" s="30">
        <f>ROUND(G1567*H1567,P4)</f>
        <v>0</v>
      </c>
      <c r="L1567" s="31">
        <v>0</v>
      </c>
      <c r="M1567" s="24">
        <f>ROUND(G1567*L1567,P4)</f>
        <v>0</v>
      </c>
      <c r="N1567" s="25" t="s">
        <v>536</v>
      </c>
      <c r="O1567" s="32">
        <f>M1567*AA1567</f>
        <v>0</v>
      </c>
      <c r="P1567" s="1">
        <v>3</v>
      </c>
      <c r="AA1567" s="1">
        <f>IF(P1567=1,$O$3,IF(P1567=2,$O$4,$O$5))</f>
        <v>0</v>
      </c>
    </row>
    <row r="1568">
      <c r="A1568" s="1" t="s">
        <v>127</v>
      </c>
      <c r="E1568" s="27" t="s">
        <v>2497</v>
      </c>
    </row>
    <row r="1569" ht="25.5">
      <c r="A1569" s="1" t="s">
        <v>128</v>
      </c>
      <c r="E1569" s="33" t="s">
        <v>2498</v>
      </c>
    </row>
    <row r="1570">
      <c r="A1570" s="1" t="s">
        <v>129</v>
      </c>
      <c r="E1570" s="27" t="s">
        <v>123</v>
      </c>
    </row>
    <row r="1571">
      <c r="A1571" s="1" t="s">
        <v>121</v>
      </c>
      <c r="B1571" s="1">
        <v>397</v>
      </c>
      <c r="C1571" s="26" t="s">
        <v>2499</v>
      </c>
      <c r="D1571" t="s">
        <v>123</v>
      </c>
      <c r="E1571" s="27" t="s">
        <v>2500</v>
      </c>
      <c r="F1571" s="28" t="s">
        <v>149</v>
      </c>
      <c r="G1571" s="29">
        <v>4</v>
      </c>
      <c r="H1571" s="28">
        <v>3.0000000000000001E-05</v>
      </c>
      <c r="I1571" s="30">
        <f>ROUND(G1571*H1571,P4)</f>
        <v>0</v>
      </c>
      <c r="L1571" s="31">
        <v>0</v>
      </c>
      <c r="M1571" s="24">
        <f>ROUND(G1571*L1571,P4)</f>
        <v>0</v>
      </c>
      <c r="N1571" s="25" t="s">
        <v>536</v>
      </c>
      <c r="O1571" s="32">
        <f>M1571*AA1571</f>
        <v>0</v>
      </c>
      <c r="P1571" s="1">
        <v>3</v>
      </c>
      <c r="AA1571" s="1">
        <f>IF(P1571=1,$O$3,IF(P1571=2,$O$4,$O$5))</f>
        <v>0</v>
      </c>
    </row>
    <row r="1572">
      <c r="A1572" s="1" t="s">
        <v>127</v>
      </c>
      <c r="E1572" s="27" t="s">
        <v>2500</v>
      </c>
    </row>
    <row r="1573">
      <c r="A1573" s="1" t="s">
        <v>128</v>
      </c>
    </row>
    <row r="1574">
      <c r="A1574" s="1" t="s">
        <v>129</v>
      </c>
      <c r="E1574" s="27" t="s">
        <v>123</v>
      </c>
    </row>
    <row r="1575">
      <c r="A1575" s="1" t="s">
        <v>121</v>
      </c>
      <c r="B1575" s="1">
        <v>401</v>
      </c>
      <c r="C1575" s="26" t="s">
        <v>2501</v>
      </c>
      <c r="D1575" t="s">
        <v>123</v>
      </c>
      <c r="E1575" s="27" t="s">
        <v>2502</v>
      </c>
      <c r="F1575" s="28" t="s">
        <v>142</v>
      </c>
      <c r="G1575" s="29">
        <v>191.10599999999999</v>
      </c>
      <c r="H1575" s="28">
        <v>1.0000000000000001E-05</v>
      </c>
      <c r="I1575" s="30">
        <f>ROUND(G1575*H1575,P4)</f>
        <v>0</v>
      </c>
      <c r="L1575" s="31">
        <v>0</v>
      </c>
      <c r="M1575" s="24">
        <f>ROUND(G1575*L1575,P4)</f>
        <v>0</v>
      </c>
      <c r="N1575" s="25" t="s">
        <v>536</v>
      </c>
      <c r="O1575" s="32">
        <f>M1575*AA1575</f>
        <v>0</v>
      </c>
      <c r="P1575" s="1">
        <v>3</v>
      </c>
      <c r="AA1575" s="1">
        <f>IF(P1575=1,$O$3,IF(P1575=2,$O$4,$O$5))</f>
        <v>0</v>
      </c>
    </row>
    <row r="1576">
      <c r="A1576" s="1" t="s">
        <v>127</v>
      </c>
      <c r="E1576" s="27" t="s">
        <v>2502</v>
      </c>
    </row>
    <row r="1577" ht="153">
      <c r="A1577" s="1" t="s">
        <v>128</v>
      </c>
      <c r="E1577" s="33" t="s">
        <v>2503</v>
      </c>
    </row>
    <row r="1578">
      <c r="A1578" s="1" t="s">
        <v>129</v>
      </c>
      <c r="E1578" s="27" t="s">
        <v>123</v>
      </c>
    </row>
    <row r="1579" ht="25.5">
      <c r="A1579" s="1" t="s">
        <v>121</v>
      </c>
      <c r="B1579" s="1">
        <v>403</v>
      </c>
      <c r="C1579" s="26" t="s">
        <v>2504</v>
      </c>
      <c r="D1579" t="s">
        <v>123</v>
      </c>
      <c r="E1579" s="27" t="s">
        <v>2505</v>
      </c>
      <c r="F1579" s="28" t="s">
        <v>632</v>
      </c>
      <c r="G1579" s="29">
        <v>0.98199999999999998</v>
      </c>
      <c r="H1579" s="28">
        <v>0</v>
      </c>
      <c r="I1579" s="30">
        <f>ROUND(G1579*H1579,P4)</f>
        <v>0</v>
      </c>
      <c r="L1579" s="31">
        <v>0</v>
      </c>
      <c r="M1579" s="24">
        <f>ROUND(G1579*L1579,P4)</f>
        <v>0</v>
      </c>
      <c r="N1579" s="25" t="s">
        <v>536</v>
      </c>
      <c r="O1579" s="32">
        <f>M1579*AA1579</f>
        <v>0</v>
      </c>
      <c r="P1579" s="1">
        <v>3</v>
      </c>
      <c r="AA1579" s="1">
        <f>IF(P1579=1,$O$3,IF(P1579=2,$O$4,$O$5))</f>
        <v>0</v>
      </c>
    </row>
    <row r="1580" ht="38.25">
      <c r="A1580" s="1" t="s">
        <v>127</v>
      </c>
      <c r="E1580" s="27" t="s">
        <v>2506</v>
      </c>
    </row>
    <row r="1581">
      <c r="A1581" s="1" t="s">
        <v>128</v>
      </c>
    </row>
    <row r="1582">
      <c r="A1582" s="1" t="s">
        <v>129</v>
      </c>
      <c r="E1582" s="27" t="s">
        <v>123</v>
      </c>
    </row>
    <row r="1583">
      <c r="A1583" s="1" t="s">
        <v>121</v>
      </c>
      <c r="B1583" s="1">
        <v>402</v>
      </c>
      <c r="C1583" s="26" t="s">
        <v>2473</v>
      </c>
      <c r="D1583" t="s">
        <v>119</v>
      </c>
      <c r="E1583" s="27" t="s">
        <v>2474</v>
      </c>
      <c r="F1583" s="28" t="s">
        <v>142</v>
      </c>
      <c r="G1583" s="29">
        <v>194.928</v>
      </c>
      <c r="H1583" s="28">
        <v>0.00035</v>
      </c>
      <c r="I1583" s="30">
        <f>ROUND(G1583*H1583,P4)</f>
        <v>0</v>
      </c>
      <c r="L1583" s="31">
        <v>0</v>
      </c>
      <c r="M1583" s="24">
        <f>ROUND(G1583*L1583,P4)</f>
        <v>0</v>
      </c>
      <c r="N1583" s="25" t="s">
        <v>177</v>
      </c>
      <c r="O1583" s="32">
        <f>M1583*AA1583</f>
        <v>0</v>
      </c>
      <c r="P1583" s="1">
        <v>3</v>
      </c>
      <c r="AA1583" s="1">
        <f>IF(P1583=1,$O$3,IF(P1583=2,$O$4,$O$5))</f>
        <v>0</v>
      </c>
    </row>
    <row r="1584">
      <c r="A1584" s="1" t="s">
        <v>127</v>
      </c>
      <c r="E1584" s="27" t="s">
        <v>2474</v>
      </c>
    </row>
    <row r="1585">
      <c r="A1585" s="1" t="s">
        <v>128</v>
      </c>
    </row>
    <row r="1586">
      <c r="A1586" s="1" t="s">
        <v>129</v>
      </c>
      <c r="E1586" s="27" t="s">
        <v>123</v>
      </c>
    </row>
    <row r="1587">
      <c r="A1587" s="1" t="s">
        <v>118</v>
      </c>
      <c r="C1587" s="22" t="s">
        <v>2507</v>
      </c>
      <c r="E1587" s="23" t="s">
        <v>2508</v>
      </c>
      <c r="L1587" s="24">
        <f>SUMIFS(L1588:L1611,A1588:A1611,"P")</f>
        <v>0</v>
      </c>
      <c r="M1587" s="24">
        <f>SUMIFS(M1588:M1611,A1588:A1611,"P")</f>
        <v>0</v>
      </c>
      <c r="N1587" s="25"/>
    </row>
    <row r="1588">
      <c r="A1588" s="1" t="s">
        <v>121</v>
      </c>
      <c r="B1588" s="1">
        <v>404</v>
      </c>
      <c r="C1588" s="26" t="s">
        <v>2509</v>
      </c>
      <c r="D1588" t="s">
        <v>123</v>
      </c>
      <c r="E1588" s="27" t="s">
        <v>2510</v>
      </c>
      <c r="F1588" s="28" t="s">
        <v>603</v>
      </c>
      <c r="G1588" s="29">
        <v>135.00700000000001</v>
      </c>
      <c r="H1588" s="28">
        <v>0.00029999999999999997</v>
      </c>
      <c r="I1588" s="30">
        <f>ROUND(G1588*H1588,P4)</f>
        <v>0</v>
      </c>
      <c r="L1588" s="31">
        <v>0</v>
      </c>
      <c r="M1588" s="24">
        <f>ROUND(G1588*L1588,P4)</f>
        <v>0</v>
      </c>
      <c r="N1588" s="25" t="s">
        <v>536</v>
      </c>
      <c r="O1588" s="32">
        <f>M1588*AA1588</f>
        <v>0</v>
      </c>
      <c r="P1588" s="1">
        <v>3</v>
      </c>
      <c r="AA1588" s="1">
        <f>IF(P1588=1,$O$3,IF(P1588=2,$O$4,$O$5))</f>
        <v>0</v>
      </c>
    </row>
    <row r="1589">
      <c r="A1589" s="1" t="s">
        <v>127</v>
      </c>
      <c r="E1589" s="27" t="s">
        <v>2510</v>
      </c>
    </row>
    <row r="1590" ht="318.75">
      <c r="A1590" s="1" t="s">
        <v>128</v>
      </c>
      <c r="E1590" s="33" t="s">
        <v>2511</v>
      </c>
    </row>
    <row r="1591">
      <c r="A1591" s="1" t="s">
        <v>129</v>
      </c>
      <c r="E1591" s="27" t="s">
        <v>123</v>
      </c>
    </row>
    <row r="1592">
      <c r="A1592" s="1" t="s">
        <v>121</v>
      </c>
      <c r="B1592" s="1">
        <v>405</v>
      </c>
      <c r="C1592" s="26" t="s">
        <v>2512</v>
      </c>
      <c r="D1592" t="s">
        <v>123</v>
      </c>
      <c r="E1592" s="27" t="s">
        <v>2513</v>
      </c>
      <c r="F1592" s="28" t="s">
        <v>603</v>
      </c>
      <c r="G1592" s="29">
        <v>135.00700000000001</v>
      </c>
      <c r="H1592" s="28">
        <v>0.0032000000000000002</v>
      </c>
      <c r="I1592" s="30">
        <f>ROUND(G1592*H1592,P4)</f>
        <v>0</v>
      </c>
      <c r="L1592" s="31">
        <v>0</v>
      </c>
      <c r="M1592" s="24">
        <f>ROUND(G1592*L1592,P4)</f>
        <v>0</v>
      </c>
      <c r="N1592" s="25" t="s">
        <v>536</v>
      </c>
      <c r="O1592" s="32">
        <f>M1592*AA1592</f>
        <v>0</v>
      </c>
      <c r="P1592" s="1">
        <v>3</v>
      </c>
      <c r="AA1592" s="1">
        <f>IF(P1592=1,$O$3,IF(P1592=2,$O$4,$O$5))</f>
        <v>0</v>
      </c>
    </row>
    <row r="1593">
      <c r="A1593" s="1" t="s">
        <v>127</v>
      </c>
      <c r="E1593" s="27" t="s">
        <v>2513</v>
      </c>
    </row>
    <row r="1594">
      <c r="A1594" s="1" t="s">
        <v>128</v>
      </c>
    </row>
    <row r="1595">
      <c r="A1595" s="1" t="s">
        <v>129</v>
      </c>
      <c r="E1595" s="27" t="s">
        <v>123</v>
      </c>
    </row>
    <row r="1596">
      <c r="A1596" s="1" t="s">
        <v>121</v>
      </c>
      <c r="B1596" s="1">
        <v>406</v>
      </c>
      <c r="C1596" s="26" t="s">
        <v>2514</v>
      </c>
      <c r="D1596" t="s">
        <v>123</v>
      </c>
      <c r="E1596" s="27" t="s">
        <v>2515</v>
      </c>
      <c r="F1596" s="28" t="s">
        <v>603</v>
      </c>
      <c r="G1596" s="29">
        <v>135.00700000000001</v>
      </c>
      <c r="H1596" s="28">
        <v>0.00014999999999999999</v>
      </c>
      <c r="I1596" s="30">
        <f>ROUND(G1596*H1596,P4)</f>
        <v>0</v>
      </c>
      <c r="L1596" s="31">
        <v>0</v>
      </c>
      <c r="M1596" s="24">
        <f>ROUND(G1596*L1596,P4)</f>
        <v>0</v>
      </c>
      <c r="N1596" s="25" t="s">
        <v>536</v>
      </c>
      <c r="O1596" s="32">
        <f>M1596*AA1596</f>
        <v>0</v>
      </c>
      <c r="P1596" s="1">
        <v>3</v>
      </c>
      <c r="AA1596" s="1">
        <f>IF(P1596=1,$O$3,IF(P1596=2,$O$4,$O$5))</f>
        <v>0</v>
      </c>
    </row>
    <row r="1597">
      <c r="A1597" s="1" t="s">
        <v>127</v>
      </c>
      <c r="E1597" s="27" t="s">
        <v>2515</v>
      </c>
    </row>
    <row r="1598">
      <c r="A1598" s="1" t="s">
        <v>128</v>
      </c>
    </row>
    <row r="1599">
      <c r="A1599" s="1" t="s">
        <v>129</v>
      </c>
      <c r="E1599" s="27" t="s">
        <v>123</v>
      </c>
    </row>
    <row r="1600">
      <c r="A1600" s="1" t="s">
        <v>121</v>
      </c>
      <c r="B1600" s="1">
        <v>407</v>
      </c>
      <c r="C1600" s="26" t="s">
        <v>2516</v>
      </c>
      <c r="D1600" t="s">
        <v>123</v>
      </c>
      <c r="E1600" s="27" t="s">
        <v>2517</v>
      </c>
      <c r="F1600" s="28" t="s">
        <v>603</v>
      </c>
      <c r="G1600" s="29">
        <v>135.00700000000001</v>
      </c>
      <c r="H1600" s="28">
        <v>0.00020000000000000001</v>
      </c>
      <c r="I1600" s="30">
        <f>ROUND(G1600*H1600,P4)</f>
        <v>0</v>
      </c>
      <c r="L1600" s="31">
        <v>0</v>
      </c>
      <c r="M1600" s="24">
        <f>ROUND(G1600*L1600,P4)</f>
        <v>0</v>
      </c>
      <c r="N1600" s="25" t="s">
        <v>536</v>
      </c>
      <c r="O1600" s="32">
        <f>M1600*AA1600</f>
        <v>0</v>
      </c>
      <c r="P1600" s="1">
        <v>3</v>
      </c>
      <c r="AA1600" s="1">
        <f>IF(P1600=1,$O$3,IF(P1600=2,$O$4,$O$5))</f>
        <v>0</v>
      </c>
    </row>
    <row r="1601">
      <c r="A1601" s="1" t="s">
        <v>127</v>
      </c>
      <c r="E1601" s="27" t="s">
        <v>2517</v>
      </c>
    </row>
    <row r="1602">
      <c r="A1602" s="1" t="s">
        <v>128</v>
      </c>
    </row>
    <row r="1603">
      <c r="A1603" s="1" t="s">
        <v>129</v>
      </c>
      <c r="E1603" s="27" t="s">
        <v>123</v>
      </c>
    </row>
    <row r="1604">
      <c r="A1604" s="1" t="s">
        <v>121</v>
      </c>
      <c r="B1604" s="1">
        <v>408</v>
      </c>
      <c r="C1604" s="26" t="s">
        <v>2518</v>
      </c>
      <c r="D1604" t="s">
        <v>123</v>
      </c>
      <c r="E1604" s="27" t="s">
        <v>2519</v>
      </c>
      <c r="F1604" s="28" t="s">
        <v>142</v>
      </c>
      <c r="G1604" s="29">
        <v>162.31800000000001</v>
      </c>
      <c r="H1604" s="28">
        <v>0.0031199999999999999</v>
      </c>
      <c r="I1604" s="30">
        <f>ROUND(G1604*H1604,P4)</f>
        <v>0</v>
      </c>
      <c r="L1604" s="31">
        <v>0</v>
      </c>
      <c r="M1604" s="24">
        <f>ROUND(G1604*L1604,P4)</f>
        <v>0</v>
      </c>
      <c r="N1604" s="25" t="s">
        <v>536</v>
      </c>
      <c r="O1604" s="32">
        <f>M1604*AA1604</f>
        <v>0</v>
      </c>
      <c r="P1604" s="1">
        <v>3</v>
      </c>
      <c r="AA1604" s="1">
        <f>IF(P1604=1,$O$3,IF(P1604=2,$O$4,$O$5))</f>
        <v>0</v>
      </c>
    </row>
    <row r="1605">
      <c r="A1605" s="1" t="s">
        <v>127</v>
      </c>
      <c r="E1605" s="27" t="s">
        <v>2519</v>
      </c>
    </row>
    <row r="1606" ht="318.75">
      <c r="A1606" s="1" t="s">
        <v>128</v>
      </c>
      <c r="E1606" s="33" t="s">
        <v>2520</v>
      </c>
    </row>
    <row r="1607">
      <c r="A1607" s="1" t="s">
        <v>129</v>
      </c>
      <c r="E1607" s="27" t="s">
        <v>123</v>
      </c>
    </row>
    <row r="1608" ht="25.5">
      <c r="A1608" s="1" t="s">
        <v>121</v>
      </c>
      <c r="B1608" s="1">
        <v>409</v>
      </c>
      <c r="C1608" s="26" t="s">
        <v>2521</v>
      </c>
      <c r="D1608" t="s">
        <v>123</v>
      </c>
      <c r="E1608" s="27" t="s">
        <v>2522</v>
      </c>
      <c r="F1608" s="28" t="s">
        <v>632</v>
      </c>
      <c r="G1608" s="29">
        <v>1.026</v>
      </c>
      <c r="H1608" s="28">
        <v>0</v>
      </c>
      <c r="I1608" s="30">
        <f>ROUND(G1608*H1608,P4)</f>
        <v>0</v>
      </c>
      <c r="L1608" s="31">
        <v>0</v>
      </c>
      <c r="M1608" s="24">
        <f>ROUND(G1608*L1608,P4)</f>
        <v>0</v>
      </c>
      <c r="N1608" s="25" t="s">
        <v>536</v>
      </c>
      <c r="O1608" s="32">
        <f>M1608*AA1608</f>
        <v>0</v>
      </c>
      <c r="P1608" s="1">
        <v>3</v>
      </c>
      <c r="AA1608" s="1">
        <f>IF(P1608=1,$O$3,IF(P1608=2,$O$4,$O$5))</f>
        <v>0</v>
      </c>
    </row>
    <row r="1609" ht="38.25">
      <c r="A1609" s="1" t="s">
        <v>127</v>
      </c>
      <c r="E1609" s="27" t="s">
        <v>2523</v>
      </c>
    </row>
    <row r="1610">
      <c r="A1610" s="1" t="s">
        <v>128</v>
      </c>
    </row>
    <row r="1611">
      <c r="A1611" s="1" t="s">
        <v>129</v>
      </c>
      <c r="E1611" s="27" t="s">
        <v>123</v>
      </c>
    </row>
    <row r="1612">
      <c r="A1612" s="1" t="s">
        <v>118</v>
      </c>
      <c r="C1612" s="22" t="s">
        <v>2524</v>
      </c>
      <c r="E1612" s="23" t="s">
        <v>2525</v>
      </c>
      <c r="L1612" s="24">
        <f>SUMIFS(L1613:L1640,A1613:A1640,"P")</f>
        <v>0</v>
      </c>
      <c r="M1612" s="24">
        <f>SUMIFS(M1613:M1640,A1613:A1640,"P")</f>
        <v>0</v>
      </c>
      <c r="N1612" s="25"/>
    </row>
    <row r="1613">
      <c r="A1613" s="1" t="s">
        <v>121</v>
      </c>
      <c r="B1613" s="1">
        <v>414</v>
      </c>
      <c r="C1613" s="26" t="s">
        <v>2526</v>
      </c>
      <c r="D1613" t="s">
        <v>123</v>
      </c>
      <c r="E1613" s="27" t="s">
        <v>2527</v>
      </c>
      <c r="F1613" s="28" t="s">
        <v>142</v>
      </c>
      <c r="G1613" s="29">
        <v>32.024999999999999</v>
      </c>
      <c r="H1613" s="28">
        <v>0.00012</v>
      </c>
      <c r="I1613" s="30">
        <f>ROUND(G1613*H1613,P4)</f>
        <v>0</v>
      </c>
      <c r="L1613" s="31">
        <v>0</v>
      </c>
      <c r="M1613" s="24">
        <f>ROUND(G1613*L1613,P4)</f>
        <v>0</v>
      </c>
      <c r="N1613" s="25" t="s">
        <v>536</v>
      </c>
      <c r="O1613" s="32">
        <f>M1613*AA1613</f>
        <v>0</v>
      </c>
      <c r="P1613" s="1">
        <v>3</v>
      </c>
      <c r="AA1613" s="1">
        <f>IF(P1613=1,$O$3,IF(P1613=2,$O$4,$O$5))</f>
        <v>0</v>
      </c>
    </row>
    <row r="1614">
      <c r="A1614" s="1" t="s">
        <v>127</v>
      </c>
      <c r="E1614" s="27" t="s">
        <v>2527</v>
      </c>
    </row>
    <row r="1615" ht="25.5">
      <c r="A1615" s="1" t="s">
        <v>128</v>
      </c>
      <c r="E1615" s="33" t="s">
        <v>2528</v>
      </c>
    </row>
    <row r="1616">
      <c r="A1616" s="1" t="s">
        <v>129</v>
      </c>
      <c r="E1616" s="27" t="s">
        <v>123</v>
      </c>
    </row>
    <row r="1617" ht="25.5">
      <c r="A1617" s="1" t="s">
        <v>121</v>
      </c>
      <c r="B1617" s="1">
        <v>412</v>
      </c>
      <c r="C1617" s="26" t="s">
        <v>2529</v>
      </c>
      <c r="D1617" t="s">
        <v>123</v>
      </c>
      <c r="E1617" s="27" t="s">
        <v>2530</v>
      </c>
      <c r="F1617" s="28" t="s">
        <v>603</v>
      </c>
      <c r="G1617" s="29">
        <v>298.76999999999998</v>
      </c>
      <c r="H1617" s="28">
        <v>0.016</v>
      </c>
      <c r="I1617" s="30">
        <f>ROUND(G1617*H1617,P4)</f>
        <v>0</v>
      </c>
      <c r="L1617" s="31">
        <v>0</v>
      </c>
      <c r="M1617" s="24">
        <f>ROUND(G1617*L1617,P4)</f>
        <v>0</v>
      </c>
      <c r="N1617" s="25" t="s">
        <v>536</v>
      </c>
      <c r="O1617" s="32">
        <f>M1617*AA1617</f>
        <v>0</v>
      </c>
      <c r="P1617" s="1">
        <v>3</v>
      </c>
      <c r="AA1617" s="1">
        <f>IF(P1617=1,$O$3,IF(P1617=2,$O$4,$O$5))</f>
        <v>0</v>
      </c>
    </row>
    <row r="1618" ht="25.5">
      <c r="A1618" s="1" t="s">
        <v>127</v>
      </c>
      <c r="E1618" s="27" t="s">
        <v>2530</v>
      </c>
    </row>
    <row r="1619">
      <c r="A1619" s="1" t="s">
        <v>128</v>
      </c>
    </row>
    <row r="1620">
      <c r="A1620" s="1" t="s">
        <v>129</v>
      </c>
      <c r="E1620" s="27" t="s">
        <v>123</v>
      </c>
    </row>
    <row r="1621">
      <c r="A1621" s="1" t="s">
        <v>121</v>
      </c>
      <c r="B1621" s="1">
        <v>410</v>
      </c>
      <c r="C1621" s="26" t="s">
        <v>2531</v>
      </c>
      <c r="D1621" t="s">
        <v>123</v>
      </c>
      <c r="E1621" s="27" t="s">
        <v>2532</v>
      </c>
      <c r="F1621" s="28" t="s">
        <v>603</v>
      </c>
      <c r="G1621" s="29">
        <v>78.260000000000005</v>
      </c>
      <c r="H1621" s="28">
        <v>0.0015</v>
      </c>
      <c r="I1621" s="30">
        <f>ROUND(G1621*H1621,P4)</f>
        <v>0</v>
      </c>
      <c r="L1621" s="31">
        <v>0</v>
      </c>
      <c r="M1621" s="24">
        <f>ROUND(G1621*L1621,P4)</f>
        <v>0</v>
      </c>
      <c r="N1621" s="25" t="s">
        <v>536</v>
      </c>
      <c r="O1621" s="32">
        <f>M1621*AA1621</f>
        <v>0</v>
      </c>
      <c r="P1621" s="1">
        <v>3</v>
      </c>
      <c r="AA1621" s="1">
        <f>IF(P1621=1,$O$3,IF(P1621=2,$O$4,$O$5))</f>
        <v>0</v>
      </c>
    </row>
    <row r="1622">
      <c r="A1622" s="1" t="s">
        <v>127</v>
      </c>
      <c r="E1622" s="27" t="s">
        <v>2532</v>
      </c>
    </row>
    <row r="1623" ht="409.5">
      <c r="A1623" s="1" t="s">
        <v>128</v>
      </c>
      <c r="E1623" s="33" t="s">
        <v>2533</v>
      </c>
    </row>
    <row r="1624">
      <c r="A1624" s="1" t="s">
        <v>129</v>
      </c>
      <c r="E1624" s="27" t="s">
        <v>123</v>
      </c>
    </row>
    <row r="1625" ht="25.5">
      <c r="A1625" s="1" t="s">
        <v>121</v>
      </c>
      <c r="B1625" s="1">
        <v>411</v>
      </c>
      <c r="C1625" s="26" t="s">
        <v>2534</v>
      </c>
      <c r="D1625" t="s">
        <v>123</v>
      </c>
      <c r="E1625" s="27" t="s">
        <v>2535</v>
      </c>
      <c r="F1625" s="28" t="s">
        <v>603</v>
      </c>
      <c r="G1625" s="29">
        <v>271.60899999999998</v>
      </c>
      <c r="H1625" s="28">
        <v>0.0053800000000000002</v>
      </c>
      <c r="I1625" s="30">
        <f>ROUND(G1625*H1625,P4)</f>
        <v>0</v>
      </c>
      <c r="L1625" s="31">
        <v>0</v>
      </c>
      <c r="M1625" s="24">
        <f>ROUND(G1625*L1625,P4)</f>
        <v>0</v>
      </c>
      <c r="N1625" s="25" t="s">
        <v>536</v>
      </c>
      <c r="O1625" s="32">
        <f>M1625*AA1625</f>
        <v>0</v>
      </c>
      <c r="P1625" s="1">
        <v>3</v>
      </c>
      <c r="AA1625" s="1">
        <f>IF(P1625=1,$O$3,IF(P1625=2,$O$4,$O$5))</f>
        <v>0</v>
      </c>
    </row>
    <row r="1626" ht="25.5">
      <c r="A1626" s="1" t="s">
        <v>127</v>
      </c>
      <c r="E1626" s="27" t="s">
        <v>2535</v>
      </c>
    </row>
    <row r="1627" ht="395.25">
      <c r="A1627" s="1" t="s">
        <v>128</v>
      </c>
      <c r="E1627" s="33" t="s">
        <v>2536</v>
      </c>
    </row>
    <row r="1628">
      <c r="A1628" s="1" t="s">
        <v>129</v>
      </c>
      <c r="E1628" s="27" t="s">
        <v>123</v>
      </c>
    </row>
    <row r="1629" ht="25.5">
      <c r="A1629" s="1" t="s">
        <v>121</v>
      </c>
      <c r="B1629" s="1">
        <v>413</v>
      </c>
      <c r="C1629" s="26" t="s">
        <v>2537</v>
      </c>
      <c r="D1629" t="s">
        <v>123</v>
      </c>
      <c r="E1629" s="27" t="s">
        <v>2538</v>
      </c>
      <c r="F1629" s="28" t="s">
        <v>142</v>
      </c>
      <c r="G1629" s="29">
        <v>30.5</v>
      </c>
      <c r="H1629" s="28">
        <v>0.00020000000000000001</v>
      </c>
      <c r="I1629" s="30">
        <f>ROUND(G1629*H1629,P4)</f>
        <v>0</v>
      </c>
      <c r="L1629" s="31">
        <v>0</v>
      </c>
      <c r="M1629" s="24">
        <f>ROUND(G1629*L1629,P4)</f>
        <v>0</v>
      </c>
      <c r="N1629" s="25" t="s">
        <v>536</v>
      </c>
      <c r="O1629" s="32">
        <f>M1629*AA1629</f>
        <v>0</v>
      </c>
      <c r="P1629" s="1">
        <v>3</v>
      </c>
      <c r="AA1629" s="1">
        <f>IF(P1629=1,$O$3,IF(P1629=2,$O$4,$O$5))</f>
        <v>0</v>
      </c>
    </row>
    <row r="1630" ht="25.5">
      <c r="A1630" s="1" t="s">
        <v>127</v>
      </c>
      <c r="E1630" s="27" t="s">
        <v>2538</v>
      </c>
    </row>
    <row r="1631" ht="127.5">
      <c r="A1631" s="1" t="s">
        <v>128</v>
      </c>
      <c r="E1631" s="33" t="s">
        <v>2539</v>
      </c>
    </row>
    <row r="1632">
      <c r="A1632" s="1" t="s">
        <v>129</v>
      </c>
      <c r="E1632" s="27" t="s">
        <v>123</v>
      </c>
    </row>
    <row r="1633">
      <c r="A1633" s="1" t="s">
        <v>121</v>
      </c>
      <c r="B1633" s="1">
        <v>415</v>
      </c>
      <c r="C1633" s="26" t="s">
        <v>2540</v>
      </c>
      <c r="D1633" t="s">
        <v>123</v>
      </c>
      <c r="E1633" s="27" t="s">
        <v>2541</v>
      </c>
      <c r="F1633" s="28" t="s">
        <v>142</v>
      </c>
      <c r="G1633" s="29">
        <v>282.02600000000001</v>
      </c>
      <c r="H1633" s="28">
        <v>9.0000000000000006E-05</v>
      </c>
      <c r="I1633" s="30">
        <f>ROUND(G1633*H1633,P4)</f>
        <v>0</v>
      </c>
      <c r="L1633" s="31">
        <v>0</v>
      </c>
      <c r="M1633" s="24">
        <f>ROUND(G1633*L1633,P4)</f>
        <v>0</v>
      </c>
      <c r="N1633" s="25" t="s">
        <v>536</v>
      </c>
      <c r="O1633" s="32">
        <f>M1633*AA1633</f>
        <v>0</v>
      </c>
      <c r="P1633" s="1">
        <v>3</v>
      </c>
      <c r="AA1633" s="1">
        <f>IF(P1633=1,$O$3,IF(P1633=2,$O$4,$O$5))</f>
        <v>0</v>
      </c>
    </row>
    <row r="1634">
      <c r="A1634" s="1" t="s">
        <v>127</v>
      </c>
      <c r="E1634" s="27" t="s">
        <v>2541</v>
      </c>
    </row>
    <row r="1635" ht="344.25">
      <c r="A1635" s="1" t="s">
        <v>128</v>
      </c>
      <c r="E1635" s="33" t="s">
        <v>2542</v>
      </c>
    </row>
    <row r="1636">
      <c r="A1636" s="1" t="s">
        <v>129</v>
      </c>
      <c r="E1636" s="27" t="s">
        <v>123</v>
      </c>
    </row>
    <row r="1637" ht="25.5">
      <c r="A1637" s="1" t="s">
        <v>121</v>
      </c>
      <c r="B1637" s="1">
        <v>416</v>
      </c>
      <c r="C1637" s="26" t="s">
        <v>2543</v>
      </c>
      <c r="D1637" t="s">
        <v>123</v>
      </c>
      <c r="E1637" s="27" t="s">
        <v>2544</v>
      </c>
      <c r="F1637" s="28" t="s">
        <v>632</v>
      </c>
      <c r="G1637" s="29">
        <v>6.3940000000000001</v>
      </c>
      <c r="H1637" s="28">
        <v>0</v>
      </c>
      <c r="I1637" s="30">
        <f>ROUND(G1637*H1637,P4)</f>
        <v>0</v>
      </c>
      <c r="L1637" s="31">
        <v>0</v>
      </c>
      <c r="M1637" s="24">
        <f>ROUND(G1637*L1637,P4)</f>
        <v>0</v>
      </c>
      <c r="N1637" s="25" t="s">
        <v>536</v>
      </c>
      <c r="O1637" s="32">
        <f>M1637*AA1637</f>
        <v>0</v>
      </c>
      <c r="P1637" s="1">
        <v>3</v>
      </c>
      <c r="AA1637" s="1">
        <f>IF(P1637=1,$O$3,IF(P1637=2,$O$4,$O$5))</f>
        <v>0</v>
      </c>
    </row>
    <row r="1638" ht="38.25">
      <c r="A1638" s="1" t="s">
        <v>127</v>
      </c>
      <c r="E1638" s="27" t="s">
        <v>2545</v>
      </c>
    </row>
    <row r="1639">
      <c r="A1639" s="1" t="s">
        <v>128</v>
      </c>
    </row>
    <row r="1640">
      <c r="A1640" s="1" t="s">
        <v>129</v>
      </c>
      <c r="E1640" s="27" t="s">
        <v>123</v>
      </c>
    </row>
    <row r="1641">
      <c r="A1641" s="1" t="s">
        <v>118</v>
      </c>
      <c r="C1641" s="22" t="s">
        <v>2546</v>
      </c>
      <c r="E1641" s="23" t="s">
        <v>2547</v>
      </c>
      <c r="L1641" s="24">
        <f>SUMIFS(L1642:L1697,A1642:A1697,"P")</f>
        <v>0</v>
      </c>
      <c r="M1641" s="24">
        <f>SUMIFS(M1642:M1697,A1642:A1697,"P")</f>
        <v>0</v>
      </c>
      <c r="N1641" s="25"/>
    </row>
    <row r="1642" ht="25.5">
      <c r="A1642" s="1" t="s">
        <v>121</v>
      </c>
      <c r="B1642" s="1">
        <v>421</v>
      </c>
      <c r="C1642" s="26" t="s">
        <v>2548</v>
      </c>
      <c r="D1642" t="s">
        <v>123</v>
      </c>
      <c r="E1642" s="27" t="s">
        <v>2549</v>
      </c>
      <c r="F1642" s="28" t="s">
        <v>603</v>
      </c>
      <c r="G1642" s="29">
        <v>62.993000000000002</v>
      </c>
      <c r="H1642" s="28">
        <v>0.0071000000000000004</v>
      </c>
      <c r="I1642" s="30">
        <f>ROUND(G1642*H1642,P4)</f>
        <v>0</v>
      </c>
      <c r="L1642" s="31">
        <v>0</v>
      </c>
      <c r="M1642" s="24">
        <f>ROUND(G1642*L1642,P4)</f>
        <v>0</v>
      </c>
      <c r="N1642" s="25" t="s">
        <v>536</v>
      </c>
      <c r="O1642" s="32">
        <f>M1642*AA1642</f>
        <v>0</v>
      </c>
      <c r="P1642" s="1">
        <v>3</v>
      </c>
      <c r="AA1642" s="1">
        <f>IF(P1642=1,$O$3,IF(P1642=2,$O$4,$O$5))</f>
        <v>0</v>
      </c>
    </row>
    <row r="1643" ht="25.5">
      <c r="A1643" s="1" t="s">
        <v>127</v>
      </c>
      <c r="E1643" s="27" t="s">
        <v>2549</v>
      </c>
    </row>
    <row r="1644">
      <c r="A1644" s="1" t="s">
        <v>128</v>
      </c>
    </row>
    <row r="1645">
      <c r="A1645" s="1" t="s">
        <v>129</v>
      </c>
      <c r="E1645" s="27" t="s">
        <v>123</v>
      </c>
    </row>
    <row r="1646">
      <c r="A1646" s="1" t="s">
        <v>121</v>
      </c>
      <c r="B1646" s="1">
        <v>423</v>
      </c>
      <c r="C1646" s="26" t="s">
        <v>2550</v>
      </c>
      <c r="D1646" t="s">
        <v>123</v>
      </c>
      <c r="E1646" s="27" t="s">
        <v>2551</v>
      </c>
      <c r="F1646" s="28" t="s">
        <v>603</v>
      </c>
      <c r="G1646" s="29">
        <v>62.993000000000002</v>
      </c>
      <c r="H1646" s="28">
        <v>0</v>
      </c>
      <c r="I1646" s="30">
        <f>ROUND(G1646*H1646,P4)</f>
        <v>0</v>
      </c>
      <c r="L1646" s="31">
        <v>0</v>
      </c>
      <c r="M1646" s="24">
        <f>ROUND(G1646*L1646,P4)</f>
        <v>0</v>
      </c>
      <c r="N1646" s="25" t="s">
        <v>536</v>
      </c>
      <c r="O1646" s="32">
        <f>M1646*AA1646</f>
        <v>0</v>
      </c>
      <c r="P1646" s="1">
        <v>3</v>
      </c>
      <c r="AA1646" s="1">
        <f>IF(P1646=1,$O$3,IF(P1646=2,$O$4,$O$5))</f>
        <v>0</v>
      </c>
    </row>
    <row r="1647">
      <c r="A1647" s="1" t="s">
        <v>127</v>
      </c>
      <c r="E1647" s="27" t="s">
        <v>2551</v>
      </c>
    </row>
    <row r="1648">
      <c r="A1648" s="1" t="s">
        <v>128</v>
      </c>
    </row>
    <row r="1649">
      <c r="A1649" s="1" t="s">
        <v>129</v>
      </c>
      <c r="E1649" s="27" t="s">
        <v>123</v>
      </c>
    </row>
    <row r="1650">
      <c r="A1650" s="1" t="s">
        <v>121</v>
      </c>
      <c r="B1650" s="1">
        <v>424</v>
      </c>
      <c r="C1650" s="26" t="s">
        <v>2552</v>
      </c>
      <c r="D1650" t="s">
        <v>123</v>
      </c>
      <c r="E1650" s="27" t="s">
        <v>2553</v>
      </c>
      <c r="F1650" s="28" t="s">
        <v>603</v>
      </c>
      <c r="G1650" s="29">
        <v>62.993000000000002</v>
      </c>
      <c r="H1650" s="28">
        <v>0.0264</v>
      </c>
      <c r="I1650" s="30">
        <f>ROUND(G1650*H1650,P4)</f>
        <v>0</v>
      </c>
      <c r="L1650" s="31">
        <v>0</v>
      </c>
      <c r="M1650" s="24">
        <f>ROUND(G1650*L1650,P4)</f>
        <v>0</v>
      </c>
      <c r="N1650" s="25" t="s">
        <v>536</v>
      </c>
      <c r="O1650" s="32">
        <f>M1650*AA1650</f>
        <v>0</v>
      </c>
      <c r="P1650" s="1">
        <v>3</v>
      </c>
      <c r="AA1650" s="1">
        <f>IF(P1650=1,$O$3,IF(P1650=2,$O$4,$O$5))</f>
        <v>0</v>
      </c>
    </row>
    <row r="1651">
      <c r="A1651" s="1" t="s">
        <v>127</v>
      </c>
      <c r="E1651" s="27" t="s">
        <v>2553</v>
      </c>
    </row>
    <row r="1652">
      <c r="A1652" s="1" t="s">
        <v>128</v>
      </c>
    </row>
    <row r="1653">
      <c r="A1653" s="1" t="s">
        <v>129</v>
      </c>
      <c r="E1653" s="27" t="s">
        <v>123</v>
      </c>
    </row>
    <row r="1654">
      <c r="A1654" s="1" t="s">
        <v>121</v>
      </c>
      <c r="B1654" s="1">
        <v>425</v>
      </c>
      <c r="C1654" s="26" t="s">
        <v>2554</v>
      </c>
      <c r="D1654" t="s">
        <v>123</v>
      </c>
      <c r="E1654" s="27" t="s">
        <v>2555</v>
      </c>
      <c r="F1654" s="28" t="s">
        <v>603</v>
      </c>
      <c r="G1654" s="29">
        <v>62.993000000000002</v>
      </c>
      <c r="H1654" s="28">
        <v>0</v>
      </c>
      <c r="I1654" s="30">
        <f>ROUND(G1654*H1654,P4)</f>
        <v>0</v>
      </c>
      <c r="L1654" s="31">
        <v>0</v>
      </c>
      <c r="M1654" s="24">
        <f>ROUND(G1654*L1654,P4)</f>
        <v>0</v>
      </c>
      <c r="N1654" s="25" t="s">
        <v>536</v>
      </c>
      <c r="O1654" s="32">
        <f>M1654*AA1654</f>
        <v>0</v>
      </c>
      <c r="P1654" s="1">
        <v>3</v>
      </c>
      <c r="AA1654" s="1">
        <f>IF(P1654=1,$O$3,IF(P1654=2,$O$4,$O$5))</f>
        <v>0</v>
      </c>
    </row>
    <row r="1655">
      <c r="A1655" s="1" t="s">
        <v>127</v>
      </c>
      <c r="E1655" s="27" t="s">
        <v>2555</v>
      </c>
    </row>
    <row r="1656">
      <c r="A1656" s="1" t="s">
        <v>128</v>
      </c>
    </row>
    <row r="1657">
      <c r="A1657" s="1" t="s">
        <v>129</v>
      </c>
      <c r="E1657" s="27" t="s">
        <v>123</v>
      </c>
    </row>
    <row r="1658">
      <c r="A1658" s="1" t="s">
        <v>121</v>
      </c>
      <c r="B1658" s="1">
        <v>426</v>
      </c>
      <c r="C1658" s="26" t="s">
        <v>2556</v>
      </c>
      <c r="D1658" t="s">
        <v>123</v>
      </c>
      <c r="E1658" s="27" t="s">
        <v>2557</v>
      </c>
      <c r="F1658" s="28" t="s">
        <v>603</v>
      </c>
      <c r="G1658" s="29">
        <v>188.97900000000001</v>
      </c>
      <c r="H1658" s="28">
        <v>0.00025000000000000001</v>
      </c>
      <c r="I1658" s="30">
        <f>ROUND(G1658*H1658,P4)</f>
        <v>0</v>
      </c>
      <c r="L1658" s="31">
        <v>0</v>
      </c>
      <c r="M1658" s="24">
        <f>ROUND(G1658*L1658,P4)</f>
        <v>0</v>
      </c>
      <c r="N1658" s="25" t="s">
        <v>536</v>
      </c>
      <c r="O1658" s="32">
        <f>M1658*AA1658</f>
        <v>0</v>
      </c>
      <c r="P1658" s="1">
        <v>3</v>
      </c>
      <c r="AA1658" s="1">
        <f>IF(P1658=1,$O$3,IF(P1658=2,$O$4,$O$5))</f>
        <v>0</v>
      </c>
    </row>
    <row r="1659">
      <c r="A1659" s="1" t="s">
        <v>127</v>
      </c>
      <c r="E1659" s="27" t="s">
        <v>2557</v>
      </c>
    </row>
    <row r="1660">
      <c r="A1660" s="1" t="s">
        <v>128</v>
      </c>
    </row>
    <row r="1661">
      <c r="A1661" s="1" t="s">
        <v>129</v>
      </c>
      <c r="E1661" s="27" t="s">
        <v>2558</v>
      </c>
    </row>
    <row r="1662" ht="25.5">
      <c r="A1662" s="1" t="s">
        <v>121</v>
      </c>
      <c r="B1662" s="1">
        <v>422</v>
      </c>
      <c r="C1662" s="26" t="s">
        <v>2559</v>
      </c>
      <c r="D1662" t="s">
        <v>123</v>
      </c>
      <c r="E1662" s="27" t="s">
        <v>2560</v>
      </c>
      <c r="F1662" s="28" t="s">
        <v>603</v>
      </c>
      <c r="G1662" s="29">
        <v>62.993000000000002</v>
      </c>
      <c r="H1662" s="28">
        <v>0</v>
      </c>
      <c r="I1662" s="30">
        <f>ROUND(G1662*H1662,P4)</f>
        <v>0</v>
      </c>
      <c r="L1662" s="31">
        <v>0</v>
      </c>
      <c r="M1662" s="24">
        <f>ROUND(G1662*L1662,P4)</f>
        <v>0</v>
      </c>
      <c r="N1662" s="25" t="s">
        <v>177</v>
      </c>
      <c r="O1662" s="32">
        <f>M1662*AA1662</f>
        <v>0</v>
      </c>
      <c r="P1662" s="1">
        <v>3</v>
      </c>
      <c r="AA1662" s="1">
        <f>IF(P1662=1,$O$3,IF(P1662=2,$O$4,$O$5))</f>
        <v>0</v>
      </c>
    </row>
    <row r="1663" ht="25.5">
      <c r="A1663" s="1" t="s">
        <v>127</v>
      </c>
      <c r="E1663" s="27" t="s">
        <v>2560</v>
      </c>
    </row>
    <row r="1664" ht="255">
      <c r="A1664" s="1" t="s">
        <v>128</v>
      </c>
      <c r="E1664" s="33" t="s">
        <v>2561</v>
      </c>
    </row>
    <row r="1665">
      <c r="A1665" s="1" t="s">
        <v>129</v>
      </c>
      <c r="E1665" s="27" t="s">
        <v>123</v>
      </c>
    </row>
    <row r="1666">
      <c r="A1666" s="1" t="s">
        <v>121</v>
      </c>
      <c r="B1666" s="1">
        <v>417</v>
      </c>
      <c r="C1666" s="26" t="s">
        <v>2562</v>
      </c>
      <c r="D1666" t="s">
        <v>123</v>
      </c>
      <c r="E1666" s="27" t="s">
        <v>2563</v>
      </c>
      <c r="F1666" s="28" t="s">
        <v>603</v>
      </c>
      <c r="G1666" s="29">
        <v>1.881</v>
      </c>
      <c r="H1666" s="28">
        <v>0</v>
      </c>
      <c r="I1666" s="30">
        <f>ROUND(G1666*H1666,P4)</f>
        <v>0</v>
      </c>
      <c r="L1666" s="31">
        <v>0</v>
      </c>
      <c r="M1666" s="24">
        <f>ROUND(G1666*L1666,P4)</f>
        <v>0</v>
      </c>
      <c r="N1666" s="25" t="s">
        <v>177</v>
      </c>
      <c r="O1666" s="32">
        <f>M1666*AA1666</f>
        <v>0</v>
      </c>
      <c r="P1666" s="1">
        <v>3</v>
      </c>
      <c r="AA1666" s="1">
        <f>IF(P1666=1,$O$3,IF(P1666=2,$O$4,$O$5))</f>
        <v>0</v>
      </c>
    </row>
    <row r="1667">
      <c r="A1667" s="1" t="s">
        <v>127</v>
      </c>
      <c r="E1667" s="27" t="s">
        <v>2563</v>
      </c>
    </row>
    <row r="1668" ht="76.5">
      <c r="A1668" s="1" t="s">
        <v>128</v>
      </c>
      <c r="E1668" s="33" t="s">
        <v>2564</v>
      </c>
    </row>
    <row r="1669">
      <c r="A1669" s="1" t="s">
        <v>129</v>
      </c>
      <c r="E1669" s="27" t="s">
        <v>2565</v>
      </c>
    </row>
    <row r="1670">
      <c r="A1670" s="1" t="s">
        <v>121</v>
      </c>
      <c r="B1670" s="1">
        <v>418</v>
      </c>
      <c r="C1670" s="26" t="s">
        <v>2562</v>
      </c>
      <c r="D1670" t="s">
        <v>119</v>
      </c>
      <c r="E1670" s="27" t="s">
        <v>2566</v>
      </c>
      <c r="F1670" s="28" t="s">
        <v>142</v>
      </c>
      <c r="G1670" s="29">
        <v>5.2699999999999996</v>
      </c>
      <c r="H1670" s="28">
        <v>0</v>
      </c>
      <c r="I1670" s="30">
        <f>ROUND(G1670*H1670,P4)</f>
        <v>0</v>
      </c>
      <c r="L1670" s="31">
        <v>0</v>
      </c>
      <c r="M1670" s="24">
        <f>ROUND(G1670*L1670,P4)</f>
        <v>0</v>
      </c>
      <c r="N1670" s="25" t="s">
        <v>177</v>
      </c>
      <c r="O1670" s="32">
        <f>M1670*AA1670</f>
        <v>0</v>
      </c>
      <c r="P1670" s="1">
        <v>3</v>
      </c>
      <c r="AA1670" s="1">
        <f>IF(P1670=1,$O$3,IF(P1670=2,$O$4,$O$5))</f>
        <v>0</v>
      </c>
    </row>
    <row r="1671">
      <c r="A1671" s="1" t="s">
        <v>127</v>
      </c>
      <c r="E1671" s="27" t="s">
        <v>2566</v>
      </c>
    </row>
    <row r="1672" ht="63.75">
      <c r="A1672" s="1" t="s">
        <v>128</v>
      </c>
      <c r="E1672" s="33" t="s">
        <v>2567</v>
      </c>
    </row>
    <row r="1673">
      <c r="A1673" s="1" t="s">
        <v>129</v>
      </c>
      <c r="E1673" s="27" t="s">
        <v>123</v>
      </c>
    </row>
    <row r="1674">
      <c r="A1674" s="1" t="s">
        <v>121</v>
      </c>
      <c r="B1674" s="1">
        <v>427</v>
      </c>
      <c r="C1674" s="26" t="s">
        <v>2568</v>
      </c>
      <c r="D1674" t="s">
        <v>123</v>
      </c>
      <c r="E1674" s="27" t="s">
        <v>2569</v>
      </c>
      <c r="F1674" s="28" t="s">
        <v>142</v>
      </c>
      <c r="G1674" s="29">
        <v>9.6899999999999995</v>
      </c>
      <c r="H1674" s="28">
        <v>0</v>
      </c>
      <c r="I1674" s="30">
        <f>ROUND(G1674*H1674,P4)</f>
        <v>0</v>
      </c>
      <c r="L1674" s="31">
        <v>0</v>
      </c>
      <c r="M1674" s="24">
        <f>ROUND(G1674*L1674,P4)</f>
        <v>0</v>
      </c>
      <c r="N1674" s="25" t="s">
        <v>177</v>
      </c>
      <c r="O1674" s="32">
        <f>M1674*AA1674</f>
        <v>0</v>
      </c>
      <c r="P1674" s="1">
        <v>3</v>
      </c>
      <c r="AA1674" s="1">
        <f>IF(P1674=1,$O$3,IF(P1674=2,$O$4,$O$5))</f>
        <v>0</v>
      </c>
    </row>
    <row r="1675">
      <c r="A1675" s="1" t="s">
        <v>127</v>
      </c>
      <c r="E1675" s="27" t="s">
        <v>2569</v>
      </c>
    </row>
    <row r="1676" ht="76.5">
      <c r="A1676" s="1" t="s">
        <v>128</v>
      </c>
      <c r="E1676" s="33" t="s">
        <v>2570</v>
      </c>
    </row>
    <row r="1677">
      <c r="A1677" s="1" t="s">
        <v>129</v>
      </c>
      <c r="E1677" s="27" t="s">
        <v>123</v>
      </c>
    </row>
    <row r="1678">
      <c r="A1678" s="1" t="s">
        <v>121</v>
      </c>
      <c r="B1678" s="1">
        <v>428</v>
      </c>
      <c r="C1678" s="26" t="s">
        <v>2571</v>
      </c>
      <c r="D1678" t="s">
        <v>123</v>
      </c>
      <c r="E1678" s="27" t="s">
        <v>2572</v>
      </c>
      <c r="F1678" s="28" t="s">
        <v>142</v>
      </c>
      <c r="G1678" s="29">
        <v>44.100000000000001</v>
      </c>
      <c r="H1678" s="28">
        <v>0</v>
      </c>
      <c r="I1678" s="30">
        <f>ROUND(G1678*H1678,P4)</f>
        <v>0</v>
      </c>
      <c r="L1678" s="31">
        <v>0</v>
      </c>
      <c r="M1678" s="24">
        <f>ROUND(G1678*L1678,P4)</f>
        <v>0</v>
      </c>
      <c r="N1678" s="25" t="s">
        <v>177</v>
      </c>
      <c r="O1678" s="32">
        <f>M1678*AA1678</f>
        <v>0</v>
      </c>
      <c r="P1678" s="1">
        <v>3</v>
      </c>
      <c r="AA1678" s="1">
        <f>IF(P1678=1,$O$3,IF(P1678=2,$O$4,$O$5))</f>
        <v>0</v>
      </c>
    </row>
    <row r="1679">
      <c r="A1679" s="1" t="s">
        <v>127</v>
      </c>
      <c r="E1679" s="27" t="s">
        <v>2572</v>
      </c>
    </row>
    <row r="1680" ht="114.75">
      <c r="A1680" s="1" t="s">
        <v>128</v>
      </c>
      <c r="E1680" s="33" t="s">
        <v>2573</v>
      </c>
    </row>
    <row r="1681">
      <c r="A1681" s="1" t="s">
        <v>129</v>
      </c>
      <c r="E1681" s="27" t="s">
        <v>123</v>
      </c>
    </row>
    <row r="1682">
      <c r="A1682" s="1" t="s">
        <v>121</v>
      </c>
      <c r="B1682" s="1">
        <v>429</v>
      </c>
      <c r="C1682" s="26" t="s">
        <v>2574</v>
      </c>
      <c r="D1682" t="s">
        <v>123</v>
      </c>
      <c r="E1682" s="27" t="s">
        <v>2575</v>
      </c>
      <c r="F1682" s="28" t="s">
        <v>142</v>
      </c>
      <c r="G1682" s="29">
        <v>10.9</v>
      </c>
      <c r="H1682" s="28">
        <v>0</v>
      </c>
      <c r="I1682" s="30">
        <f>ROUND(G1682*H1682,P4)</f>
        <v>0</v>
      </c>
      <c r="L1682" s="31">
        <v>0</v>
      </c>
      <c r="M1682" s="24">
        <f>ROUND(G1682*L1682,P4)</f>
        <v>0</v>
      </c>
      <c r="N1682" s="25" t="s">
        <v>177</v>
      </c>
      <c r="O1682" s="32">
        <f>M1682*AA1682</f>
        <v>0</v>
      </c>
      <c r="P1682" s="1">
        <v>3</v>
      </c>
      <c r="AA1682" s="1">
        <f>IF(P1682=1,$O$3,IF(P1682=2,$O$4,$O$5))</f>
        <v>0</v>
      </c>
    </row>
    <row r="1683">
      <c r="A1683" s="1" t="s">
        <v>127</v>
      </c>
      <c r="E1683" s="27" t="s">
        <v>2575</v>
      </c>
    </row>
    <row r="1684" ht="63.75">
      <c r="A1684" s="1" t="s">
        <v>128</v>
      </c>
      <c r="E1684" s="33" t="s">
        <v>2576</v>
      </c>
    </row>
    <row r="1685">
      <c r="A1685" s="1" t="s">
        <v>129</v>
      </c>
      <c r="E1685" s="27" t="s">
        <v>123</v>
      </c>
    </row>
    <row r="1686">
      <c r="A1686" s="1" t="s">
        <v>121</v>
      </c>
      <c r="B1686" s="1">
        <v>430</v>
      </c>
      <c r="C1686" s="26" t="s">
        <v>2574</v>
      </c>
      <c r="D1686" t="s">
        <v>119</v>
      </c>
      <c r="E1686" s="27" t="s">
        <v>2577</v>
      </c>
      <c r="F1686" s="28" t="s">
        <v>142</v>
      </c>
      <c r="G1686" s="29">
        <v>6.2000000000000002</v>
      </c>
      <c r="H1686" s="28">
        <v>0</v>
      </c>
      <c r="I1686" s="30">
        <f>ROUND(G1686*H1686,P4)</f>
        <v>0</v>
      </c>
      <c r="L1686" s="31">
        <v>0</v>
      </c>
      <c r="M1686" s="24">
        <f>ROUND(G1686*L1686,P4)</f>
        <v>0</v>
      </c>
      <c r="N1686" s="25" t="s">
        <v>177</v>
      </c>
      <c r="O1686" s="32">
        <f>M1686*AA1686</f>
        <v>0</v>
      </c>
      <c r="P1686" s="1">
        <v>3</v>
      </c>
      <c r="AA1686" s="1">
        <f>IF(P1686=1,$O$3,IF(P1686=2,$O$4,$O$5))</f>
        <v>0</v>
      </c>
    </row>
    <row r="1687">
      <c r="A1687" s="1" t="s">
        <v>127</v>
      </c>
      <c r="E1687" s="27" t="s">
        <v>2577</v>
      </c>
    </row>
    <row r="1688" ht="38.25">
      <c r="A1688" s="1" t="s">
        <v>128</v>
      </c>
      <c r="E1688" s="33" t="s">
        <v>2578</v>
      </c>
    </row>
    <row r="1689">
      <c r="A1689" s="1" t="s">
        <v>129</v>
      </c>
      <c r="E1689" s="27" t="s">
        <v>123</v>
      </c>
    </row>
    <row r="1690">
      <c r="A1690" s="1" t="s">
        <v>121</v>
      </c>
      <c r="B1690" s="1">
        <v>419</v>
      </c>
      <c r="C1690" s="26" t="s">
        <v>2579</v>
      </c>
      <c r="D1690" t="s">
        <v>123</v>
      </c>
      <c r="E1690" s="27" t="s">
        <v>2580</v>
      </c>
      <c r="F1690" s="28" t="s">
        <v>142</v>
      </c>
      <c r="G1690" s="29">
        <v>1.2</v>
      </c>
      <c r="H1690" s="28">
        <v>0</v>
      </c>
      <c r="I1690" s="30">
        <f>ROUND(G1690*H1690,P4)</f>
        <v>0</v>
      </c>
      <c r="L1690" s="31">
        <v>0</v>
      </c>
      <c r="M1690" s="24">
        <f>ROUND(G1690*L1690,P4)</f>
        <v>0</v>
      </c>
      <c r="N1690" s="25" t="s">
        <v>177</v>
      </c>
      <c r="O1690" s="32">
        <f>M1690*AA1690</f>
        <v>0</v>
      </c>
      <c r="P1690" s="1">
        <v>3</v>
      </c>
      <c r="AA1690" s="1">
        <f>IF(P1690=1,$O$3,IF(P1690=2,$O$4,$O$5))</f>
        <v>0</v>
      </c>
    </row>
    <row r="1691">
      <c r="A1691" s="1" t="s">
        <v>127</v>
      </c>
      <c r="E1691" s="27" t="s">
        <v>2580</v>
      </c>
    </row>
    <row r="1692" ht="25.5">
      <c r="A1692" s="1" t="s">
        <v>128</v>
      </c>
      <c r="E1692" s="33" t="s">
        <v>2581</v>
      </c>
    </row>
    <row r="1693">
      <c r="A1693" s="1" t="s">
        <v>129</v>
      </c>
      <c r="E1693" s="27" t="s">
        <v>123</v>
      </c>
    </row>
    <row r="1694">
      <c r="A1694" s="1" t="s">
        <v>121</v>
      </c>
      <c r="B1694" s="1">
        <v>420</v>
      </c>
      <c r="C1694" s="26" t="s">
        <v>2582</v>
      </c>
      <c r="D1694" t="s">
        <v>123</v>
      </c>
      <c r="E1694" s="27" t="s">
        <v>2583</v>
      </c>
      <c r="F1694" s="28" t="s">
        <v>142</v>
      </c>
      <c r="G1694" s="29">
        <v>2.5</v>
      </c>
      <c r="H1694" s="28">
        <v>0</v>
      </c>
      <c r="I1694" s="30">
        <f>ROUND(G1694*H1694,P4)</f>
        <v>0</v>
      </c>
      <c r="L1694" s="31">
        <v>0</v>
      </c>
      <c r="M1694" s="24">
        <f>ROUND(G1694*L1694,P4)</f>
        <v>0</v>
      </c>
      <c r="N1694" s="25" t="s">
        <v>177</v>
      </c>
      <c r="O1694" s="32">
        <f>M1694*AA1694</f>
        <v>0</v>
      </c>
      <c r="P1694" s="1">
        <v>3</v>
      </c>
      <c r="AA1694" s="1">
        <f>IF(P1694=1,$O$3,IF(P1694=2,$O$4,$O$5))</f>
        <v>0</v>
      </c>
    </row>
    <row r="1695">
      <c r="A1695" s="1" t="s">
        <v>127</v>
      </c>
      <c r="E1695" s="27" t="s">
        <v>2583</v>
      </c>
    </row>
    <row r="1696" ht="25.5">
      <c r="A1696" s="1" t="s">
        <v>128</v>
      </c>
      <c r="E1696" s="33" t="s">
        <v>2584</v>
      </c>
    </row>
    <row r="1697">
      <c r="A1697" s="1" t="s">
        <v>129</v>
      </c>
      <c r="E1697" s="27" t="s">
        <v>123</v>
      </c>
    </row>
    <row r="1698">
      <c r="A1698" s="1" t="s">
        <v>118</v>
      </c>
      <c r="C1698" s="22" t="s">
        <v>2585</v>
      </c>
      <c r="E1698" s="23" t="s">
        <v>2586</v>
      </c>
      <c r="L1698" s="24">
        <f>SUMIFS(L1699:L1758,A1699:A1758,"P")</f>
        <v>0</v>
      </c>
      <c r="M1698" s="24">
        <f>SUMIFS(M1699:M1758,A1699:A1758,"P")</f>
        <v>0</v>
      </c>
      <c r="N1698" s="25"/>
    </row>
    <row r="1699">
      <c r="A1699" s="1" t="s">
        <v>121</v>
      </c>
      <c r="B1699" s="1">
        <v>431</v>
      </c>
      <c r="C1699" s="26" t="s">
        <v>2587</v>
      </c>
      <c r="D1699" t="s">
        <v>123</v>
      </c>
      <c r="E1699" s="27" t="s">
        <v>2588</v>
      </c>
      <c r="F1699" s="28" t="s">
        <v>603</v>
      </c>
      <c r="G1699" s="29">
        <v>37.009999999999998</v>
      </c>
      <c r="H1699" s="28">
        <v>0.00012999999999999999</v>
      </c>
      <c r="I1699" s="30">
        <f>ROUND(G1699*H1699,P4)</f>
        <v>0</v>
      </c>
      <c r="L1699" s="31">
        <v>0</v>
      </c>
      <c r="M1699" s="24">
        <f>ROUND(G1699*L1699,P4)</f>
        <v>0</v>
      </c>
      <c r="N1699" s="25" t="s">
        <v>536</v>
      </c>
      <c r="O1699" s="32">
        <f>M1699*AA1699</f>
        <v>0</v>
      </c>
      <c r="P1699" s="1">
        <v>3</v>
      </c>
      <c r="AA1699" s="1">
        <f>IF(P1699=1,$O$3,IF(P1699=2,$O$4,$O$5))</f>
        <v>0</v>
      </c>
    </row>
    <row r="1700">
      <c r="A1700" s="1" t="s">
        <v>127</v>
      </c>
      <c r="E1700" s="27" t="s">
        <v>2588</v>
      </c>
    </row>
    <row r="1701" ht="51">
      <c r="A1701" s="1" t="s">
        <v>128</v>
      </c>
      <c r="E1701" s="33" t="s">
        <v>2589</v>
      </c>
    </row>
    <row r="1702">
      <c r="A1702" s="1" t="s">
        <v>129</v>
      </c>
      <c r="E1702" s="27" t="s">
        <v>123</v>
      </c>
    </row>
    <row r="1703">
      <c r="A1703" s="1" t="s">
        <v>121</v>
      </c>
      <c r="B1703" s="1">
        <v>432</v>
      </c>
      <c r="C1703" s="26" t="s">
        <v>2590</v>
      </c>
      <c r="D1703" t="s">
        <v>123</v>
      </c>
      <c r="E1703" s="27" t="s">
        <v>2591</v>
      </c>
      <c r="F1703" s="28" t="s">
        <v>603</v>
      </c>
      <c r="G1703" s="29">
        <v>37.009999999999998</v>
      </c>
      <c r="H1703" s="28">
        <v>0.00029</v>
      </c>
      <c r="I1703" s="30">
        <f>ROUND(G1703*H1703,P4)</f>
        <v>0</v>
      </c>
      <c r="L1703" s="31">
        <v>0</v>
      </c>
      <c r="M1703" s="24">
        <f>ROUND(G1703*L1703,P4)</f>
        <v>0</v>
      </c>
      <c r="N1703" s="25" t="s">
        <v>536</v>
      </c>
      <c r="O1703" s="32">
        <f>M1703*AA1703</f>
        <v>0</v>
      </c>
      <c r="P1703" s="1">
        <v>3</v>
      </c>
      <c r="AA1703" s="1">
        <f>IF(P1703=1,$O$3,IF(P1703=2,$O$4,$O$5))</f>
        <v>0</v>
      </c>
    </row>
    <row r="1704">
      <c r="A1704" s="1" t="s">
        <v>127</v>
      </c>
      <c r="E1704" s="27" t="s">
        <v>2591</v>
      </c>
    </row>
    <row r="1705">
      <c r="A1705" s="1" t="s">
        <v>128</v>
      </c>
    </row>
    <row r="1706">
      <c r="A1706" s="1" t="s">
        <v>129</v>
      </c>
      <c r="E1706" s="27" t="s">
        <v>123</v>
      </c>
    </row>
    <row r="1707">
      <c r="A1707" s="1" t="s">
        <v>121</v>
      </c>
      <c r="B1707" s="1">
        <v>434</v>
      </c>
      <c r="C1707" s="26" t="s">
        <v>2592</v>
      </c>
      <c r="D1707" t="s">
        <v>123</v>
      </c>
      <c r="E1707" s="27" t="s">
        <v>2593</v>
      </c>
      <c r="F1707" s="28" t="s">
        <v>603</v>
      </c>
      <c r="G1707" s="29">
        <v>340.35500000000002</v>
      </c>
      <c r="H1707" s="28">
        <v>0.00021000000000000001</v>
      </c>
      <c r="I1707" s="30">
        <f>ROUND(G1707*H1707,P4)</f>
        <v>0</v>
      </c>
      <c r="L1707" s="31">
        <v>0</v>
      </c>
      <c r="M1707" s="24">
        <f>ROUND(G1707*L1707,P4)</f>
        <v>0</v>
      </c>
      <c r="N1707" s="25" t="s">
        <v>536</v>
      </c>
      <c r="O1707" s="32">
        <f>M1707*AA1707</f>
        <v>0</v>
      </c>
      <c r="P1707" s="1">
        <v>3</v>
      </c>
      <c r="AA1707" s="1">
        <f>IF(P1707=1,$O$3,IF(P1707=2,$O$4,$O$5))</f>
        <v>0</v>
      </c>
    </row>
    <row r="1708">
      <c r="A1708" s="1" t="s">
        <v>127</v>
      </c>
      <c r="E1708" s="27" t="s">
        <v>2593</v>
      </c>
    </row>
    <row r="1709">
      <c r="A1709" s="1" t="s">
        <v>128</v>
      </c>
    </row>
    <row r="1710">
      <c r="A1710" s="1" t="s">
        <v>129</v>
      </c>
      <c r="E1710" s="27" t="s">
        <v>123</v>
      </c>
    </row>
    <row r="1711">
      <c r="A1711" s="1" t="s">
        <v>121</v>
      </c>
      <c r="B1711" s="1">
        <v>433</v>
      </c>
      <c r="C1711" s="26" t="s">
        <v>2594</v>
      </c>
      <c r="D1711" t="s">
        <v>123</v>
      </c>
      <c r="E1711" s="27" t="s">
        <v>2595</v>
      </c>
      <c r="F1711" s="28" t="s">
        <v>603</v>
      </c>
      <c r="G1711" s="29">
        <v>340.35500000000002</v>
      </c>
      <c r="H1711" s="28">
        <v>0.00016000000000000001</v>
      </c>
      <c r="I1711" s="30">
        <f>ROUND(G1711*H1711,P4)</f>
        <v>0</v>
      </c>
      <c r="L1711" s="31">
        <v>0</v>
      </c>
      <c r="M1711" s="24">
        <f>ROUND(G1711*L1711,P4)</f>
        <v>0</v>
      </c>
      <c r="N1711" s="25" t="s">
        <v>536</v>
      </c>
      <c r="O1711" s="32">
        <f>M1711*AA1711</f>
        <v>0</v>
      </c>
      <c r="P1711" s="1">
        <v>3</v>
      </c>
      <c r="AA1711" s="1">
        <f>IF(P1711=1,$O$3,IF(P1711=2,$O$4,$O$5))</f>
        <v>0</v>
      </c>
    </row>
    <row r="1712">
      <c r="A1712" s="1" t="s">
        <v>127</v>
      </c>
      <c r="E1712" s="27" t="s">
        <v>2595</v>
      </c>
    </row>
    <row r="1713" ht="242.25">
      <c r="A1713" s="1" t="s">
        <v>128</v>
      </c>
      <c r="E1713" s="33" t="s">
        <v>2596</v>
      </c>
    </row>
    <row r="1714">
      <c r="A1714" s="1" t="s">
        <v>129</v>
      </c>
      <c r="E1714" s="27" t="s">
        <v>123</v>
      </c>
    </row>
    <row r="1715">
      <c r="A1715" s="1" t="s">
        <v>121</v>
      </c>
      <c r="B1715" s="1">
        <v>436</v>
      </c>
      <c r="C1715" s="26" t="s">
        <v>2597</v>
      </c>
      <c r="D1715" t="s">
        <v>123</v>
      </c>
      <c r="E1715" s="27" t="s">
        <v>2598</v>
      </c>
      <c r="F1715" s="28" t="s">
        <v>603</v>
      </c>
      <c r="G1715" s="29">
        <v>449.803</v>
      </c>
      <c r="H1715" s="28">
        <v>0</v>
      </c>
      <c r="I1715" s="30">
        <f>ROUND(G1715*H1715,P4)</f>
        <v>0</v>
      </c>
      <c r="L1715" s="31">
        <v>0</v>
      </c>
      <c r="M1715" s="24">
        <f>ROUND(G1715*L1715,P4)</f>
        <v>0</v>
      </c>
      <c r="N1715" s="25" t="s">
        <v>536</v>
      </c>
      <c r="O1715" s="32">
        <f>M1715*AA1715</f>
        <v>0</v>
      </c>
      <c r="P1715" s="1">
        <v>3</v>
      </c>
      <c r="AA1715" s="1">
        <f>IF(P1715=1,$O$3,IF(P1715=2,$O$4,$O$5))</f>
        <v>0</v>
      </c>
    </row>
    <row r="1716">
      <c r="A1716" s="1" t="s">
        <v>127</v>
      </c>
      <c r="E1716" s="27" t="s">
        <v>2598</v>
      </c>
    </row>
    <row r="1717" ht="63.75">
      <c r="A1717" s="1" t="s">
        <v>128</v>
      </c>
      <c r="E1717" s="33" t="s">
        <v>2599</v>
      </c>
    </row>
    <row r="1718">
      <c r="A1718" s="1" t="s">
        <v>129</v>
      </c>
      <c r="E1718" s="27" t="s">
        <v>123</v>
      </c>
    </row>
    <row r="1719" ht="25.5">
      <c r="A1719" s="1" t="s">
        <v>121</v>
      </c>
      <c r="B1719" s="1">
        <v>435</v>
      </c>
      <c r="C1719" s="26" t="s">
        <v>2600</v>
      </c>
      <c r="D1719" t="s">
        <v>123</v>
      </c>
      <c r="E1719" s="27" t="s">
        <v>2601</v>
      </c>
      <c r="F1719" s="28" t="s">
        <v>603</v>
      </c>
      <c r="G1719" s="29">
        <v>819.71799999999996</v>
      </c>
      <c r="H1719" s="28">
        <v>0.00013999999999999999</v>
      </c>
      <c r="I1719" s="30">
        <f>ROUND(G1719*H1719,P4)</f>
        <v>0</v>
      </c>
      <c r="L1719" s="31">
        <v>0</v>
      </c>
      <c r="M1719" s="24">
        <f>ROUND(G1719*L1719,P4)</f>
        <v>0</v>
      </c>
      <c r="N1719" s="25" t="s">
        <v>536</v>
      </c>
      <c r="O1719" s="32">
        <f>M1719*AA1719</f>
        <v>0</v>
      </c>
      <c r="P1719" s="1">
        <v>3</v>
      </c>
      <c r="AA1719" s="1">
        <f>IF(P1719=1,$O$3,IF(P1719=2,$O$4,$O$5))</f>
        <v>0</v>
      </c>
    </row>
    <row r="1720" ht="25.5">
      <c r="A1720" s="1" t="s">
        <v>127</v>
      </c>
      <c r="E1720" s="27" t="s">
        <v>2601</v>
      </c>
    </row>
    <row r="1721" ht="89.25">
      <c r="A1721" s="1" t="s">
        <v>128</v>
      </c>
      <c r="E1721" s="33" t="s">
        <v>2602</v>
      </c>
    </row>
    <row r="1722">
      <c r="A1722" s="1" t="s">
        <v>129</v>
      </c>
      <c r="E1722" s="27" t="s">
        <v>2603</v>
      </c>
    </row>
    <row r="1723">
      <c r="A1723" s="1" t="s">
        <v>121</v>
      </c>
      <c r="B1723" s="1">
        <v>437</v>
      </c>
      <c r="C1723" s="26" t="s">
        <v>2604</v>
      </c>
      <c r="D1723" t="s">
        <v>123</v>
      </c>
      <c r="E1723" s="27" t="s">
        <v>2605</v>
      </c>
      <c r="F1723" s="28" t="s">
        <v>603</v>
      </c>
      <c r="G1723" s="29">
        <v>449.803</v>
      </c>
      <c r="H1723" s="28">
        <v>0.00016000000000000001</v>
      </c>
      <c r="I1723" s="30">
        <f>ROUND(G1723*H1723,P4)</f>
        <v>0</v>
      </c>
      <c r="L1723" s="31">
        <v>0</v>
      </c>
      <c r="M1723" s="24">
        <f>ROUND(G1723*L1723,P4)</f>
        <v>0</v>
      </c>
      <c r="N1723" s="25" t="s">
        <v>536</v>
      </c>
      <c r="O1723" s="32">
        <f>M1723*AA1723</f>
        <v>0</v>
      </c>
      <c r="P1723" s="1">
        <v>3</v>
      </c>
      <c r="AA1723" s="1">
        <f>IF(P1723=1,$O$3,IF(P1723=2,$O$4,$O$5))</f>
        <v>0</v>
      </c>
    </row>
    <row r="1724">
      <c r="A1724" s="1" t="s">
        <v>127</v>
      </c>
      <c r="E1724" s="27" t="s">
        <v>2605</v>
      </c>
    </row>
    <row r="1725">
      <c r="A1725" s="1" t="s">
        <v>128</v>
      </c>
    </row>
    <row r="1726">
      <c r="A1726" s="1" t="s">
        <v>129</v>
      </c>
      <c r="E1726" s="27" t="s">
        <v>123</v>
      </c>
    </row>
    <row r="1727">
      <c r="A1727" s="1" t="s">
        <v>121</v>
      </c>
      <c r="B1727" s="1">
        <v>438</v>
      </c>
      <c r="C1727" s="26" t="s">
        <v>2606</v>
      </c>
      <c r="D1727" t="s">
        <v>123</v>
      </c>
      <c r="E1727" s="27" t="s">
        <v>2607</v>
      </c>
      <c r="F1727" s="28" t="s">
        <v>603</v>
      </c>
      <c r="G1727" s="29">
        <v>449.803</v>
      </c>
      <c r="H1727" s="28">
        <v>0.00023000000000000001</v>
      </c>
      <c r="I1727" s="30">
        <f>ROUND(G1727*H1727,P4)</f>
        <v>0</v>
      </c>
      <c r="L1727" s="31">
        <v>0</v>
      </c>
      <c r="M1727" s="24">
        <f>ROUND(G1727*L1727,P4)</f>
        <v>0</v>
      </c>
      <c r="N1727" s="25" t="s">
        <v>536</v>
      </c>
      <c r="O1727" s="32">
        <f>M1727*AA1727</f>
        <v>0</v>
      </c>
      <c r="P1727" s="1">
        <v>3</v>
      </c>
      <c r="AA1727" s="1">
        <f>IF(P1727=1,$O$3,IF(P1727=2,$O$4,$O$5))</f>
        <v>0</v>
      </c>
    </row>
    <row r="1728">
      <c r="A1728" s="1" t="s">
        <v>127</v>
      </c>
      <c r="E1728" s="27" t="s">
        <v>2607</v>
      </c>
    </row>
    <row r="1729">
      <c r="A1729" s="1" t="s">
        <v>128</v>
      </c>
    </row>
    <row r="1730">
      <c r="A1730" s="1" t="s">
        <v>129</v>
      </c>
      <c r="E1730" s="27" t="s">
        <v>123</v>
      </c>
    </row>
    <row r="1731">
      <c r="A1731" s="1" t="s">
        <v>121</v>
      </c>
      <c r="B1731" s="1">
        <v>439</v>
      </c>
      <c r="C1731" s="26" t="s">
        <v>2608</v>
      </c>
      <c r="D1731" t="s">
        <v>123</v>
      </c>
      <c r="E1731" s="27" t="s">
        <v>2609</v>
      </c>
      <c r="F1731" s="28" t="s">
        <v>603</v>
      </c>
      <c r="G1731" s="29">
        <v>472.84100000000001</v>
      </c>
      <c r="H1731" s="28">
        <v>0.00012999999999999999</v>
      </c>
      <c r="I1731" s="30">
        <f>ROUND(G1731*H1731,P4)</f>
        <v>0</v>
      </c>
      <c r="L1731" s="31">
        <v>0</v>
      </c>
      <c r="M1731" s="24">
        <f>ROUND(G1731*L1731,P4)</f>
        <v>0</v>
      </c>
      <c r="N1731" s="25" t="s">
        <v>536</v>
      </c>
      <c r="O1731" s="32">
        <f>M1731*AA1731</f>
        <v>0</v>
      </c>
      <c r="P1731" s="1">
        <v>3</v>
      </c>
      <c r="AA1731" s="1">
        <f>IF(P1731=1,$O$3,IF(P1731=2,$O$4,$O$5))</f>
        <v>0</v>
      </c>
    </row>
    <row r="1732">
      <c r="A1732" s="1" t="s">
        <v>127</v>
      </c>
      <c r="E1732" s="27" t="s">
        <v>2609</v>
      </c>
    </row>
    <row r="1733" ht="191.25">
      <c r="A1733" s="1" t="s">
        <v>128</v>
      </c>
      <c r="E1733" s="33" t="s">
        <v>2610</v>
      </c>
    </row>
    <row r="1734">
      <c r="A1734" s="1" t="s">
        <v>129</v>
      </c>
      <c r="E1734" s="27" t="s">
        <v>123</v>
      </c>
    </row>
    <row r="1735">
      <c r="A1735" s="1" t="s">
        <v>121</v>
      </c>
      <c r="B1735" s="1">
        <v>440</v>
      </c>
      <c r="C1735" s="26" t="s">
        <v>2611</v>
      </c>
      <c r="D1735" t="s">
        <v>123</v>
      </c>
      <c r="E1735" s="27" t="s">
        <v>2612</v>
      </c>
      <c r="F1735" s="28" t="s">
        <v>603</v>
      </c>
      <c r="G1735" s="29">
        <v>90</v>
      </c>
      <c r="H1735" s="28">
        <v>0.00013999999999999999</v>
      </c>
      <c r="I1735" s="30">
        <f>ROUND(G1735*H1735,P4)</f>
        <v>0</v>
      </c>
      <c r="L1735" s="31">
        <v>0</v>
      </c>
      <c r="M1735" s="24">
        <f>ROUND(G1735*L1735,P4)</f>
        <v>0</v>
      </c>
      <c r="N1735" s="25" t="s">
        <v>536</v>
      </c>
      <c r="O1735" s="32">
        <f>M1735*AA1735</f>
        <v>0</v>
      </c>
      <c r="P1735" s="1">
        <v>3</v>
      </c>
      <c r="AA1735" s="1">
        <f>IF(P1735=1,$O$3,IF(P1735=2,$O$4,$O$5))</f>
        <v>0</v>
      </c>
    </row>
    <row r="1736">
      <c r="A1736" s="1" t="s">
        <v>127</v>
      </c>
      <c r="E1736" s="27" t="s">
        <v>2612</v>
      </c>
    </row>
    <row r="1737">
      <c r="A1737" s="1" t="s">
        <v>128</v>
      </c>
      <c r="E1737" s="33" t="s">
        <v>2613</v>
      </c>
    </row>
    <row r="1738">
      <c r="A1738" s="1" t="s">
        <v>129</v>
      </c>
      <c r="E1738" s="27" t="s">
        <v>123</v>
      </c>
    </row>
    <row r="1739">
      <c r="A1739" s="1" t="s">
        <v>121</v>
      </c>
      <c r="B1739" s="1">
        <v>441</v>
      </c>
      <c r="C1739" s="26" t="s">
        <v>2614</v>
      </c>
      <c r="D1739" t="s">
        <v>123</v>
      </c>
      <c r="E1739" s="27" t="s">
        <v>2615</v>
      </c>
      <c r="F1739" s="28" t="s">
        <v>603</v>
      </c>
      <c r="G1739" s="29">
        <v>636.35500000000002</v>
      </c>
      <c r="H1739" s="28">
        <v>9.0000000000000006E-05</v>
      </c>
      <c r="I1739" s="30">
        <f>ROUND(G1739*H1739,P4)</f>
        <v>0</v>
      </c>
      <c r="L1739" s="31">
        <v>0</v>
      </c>
      <c r="M1739" s="24">
        <f>ROUND(G1739*L1739,P4)</f>
        <v>0</v>
      </c>
      <c r="N1739" s="25" t="s">
        <v>536</v>
      </c>
      <c r="O1739" s="32">
        <f>M1739*AA1739</f>
        <v>0</v>
      </c>
      <c r="P1739" s="1">
        <v>3</v>
      </c>
      <c r="AA1739" s="1">
        <f>IF(P1739=1,$O$3,IF(P1739=2,$O$4,$O$5))</f>
        <v>0</v>
      </c>
    </row>
    <row r="1740">
      <c r="A1740" s="1" t="s">
        <v>127</v>
      </c>
      <c r="E1740" s="27" t="s">
        <v>2615</v>
      </c>
    </row>
    <row r="1741" ht="165.75">
      <c r="A1741" s="1" t="s">
        <v>128</v>
      </c>
      <c r="E1741" s="33" t="s">
        <v>2616</v>
      </c>
    </row>
    <row r="1742">
      <c r="A1742" s="1" t="s">
        <v>129</v>
      </c>
      <c r="E1742" s="27" t="s">
        <v>123</v>
      </c>
    </row>
    <row r="1743" ht="25.5">
      <c r="A1743" s="1" t="s">
        <v>121</v>
      </c>
      <c r="B1743" s="1">
        <v>442</v>
      </c>
      <c r="C1743" s="26" t="s">
        <v>2617</v>
      </c>
      <c r="D1743" t="s">
        <v>123</v>
      </c>
      <c r="E1743" s="27" t="s">
        <v>2618</v>
      </c>
      <c r="F1743" s="28" t="s">
        <v>603</v>
      </c>
      <c r="G1743" s="29">
        <v>885.42999999999995</v>
      </c>
      <c r="H1743" s="28">
        <v>0.00083000000000000001</v>
      </c>
      <c r="I1743" s="30">
        <f>ROUND(G1743*H1743,P4)</f>
        <v>0</v>
      </c>
      <c r="L1743" s="31">
        <v>0</v>
      </c>
      <c r="M1743" s="24">
        <f>ROUND(G1743*L1743,P4)</f>
        <v>0</v>
      </c>
      <c r="N1743" s="25" t="s">
        <v>536</v>
      </c>
      <c r="O1743" s="32">
        <f>M1743*AA1743</f>
        <v>0</v>
      </c>
      <c r="P1743" s="1">
        <v>3</v>
      </c>
      <c r="AA1743" s="1">
        <f>IF(P1743=1,$O$3,IF(P1743=2,$O$4,$O$5))</f>
        <v>0</v>
      </c>
    </row>
    <row r="1744" ht="25.5">
      <c r="A1744" s="1" t="s">
        <v>127</v>
      </c>
      <c r="E1744" s="27" t="s">
        <v>2618</v>
      </c>
    </row>
    <row r="1745" ht="25.5">
      <c r="A1745" s="1" t="s">
        <v>128</v>
      </c>
      <c r="E1745" s="33" t="s">
        <v>1630</v>
      </c>
    </row>
    <row r="1746">
      <c r="A1746" s="1" t="s">
        <v>129</v>
      </c>
      <c r="E1746" s="27" t="s">
        <v>123</v>
      </c>
    </row>
    <row r="1747">
      <c r="A1747" s="1" t="s">
        <v>121</v>
      </c>
      <c r="B1747" s="1">
        <v>443</v>
      </c>
      <c r="C1747" s="26" t="s">
        <v>2619</v>
      </c>
      <c r="D1747" t="s">
        <v>123</v>
      </c>
      <c r="E1747" s="27" t="s">
        <v>2620</v>
      </c>
      <c r="F1747" s="28" t="s">
        <v>603</v>
      </c>
      <c r="G1747" s="29">
        <v>52.289999999999999</v>
      </c>
      <c r="H1747" s="28">
        <v>0.00084000000000000003</v>
      </c>
      <c r="I1747" s="30">
        <f>ROUND(G1747*H1747,P4)</f>
        <v>0</v>
      </c>
      <c r="L1747" s="31">
        <v>0</v>
      </c>
      <c r="M1747" s="24">
        <f>ROUND(G1747*L1747,P4)</f>
        <v>0</v>
      </c>
      <c r="N1747" s="25" t="s">
        <v>536</v>
      </c>
      <c r="O1747" s="32">
        <f>M1747*AA1747</f>
        <v>0</v>
      </c>
      <c r="P1747" s="1">
        <v>3</v>
      </c>
      <c r="AA1747" s="1">
        <f>IF(P1747=1,$O$3,IF(P1747=2,$O$4,$O$5))</f>
        <v>0</v>
      </c>
    </row>
    <row r="1748">
      <c r="A1748" s="1" t="s">
        <v>127</v>
      </c>
      <c r="E1748" s="27" t="s">
        <v>2620</v>
      </c>
    </row>
    <row r="1749" ht="191.25">
      <c r="A1749" s="1" t="s">
        <v>128</v>
      </c>
      <c r="E1749" s="33" t="s">
        <v>2621</v>
      </c>
    </row>
    <row r="1750">
      <c r="A1750" s="1" t="s">
        <v>129</v>
      </c>
      <c r="E1750" s="27" t="s">
        <v>123</v>
      </c>
    </row>
    <row r="1751" ht="25.5">
      <c r="A1751" s="1" t="s">
        <v>121</v>
      </c>
      <c r="B1751" s="1">
        <v>444</v>
      </c>
      <c r="C1751" s="26" t="s">
        <v>2622</v>
      </c>
      <c r="D1751" t="s">
        <v>123</v>
      </c>
      <c r="E1751" s="27" t="s">
        <v>2623</v>
      </c>
      <c r="F1751" s="28" t="s">
        <v>603</v>
      </c>
      <c r="G1751" s="29">
        <v>885.42999999999995</v>
      </c>
      <c r="H1751" s="28">
        <v>2.0000000000000002E-05</v>
      </c>
      <c r="I1751" s="30">
        <f>ROUND(G1751*H1751,P4)</f>
        <v>0</v>
      </c>
      <c r="L1751" s="31">
        <v>0</v>
      </c>
      <c r="M1751" s="24">
        <f>ROUND(G1751*L1751,P4)</f>
        <v>0</v>
      </c>
      <c r="N1751" s="25" t="s">
        <v>536</v>
      </c>
      <c r="O1751" s="32">
        <f>M1751*AA1751</f>
        <v>0</v>
      </c>
      <c r="P1751" s="1">
        <v>3</v>
      </c>
      <c r="AA1751" s="1">
        <f>IF(P1751=1,$O$3,IF(P1751=2,$O$4,$O$5))</f>
        <v>0</v>
      </c>
    </row>
    <row r="1752" ht="25.5">
      <c r="A1752" s="1" t="s">
        <v>127</v>
      </c>
      <c r="E1752" s="27" t="s">
        <v>2623</v>
      </c>
    </row>
    <row r="1753" ht="25.5">
      <c r="A1753" s="1" t="s">
        <v>128</v>
      </c>
      <c r="E1753" s="33" t="s">
        <v>1630</v>
      </c>
    </row>
    <row r="1754">
      <c r="A1754" s="1" t="s">
        <v>129</v>
      </c>
      <c r="E1754" s="27" t="s">
        <v>123</v>
      </c>
    </row>
    <row r="1755">
      <c r="A1755" s="1" t="s">
        <v>121</v>
      </c>
      <c r="B1755" s="1">
        <v>445</v>
      </c>
      <c r="C1755" s="26" t="s">
        <v>2624</v>
      </c>
      <c r="D1755" t="s">
        <v>123</v>
      </c>
      <c r="E1755" s="27" t="s">
        <v>2625</v>
      </c>
      <c r="F1755" s="28" t="s">
        <v>149</v>
      </c>
      <c r="G1755" s="29">
        <v>3</v>
      </c>
      <c r="H1755" s="28">
        <v>0.00013999999999999999</v>
      </c>
      <c r="I1755" s="30">
        <f>ROUND(G1755*H1755,P4)</f>
        <v>0</v>
      </c>
      <c r="L1755" s="31">
        <v>0</v>
      </c>
      <c r="M1755" s="24">
        <f>ROUND(G1755*L1755,P4)</f>
        <v>0</v>
      </c>
      <c r="N1755" s="25" t="s">
        <v>177</v>
      </c>
      <c r="O1755" s="32">
        <f>M1755*AA1755</f>
        <v>0</v>
      </c>
      <c r="P1755" s="1">
        <v>3</v>
      </c>
      <c r="AA1755" s="1">
        <f>IF(P1755=1,$O$3,IF(P1755=2,$O$4,$O$5))</f>
        <v>0</v>
      </c>
    </row>
    <row r="1756">
      <c r="A1756" s="1" t="s">
        <v>127</v>
      </c>
      <c r="E1756" s="27" t="s">
        <v>2625</v>
      </c>
    </row>
    <row r="1757" ht="63.75">
      <c r="A1757" s="1" t="s">
        <v>128</v>
      </c>
      <c r="E1757" s="33" t="s">
        <v>2626</v>
      </c>
    </row>
    <row r="1758">
      <c r="A1758" s="1" t="s">
        <v>129</v>
      </c>
      <c r="E1758" s="27" t="s">
        <v>123</v>
      </c>
    </row>
    <row r="1759">
      <c r="A1759" s="1" t="s">
        <v>118</v>
      </c>
      <c r="C1759" s="22" t="s">
        <v>2627</v>
      </c>
      <c r="E1759" s="23" t="s">
        <v>2628</v>
      </c>
      <c r="L1759" s="24">
        <f>SUMIFS(L1760:L1779,A1760:A1779,"P")</f>
        <v>0</v>
      </c>
      <c r="M1759" s="24">
        <f>SUMIFS(M1760:M1779,A1760:A1779,"P")</f>
        <v>0</v>
      </c>
      <c r="N1759" s="25"/>
    </row>
    <row r="1760" ht="25.5">
      <c r="A1760" s="1" t="s">
        <v>121</v>
      </c>
      <c r="B1760" s="1">
        <v>446</v>
      </c>
      <c r="C1760" s="26" t="s">
        <v>2629</v>
      </c>
      <c r="D1760" t="s">
        <v>123</v>
      </c>
      <c r="E1760" s="27" t="s">
        <v>2630</v>
      </c>
      <c r="F1760" s="28" t="s">
        <v>603</v>
      </c>
      <c r="G1760" s="29">
        <v>196.79300000000001</v>
      </c>
      <c r="H1760" s="28">
        <v>0.00027</v>
      </c>
      <c r="I1760" s="30">
        <f>ROUND(G1760*H1760,P4)</f>
        <v>0</v>
      </c>
      <c r="L1760" s="31">
        <v>0</v>
      </c>
      <c r="M1760" s="24">
        <f>ROUND(G1760*L1760,P4)</f>
        <v>0</v>
      </c>
      <c r="N1760" s="25" t="s">
        <v>536</v>
      </c>
      <c r="O1760" s="32">
        <f>M1760*AA1760</f>
        <v>0</v>
      </c>
      <c r="P1760" s="1">
        <v>3</v>
      </c>
      <c r="AA1760" s="1">
        <f>IF(P1760=1,$O$3,IF(P1760=2,$O$4,$O$5))</f>
        <v>0</v>
      </c>
    </row>
    <row r="1761" ht="25.5">
      <c r="A1761" s="1" t="s">
        <v>127</v>
      </c>
      <c r="E1761" s="27" t="s">
        <v>2630</v>
      </c>
    </row>
    <row r="1762" ht="229.5">
      <c r="A1762" s="1" t="s">
        <v>128</v>
      </c>
      <c r="E1762" s="33" t="s">
        <v>2631</v>
      </c>
    </row>
    <row r="1763">
      <c r="A1763" s="1" t="s">
        <v>129</v>
      </c>
      <c r="E1763" s="27" t="s">
        <v>123</v>
      </c>
    </row>
    <row r="1764" ht="25.5">
      <c r="A1764" s="1" t="s">
        <v>121</v>
      </c>
      <c r="B1764" s="1">
        <v>447</v>
      </c>
      <c r="C1764" s="26" t="s">
        <v>2632</v>
      </c>
      <c r="D1764" t="s">
        <v>123</v>
      </c>
      <c r="E1764" s="27" t="s">
        <v>2633</v>
      </c>
      <c r="F1764" s="28" t="s">
        <v>603</v>
      </c>
      <c r="G1764" s="29">
        <v>56.473999999999997</v>
      </c>
      <c r="H1764" s="28">
        <v>0.00027</v>
      </c>
      <c r="I1764" s="30">
        <f>ROUND(G1764*H1764,P4)</f>
        <v>0</v>
      </c>
      <c r="L1764" s="31">
        <v>0</v>
      </c>
      <c r="M1764" s="24">
        <f>ROUND(G1764*L1764,P4)</f>
        <v>0</v>
      </c>
      <c r="N1764" s="25" t="s">
        <v>536</v>
      </c>
      <c r="O1764" s="32">
        <f>M1764*AA1764</f>
        <v>0</v>
      </c>
      <c r="P1764" s="1">
        <v>3</v>
      </c>
      <c r="AA1764" s="1">
        <f>IF(P1764=1,$O$3,IF(P1764=2,$O$4,$O$5))</f>
        <v>0</v>
      </c>
    </row>
    <row r="1765" ht="25.5">
      <c r="A1765" s="1" t="s">
        <v>127</v>
      </c>
      <c r="E1765" s="27" t="s">
        <v>2633</v>
      </c>
    </row>
    <row r="1766" ht="76.5">
      <c r="A1766" s="1" t="s">
        <v>128</v>
      </c>
      <c r="E1766" s="33" t="s">
        <v>2634</v>
      </c>
    </row>
    <row r="1767">
      <c r="A1767" s="1" t="s">
        <v>129</v>
      </c>
      <c r="E1767" s="27" t="s">
        <v>123</v>
      </c>
    </row>
    <row r="1768" ht="25.5">
      <c r="A1768" s="1" t="s">
        <v>121</v>
      </c>
      <c r="B1768" s="1">
        <v>448</v>
      </c>
      <c r="C1768" s="26" t="s">
        <v>2635</v>
      </c>
      <c r="D1768" t="s">
        <v>123</v>
      </c>
      <c r="E1768" s="27" t="s">
        <v>2636</v>
      </c>
      <c r="F1768" s="28" t="s">
        <v>603</v>
      </c>
      <c r="G1768" s="29">
        <v>737.31500000000005</v>
      </c>
      <c r="H1768" s="28">
        <v>0.00029</v>
      </c>
      <c r="I1768" s="30">
        <f>ROUND(G1768*H1768,P4)</f>
        <v>0</v>
      </c>
      <c r="L1768" s="31">
        <v>0</v>
      </c>
      <c r="M1768" s="24">
        <f>ROUND(G1768*L1768,P4)</f>
        <v>0</v>
      </c>
      <c r="N1768" s="25" t="s">
        <v>536</v>
      </c>
      <c r="O1768" s="32">
        <f>M1768*AA1768</f>
        <v>0</v>
      </c>
      <c r="P1768" s="1">
        <v>3</v>
      </c>
      <c r="AA1768" s="1">
        <f>IF(P1768=1,$O$3,IF(P1768=2,$O$4,$O$5))</f>
        <v>0</v>
      </c>
    </row>
    <row r="1769" ht="25.5">
      <c r="A1769" s="1" t="s">
        <v>127</v>
      </c>
      <c r="E1769" s="27" t="s">
        <v>2636</v>
      </c>
    </row>
    <row r="1770" ht="127.5">
      <c r="A1770" s="1" t="s">
        <v>128</v>
      </c>
      <c r="E1770" s="33" t="s">
        <v>2637</v>
      </c>
    </row>
    <row r="1771">
      <c r="A1771" s="1" t="s">
        <v>129</v>
      </c>
      <c r="E1771" s="27" t="s">
        <v>123</v>
      </c>
    </row>
    <row r="1772" ht="25.5">
      <c r="A1772" s="1" t="s">
        <v>121</v>
      </c>
      <c r="B1772" s="1">
        <v>449</v>
      </c>
      <c r="C1772" s="26" t="s">
        <v>2638</v>
      </c>
      <c r="D1772" t="s">
        <v>123</v>
      </c>
      <c r="E1772" s="27" t="s">
        <v>2639</v>
      </c>
      <c r="F1772" s="28" t="s">
        <v>603</v>
      </c>
      <c r="G1772" s="29">
        <v>2123.4189999999999</v>
      </c>
      <c r="H1772" s="28">
        <v>0.00020000000000000001</v>
      </c>
      <c r="I1772" s="30">
        <f>ROUND(G1772*H1772,P4)</f>
        <v>0</v>
      </c>
      <c r="L1772" s="31">
        <v>0</v>
      </c>
      <c r="M1772" s="24">
        <f>ROUND(G1772*L1772,P4)</f>
        <v>0</v>
      </c>
      <c r="N1772" s="25" t="s">
        <v>536</v>
      </c>
      <c r="O1772" s="32">
        <f>M1772*AA1772</f>
        <v>0</v>
      </c>
      <c r="P1772" s="1">
        <v>3</v>
      </c>
      <c r="AA1772" s="1">
        <f>IF(P1772=1,$O$3,IF(P1772=2,$O$4,$O$5))</f>
        <v>0</v>
      </c>
    </row>
    <row r="1773" ht="25.5">
      <c r="A1773" s="1" t="s">
        <v>127</v>
      </c>
      <c r="E1773" s="27" t="s">
        <v>2639</v>
      </c>
    </row>
    <row r="1774" ht="409.5">
      <c r="A1774" s="1" t="s">
        <v>128</v>
      </c>
      <c r="E1774" s="33" t="s">
        <v>2640</v>
      </c>
    </row>
    <row r="1775">
      <c r="A1775" s="1" t="s">
        <v>129</v>
      </c>
      <c r="E1775" s="27" t="s">
        <v>123</v>
      </c>
    </row>
    <row r="1776">
      <c r="A1776" s="1" t="s">
        <v>121</v>
      </c>
      <c r="B1776" s="1">
        <v>450</v>
      </c>
      <c r="C1776" s="26" t="s">
        <v>2641</v>
      </c>
      <c r="D1776" t="s">
        <v>123</v>
      </c>
      <c r="E1776" s="27" t="s">
        <v>2642</v>
      </c>
      <c r="F1776" s="28" t="s">
        <v>603</v>
      </c>
      <c r="G1776" s="29">
        <v>1103.539</v>
      </c>
      <c r="H1776" s="28">
        <v>0.00033</v>
      </c>
      <c r="I1776" s="30">
        <f>ROUND(G1776*H1776,P4)</f>
        <v>0</v>
      </c>
      <c r="L1776" s="31">
        <v>0</v>
      </c>
      <c r="M1776" s="24">
        <f>ROUND(G1776*L1776,P4)</f>
        <v>0</v>
      </c>
      <c r="N1776" s="25" t="s">
        <v>536</v>
      </c>
      <c r="O1776" s="32">
        <f>M1776*AA1776</f>
        <v>0</v>
      </c>
      <c r="P1776" s="1">
        <v>3</v>
      </c>
      <c r="AA1776" s="1">
        <f>IF(P1776=1,$O$3,IF(P1776=2,$O$4,$O$5))</f>
        <v>0</v>
      </c>
    </row>
    <row r="1777">
      <c r="A1777" s="1" t="s">
        <v>127</v>
      </c>
      <c r="E1777" s="27" t="s">
        <v>2642</v>
      </c>
    </row>
    <row r="1778" ht="63.75">
      <c r="A1778" s="1" t="s">
        <v>128</v>
      </c>
      <c r="E1778" s="33" t="s">
        <v>2643</v>
      </c>
    </row>
    <row r="1779">
      <c r="A1779" s="1" t="s">
        <v>129</v>
      </c>
      <c r="E1779" s="27" t="s">
        <v>123</v>
      </c>
    </row>
    <row r="1780">
      <c r="A1780" s="1" t="s">
        <v>118</v>
      </c>
      <c r="C1780" s="22" t="s">
        <v>2644</v>
      </c>
      <c r="E1780" s="23" t="s">
        <v>2645</v>
      </c>
      <c r="L1780" s="24">
        <f>SUMIFS(L1781:L1784,A1781:A1784,"P")</f>
        <v>0</v>
      </c>
      <c r="M1780" s="24">
        <f>SUMIFS(M1781:M1784,A1781:A1784,"P")</f>
        <v>0</v>
      </c>
      <c r="N1780" s="25"/>
    </row>
    <row r="1781">
      <c r="A1781" s="1" t="s">
        <v>121</v>
      </c>
      <c r="B1781" s="1">
        <v>451</v>
      </c>
      <c r="C1781" s="26" t="s">
        <v>2646</v>
      </c>
      <c r="D1781" t="s">
        <v>123</v>
      </c>
      <c r="E1781" s="27" t="s">
        <v>2647</v>
      </c>
      <c r="F1781" s="28" t="s">
        <v>603</v>
      </c>
      <c r="G1781" s="29">
        <v>73.200000000000003</v>
      </c>
      <c r="H1781" s="28">
        <v>0.023349999999999999</v>
      </c>
      <c r="I1781" s="30">
        <f>ROUND(G1781*H1781,P4)</f>
        <v>0</v>
      </c>
      <c r="L1781" s="31">
        <v>0</v>
      </c>
      <c r="M1781" s="24">
        <f>ROUND(G1781*L1781,P4)</f>
        <v>0</v>
      </c>
      <c r="N1781" s="25" t="s">
        <v>177</v>
      </c>
      <c r="O1781" s="32">
        <f>M1781*AA1781</f>
        <v>0</v>
      </c>
      <c r="P1781" s="1">
        <v>3</v>
      </c>
      <c r="AA1781" s="1">
        <f>IF(P1781=1,$O$3,IF(P1781=2,$O$4,$O$5))</f>
        <v>0</v>
      </c>
    </row>
    <row r="1782">
      <c r="A1782" s="1" t="s">
        <v>127</v>
      </c>
      <c r="E1782" s="27" t="s">
        <v>2647</v>
      </c>
    </row>
    <row r="1783" ht="38.25">
      <c r="A1783" s="1" t="s">
        <v>128</v>
      </c>
      <c r="E1783" s="33" t="s">
        <v>2648</v>
      </c>
    </row>
    <row r="1784" ht="51">
      <c r="A1784" s="1" t="s">
        <v>129</v>
      </c>
      <c r="E1784" s="27" t="s">
        <v>2649</v>
      </c>
    </row>
    <row r="1785">
      <c r="A1785" s="1" t="s">
        <v>118</v>
      </c>
      <c r="C1785" s="22" t="s">
        <v>2650</v>
      </c>
      <c r="E1785" s="23" t="s">
        <v>692</v>
      </c>
      <c r="L1785" s="24">
        <f>SUMIFS(L1786:L1793,A1786:A1793,"P")</f>
        <v>0</v>
      </c>
      <c r="M1785" s="24">
        <f>SUMIFS(M1786:M1793,A1786:A1793,"P")</f>
        <v>0</v>
      </c>
      <c r="N1785" s="25"/>
    </row>
    <row r="1786">
      <c r="A1786" s="1" t="s">
        <v>121</v>
      </c>
      <c r="B1786" s="1">
        <v>452</v>
      </c>
      <c r="C1786" s="26" t="s">
        <v>2651</v>
      </c>
      <c r="D1786" t="s">
        <v>123</v>
      </c>
      <c r="E1786" s="27" t="s">
        <v>2652</v>
      </c>
      <c r="F1786" s="28" t="s">
        <v>149</v>
      </c>
      <c r="G1786" s="29">
        <v>4</v>
      </c>
      <c r="H1786" s="28">
        <v>0</v>
      </c>
      <c r="I1786" s="30">
        <f>ROUND(G1786*H1786,P4)</f>
        <v>0</v>
      </c>
      <c r="L1786" s="31">
        <v>0</v>
      </c>
      <c r="M1786" s="24">
        <f>ROUND(G1786*L1786,P4)</f>
        <v>0</v>
      </c>
      <c r="N1786" s="25" t="s">
        <v>177</v>
      </c>
      <c r="O1786" s="32">
        <f>M1786*AA1786</f>
        <v>0</v>
      </c>
      <c r="P1786" s="1">
        <v>3</v>
      </c>
      <c r="AA1786" s="1">
        <f>IF(P1786=1,$O$3,IF(P1786=2,$O$4,$O$5))</f>
        <v>0</v>
      </c>
    </row>
    <row r="1787">
      <c r="A1787" s="1" t="s">
        <v>127</v>
      </c>
      <c r="E1787" s="27" t="s">
        <v>2652</v>
      </c>
    </row>
    <row r="1788">
      <c r="A1788" s="1" t="s">
        <v>128</v>
      </c>
    </row>
    <row r="1789">
      <c r="A1789" s="1" t="s">
        <v>129</v>
      </c>
      <c r="E1789" s="27" t="s">
        <v>123</v>
      </c>
    </row>
    <row r="1790">
      <c r="A1790" s="1" t="s">
        <v>121</v>
      </c>
      <c r="B1790" s="1">
        <v>453</v>
      </c>
      <c r="C1790" s="26" t="s">
        <v>2653</v>
      </c>
      <c r="D1790" t="s">
        <v>123</v>
      </c>
      <c r="E1790" s="27" t="s">
        <v>2654</v>
      </c>
      <c r="F1790" s="28" t="s">
        <v>149</v>
      </c>
      <c r="G1790" s="29">
        <v>50</v>
      </c>
      <c r="H1790" s="28">
        <v>0</v>
      </c>
      <c r="I1790" s="30">
        <f>ROUND(G1790*H1790,P4)</f>
        <v>0</v>
      </c>
      <c r="L1790" s="31">
        <v>0</v>
      </c>
      <c r="M1790" s="24">
        <f>ROUND(G1790*L1790,P4)</f>
        <v>0</v>
      </c>
      <c r="N1790" s="25" t="s">
        <v>177</v>
      </c>
      <c r="O1790" s="32">
        <f>M1790*AA1790</f>
        <v>0</v>
      </c>
      <c r="P1790" s="1">
        <v>3</v>
      </c>
      <c r="AA1790" s="1">
        <f>IF(P1790=1,$O$3,IF(P1790=2,$O$4,$O$5))</f>
        <v>0</v>
      </c>
    </row>
    <row r="1791">
      <c r="A1791" s="1" t="s">
        <v>127</v>
      </c>
      <c r="E1791" s="27" t="s">
        <v>2654</v>
      </c>
    </row>
    <row r="1792">
      <c r="A1792" s="1" t="s">
        <v>128</v>
      </c>
    </row>
    <row r="1793">
      <c r="A1793" s="1" t="s">
        <v>129</v>
      </c>
      <c r="E1793" s="27" t="s">
        <v>123</v>
      </c>
    </row>
    <row r="1794">
      <c r="A1794" s="1" t="s">
        <v>118</v>
      </c>
      <c r="C1794" s="22" t="s">
        <v>666</v>
      </c>
      <c r="E1794" s="23" t="s">
        <v>667</v>
      </c>
      <c r="L1794" s="24">
        <f>SUMIFS(L1795:L1834,A1795:A1834,"P")</f>
        <v>0</v>
      </c>
      <c r="M1794" s="24">
        <f>SUMIFS(M1795:M1834,A1795:A1834,"P")</f>
        <v>0</v>
      </c>
      <c r="N1794" s="25"/>
    </row>
    <row r="1795" ht="25.5">
      <c r="A1795" s="1" t="s">
        <v>121</v>
      </c>
      <c r="B1795" s="1">
        <v>79</v>
      </c>
      <c r="C1795" s="26" t="s">
        <v>2655</v>
      </c>
      <c r="D1795" t="s">
        <v>123</v>
      </c>
      <c r="E1795" s="27" t="s">
        <v>2656</v>
      </c>
      <c r="F1795" s="28" t="s">
        <v>603</v>
      </c>
      <c r="G1795" s="29">
        <v>978.46799999999996</v>
      </c>
      <c r="H1795" s="28">
        <v>0</v>
      </c>
      <c r="I1795" s="30">
        <f>ROUND(G1795*H1795,P4)</f>
        <v>0</v>
      </c>
      <c r="L1795" s="31">
        <v>0</v>
      </c>
      <c r="M1795" s="24">
        <f>ROUND(G1795*L1795,P4)</f>
        <v>0</v>
      </c>
      <c r="N1795" s="25" t="s">
        <v>536</v>
      </c>
      <c r="O1795" s="32">
        <f>M1795*AA1795</f>
        <v>0</v>
      </c>
      <c r="P1795" s="1">
        <v>3</v>
      </c>
      <c r="AA1795" s="1">
        <f>IF(P1795=1,$O$3,IF(P1795=2,$O$4,$O$5))</f>
        <v>0</v>
      </c>
    </row>
    <row r="1796" ht="25.5">
      <c r="A1796" s="1" t="s">
        <v>127</v>
      </c>
      <c r="E1796" s="27" t="s">
        <v>2656</v>
      </c>
    </row>
    <row r="1797" ht="267.75">
      <c r="A1797" s="1" t="s">
        <v>128</v>
      </c>
      <c r="E1797" s="33" t="s">
        <v>2657</v>
      </c>
    </row>
    <row r="1798">
      <c r="A1798" s="1" t="s">
        <v>129</v>
      </c>
      <c r="E1798" s="27" t="s">
        <v>123</v>
      </c>
    </row>
    <row r="1799" ht="25.5">
      <c r="A1799" s="1" t="s">
        <v>121</v>
      </c>
      <c r="B1799" s="1">
        <v>80</v>
      </c>
      <c r="C1799" s="26" t="s">
        <v>2658</v>
      </c>
      <c r="D1799" t="s">
        <v>123</v>
      </c>
      <c r="E1799" s="27" t="s">
        <v>2659</v>
      </c>
      <c r="F1799" s="28" t="s">
        <v>603</v>
      </c>
      <c r="G1799" s="29">
        <v>117416.16</v>
      </c>
      <c r="H1799" s="28">
        <v>0</v>
      </c>
      <c r="I1799" s="30">
        <f>ROUND(G1799*H1799,P4)</f>
        <v>0</v>
      </c>
      <c r="L1799" s="31">
        <v>0</v>
      </c>
      <c r="M1799" s="24">
        <f>ROUND(G1799*L1799,P4)</f>
        <v>0</v>
      </c>
      <c r="N1799" s="25" t="s">
        <v>536</v>
      </c>
      <c r="O1799" s="32">
        <f>M1799*AA1799</f>
        <v>0</v>
      </c>
      <c r="P1799" s="1">
        <v>3</v>
      </c>
      <c r="AA1799" s="1">
        <f>IF(P1799=1,$O$3,IF(P1799=2,$O$4,$O$5))</f>
        <v>0</v>
      </c>
    </row>
    <row r="1800" ht="38.25">
      <c r="A1800" s="1" t="s">
        <v>127</v>
      </c>
      <c r="E1800" s="27" t="s">
        <v>2660</v>
      </c>
    </row>
    <row r="1801">
      <c r="A1801" s="1" t="s">
        <v>128</v>
      </c>
    </row>
    <row r="1802">
      <c r="A1802" s="1" t="s">
        <v>129</v>
      </c>
      <c r="E1802" s="27" t="s">
        <v>123</v>
      </c>
    </row>
    <row r="1803" ht="25.5">
      <c r="A1803" s="1" t="s">
        <v>121</v>
      </c>
      <c r="B1803" s="1">
        <v>81</v>
      </c>
      <c r="C1803" s="26" t="s">
        <v>2661</v>
      </c>
      <c r="D1803" t="s">
        <v>123</v>
      </c>
      <c r="E1803" s="27" t="s">
        <v>2662</v>
      </c>
      <c r="F1803" s="28" t="s">
        <v>603</v>
      </c>
      <c r="G1803" s="29">
        <v>978.46799999999996</v>
      </c>
      <c r="H1803" s="28">
        <v>0</v>
      </c>
      <c r="I1803" s="30">
        <f>ROUND(G1803*H1803,P4)</f>
        <v>0</v>
      </c>
      <c r="L1803" s="31">
        <v>0</v>
      </c>
      <c r="M1803" s="24">
        <f>ROUND(G1803*L1803,P4)</f>
        <v>0</v>
      </c>
      <c r="N1803" s="25" t="s">
        <v>536</v>
      </c>
      <c r="O1803" s="32">
        <f>M1803*AA1803</f>
        <v>0</v>
      </c>
      <c r="P1803" s="1">
        <v>3</v>
      </c>
      <c r="AA1803" s="1">
        <f>IF(P1803=1,$O$3,IF(P1803=2,$O$4,$O$5))</f>
        <v>0</v>
      </c>
    </row>
    <row r="1804" ht="25.5">
      <c r="A1804" s="1" t="s">
        <v>127</v>
      </c>
      <c r="E1804" s="27" t="s">
        <v>2662</v>
      </c>
    </row>
    <row r="1805">
      <c r="A1805" s="1" t="s">
        <v>128</v>
      </c>
    </row>
    <row r="1806">
      <c r="A1806" s="1" t="s">
        <v>129</v>
      </c>
      <c r="E1806" s="27" t="s">
        <v>123</v>
      </c>
    </row>
    <row r="1807">
      <c r="A1807" s="1" t="s">
        <v>121</v>
      </c>
      <c r="B1807" s="1">
        <v>82</v>
      </c>
      <c r="C1807" s="26" t="s">
        <v>2663</v>
      </c>
      <c r="D1807" t="s">
        <v>123</v>
      </c>
      <c r="E1807" s="27" t="s">
        <v>2664</v>
      </c>
      <c r="F1807" s="28" t="s">
        <v>603</v>
      </c>
      <c r="G1807" s="29">
        <v>978.46799999999996</v>
      </c>
      <c r="H1807" s="28">
        <v>0</v>
      </c>
      <c r="I1807" s="30">
        <f>ROUND(G1807*H1807,P4)</f>
        <v>0</v>
      </c>
      <c r="L1807" s="31">
        <v>0</v>
      </c>
      <c r="M1807" s="24">
        <f>ROUND(G1807*L1807,P4)</f>
        <v>0</v>
      </c>
      <c r="N1807" s="25" t="s">
        <v>536</v>
      </c>
      <c r="O1807" s="32">
        <f>M1807*AA1807</f>
        <v>0</v>
      </c>
      <c r="P1807" s="1">
        <v>3</v>
      </c>
      <c r="AA1807" s="1">
        <f>IF(P1807=1,$O$3,IF(P1807=2,$O$4,$O$5))</f>
        <v>0</v>
      </c>
    </row>
    <row r="1808">
      <c r="A1808" s="1" t="s">
        <v>127</v>
      </c>
      <c r="E1808" s="27" t="s">
        <v>2664</v>
      </c>
    </row>
    <row r="1809">
      <c r="A1809" s="1" t="s">
        <v>128</v>
      </c>
    </row>
    <row r="1810">
      <c r="A1810" s="1" t="s">
        <v>129</v>
      </c>
      <c r="E1810" s="27" t="s">
        <v>123</v>
      </c>
    </row>
    <row r="1811" ht="25.5">
      <c r="A1811" s="1" t="s">
        <v>121</v>
      </c>
      <c r="B1811" s="1">
        <v>83</v>
      </c>
      <c r="C1811" s="26" t="s">
        <v>2665</v>
      </c>
      <c r="D1811" t="s">
        <v>123</v>
      </c>
      <c r="E1811" s="27" t="s">
        <v>2666</v>
      </c>
      <c r="F1811" s="28" t="s">
        <v>603</v>
      </c>
      <c r="G1811" s="29">
        <v>117416.16</v>
      </c>
      <c r="H1811" s="28">
        <v>0</v>
      </c>
      <c r="I1811" s="30">
        <f>ROUND(G1811*H1811,P4)</f>
        <v>0</v>
      </c>
      <c r="L1811" s="31">
        <v>0</v>
      </c>
      <c r="M1811" s="24">
        <f>ROUND(G1811*L1811,P4)</f>
        <v>0</v>
      </c>
      <c r="N1811" s="25" t="s">
        <v>536</v>
      </c>
      <c r="O1811" s="32">
        <f>M1811*AA1811</f>
        <v>0</v>
      </c>
      <c r="P1811" s="1">
        <v>3</v>
      </c>
      <c r="AA1811" s="1">
        <f>IF(P1811=1,$O$3,IF(P1811=2,$O$4,$O$5))</f>
        <v>0</v>
      </c>
    </row>
    <row r="1812" ht="25.5">
      <c r="A1812" s="1" t="s">
        <v>127</v>
      </c>
      <c r="E1812" s="27" t="s">
        <v>2666</v>
      </c>
    </row>
    <row r="1813">
      <c r="A1813" s="1" t="s">
        <v>128</v>
      </c>
    </row>
    <row r="1814">
      <c r="A1814" s="1" t="s">
        <v>129</v>
      </c>
      <c r="E1814" s="27" t="s">
        <v>123</v>
      </c>
    </row>
    <row r="1815">
      <c r="A1815" s="1" t="s">
        <v>121</v>
      </c>
      <c r="B1815" s="1">
        <v>84</v>
      </c>
      <c r="C1815" s="26" t="s">
        <v>2667</v>
      </c>
      <c r="D1815" t="s">
        <v>123</v>
      </c>
      <c r="E1815" s="27" t="s">
        <v>2668</v>
      </c>
      <c r="F1815" s="28" t="s">
        <v>603</v>
      </c>
      <c r="G1815" s="29">
        <v>978.46799999999996</v>
      </c>
      <c r="H1815" s="28">
        <v>0</v>
      </c>
      <c r="I1815" s="30">
        <f>ROUND(G1815*H1815,P4)</f>
        <v>0</v>
      </c>
      <c r="L1815" s="31">
        <v>0</v>
      </c>
      <c r="M1815" s="24">
        <f>ROUND(G1815*L1815,P4)</f>
        <v>0</v>
      </c>
      <c r="N1815" s="25" t="s">
        <v>536</v>
      </c>
      <c r="O1815" s="32">
        <f>M1815*AA1815</f>
        <v>0</v>
      </c>
      <c r="P1815" s="1">
        <v>3</v>
      </c>
      <c r="AA1815" s="1">
        <f>IF(P1815=1,$O$3,IF(P1815=2,$O$4,$O$5))</f>
        <v>0</v>
      </c>
    </row>
    <row r="1816">
      <c r="A1816" s="1" t="s">
        <v>127</v>
      </c>
      <c r="E1816" s="27" t="s">
        <v>2668</v>
      </c>
    </row>
    <row r="1817">
      <c r="A1817" s="1" t="s">
        <v>128</v>
      </c>
    </row>
    <row r="1818">
      <c r="A1818" s="1" t="s">
        <v>129</v>
      </c>
      <c r="E1818" s="27" t="s">
        <v>123</v>
      </c>
    </row>
    <row r="1819" ht="25.5">
      <c r="A1819" s="1" t="s">
        <v>121</v>
      </c>
      <c r="B1819" s="1">
        <v>85</v>
      </c>
      <c r="C1819" s="26" t="s">
        <v>2669</v>
      </c>
      <c r="D1819" t="s">
        <v>123</v>
      </c>
      <c r="E1819" s="27" t="s">
        <v>2670</v>
      </c>
      <c r="F1819" s="28" t="s">
        <v>603</v>
      </c>
      <c r="G1819" s="29">
        <v>1798.9000000000001</v>
      </c>
      <c r="H1819" s="28">
        <v>0.00021000000000000001</v>
      </c>
      <c r="I1819" s="30">
        <f>ROUND(G1819*H1819,P4)</f>
        <v>0</v>
      </c>
      <c r="L1819" s="31">
        <v>0</v>
      </c>
      <c r="M1819" s="24">
        <f>ROUND(G1819*L1819,P4)</f>
        <v>0</v>
      </c>
      <c r="N1819" s="25" t="s">
        <v>536</v>
      </c>
      <c r="O1819" s="32">
        <f>M1819*AA1819</f>
        <v>0</v>
      </c>
      <c r="P1819" s="1">
        <v>3</v>
      </c>
      <c r="AA1819" s="1">
        <f>IF(P1819=1,$O$3,IF(P1819=2,$O$4,$O$5))</f>
        <v>0</v>
      </c>
    </row>
    <row r="1820" ht="25.5">
      <c r="A1820" s="1" t="s">
        <v>127</v>
      </c>
      <c r="E1820" s="27" t="s">
        <v>2670</v>
      </c>
    </row>
    <row r="1821">
      <c r="A1821" s="1" t="s">
        <v>128</v>
      </c>
    </row>
    <row r="1822">
      <c r="A1822" s="1" t="s">
        <v>129</v>
      </c>
      <c r="E1822" s="27" t="s">
        <v>123</v>
      </c>
    </row>
    <row r="1823" ht="25.5">
      <c r="A1823" s="1" t="s">
        <v>121</v>
      </c>
      <c r="B1823" s="1">
        <v>86</v>
      </c>
      <c r="C1823" s="26" t="s">
        <v>2671</v>
      </c>
      <c r="D1823" t="s">
        <v>123</v>
      </c>
      <c r="E1823" s="27" t="s">
        <v>2672</v>
      </c>
      <c r="F1823" s="28" t="s">
        <v>603</v>
      </c>
      <c r="G1823" s="29">
        <v>1798.9000000000001</v>
      </c>
      <c r="H1823" s="28">
        <v>4.0000000000000003E-05</v>
      </c>
      <c r="I1823" s="30">
        <f>ROUND(G1823*H1823,P4)</f>
        <v>0</v>
      </c>
      <c r="L1823" s="31">
        <v>0</v>
      </c>
      <c r="M1823" s="24">
        <f>ROUND(G1823*L1823,P4)</f>
        <v>0</v>
      </c>
      <c r="N1823" s="25" t="s">
        <v>536</v>
      </c>
      <c r="O1823" s="32">
        <f>M1823*AA1823</f>
        <v>0</v>
      </c>
      <c r="P1823" s="1">
        <v>3</v>
      </c>
      <c r="AA1823" s="1">
        <f>IF(P1823=1,$O$3,IF(P1823=2,$O$4,$O$5))</f>
        <v>0</v>
      </c>
    </row>
    <row r="1824" ht="25.5">
      <c r="A1824" s="1" t="s">
        <v>127</v>
      </c>
      <c r="E1824" s="27" t="s">
        <v>2672</v>
      </c>
    </row>
    <row r="1825" ht="114.75">
      <c r="A1825" s="1" t="s">
        <v>128</v>
      </c>
      <c r="E1825" s="33" t="s">
        <v>2673</v>
      </c>
    </row>
    <row r="1826">
      <c r="A1826" s="1" t="s">
        <v>129</v>
      </c>
      <c r="E1826" s="27" t="s">
        <v>123</v>
      </c>
    </row>
    <row r="1827" ht="38.25">
      <c r="A1827" s="1" t="s">
        <v>121</v>
      </c>
      <c r="B1827" s="1">
        <v>87</v>
      </c>
      <c r="C1827" s="26" t="s">
        <v>2674</v>
      </c>
      <c r="D1827" t="s">
        <v>123</v>
      </c>
      <c r="E1827" s="27" t="s">
        <v>2675</v>
      </c>
      <c r="F1827" s="28" t="s">
        <v>603</v>
      </c>
      <c r="G1827" s="29">
        <v>73.608000000000004</v>
      </c>
      <c r="H1827" s="28">
        <v>0</v>
      </c>
      <c r="I1827" s="30">
        <f>ROUND(G1827*H1827,P4)</f>
        <v>0</v>
      </c>
      <c r="L1827" s="31">
        <v>0</v>
      </c>
      <c r="M1827" s="24">
        <f>ROUND(G1827*L1827,P4)</f>
        <v>0</v>
      </c>
      <c r="N1827" s="25" t="s">
        <v>536</v>
      </c>
      <c r="O1827" s="32">
        <f>M1827*AA1827</f>
        <v>0</v>
      </c>
      <c r="P1827" s="1">
        <v>3</v>
      </c>
      <c r="AA1827" s="1">
        <f>IF(P1827=1,$O$3,IF(P1827=2,$O$4,$O$5))</f>
        <v>0</v>
      </c>
    </row>
    <row r="1828" ht="51">
      <c r="A1828" s="1" t="s">
        <v>127</v>
      </c>
      <c r="E1828" s="27" t="s">
        <v>2676</v>
      </c>
    </row>
    <row r="1829" ht="38.25">
      <c r="A1829" s="1" t="s">
        <v>128</v>
      </c>
      <c r="E1829" s="33" t="s">
        <v>2677</v>
      </c>
    </row>
    <row r="1830">
      <c r="A1830" s="1" t="s">
        <v>129</v>
      </c>
      <c r="E1830" s="27" t="s">
        <v>123</v>
      </c>
    </row>
    <row r="1831">
      <c r="A1831" s="1" t="s">
        <v>121</v>
      </c>
      <c r="B1831" s="1">
        <v>88</v>
      </c>
      <c r="C1831" s="26" t="s">
        <v>2678</v>
      </c>
      <c r="D1831" t="s">
        <v>123</v>
      </c>
      <c r="E1831" s="27" t="s">
        <v>2679</v>
      </c>
      <c r="F1831" s="28" t="s">
        <v>603</v>
      </c>
      <c r="G1831" s="29">
        <v>8.9760000000000009</v>
      </c>
      <c r="H1831" s="28">
        <v>0.00046999999999999999</v>
      </c>
      <c r="I1831" s="30">
        <f>ROUND(G1831*H1831,P4)</f>
        <v>0</v>
      </c>
      <c r="L1831" s="31">
        <v>0</v>
      </c>
      <c r="M1831" s="24">
        <f>ROUND(G1831*L1831,P4)</f>
        <v>0</v>
      </c>
      <c r="N1831" s="25" t="s">
        <v>536</v>
      </c>
      <c r="O1831" s="32">
        <f>M1831*AA1831</f>
        <v>0</v>
      </c>
      <c r="P1831" s="1">
        <v>3</v>
      </c>
      <c r="AA1831" s="1">
        <f>IF(P1831=1,$O$3,IF(P1831=2,$O$4,$O$5))</f>
        <v>0</v>
      </c>
    </row>
    <row r="1832">
      <c r="A1832" s="1" t="s">
        <v>127</v>
      </c>
      <c r="E1832" s="27" t="s">
        <v>2679</v>
      </c>
    </row>
    <row r="1833" ht="38.25">
      <c r="A1833" s="1" t="s">
        <v>128</v>
      </c>
      <c r="E1833" s="33" t="s">
        <v>1408</v>
      </c>
    </row>
    <row r="1834">
      <c r="A1834" s="1" t="s">
        <v>129</v>
      </c>
      <c r="E1834" s="27" t="s">
        <v>123</v>
      </c>
    </row>
    <row r="1835">
      <c r="A1835" s="1" t="s">
        <v>118</v>
      </c>
      <c r="C1835" s="22" t="s">
        <v>679</v>
      </c>
      <c r="E1835" s="23" t="s">
        <v>680</v>
      </c>
      <c r="L1835" s="24">
        <f>SUMIFS(L1836:L1843,A1836:A1843,"P")</f>
        <v>0</v>
      </c>
      <c r="M1835" s="24">
        <f>SUMIFS(M1836:M1843,A1836:A1843,"P")</f>
        <v>0</v>
      </c>
      <c r="N1835" s="25"/>
    </row>
    <row r="1836" ht="25.5">
      <c r="A1836" s="1" t="s">
        <v>121</v>
      </c>
      <c r="B1836" s="1">
        <v>89</v>
      </c>
      <c r="C1836" s="26" t="s">
        <v>681</v>
      </c>
      <c r="D1836" t="s">
        <v>123</v>
      </c>
      <c r="E1836" s="27" t="s">
        <v>682</v>
      </c>
      <c r="F1836" s="28" t="s">
        <v>632</v>
      </c>
      <c r="G1836" s="29">
        <v>1.3979999999999999</v>
      </c>
      <c r="H1836" s="28">
        <v>0</v>
      </c>
      <c r="I1836" s="30">
        <f>ROUND(G1836*H1836,P4)</f>
        <v>0</v>
      </c>
      <c r="L1836" s="31">
        <v>0</v>
      </c>
      <c r="M1836" s="24">
        <f>ROUND(G1836*L1836,P4)</f>
        <v>0</v>
      </c>
      <c r="N1836" s="25" t="s">
        <v>536</v>
      </c>
      <c r="O1836" s="32">
        <f>M1836*AA1836</f>
        <v>0</v>
      </c>
      <c r="P1836" s="1">
        <v>3</v>
      </c>
      <c r="AA1836" s="1">
        <f>IF(P1836=1,$O$3,IF(P1836=2,$O$4,$O$5))</f>
        <v>0</v>
      </c>
    </row>
    <row r="1837" ht="25.5">
      <c r="A1837" s="1" t="s">
        <v>127</v>
      </c>
      <c r="E1837" s="27" t="s">
        <v>682</v>
      </c>
    </row>
    <row r="1838">
      <c r="A1838" s="1" t="s">
        <v>128</v>
      </c>
    </row>
    <row r="1839">
      <c r="A1839" s="1" t="s">
        <v>129</v>
      </c>
      <c r="E1839" s="27" t="s">
        <v>123</v>
      </c>
    </row>
    <row r="1840" ht="38.25">
      <c r="A1840" s="1" t="s">
        <v>121</v>
      </c>
      <c r="B1840" s="1">
        <v>90</v>
      </c>
      <c r="C1840" s="26" t="s">
        <v>683</v>
      </c>
      <c r="D1840" t="s">
        <v>123</v>
      </c>
      <c r="E1840" s="27" t="s">
        <v>684</v>
      </c>
      <c r="F1840" s="28" t="s">
        <v>632</v>
      </c>
      <c r="G1840" s="29">
        <v>1.3979999999999999</v>
      </c>
      <c r="H1840" s="28">
        <v>0</v>
      </c>
      <c r="I1840" s="30">
        <f>ROUND(G1840*H1840,P4)</f>
        <v>0</v>
      </c>
      <c r="L1840" s="31">
        <v>0</v>
      </c>
      <c r="M1840" s="24">
        <f>ROUND(G1840*L1840,P4)</f>
        <v>0</v>
      </c>
      <c r="N1840" s="25" t="s">
        <v>177</v>
      </c>
      <c r="O1840" s="32">
        <f>M1840*AA1840</f>
        <v>0</v>
      </c>
      <c r="P1840" s="1">
        <v>3</v>
      </c>
      <c r="AA1840" s="1">
        <f>IF(P1840=1,$O$3,IF(P1840=2,$O$4,$O$5))</f>
        <v>0</v>
      </c>
    </row>
    <row r="1841" ht="38.25">
      <c r="A1841" s="1" t="s">
        <v>127</v>
      </c>
      <c r="E1841" s="27" t="s">
        <v>684</v>
      </c>
    </row>
    <row r="1842">
      <c r="A1842" s="1" t="s">
        <v>128</v>
      </c>
    </row>
    <row r="1843" ht="25.5">
      <c r="A1843" s="1" t="s">
        <v>129</v>
      </c>
      <c r="E1843" s="27" t="s">
        <v>685</v>
      </c>
    </row>
    <row r="1844">
      <c r="A1844" s="1" t="s">
        <v>118</v>
      </c>
      <c r="C1844" s="22" t="s">
        <v>686</v>
      </c>
      <c r="E1844" s="23" t="s">
        <v>687</v>
      </c>
      <c r="L1844" s="24">
        <f>SUMIFS(L1845:L1848,A1845:A1848,"P")</f>
        <v>0</v>
      </c>
      <c r="M1844" s="24">
        <f>SUMIFS(M1845:M1848,A1845:A1848,"P")</f>
        <v>0</v>
      </c>
      <c r="N1844" s="25"/>
    </row>
    <row r="1845" ht="25.5">
      <c r="A1845" s="1" t="s">
        <v>121</v>
      </c>
      <c r="B1845" s="1">
        <v>91</v>
      </c>
      <c r="C1845" s="26" t="s">
        <v>2680</v>
      </c>
      <c r="D1845" t="s">
        <v>123</v>
      </c>
      <c r="E1845" s="27" t="s">
        <v>689</v>
      </c>
      <c r="F1845" s="28" t="s">
        <v>632</v>
      </c>
      <c r="G1845" s="29">
        <v>429.91000000000003</v>
      </c>
      <c r="H1845" s="28">
        <v>0</v>
      </c>
      <c r="I1845" s="30">
        <f>ROUND(G1845*H1845,P4)</f>
        <v>0</v>
      </c>
      <c r="L1845" s="31">
        <v>0</v>
      </c>
      <c r="M1845" s="24">
        <f>ROUND(G1845*L1845,P4)</f>
        <v>0</v>
      </c>
      <c r="N1845" s="25" t="s">
        <v>536</v>
      </c>
      <c r="O1845" s="32">
        <f>M1845*AA1845</f>
        <v>0</v>
      </c>
      <c r="P1845" s="1">
        <v>3</v>
      </c>
      <c r="AA1845" s="1">
        <f>IF(P1845=1,$O$3,IF(P1845=2,$O$4,$O$5))</f>
        <v>0</v>
      </c>
    </row>
    <row r="1846" ht="38.25">
      <c r="A1846" s="1" t="s">
        <v>127</v>
      </c>
      <c r="E1846" s="27" t="s">
        <v>2681</v>
      </c>
    </row>
    <row r="1847">
      <c r="A1847" s="1" t="s">
        <v>128</v>
      </c>
    </row>
    <row r="1848">
      <c r="A1848" s="1" t="s">
        <v>129</v>
      </c>
      <c r="E1848" s="27" t="s">
        <v>123</v>
      </c>
    </row>
    <row r="1849">
      <c r="A1849" s="1" t="s">
        <v>118</v>
      </c>
      <c r="C1849" s="22" t="s">
        <v>2682</v>
      </c>
      <c r="E1849" s="23" t="s">
        <v>657</v>
      </c>
      <c r="L1849" s="24">
        <f>SUMIFS(L1850:L1873,A1850:A1873,"P")</f>
        <v>0</v>
      </c>
      <c r="M1849" s="24">
        <f>SUMIFS(M1850:M1873,A1850:A1873,"P")</f>
        <v>0</v>
      </c>
      <c r="N1849" s="25"/>
    </row>
    <row r="1850" ht="25.5">
      <c r="A1850" s="1" t="s">
        <v>121</v>
      </c>
      <c r="B1850" s="1">
        <v>454</v>
      </c>
      <c r="C1850" s="26" t="s">
        <v>2683</v>
      </c>
      <c r="D1850" t="s">
        <v>123</v>
      </c>
      <c r="E1850" s="27" t="s">
        <v>2684</v>
      </c>
      <c r="F1850" s="28" t="s">
        <v>392</v>
      </c>
      <c r="G1850" s="29">
        <v>1</v>
      </c>
      <c r="H1850" s="28">
        <v>0</v>
      </c>
      <c r="I1850" s="30">
        <f>ROUND(G1850*H1850,P4)</f>
        <v>0</v>
      </c>
      <c r="L1850" s="31">
        <v>0</v>
      </c>
      <c r="M1850" s="24">
        <f>ROUND(G1850*L1850,P4)</f>
        <v>0</v>
      </c>
      <c r="N1850" s="25" t="s">
        <v>177</v>
      </c>
      <c r="O1850" s="32">
        <f>M1850*AA1850</f>
        <v>0</v>
      </c>
      <c r="P1850" s="1">
        <v>3</v>
      </c>
      <c r="AA1850" s="1">
        <f>IF(P1850=1,$O$3,IF(P1850=2,$O$4,$O$5))</f>
        <v>0</v>
      </c>
    </row>
    <row r="1851" ht="25.5">
      <c r="A1851" s="1" t="s">
        <v>127</v>
      </c>
      <c r="E1851" s="27" t="s">
        <v>2684</v>
      </c>
    </row>
    <row r="1852">
      <c r="A1852" s="1" t="s">
        <v>128</v>
      </c>
    </row>
    <row r="1853">
      <c r="A1853" s="1" t="s">
        <v>129</v>
      </c>
      <c r="E1853" s="27" t="s">
        <v>123</v>
      </c>
    </row>
    <row r="1854" ht="25.5">
      <c r="A1854" s="1" t="s">
        <v>121</v>
      </c>
      <c r="B1854" s="1">
        <v>455</v>
      </c>
      <c r="C1854" s="26" t="s">
        <v>2685</v>
      </c>
      <c r="D1854" t="s">
        <v>123</v>
      </c>
      <c r="E1854" s="27" t="s">
        <v>2686</v>
      </c>
      <c r="F1854" s="28" t="s">
        <v>392</v>
      </c>
      <c r="G1854" s="29">
        <v>1</v>
      </c>
      <c r="H1854" s="28">
        <v>0</v>
      </c>
      <c r="I1854" s="30">
        <f>ROUND(G1854*H1854,P4)</f>
        <v>0</v>
      </c>
      <c r="L1854" s="31">
        <v>0</v>
      </c>
      <c r="M1854" s="24">
        <f>ROUND(G1854*L1854,P4)</f>
        <v>0</v>
      </c>
      <c r="N1854" s="25" t="s">
        <v>177</v>
      </c>
      <c r="O1854" s="32">
        <f>M1854*AA1854</f>
        <v>0</v>
      </c>
      <c r="P1854" s="1">
        <v>3</v>
      </c>
      <c r="AA1854" s="1">
        <f>IF(P1854=1,$O$3,IF(P1854=2,$O$4,$O$5))</f>
        <v>0</v>
      </c>
    </row>
    <row r="1855" ht="25.5">
      <c r="A1855" s="1" t="s">
        <v>127</v>
      </c>
      <c r="E1855" s="27" t="s">
        <v>2686</v>
      </c>
    </row>
    <row r="1856">
      <c r="A1856" s="1" t="s">
        <v>128</v>
      </c>
    </row>
    <row r="1857">
      <c r="A1857" s="1" t="s">
        <v>129</v>
      </c>
      <c r="E1857" s="27" t="s">
        <v>123</v>
      </c>
    </row>
    <row r="1858" ht="25.5">
      <c r="A1858" s="1" t="s">
        <v>121</v>
      </c>
      <c r="B1858" s="1">
        <v>456</v>
      </c>
      <c r="C1858" s="26" t="s">
        <v>2687</v>
      </c>
      <c r="D1858" t="s">
        <v>123</v>
      </c>
      <c r="E1858" s="27" t="s">
        <v>2688</v>
      </c>
      <c r="F1858" s="28" t="s">
        <v>392</v>
      </c>
      <c r="G1858" s="29">
        <v>1</v>
      </c>
      <c r="H1858" s="28">
        <v>0</v>
      </c>
      <c r="I1858" s="30">
        <f>ROUND(G1858*H1858,P4)</f>
        <v>0</v>
      </c>
      <c r="L1858" s="31">
        <v>0</v>
      </c>
      <c r="M1858" s="24">
        <f>ROUND(G1858*L1858,P4)</f>
        <v>0</v>
      </c>
      <c r="N1858" s="25" t="s">
        <v>177</v>
      </c>
      <c r="O1858" s="32">
        <f>M1858*AA1858</f>
        <v>0</v>
      </c>
      <c r="P1858" s="1">
        <v>3</v>
      </c>
      <c r="AA1858" s="1">
        <f>IF(P1858=1,$O$3,IF(P1858=2,$O$4,$O$5))</f>
        <v>0</v>
      </c>
    </row>
    <row r="1859" ht="25.5">
      <c r="A1859" s="1" t="s">
        <v>127</v>
      </c>
      <c r="E1859" s="27" t="s">
        <v>2688</v>
      </c>
    </row>
    <row r="1860">
      <c r="A1860" s="1" t="s">
        <v>128</v>
      </c>
    </row>
    <row r="1861">
      <c r="A1861" s="1" t="s">
        <v>129</v>
      </c>
      <c r="E1861" s="27" t="s">
        <v>123</v>
      </c>
    </row>
    <row r="1862" ht="25.5">
      <c r="A1862" s="1" t="s">
        <v>121</v>
      </c>
      <c r="B1862" s="1">
        <v>457</v>
      </c>
      <c r="C1862" s="26" t="s">
        <v>2689</v>
      </c>
      <c r="D1862" t="s">
        <v>123</v>
      </c>
      <c r="E1862" s="27" t="s">
        <v>2690</v>
      </c>
      <c r="F1862" s="28" t="s">
        <v>392</v>
      </c>
      <c r="G1862" s="29">
        <v>1</v>
      </c>
      <c r="H1862" s="28">
        <v>0</v>
      </c>
      <c r="I1862" s="30">
        <f>ROUND(G1862*H1862,P4)</f>
        <v>0</v>
      </c>
      <c r="L1862" s="31">
        <v>0</v>
      </c>
      <c r="M1862" s="24">
        <f>ROUND(G1862*L1862,P4)</f>
        <v>0</v>
      </c>
      <c r="N1862" s="25" t="s">
        <v>177</v>
      </c>
      <c r="O1862" s="32">
        <f>M1862*AA1862</f>
        <v>0</v>
      </c>
      <c r="P1862" s="1">
        <v>3</v>
      </c>
      <c r="AA1862" s="1">
        <f>IF(P1862=1,$O$3,IF(P1862=2,$O$4,$O$5))</f>
        <v>0</v>
      </c>
    </row>
    <row r="1863" ht="25.5">
      <c r="A1863" s="1" t="s">
        <v>127</v>
      </c>
      <c r="E1863" s="27" t="s">
        <v>2690</v>
      </c>
    </row>
    <row r="1864">
      <c r="A1864" s="1" t="s">
        <v>128</v>
      </c>
    </row>
    <row r="1865">
      <c r="A1865" s="1" t="s">
        <v>129</v>
      </c>
      <c r="E1865" s="27" t="s">
        <v>123</v>
      </c>
    </row>
    <row r="1866">
      <c r="A1866" s="1" t="s">
        <v>121</v>
      </c>
      <c r="B1866" s="1">
        <v>458</v>
      </c>
      <c r="C1866" s="26" t="s">
        <v>2691</v>
      </c>
      <c r="D1866" t="s">
        <v>123</v>
      </c>
      <c r="E1866" s="27" t="s">
        <v>2692</v>
      </c>
      <c r="F1866" s="28" t="s">
        <v>392</v>
      </c>
      <c r="G1866" s="29">
        <v>1</v>
      </c>
      <c r="H1866" s="28">
        <v>0</v>
      </c>
      <c r="I1866" s="30">
        <f>ROUND(G1866*H1866,P4)</f>
        <v>0</v>
      </c>
      <c r="L1866" s="31">
        <v>0</v>
      </c>
      <c r="M1866" s="24">
        <f>ROUND(G1866*L1866,P4)</f>
        <v>0</v>
      </c>
      <c r="N1866" s="25" t="s">
        <v>177</v>
      </c>
      <c r="O1866" s="32">
        <f>M1866*AA1866</f>
        <v>0</v>
      </c>
      <c r="P1866" s="1">
        <v>3</v>
      </c>
      <c r="AA1866" s="1">
        <f>IF(P1866=1,$O$3,IF(P1866=2,$O$4,$O$5))</f>
        <v>0</v>
      </c>
    </row>
    <row r="1867">
      <c r="A1867" s="1" t="s">
        <v>127</v>
      </c>
      <c r="E1867" s="27" t="s">
        <v>2692</v>
      </c>
    </row>
    <row r="1868">
      <c r="A1868" s="1" t="s">
        <v>128</v>
      </c>
    </row>
    <row r="1869" ht="63.75">
      <c r="A1869" s="1" t="s">
        <v>129</v>
      </c>
      <c r="E1869" s="27" t="s">
        <v>2693</v>
      </c>
    </row>
    <row r="1870">
      <c r="A1870" s="1" t="s">
        <v>121</v>
      </c>
      <c r="B1870" s="1">
        <v>459</v>
      </c>
      <c r="C1870" s="26" t="s">
        <v>2694</v>
      </c>
      <c r="D1870" t="s">
        <v>123</v>
      </c>
      <c r="E1870" s="27" t="s">
        <v>2695</v>
      </c>
      <c r="F1870" s="28" t="s">
        <v>392</v>
      </c>
      <c r="G1870" s="29">
        <v>1</v>
      </c>
      <c r="H1870" s="28">
        <v>0</v>
      </c>
      <c r="I1870" s="30">
        <f>ROUND(G1870*H1870,P4)</f>
        <v>0</v>
      </c>
      <c r="L1870" s="31">
        <v>0</v>
      </c>
      <c r="M1870" s="24">
        <f>ROUND(G1870*L1870,P4)</f>
        <v>0</v>
      </c>
      <c r="N1870" s="25" t="s">
        <v>177</v>
      </c>
      <c r="O1870" s="32">
        <f>M1870*AA1870</f>
        <v>0</v>
      </c>
      <c r="P1870" s="1">
        <v>3</v>
      </c>
      <c r="AA1870" s="1">
        <f>IF(P1870=1,$O$3,IF(P1870=2,$O$4,$O$5))</f>
        <v>0</v>
      </c>
    </row>
    <row r="1871">
      <c r="A1871" s="1" t="s">
        <v>127</v>
      </c>
      <c r="E1871" s="27" t="s">
        <v>2695</v>
      </c>
    </row>
    <row r="1872">
      <c r="A1872" s="1" t="s">
        <v>128</v>
      </c>
    </row>
    <row r="1873" ht="127.5">
      <c r="A1873" s="1" t="s">
        <v>129</v>
      </c>
      <c r="E1873" s="27" t="s">
        <v>2696</v>
      </c>
    </row>
  </sheetData>
  <sheetProtection sheet="1" objects="1" scenarios="1" spinCount="100000" saltValue="85ewz+FmAk3jldkvb/2f2oY0oVXdZ+PW8/XpLuXvXvgXIdHi/tEY5qJued7mSdnY+VR+Wr7pYcpHEpO30Hfb2g==" hashValue="PD7Mifa+EGNJzATbAxBNGHjtoewmVb4fre4/07qPVPMthd2WU+kx40lXpNwt1usZRfaP7OmcOITydgRGnWKXp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12</v>
      </c>
      <c r="M3" s="20">
        <f>Rekapitulace!C10</f>
        <v>0</v>
      </c>
      <c r="N3" s="6" t="s">
        <v>3</v>
      </c>
      <c r="O3">
        <v>0</v>
      </c>
      <c r="P3">
        <v>2</v>
      </c>
    </row>
    <row r="4" ht="34.01575" customHeight="1">
      <c r="A4" s="16" t="s">
        <v>99</v>
      </c>
      <c r="B4" s="17" t="s">
        <v>100</v>
      </c>
      <c r="C4" s="18" t="s">
        <v>12</v>
      </c>
      <c r="D4" s="1"/>
      <c r="E4" s="17" t="s">
        <v>13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COUNTIFS(L8:L446,"=0",A8:A446,"P")+COUNTIFS(L8:L446,"",A8:A446,"P")+SUM(Q8:Q446)</f>
        <v>0</v>
      </c>
    </row>
    <row r="8">
      <c r="A8" s="1" t="s">
        <v>116</v>
      </c>
      <c r="C8" s="22" t="s">
        <v>117</v>
      </c>
      <c r="E8" s="23" t="s">
        <v>15</v>
      </c>
      <c r="L8" s="24">
        <f>L9</f>
        <v>0</v>
      </c>
      <c r="M8" s="24">
        <f>M9</f>
        <v>0</v>
      </c>
      <c r="N8" s="25"/>
    </row>
    <row r="9">
      <c r="A9" s="1" t="s">
        <v>118</v>
      </c>
      <c r="C9" s="22" t="s">
        <v>119</v>
      </c>
      <c r="E9" s="23" t="s">
        <v>120</v>
      </c>
      <c r="L9" s="24">
        <f>SUMIFS(L10:L445,A10:A445,"P")</f>
        <v>0</v>
      </c>
      <c r="M9" s="24">
        <f>SUMIFS(M10:M445,A10:A445,"P")</f>
        <v>0</v>
      </c>
      <c r="N9" s="25"/>
    </row>
    <row r="10">
      <c r="A10" s="1" t="s">
        <v>121</v>
      </c>
      <c r="B10" s="1">
        <v>102</v>
      </c>
      <c r="C10" s="26" t="s">
        <v>122</v>
      </c>
      <c r="D10" t="s">
        <v>123</v>
      </c>
      <c r="E10" s="27" t="s">
        <v>124</v>
      </c>
      <c r="F10" s="28" t="s">
        <v>125</v>
      </c>
      <c r="G10" s="29">
        <v>34</v>
      </c>
      <c r="H10" s="28">
        <v>0</v>
      </c>
      <c r="I10" s="30">
        <f>ROUND(G10*H10,P4)</f>
        <v>0</v>
      </c>
      <c r="L10" s="31">
        <v>0</v>
      </c>
      <c r="M10" s="24">
        <f>ROUND(G10*L10,P4)</f>
        <v>0</v>
      </c>
      <c r="N10" s="25" t="s">
        <v>126</v>
      </c>
      <c r="O10" s="32">
        <f>M10*AA10</f>
        <v>0</v>
      </c>
      <c r="P10" s="1">
        <v>3</v>
      </c>
      <c r="AA10" s="1">
        <f>IF(P10=1,$O$3,IF(P10=2,$O$4,$O$5))</f>
        <v>0</v>
      </c>
    </row>
    <row r="11">
      <c r="A11" s="1" t="s">
        <v>127</v>
      </c>
      <c r="E11" s="27" t="s">
        <v>124</v>
      </c>
    </row>
    <row r="12">
      <c r="A12" s="1" t="s">
        <v>128</v>
      </c>
    </row>
    <row r="13" ht="89.25">
      <c r="A13" s="1" t="s">
        <v>129</v>
      </c>
      <c r="E13" s="27" t="s">
        <v>130</v>
      </c>
    </row>
    <row r="14">
      <c r="A14" s="1" t="s">
        <v>121</v>
      </c>
      <c r="B14" s="1">
        <v>103</v>
      </c>
      <c r="C14" s="26" t="s">
        <v>131</v>
      </c>
      <c r="D14" t="s">
        <v>123</v>
      </c>
      <c r="E14" s="27" t="s">
        <v>132</v>
      </c>
      <c r="F14" s="28" t="s">
        <v>125</v>
      </c>
      <c r="G14" s="29">
        <v>35.280000000000001</v>
      </c>
      <c r="H14" s="28">
        <v>0</v>
      </c>
      <c r="I14" s="30">
        <f>ROUND(G14*H14,P4)</f>
        <v>0</v>
      </c>
      <c r="L14" s="31">
        <v>0</v>
      </c>
      <c r="M14" s="24">
        <f>ROUND(G14*L14,P4)</f>
        <v>0</v>
      </c>
      <c r="N14" s="25" t="s">
        <v>126</v>
      </c>
      <c r="O14" s="32">
        <f>M14*AA14</f>
        <v>0</v>
      </c>
      <c r="P14" s="1">
        <v>3</v>
      </c>
      <c r="AA14" s="1">
        <f>IF(P14=1,$O$3,IF(P14=2,$O$4,$O$5))</f>
        <v>0</v>
      </c>
    </row>
    <row r="15">
      <c r="A15" s="1" t="s">
        <v>127</v>
      </c>
      <c r="E15" s="27" t="s">
        <v>132</v>
      </c>
    </row>
    <row r="16">
      <c r="A16" s="1" t="s">
        <v>128</v>
      </c>
    </row>
    <row r="17" ht="357">
      <c r="A17" s="1" t="s">
        <v>129</v>
      </c>
      <c r="E17" s="27" t="s">
        <v>133</v>
      </c>
    </row>
    <row r="18">
      <c r="A18" s="1" t="s">
        <v>121</v>
      </c>
      <c r="B18" s="1">
        <v>105</v>
      </c>
      <c r="C18" s="26" t="s">
        <v>134</v>
      </c>
      <c r="D18" t="s">
        <v>123</v>
      </c>
      <c r="E18" s="27" t="s">
        <v>135</v>
      </c>
      <c r="F18" s="28" t="s">
        <v>125</v>
      </c>
      <c r="G18" s="29">
        <v>26.460000000000001</v>
      </c>
      <c r="H18" s="28">
        <v>0</v>
      </c>
      <c r="I18" s="30">
        <f>ROUND(G18*H18,P4)</f>
        <v>0</v>
      </c>
      <c r="L18" s="31">
        <v>0</v>
      </c>
      <c r="M18" s="24">
        <f>ROUND(G18*L18,P4)</f>
        <v>0</v>
      </c>
      <c r="N18" s="25" t="s">
        <v>126</v>
      </c>
      <c r="O18" s="32">
        <f>M18*AA18</f>
        <v>0</v>
      </c>
      <c r="P18" s="1">
        <v>3</v>
      </c>
      <c r="AA18" s="1">
        <f>IF(P18=1,$O$3,IF(P18=2,$O$4,$O$5))</f>
        <v>0</v>
      </c>
    </row>
    <row r="19">
      <c r="A19" s="1" t="s">
        <v>127</v>
      </c>
      <c r="E19" s="27" t="s">
        <v>135</v>
      </c>
    </row>
    <row r="20">
      <c r="A20" s="1" t="s">
        <v>128</v>
      </c>
    </row>
    <row r="21" ht="293.25">
      <c r="A21" s="1" t="s">
        <v>129</v>
      </c>
      <c r="E21" s="27" t="s">
        <v>136</v>
      </c>
    </row>
    <row r="22">
      <c r="A22" s="1" t="s">
        <v>121</v>
      </c>
      <c r="B22" s="1">
        <v>104</v>
      </c>
      <c r="C22" s="26" t="s">
        <v>137</v>
      </c>
      <c r="D22" t="s">
        <v>123</v>
      </c>
      <c r="E22" s="27" t="s">
        <v>138</v>
      </c>
      <c r="F22" s="28" t="s">
        <v>125</v>
      </c>
      <c r="G22" s="29">
        <v>8.8200000000000003</v>
      </c>
      <c r="H22" s="28">
        <v>0</v>
      </c>
      <c r="I22" s="30">
        <f>ROUND(G22*H22,P4)</f>
        <v>0</v>
      </c>
      <c r="L22" s="31">
        <v>0</v>
      </c>
      <c r="M22" s="24">
        <f>ROUND(G22*L22,P4)</f>
        <v>0</v>
      </c>
      <c r="N22" s="25" t="s">
        <v>126</v>
      </c>
      <c r="O22" s="32">
        <f>M22*AA22</f>
        <v>0</v>
      </c>
      <c r="P22" s="1">
        <v>3</v>
      </c>
      <c r="AA22" s="1">
        <f>IF(P22=1,$O$3,IF(P22=2,$O$4,$O$5))</f>
        <v>0</v>
      </c>
    </row>
    <row r="23">
      <c r="A23" s="1" t="s">
        <v>127</v>
      </c>
      <c r="E23" s="27" t="s">
        <v>138</v>
      </c>
    </row>
    <row r="24">
      <c r="A24" s="1" t="s">
        <v>128</v>
      </c>
    </row>
    <row r="25" ht="76.5">
      <c r="A25" s="1" t="s">
        <v>129</v>
      </c>
      <c r="E25" s="27" t="s">
        <v>139</v>
      </c>
    </row>
    <row r="26" ht="25.5">
      <c r="A26" s="1" t="s">
        <v>121</v>
      </c>
      <c r="B26" s="1">
        <v>96</v>
      </c>
      <c r="C26" s="26" t="s">
        <v>140</v>
      </c>
      <c r="D26" t="s">
        <v>123</v>
      </c>
      <c r="E26" s="27" t="s">
        <v>141</v>
      </c>
      <c r="F26" s="28" t="s">
        <v>142</v>
      </c>
      <c r="G26" s="29">
        <v>180</v>
      </c>
      <c r="H26" s="28">
        <v>0</v>
      </c>
      <c r="I26" s="30">
        <f>ROUND(G26*H26,P4)</f>
        <v>0</v>
      </c>
      <c r="L26" s="31">
        <v>0</v>
      </c>
      <c r="M26" s="24">
        <f>ROUND(G26*L26,P4)</f>
        <v>0</v>
      </c>
      <c r="N26" s="25" t="s">
        <v>126</v>
      </c>
      <c r="O26" s="32">
        <f>M26*AA26</f>
        <v>0</v>
      </c>
      <c r="P26" s="1">
        <v>3</v>
      </c>
      <c r="AA26" s="1">
        <f>IF(P26=1,$O$3,IF(P26=2,$O$4,$O$5))</f>
        <v>0</v>
      </c>
    </row>
    <row r="27" ht="25.5">
      <c r="A27" s="1" t="s">
        <v>127</v>
      </c>
      <c r="E27" s="27" t="s">
        <v>141</v>
      </c>
    </row>
    <row r="28">
      <c r="A28" s="1" t="s">
        <v>128</v>
      </c>
    </row>
    <row r="29" ht="127.5">
      <c r="A29" s="1" t="s">
        <v>129</v>
      </c>
      <c r="E29" s="27" t="s">
        <v>143</v>
      </c>
    </row>
    <row r="30">
      <c r="A30" s="1" t="s">
        <v>121</v>
      </c>
      <c r="B30" s="1">
        <v>106</v>
      </c>
      <c r="C30" s="26" t="s">
        <v>144</v>
      </c>
      <c r="D30" t="s">
        <v>123</v>
      </c>
      <c r="E30" s="27" t="s">
        <v>145</v>
      </c>
      <c r="F30" s="28" t="s">
        <v>142</v>
      </c>
      <c r="G30" s="29">
        <v>50</v>
      </c>
      <c r="H30" s="28">
        <v>0</v>
      </c>
      <c r="I30" s="30">
        <f>ROUND(G30*H30,P4)</f>
        <v>0</v>
      </c>
      <c r="L30" s="31">
        <v>0</v>
      </c>
      <c r="M30" s="24">
        <f>ROUND(G30*L30,P4)</f>
        <v>0</v>
      </c>
      <c r="N30" s="25" t="s">
        <v>126</v>
      </c>
      <c r="O30" s="32">
        <f>M30*AA30</f>
        <v>0</v>
      </c>
      <c r="P30" s="1">
        <v>3</v>
      </c>
      <c r="AA30" s="1">
        <f>IF(P30=1,$O$3,IF(P30=2,$O$4,$O$5))</f>
        <v>0</v>
      </c>
    </row>
    <row r="31">
      <c r="A31" s="1" t="s">
        <v>127</v>
      </c>
      <c r="E31" s="27" t="s">
        <v>145</v>
      </c>
    </row>
    <row r="32">
      <c r="A32" s="1" t="s">
        <v>128</v>
      </c>
    </row>
    <row r="33" ht="102">
      <c r="A33" s="1" t="s">
        <v>129</v>
      </c>
      <c r="E33" s="27" t="s">
        <v>146</v>
      </c>
    </row>
    <row r="34">
      <c r="A34" s="1" t="s">
        <v>121</v>
      </c>
      <c r="B34" s="1">
        <v>71</v>
      </c>
      <c r="C34" s="26" t="s">
        <v>147</v>
      </c>
      <c r="D34" t="s">
        <v>123</v>
      </c>
      <c r="E34" s="27" t="s">
        <v>148</v>
      </c>
      <c r="F34" s="28" t="s">
        <v>149</v>
      </c>
      <c r="G34" s="29">
        <v>6</v>
      </c>
      <c r="H34" s="28">
        <v>0</v>
      </c>
      <c r="I34" s="30">
        <f>ROUND(G34*H34,P4)</f>
        <v>0</v>
      </c>
      <c r="L34" s="31">
        <v>0</v>
      </c>
      <c r="M34" s="24">
        <f>ROUND(G34*L34,P4)</f>
        <v>0</v>
      </c>
      <c r="N34" s="25" t="s">
        <v>126</v>
      </c>
      <c r="O34" s="32">
        <f>M34*AA34</f>
        <v>0</v>
      </c>
      <c r="P34" s="1">
        <v>3</v>
      </c>
      <c r="AA34" s="1">
        <f>IF(P34=1,$O$3,IF(P34=2,$O$4,$O$5))</f>
        <v>0</v>
      </c>
    </row>
    <row r="35">
      <c r="A35" s="1" t="s">
        <v>127</v>
      </c>
      <c r="E35" s="27" t="s">
        <v>148</v>
      </c>
    </row>
    <row r="36">
      <c r="A36" s="1" t="s">
        <v>128</v>
      </c>
    </row>
    <row r="37" ht="76.5">
      <c r="A37" s="1" t="s">
        <v>129</v>
      </c>
      <c r="E37" s="27" t="s">
        <v>150</v>
      </c>
    </row>
    <row r="38">
      <c r="A38" s="1" t="s">
        <v>121</v>
      </c>
      <c r="B38" s="1">
        <v>67</v>
      </c>
      <c r="C38" s="26" t="s">
        <v>151</v>
      </c>
      <c r="D38" t="s">
        <v>123</v>
      </c>
      <c r="E38" s="27" t="s">
        <v>152</v>
      </c>
      <c r="F38" s="28" t="s">
        <v>149</v>
      </c>
      <c r="G38" s="29">
        <v>2</v>
      </c>
      <c r="H38" s="28">
        <v>0</v>
      </c>
      <c r="I38" s="30">
        <f>ROUND(G38*H38,P4)</f>
        <v>0</v>
      </c>
      <c r="L38" s="31">
        <v>0</v>
      </c>
      <c r="M38" s="24">
        <f>ROUND(G38*L38,P4)</f>
        <v>0</v>
      </c>
      <c r="N38" s="25" t="s">
        <v>126</v>
      </c>
      <c r="O38" s="32">
        <f>M38*AA38</f>
        <v>0</v>
      </c>
      <c r="P38" s="1">
        <v>3</v>
      </c>
      <c r="AA38" s="1">
        <f>IF(P38=1,$O$3,IF(P38=2,$O$4,$O$5))</f>
        <v>0</v>
      </c>
    </row>
    <row r="39">
      <c r="A39" s="1" t="s">
        <v>127</v>
      </c>
      <c r="E39" s="27" t="s">
        <v>152</v>
      </c>
    </row>
    <row r="40">
      <c r="A40" s="1" t="s">
        <v>128</v>
      </c>
    </row>
    <row r="41" ht="89.25">
      <c r="A41" s="1" t="s">
        <v>129</v>
      </c>
      <c r="E41" s="27" t="s">
        <v>153</v>
      </c>
    </row>
    <row r="42">
      <c r="A42" s="1" t="s">
        <v>121</v>
      </c>
      <c r="B42" s="1">
        <v>98</v>
      </c>
      <c r="C42" s="26" t="s">
        <v>154</v>
      </c>
      <c r="D42" t="s">
        <v>123</v>
      </c>
      <c r="E42" s="27" t="s">
        <v>155</v>
      </c>
      <c r="F42" s="28" t="s">
        <v>142</v>
      </c>
      <c r="G42" s="29">
        <v>96</v>
      </c>
      <c r="H42" s="28">
        <v>0</v>
      </c>
      <c r="I42" s="30">
        <f>ROUND(G42*H42,P4)</f>
        <v>0</v>
      </c>
      <c r="L42" s="31">
        <v>0</v>
      </c>
      <c r="M42" s="24">
        <f>ROUND(G42*L42,P4)</f>
        <v>0</v>
      </c>
      <c r="N42" s="25" t="s">
        <v>126</v>
      </c>
      <c r="O42" s="32">
        <f>M42*AA42</f>
        <v>0</v>
      </c>
      <c r="P42" s="1">
        <v>3</v>
      </c>
      <c r="AA42" s="1">
        <f>IF(P42=1,$O$3,IF(P42=2,$O$4,$O$5))</f>
        <v>0</v>
      </c>
    </row>
    <row r="43">
      <c r="A43" s="1" t="s">
        <v>127</v>
      </c>
      <c r="E43" s="27" t="s">
        <v>155</v>
      </c>
    </row>
    <row r="44">
      <c r="A44" s="1" t="s">
        <v>128</v>
      </c>
    </row>
    <row r="45" ht="76.5">
      <c r="A45" s="1" t="s">
        <v>129</v>
      </c>
      <c r="E45" s="27" t="s">
        <v>156</v>
      </c>
    </row>
    <row r="46">
      <c r="A46" s="1" t="s">
        <v>121</v>
      </c>
      <c r="B46" s="1">
        <v>99</v>
      </c>
      <c r="C46" s="26" t="s">
        <v>157</v>
      </c>
      <c r="D46" t="s">
        <v>123</v>
      </c>
      <c r="E46" s="27" t="s">
        <v>158</v>
      </c>
      <c r="F46" s="28" t="s">
        <v>142</v>
      </c>
      <c r="G46" s="29">
        <v>148</v>
      </c>
      <c r="H46" s="28">
        <v>0</v>
      </c>
      <c r="I46" s="30">
        <f>ROUND(G46*H46,P4)</f>
        <v>0</v>
      </c>
      <c r="L46" s="31">
        <v>0</v>
      </c>
      <c r="M46" s="24">
        <f>ROUND(G46*L46,P4)</f>
        <v>0</v>
      </c>
      <c r="N46" s="25" t="s">
        <v>126</v>
      </c>
      <c r="O46" s="32">
        <f>M46*AA46</f>
        <v>0</v>
      </c>
      <c r="P46" s="1">
        <v>3</v>
      </c>
      <c r="AA46" s="1">
        <f>IF(P46=1,$O$3,IF(P46=2,$O$4,$O$5))</f>
        <v>0</v>
      </c>
    </row>
    <row r="47">
      <c r="A47" s="1" t="s">
        <v>127</v>
      </c>
      <c r="E47" s="27" t="s">
        <v>158</v>
      </c>
    </row>
    <row r="48">
      <c r="A48" s="1" t="s">
        <v>128</v>
      </c>
    </row>
    <row r="49" ht="76.5">
      <c r="A49" s="1" t="s">
        <v>129</v>
      </c>
      <c r="E49" s="27" t="s">
        <v>156</v>
      </c>
    </row>
    <row r="50">
      <c r="A50" s="1" t="s">
        <v>121</v>
      </c>
      <c r="B50" s="1">
        <v>90</v>
      </c>
      <c r="C50" s="26" t="s">
        <v>159</v>
      </c>
      <c r="D50" t="s">
        <v>123</v>
      </c>
      <c r="E50" s="27" t="s">
        <v>160</v>
      </c>
      <c r="F50" s="28" t="s">
        <v>142</v>
      </c>
      <c r="G50" s="29">
        <v>378</v>
      </c>
      <c r="H50" s="28">
        <v>0</v>
      </c>
      <c r="I50" s="30">
        <f>ROUND(G50*H50,P4)</f>
        <v>0</v>
      </c>
      <c r="L50" s="31">
        <v>0</v>
      </c>
      <c r="M50" s="24">
        <f>ROUND(G50*L50,P4)</f>
        <v>0</v>
      </c>
      <c r="N50" s="25" t="s">
        <v>126</v>
      </c>
      <c r="O50" s="32">
        <f>M50*AA50</f>
        <v>0</v>
      </c>
      <c r="P50" s="1">
        <v>3</v>
      </c>
      <c r="AA50" s="1">
        <f>IF(P50=1,$O$3,IF(P50=2,$O$4,$O$5))</f>
        <v>0</v>
      </c>
    </row>
    <row r="51">
      <c r="A51" s="1" t="s">
        <v>127</v>
      </c>
      <c r="E51" s="27" t="s">
        <v>160</v>
      </c>
    </row>
    <row r="52">
      <c r="A52" s="1" t="s">
        <v>128</v>
      </c>
    </row>
    <row r="53" ht="38.25">
      <c r="A53" s="1" t="s">
        <v>129</v>
      </c>
      <c r="E53" s="27" t="s">
        <v>161</v>
      </c>
    </row>
    <row r="54" ht="25.5">
      <c r="A54" s="1" t="s">
        <v>121</v>
      </c>
      <c r="B54" s="1">
        <v>92</v>
      </c>
      <c r="C54" s="26" t="s">
        <v>162</v>
      </c>
      <c r="D54" t="s">
        <v>123</v>
      </c>
      <c r="E54" s="27" t="s">
        <v>163</v>
      </c>
      <c r="F54" s="28" t="s">
        <v>149</v>
      </c>
      <c r="G54" s="29">
        <v>20</v>
      </c>
      <c r="H54" s="28">
        <v>0</v>
      </c>
      <c r="I54" s="30">
        <f>ROUND(G54*H54,P4)</f>
        <v>0</v>
      </c>
      <c r="L54" s="31">
        <v>0</v>
      </c>
      <c r="M54" s="24">
        <f>ROUND(G54*L54,P4)</f>
        <v>0</v>
      </c>
      <c r="N54" s="25" t="s">
        <v>126</v>
      </c>
      <c r="O54" s="32">
        <f>M54*AA54</f>
        <v>0</v>
      </c>
      <c r="P54" s="1">
        <v>3</v>
      </c>
      <c r="AA54" s="1">
        <f>IF(P54=1,$O$3,IF(P54=2,$O$4,$O$5))</f>
        <v>0</v>
      </c>
    </row>
    <row r="55" ht="25.5">
      <c r="A55" s="1" t="s">
        <v>127</v>
      </c>
      <c r="E55" s="27" t="s">
        <v>163</v>
      </c>
    </row>
    <row r="56">
      <c r="A56" s="1" t="s">
        <v>128</v>
      </c>
    </row>
    <row r="57" ht="51">
      <c r="A57" s="1" t="s">
        <v>129</v>
      </c>
      <c r="E57" s="27" t="s">
        <v>164</v>
      </c>
    </row>
    <row r="58" ht="25.5">
      <c r="A58" s="1" t="s">
        <v>121</v>
      </c>
      <c r="B58" s="1">
        <v>100</v>
      </c>
      <c r="C58" s="26" t="s">
        <v>165</v>
      </c>
      <c r="D58" t="s">
        <v>123</v>
      </c>
      <c r="E58" s="27" t="s">
        <v>166</v>
      </c>
      <c r="F58" s="28" t="s">
        <v>149</v>
      </c>
      <c r="G58" s="29">
        <v>18</v>
      </c>
      <c r="H58" s="28">
        <v>0</v>
      </c>
      <c r="I58" s="30">
        <f>ROUND(G58*H58,P4)</f>
        <v>0</v>
      </c>
      <c r="L58" s="31">
        <v>0</v>
      </c>
      <c r="M58" s="24">
        <f>ROUND(G58*L58,P4)</f>
        <v>0</v>
      </c>
      <c r="N58" s="25" t="s">
        <v>126</v>
      </c>
      <c r="O58" s="32">
        <f>M58*AA58</f>
        <v>0</v>
      </c>
      <c r="P58" s="1">
        <v>3</v>
      </c>
      <c r="AA58" s="1">
        <f>IF(P58=1,$O$3,IF(P58=2,$O$4,$O$5))</f>
        <v>0</v>
      </c>
    </row>
    <row r="59" ht="25.5">
      <c r="A59" s="1" t="s">
        <v>127</v>
      </c>
      <c r="E59" s="27" t="s">
        <v>166</v>
      </c>
    </row>
    <row r="60">
      <c r="A60" s="1" t="s">
        <v>128</v>
      </c>
    </row>
    <row r="61" ht="76.5">
      <c r="A61" s="1" t="s">
        <v>129</v>
      </c>
      <c r="E61" s="27" t="s">
        <v>167</v>
      </c>
    </row>
    <row r="62" ht="25.5">
      <c r="A62" s="1" t="s">
        <v>121</v>
      </c>
      <c r="B62" s="1">
        <v>101</v>
      </c>
      <c r="C62" s="26" t="s">
        <v>168</v>
      </c>
      <c r="D62" t="s">
        <v>123</v>
      </c>
      <c r="E62" s="27" t="s">
        <v>169</v>
      </c>
      <c r="F62" s="28" t="s">
        <v>149</v>
      </c>
      <c r="G62" s="29">
        <v>2</v>
      </c>
      <c r="H62" s="28">
        <v>0</v>
      </c>
      <c r="I62" s="30">
        <f>ROUND(G62*H62,P4)</f>
        <v>0</v>
      </c>
      <c r="L62" s="31">
        <v>0</v>
      </c>
      <c r="M62" s="24">
        <f>ROUND(G62*L62,P4)</f>
        <v>0</v>
      </c>
      <c r="N62" s="25" t="s">
        <v>126</v>
      </c>
      <c r="O62" s="32">
        <f>M62*AA62</f>
        <v>0</v>
      </c>
      <c r="P62" s="1">
        <v>3</v>
      </c>
      <c r="AA62" s="1">
        <f>IF(P62=1,$O$3,IF(P62=2,$O$4,$O$5))</f>
        <v>0</v>
      </c>
    </row>
    <row r="63" ht="25.5">
      <c r="A63" s="1" t="s">
        <v>127</v>
      </c>
      <c r="E63" s="27" t="s">
        <v>169</v>
      </c>
    </row>
    <row r="64">
      <c r="A64" s="1" t="s">
        <v>128</v>
      </c>
    </row>
    <row r="65" ht="76.5">
      <c r="A65" s="1" t="s">
        <v>129</v>
      </c>
      <c r="E65" s="27" t="s">
        <v>167</v>
      </c>
    </row>
    <row r="66">
      <c r="A66" s="1" t="s">
        <v>121</v>
      </c>
      <c r="B66" s="1">
        <v>8</v>
      </c>
      <c r="C66" s="26" t="s">
        <v>170</v>
      </c>
      <c r="D66" t="s">
        <v>123</v>
      </c>
      <c r="E66" s="27" t="s">
        <v>171</v>
      </c>
      <c r="F66" s="28" t="s">
        <v>149</v>
      </c>
      <c r="G66" s="29">
        <v>2</v>
      </c>
      <c r="H66" s="28">
        <v>0</v>
      </c>
      <c r="I66" s="30">
        <f>ROUND(G66*H66,P4)</f>
        <v>0</v>
      </c>
      <c r="L66" s="31">
        <v>0</v>
      </c>
      <c r="M66" s="24">
        <f>ROUND(G66*L66,P4)</f>
        <v>0</v>
      </c>
      <c r="N66" s="25" t="s">
        <v>126</v>
      </c>
      <c r="O66" s="32">
        <f>M66*AA66</f>
        <v>0</v>
      </c>
      <c r="P66" s="1">
        <v>3</v>
      </c>
      <c r="AA66" s="1">
        <f>IF(P66=1,$O$3,IF(P66=2,$O$4,$O$5))</f>
        <v>0</v>
      </c>
    </row>
    <row r="67">
      <c r="A67" s="1" t="s">
        <v>127</v>
      </c>
      <c r="E67" s="27" t="s">
        <v>171</v>
      </c>
    </row>
    <row r="68">
      <c r="A68" s="1" t="s">
        <v>128</v>
      </c>
    </row>
    <row r="69" ht="114.75">
      <c r="A69" s="1" t="s">
        <v>129</v>
      </c>
      <c r="E69" s="27" t="s">
        <v>172</v>
      </c>
    </row>
    <row r="70">
      <c r="A70" s="1" t="s">
        <v>121</v>
      </c>
      <c r="B70" s="1">
        <v>7</v>
      </c>
      <c r="C70" s="26" t="s">
        <v>173</v>
      </c>
      <c r="D70" t="s">
        <v>123</v>
      </c>
      <c r="E70" s="27" t="s">
        <v>174</v>
      </c>
      <c r="F70" s="28" t="s">
        <v>149</v>
      </c>
      <c r="G70" s="29">
        <v>2</v>
      </c>
      <c r="H70" s="28">
        <v>0</v>
      </c>
      <c r="I70" s="30">
        <f>ROUND(G70*H70,P4)</f>
        <v>0</v>
      </c>
      <c r="L70" s="31">
        <v>0</v>
      </c>
      <c r="M70" s="24">
        <f>ROUND(G70*L70,P4)</f>
        <v>0</v>
      </c>
      <c r="N70" s="25" t="s">
        <v>126</v>
      </c>
      <c r="O70" s="32">
        <f>M70*AA70</f>
        <v>0</v>
      </c>
      <c r="P70" s="1">
        <v>3</v>
      </c>
      <c r="AA70" s="1">
        <f>IF(P70=1,$O$3,IF(P70=2,$O$4,$O$5))</f>
        <v>0</v>
      </c>
    </row>
    <row r="71">
      <c r="A71" s="1" t="s">
        <v>127</v>
      </c>
      <c r="E71" s="27" t="s">
        <v>174</v>
      </c>
    </row>
    <row r="72">
      <c r="A72" s="1" t="s">
        <v>128</v>
      </c>
    </row>
    <row r="73" ht="114.75">
      <c r="A73" s="1" t="s">
        <v>129</v>
      </c>
      <c r="E73" s="27" t="s">
        <v>172</v>
      </c>
    </row>
    <row r="74">
      <c r="A74" s="1" t="s">
        <v>121</v>
      </c>
      <c r="B74" s="1">
        <v>10</v>
      </c>
      <c r="C74" s="26" t="s">
        <v>175</v>
      </c>
      <c r="D74" t="s">
        <v>123</v>
      </c>
      <c r="E74" s="27" t="s">
        <v>176</v>
      </c>
      <c r="F74" s="28" t="s">
        <v>149</v>
      </c>
      <c r="G74" s="29">
        <v>2</v>
      </c>
      <c r="H74" s="28">
        <v>0</v>
      </c>
      <c r="I74" s="30">
        <f>ROUND(G74*H74,P4)</f>
        <v>0</v>
      </c>
      <c r="L74" s="31">
        <v>0</v>
      </c>
      <c r="M74" s="24">
        <f>ROUND(G74*L74,P4)</f>
        <v>0</v>
      </c>
      <c r="N74" s="25" t="s">
        <v>177</v>
      </c>
      <c r="O74" s="32">
        <f>M74*AA74</f>
        <v>0</v>
      </c>
      <c r="P74" s="1">
        <v>3</v>
      </c>
      <c r="AA74" s="1">
        <f>IF(P74=1,$O$3,IF(P74=2,$O$4,$O$5))</f>
        <v>0</v>
      </c>
    </row>
    <row r="75">
      <c r="A75" s="1" t="s">
        <v>127</v>
      </c>
      <c r="E75" s="27" t="s">
        <v>176</v>
      </c>
    </row>
    <row r="76">
      <c r="A76" s="1" t="s">
        <v>128</v>
      </c>
    </row>
    <row r="77" ht="127.5">
      <c r="A77" s="1" t="s">
        <v>129</v>
      </c>
      <c r="E77" s="27" t="s">
        <v>178</v>
      </c>
    </row>
    <row r="78" ht="25.5">
      <c r="A78" s="1" t="s">
        <v>121</v>
      </c>
      <c r="B78" s="1">
        <v>70</v>
      </c>
      <c r="C78" s="26" t="s">
        <v>179</v>
      </c>
      <c r="D78" t="s">
        <v>123</v>
      </c>
      <c r="E78" s="27" t="s">
        <v>180</v>
      </c>
      <c r="F78" s="28" t="s">
        <v>149</v>
      </c>
      <c r="G78" s="29">
        <v>1</v>
      </c>
      <c r="H78" s="28">
        <v>0</v>
      </c>
      <c r="I78" s="30">
        <f>ROUND(G78*H78,P4)</f>
        <v>0</v>
      </c>
      <c r="L78" s="31">
        <v>0</v>
      </c>
      <c r="M78" s="24">
        <f>ROUND(G78*L78,P4)</f>
        <v>0</v>
      </c>
      <c r="N78" s="25" t="s">
        <v>126</v>
      </c>
      <c r="O78" s="32">
        <f>M78*AA78</f>
        <v>0</v>
      </c>
      <c r="P78" s="1">
        <v>3</v>
      </c>
      <c r="AA78" s="1">
        <f>IF(P78=1,$O$3,IF(P78=2,$O$4,$O$5))</f>
        <v>0</v>
      </c>
    </row>
    <row r="79" ht="25.5">
      <c r="A79" s="1" t="s">
        <v>127</v>
      </c>
      <c r="E79" s="27" t="s">
        <v>180</v>
      </c>
    </row>
    <row r="80">
      <c r="A80" s="1" t="s">
        <v>128</v>
      </c>
    </row>
    <row r="81" ht="114.75">
      <c r="A81" s="1" t="s">
        <v>129</v>
      </c>
      <c r="E81" s="27" t="s">
        <v>181</v>
      </c>
    </row>
    <row r="82" ht="25.5">
      <c r="A82" s="1" t="s">
        <v>121</v>
      </c>
      <c r="B82" s="1">
        <v>59</v>
      </c>
      <c r="C82" s="26" t="s">
        <v>182</v>
      </c>
      <c r="D82" t="s">
        <v>123</v>
      </c>
      <c r="E82" s="27" t="s">
        <v>183</v>
      </c>
      <c r="F82" s="28" t="s">
        <v>149</v>
      </c>
      <c r="G82" s="29">
        <v>1</v>
      </c>
      <c r="H82" s="28">
        <v>0</v>
      </c>
      <c r="I82" s="30">
        <f>ROUND(G82*H82,P4)</f>
        <v>0</v>
      </c>
      <c r="L82" s="31">
        <v>0</v>
      </c>
      <c r="M82" s="24">
        <f>ROUND(G82*L82,P4)</f>
        <v>0</v>
      </c>
      <c r="N82" s="25" t="s">
        <v>126</v>
      </c>
      <c r="O82" s="32">
        <f>M82*AA82</f>
        <v>0</v>
      </c>
      <c r="P82" s="1">
        <v>3</v>
      </c>
      <c r="AA82" s="1">
        <f>IF(P82=1,$O$3,IF(P82=2,$O$4,$O$5))</f>
        <v>0</v>
      </c>
    </row>
    <row r="83" ht="25.5">
      <c r="A83" s="1" t="s">
        <v>127</v>
      </c>
      <c r="E83" s="27" t="s">
        <v>183</v>
      </c>
    </row>
    <row r="84">
      <c r="A84" s="1" t="s">
        <v>128</v>
      </c>
    </row>
    <row r="85" ht="114.75">
      <c r="A85" s="1" t="s">
        <v>129</v>
      </c>
      <c r="E85" s="27" t="s">
        <v>181</v>
      </c>
    </row>
    <row r="86">
      <c r="A86" s="1" t="s">
        <v>121</v>
      </c>
      <c r="B86" s="1">
        <v>68</v>
      </c>
      <c r="C86" s="26" t="s">
        <v>184</v>
      </c>
      <c r="D86" t="s">
        <v>123</v>
      </c>
      <c r="E86" s="27" t="s">
        <v>185</v>
      </c>
      <c r="F86" s="28" t="s">
        <v>149</v>
      </c>
      <c r="G86" s="29">
        <v>5</v>
      </c>
      <c r="H86" s="28">
        <v>0</v>
      </c>
      <c r="I86" s="30">
        <f>ROUND(G86*H86,P4)</f>
        <v>0</v>
      </c>
      <c r="L86" s="31">
        <v>0</v>
      </c>
      <c r="M86" s="24">
        <f>ROUND(G86*L86,P4)</f>
        <v>0</v>
      </c>
      <c r="N86" s="25" t="s">
        <v>126</v>
      </c>
      <c r="O86" s="32">
        <f>M86*AA86</f>
        <v>0</v>
      </c>
      <c r="P86" s="1">
        <v>3</v>
      </c>
      <c r="AA86" s="1">
        <f>IF(P86=1,$O$3,IF(P86=2,$O$4,$O$5))</f>
        <v>0</v>
      </c>
    </row>
    <row r="87">
      <c r="A87" s="1" t="s">
        <v>127</v>
      </c>
      <c r="E87" s="27" t="s">
        <v>185</v>
      </c>
    </row>
    <row r="88">
      <c r="A88" s="1" t="s">
        <v>128</v>
      </c>
    </row>
    <row r="89" ht="89.25">
      <c r="A89" s="1" t="s">
        <v>129</v>
      </c>
      <c r="E89" s="27" t="s">
        <v>186</v>
      </c>
    </row>
    <row r="90">
      <c r="A90" s="1" t="s">
        <v>121</v>
      </c>
      <c r="B90" s="1">
        <v>69</v>
      </c>
      <c r="C90" s="26" t="s">
        <v>187</v>
      </c>
      <c r="D90" t="s">
        <v>123</v>
      </c>
      <c r="E90" s="27" t="s">
        <v>188</v>
      </c>
      <c r="F90" s="28" t="s">
        <v>149</v>
      </c>
      <c r="G90" s="29">
        <v>6</v>
      </c>
      <c r="H90" s="28">
        <v>0</v>
      </c>
      <c r="I90" s="30">
        <f>ROUND(G90*H90,P4)</f>
        <v>0</v>
      </c>
      <c r="L90" s="31">
        <v>0</v>
      </c>
      <c r="M90" s="24">
        <f>ROUND(G90*L90,P4)</f>
        <v>0</v>
      </c>
      <c r="N90" s="25" t="s">
        <v>126</v>
      </c>
      <c r="O90" s="32">
        <f>M90*AA90</f>
        <v>0</v>
      </c>
      <c r="P90" s="1">
        <v>3</v>
      </c>
      <c r="AA90" s="1">
        <f>IF(P90=1,$O$3,IF(P90=2,$O$4,$O$5))</f>
        <v>0</v>
      </c>
    </row>
    <row r="91">
      <c r="A91" s="1" t="s">
        <v>127</v>
      </c>
      <c r="E91" s="27" t="s">
        <v>188</v>
      </c>
    </row>
    <row r="92">
      <c r="A92" s="1" t="s">
        <v>128</v>
      </c>
    </row>
    <row r="93" ht="89.25">
      <c r="A93" s="1" t="s">
        <v>129</v>
      </c>
      <c r="E93" s="27" t="s">
        <v>186</v>
      </c>
    </row>
    <row r="94">
      <c r="A94" s="1" t="s">
        <v>121</v>
      </c>
      <c r="B94" s="1">
        <v>1</v>
      </c>
      <c r="C94" s="26" t="s">
        <v>189</v>
      </c>
      <c r="D94" t="s">
        <v>123</v>
      </c>
      <c r="E94" s="27" t="s">
        <v>190</v>
      </c>
      <c r="F94" s="28" t="s">
        <v>149</v>
      </c>
      <c r="G94" s="29">
        <v>1</v>
      </c>
      <c r="H94" s="28">
        <v>0</v>
      </c>
      <c r="I94" s="30">
        <f>ROUND(G94*H94,P4)</f>
        <v>0</v>
      </c>
      <c r="L94" s="31">
        <v>0</v>
      </c>
      <c r="M94" s="24">
        <f>ROUND(G94*L94,P4)</f>
        <v>0</v>
      </c>
      <c r="N94" s="25" t="s">
        <v>126</v>
      </c>
      <c r="O94" s="32">
        <f>M94*AA94</f>
        <v>0</v>
      </c>
      <c r="P94" s="1">
        <v>3</v>
      </c>
      <c r="AA94" s="1">
        <f>IF(P94=1,$O$3,IF(P94=2,$O$4,$O$5))</f>
        <v>0</v>
      </c>
    </row>
    <row r="95">
      <c r="A95" s="1" t="s">
        <v>127</v>
      </c>
      <c r="E95" s="27" t="s">
        <v>190</v>
      </c>
    </row>
    <row r="96">
      <c r="A96" s="1" t="s">
        <v>128</v>
      </c>
    </row>
    <row r="97" ht="140.25">
      <c r="A97" s="1" t="s">
        <v>129</v>
      </c>
      <c r="E97" s="27" t="s">
        <v>191</v>
      </c>
    </row>
    <row r="98" ht="25.5">
      <c r="A98" s="1" t="s">
        <v>121</v>
      </c>
      <c r="B98" s="1">
        <v>5</v>
      </c>
      <c r="C98" s="26" t="s">
        <v>192</v>
      </c>
      <c r="D98" t="s">
        <v>123</v>
      </c>
      <c r="E98" s="27" t="s">
        <v>193</v>
      </c>
      <c r="F98" s="28" t="s">
        <v>149</v>
      </c>
      <c r="G98" s="29">
        <v>2</v>
      </c>
      <c r="H98" s="28">
        <v>0</v>
      </c>
      <c r="I98" s="30">
        <f>ROUND(G98*H98,P4)</f>
        <v>0</v>
      </c>
      <c r="L98" s="31">
        <v>0</v>
      </c>
      <c r="M98" s="24">
        <f>ROUND(G98*L98,P4)</f>
        <v>0</v>
      </c>
      <c r="N98" s="25" t="s">
        <v>126</v>
      </c>
      <c r="O98" s="32">
        <f>M98*AA98</f>
        <v>0</v>
      </c>
      <c r="P98" s="1">
        <v>3</v>
      </c>
      <c r="AA98" s="1">
        <f>IF(P98=1,$O$3,IF(P98=2,$O$4,$O$5))</f>
        <v>0</v>
      </c>
    </row>
    <row r="99" ht="25.5">
      <c r="A99" s="1" t="s">
        <v>127</v>
      </c>
      <c r="E99" s="27" t="s">
        <v>193</v>
      </c>
    </row>
    <row r="100">
      <c r="A100" s="1" t="s">
        <v>128</v>
      </c>
    </row>
    <row r="101" ht="114.75">
      <c r="A101" s="1" t="s">
        <v>129</v>
      </c>
      <c r="E101" s="27" t="s">
        <v>172</v>
      </c>
    </row>
    <row r="102" ht="25.5">
      <c r="A102" s="1" t="s">
        <v>121</v>
      </c>
      <c r="B102" s="1">
        <v>107</v>
      </c>
      <c r="C102" s="26" t="s">
        <v>194</v>
      </c>
      <c r="D102" t="s">
        <v>123</v>
      </c>
      <c r="E102" s="27" t="s">
        <v>195</v>
      </c>
      <c r="F102" s="28" t="s">
        <v>149</v>
      </c>
      <c r="G102" s="29">
        <v>1</v>
      </c>
      <c r="H102" s="28">
        <v>0</v>
      </c>
      <c r="I102" s="30">
        <f>ROUND(G102*H102,P4)</f>
        <v>0</v>
      </c>
      <c r="L102" s="31">
        <v>0</v>
      </c>
      <c r="M102" s="24">
        <f>ROUND(G102*L102,P4)</f>
        <v>0</v>
      </c>
      <c r="N102" s="25" t="s">
        <v>126</v>
      </c>
      <c r="O102" s="32">
        <f>M102*AA102</f>
        <v>0</v>
      </c>
      <c r="P102" s="1">
        <v>3</v>
      </c>
      <c r="AA102" s="1">
        <f>IF(P102=1,$O$3,IF(P102=2,$O$4,$O$5))</f>
        <v>0</v>
      </c>
    </row>
    <row r="103" ht="25.5">
      <c r="A103" s="1" t="s">
        <v>127</v>
      </c>
      <c r="E103" s="27" t="s">
        <v>195</v>
      </c>
    </row>
    <row r="104">
      <c r="A104" s="1" t="s">
        <v>128</v>
      </c>
    </row>
    <row r="105" ht="114.75">
      <c r="A105" s="1" t="s">
        <v>129</v>
      </c>
      <c r="E105" s="27" t="s">
        <v>196</v>
      </c>
    </row>
    <row r="106" ht="38.25">
      <c r="A106" s="1" t="s">
        <v>121</v>
      </c>
      <c r="B106" s="1">
        <v>108</v>
      </c>
      <c r="C106" s="26" t="s">
        <v>197</v>
      </c>
      <c r="D106" t="s">
        <v>123</v>
      </c>
      <c r="E106" s="27" t="s">
        <v>198</v>
      </c>
      <c r="F106" s="28" t="s">
        <v>149</v>
      </c>
      <c r="G106" s="29">
        <v>6</v>
      </c>
      <c r="H106" s="28">
        <v>0</v>
      </c>
      <c r="I106" s="30">
        <f>ROUND(G106*H106,P4)</f>
        <v>0</v>
      </c>
      <c r="L106" s="31">
        <v>0</v>
      </c>
      <c r="M106" s="24">
        <f>ROUND(G106*L106,P4)</f>
        <v>0</v>
      </c>
      <c r="N106" s="25" t="s">
        <v>126</v>
      </c>
      <c r="O106" s="32">
        <f>M106*AA106</f>
        <v>0</v>
      </c>
      <c r="P106" s="1">
        <v>3</v>
      </c>
      <c r="AA106" s="1">
        <f>IF(P106=1,$O$3,IF(P106=2,$O$4,$O$5))</f>
        <v>0</v>
      </c>
    </row>
    <row r="107" ht="38.25">
      <c r="A107" s="1" t="s">
        <v>127</v>
      </c>
      <c r="E107" s="27" t="s">
        <v>198</v>
      </c>
    </row>
    <row r="108">
      <c r="A108" s="1" t="s">
        <v>128</v>
      </c>
    </row>
    <row r="109" ht="114.75">
      <c r="A109" s="1" t="s">
        <v>129</v>
      </c>
      <c r="E109" s="27" t="s">
        <v>196</v>
      </c>
    </row>
    <row r="110">
      <c r="A110" s="1" t="s">
        <v>121</v>
      </c>
      <c r="B110" s="1">
        <v>109</v>
      </c>
      <c r="C110" s="26" t="s">
        <v>199</v>
      </c>
      <c r="D110" t="s">
        <v>123</v>
      </c>
      <c r="E110" s="27" t="s">
        <v>200</v>
      </c>
      <c r="F110" s="28" t="s">
        <v>201</v>
      </c>
      <c r="G110" s="29">
        <v>18</v>
      </c>
      <c r="H110" s="28">
        <v>0</v>
      </c>
      <c r="I110" s="30">
        <f>ROUND(G110*H110,P4)</f>
        <v>0</v>
      </c>
      <c r="L110" s="31">
        <v>0</v>
      </c>
      <c r="M110" s="24">
        <f>ROUND(G110*L110,P4)</f>
        <v>0</v>
      </c>
      <c r="N110" s="25" t="s">
        <v>126</v>
      </c>
      <c r="O110" s="32">
        <f>M110*AA110</f>
        <v>0</v>
      </c>
      <c r="P110" s="1">
        <v>3</v>
      </c>
      <c r="AA110" s="1">
        <f>IF(P110=1,$O$3,IF(P110=2,$O$4,$O$5))</f>
        <v>0</v>
      </c>
    </row>
    <row r="111">
      <c r="A111" s="1" t="s">
        <v>127</v>
      </c>
      <c r="E111" s="27" t="s">
        <v>200</v>
      </c>
    </row>
    <row r="112">
      <c r="A112" s="1" t="s">
        <v>128</v>
      </c>
    </row>
    <row r="113" ht="89.25">
      <c r="A113" s="1" t="s">
        <v>129</v>
      </c>
      <c r="E113" s="27" t="s">
        <v>202</v>
      </c>
    </row>
    <row r="114" ht="25.5">
      <c r="A114" s="1" t="s">
        <v>121</v>
      </c>
      <c r="B114" s="1">
        <v>32</v>
      </c>
      <c r="C114" s="26" t="s">
        <v>203</v>
      </c>
      <c r="D114" t="s">
        <v>123</v>
      </c>
      <c r="E114" s="27" t="s">
        <v>204</v>
      </c>
      <c r="F114" s="28" t="s">
        <v>149</v>
      </c>
      <c r="G114" s="29">
        <v>2</v>
      </c>
      <c r="H114" s="28">
        <v>0</v>
      </c>
      <c r="I114" s="30">
        <f>ROUND(G114*H114,P4)</f>
        <v>0</v>
      </c>
      <c r="L114" s="31">
        <v>0</v>
      </c>
      <c r="M114" s="24">
        <f>ROUND(G114*L114,P4)</f>
        <v>0</v>
      </c>
      <c r="N114" s="25" t="s">
        <v>126</v>
      </c>
      <c r="O114" s="32">
        <f>M114*AA114</f>
        <v>0</v>
      </c>
      <c r="P114" s="1">
        <v>3</v>
      </c>
      <c r="AA114" s="1">
        <f>IF(P114=1,$O$3,IF(P114=2,$O$4,$O$5))</f>
        <v>0</v>
      </c>
    </row>
    <row r="115" ht="25.5">
      <c r="A115" s="1" t="s">
        <v>127</v>
      </c>
      <c r="E115" s="27" t="s">
        <v>204</v>
      </c>
    </row>
    <row r="116">
      <c r="A116" s="1" t="s">
        <v>128</v>
      </c>
    </row>
    <row r="117" ht="127.5">
      <c r="A117" s="1" t="s">
        <v>129</v>
      </c>
      <c r="E117" s="27" t="s">
        <v>205</v>
      </c>
    </row>
    <row r="118" ht="25.5">
      <c r="A118" s="1" t="s">
        <v>121</v>
      </c>
      <c r="B118" s="1">
        <v>31</v>
      </c>
      <c r="C118" s="26" t="s">
        <v>206</v>
      </c>
      <c r="D118" t="s">
        <v>123</v>
      </c>
      <c r="E118" s="27" t="s">
        <v>207</v>
      </c>
      <c r="F118" s="28" t="s">
        <v>149</v>
      </c>
      <c r="G118" s="29">
        <v>2</v>
      </c>
      <c r="H118" s="28">
        <v>0</v>
      </c>
      <c r="I118" s="30">
        <f>ROUND(G118*H118,P4)</f>
        <v>0</v>
      </c>
      <c r="L118" s="31">
        <v>0</v>
      </c>
      <c r="M118" s="24">
        <f>ROUND(G118*L118,P4)</f>
        <v>0</v>
      </c>
      <c r="N118" s="25" t="s">
        <v>126</v>
      </c>
      <c r="O118" s="32">
        <f>M118*AA118</f>
        <v>0</v>
      </c>
      <c r="P118" s="1">
        <v>3</v>
      </c>
      <c r="AA118" s="1">
        <f>IF(P118=1,$O$3,IF(P118=2,$O$4,$O$5))</f>
        <v>0</v>
      </c>
    </row>
    <row r="119" ht="25.5">
      <c r="A119" s="1" t="s">
        <v>127</v>
      </c>
      <c r="E119" s="27" t="s">
        <v>207</v>
      </c>
    </row>
    <row r="120">
      <c r="A120" s="1" t="s">
        <v>128</v>
      </c>
    </row>
    <row r="121" ht="165.75">
      <c r="A121" s="1" t="s">
        <v>129</v>
      </c>
      <c r="E121" s="27" t="s">
        <v>208</v>
      </c>
    </row>
    <row r="122">
      <c r="A122" s="1" t="s">
        <v>121</v>
      </c>
      <c r="B122" s="1">
        <v>34</v>
      </c>
      <c r="C122" s="26" t="s">
        <v>209</v>
      </c>
      <c r="D122" t="s">
        <v>123</v>
      </c>
      <c r="E122" s="27" t="s">
        <v>210</v>
      </c>
      <c r="F122" s="28" t="s">
        <v>149</v>
      </c>
      <c r="G122" s="29">
        <v>2</v>
      </c>
      <c r="H122" s="28">
        <v>0</v>
      </c>
      <c r="I122" s="30">
        <f>ROUND(G122*H122,P4)</f>
        <v>0</v>
      </c>
      <c r="L122" s="31">
        <v>0</v>
      </c>
      <c r="M122" s="24">
        <f>ROUND(G122*L122,P4)</f>
        <v>0</v>
      </c>
      <c r="N122" s="25" t="s">
        <v>126</v>
      </c>
      <c r="O122" s="32">
        <f>M122*AA122</f>
        <v>0</v>
      </c>
      <c r="P122" s="1">
        <v>3</v>
      </c>
      <c r="AA122" s="1">
        <f>IF(P122=1,$O$3,IF(P122=2,$O$4,$O$5))</f>
        <v>0</v>
      </c>
    </row>
    <row r="123">
      <c r="A123" s="1" t="s">
        <v>127</v>
      </c>
      <c r="E123" s="27" t="s">
        <v>210</v>
      </c>
    </row>
    <row r="124">
      <c r="A124" s="1" t="s">
        <v>128</v>
      </c>
    </row>
    <row r="125" ht="102">
      <c r="A125" s="1" t="s">
        <v>129</v>
      </c>
      <c r="E125" s="27" t="s">
        <v>211</v>
      </c>
    </row>
    <row r="126">
      <c r="A126" s="1" t="s">
        <v>121</v>
      </c>
      <c r="B126" s="1">
        <v>33</v>
      </c>
      <c r="C126" s="26" t="s">
        <v>212</v>
      </c>
      <c r="D126" t="s">
        <v>123</v>
      </c>
      <c r="E126" s="27" t="s">
        <v>213</v>
      </c>
      <c r="F126" s="28" t="s">
        <v>149</v>
      </c>
      <c r="G126" s="29">
        <v>2</v>
      </c>
      <c r="H126" s="28">
        <v>0</v>
      </c>
      <c r="I126" s="30">
        <f>ROUND(G126*H126,P4)</f>
        <v>0</v>
      </c>
      <c r="L126" s="31">
        <v>0</v>
      </c>
      <c r="M126" s="24">
        <f>ROUND(G126*L126,P4)</f>
        <v>0</v>
      </c>
      <c r="N126" s="25" t="s">
        <v>126</v>
      </c>
      <c r="O126" s="32">
        <f>M126*AA126</f>
        <v>0</v>
      </c>
      <c r="P126" s="1">
        <v>3</v>
      </c>
      <c r="AA126" s="1">
        <f>IF(P126=1,$O$3,IF(P126=2,$O$4,$O$5))</f>
        <v>0</v>
      </c>
    </row>
    <row r="127">
      <c r="A127" s="1" t="s">
        <v>127</v>
      </c>
      <c r="E127" s="27" t="s">
        <v>213</v>
      </c>
    </row>
    <row r="128">
      <c r="A128" s="1" t="s">
        <v>128</v>
      </c>
    </row>
    <row r="129" ht="127.5">
      <c r="A129" s="1" t="s">
        <v>129</v>
      </c>
      <c r="E129" s="27" t="s">
        <v>214</v>
      </c>
    </row>
    <row r="130" ht="25.5">
      <c r="A130" s="1" t="s">
        <v>121</v>
      </c>
      <c r="B130" s="1">
        <v>36</v>
      </c>
      <c r="C130" s="26" t="s">
        <v>215</v>
      </c>
      <c r="D130" t="s">
        <v>123</v>
      </c>
      <c r="E130" s="27" t="s">
        <v>216</v>
      </c>
      <c r="F130" s="28" t="s">
        <v>149</v>
      </c>
      <c r="G130" s="29">
        <v>2</v>
      </c>
      <c r="H130" s="28">
        <v>0</v>
      </c>
      <c r="I130" s="30">
        <f>ROUND(G130*H130,P4)</f>
        <v>0</v>
      </c>
      <c r="L130" s="31">
        <v>0</v>
      </c>
      <c r="M130" s="24">
        <f>ROUND(G130*L130,P4)</f>
        <v>0</v>
      </c>
      <c r="N130" s="25" t="s">
        <v>126</v>
      </c>
      <c r="O130" s="32">
        <f>M130*AA130</f>
        <v>0</v>
      </c>
      <c r="P130" s="1">
        <v>3</v>
      </c>
      <c r="AA130" s="1">
        <f>IF(P130=1,$O$3,IF(P130=2,$O$4,$O$5))</f>
        <v>0</v>
      </c>
    </row>
    <row r="131" ht="25.5">
      <c r="A131" s="1" t="s">
        <v>127</v>
      </c>
      <c r="E131" s="27" t="s">
        <v>216</v>
      </c>
    </row>
    <row r="132">
      <c r="A132" s="1" t="s">
        <v>128</v>
      </c>
    </row>
    <row r="133" ht="114.75">
      <c r="A133" s="1" t="s">
        <v>129</v>
      </c>
      <c r="E133" s="27" t="s">
        <v>217</v>
      </c>
    </row>
    <row r="134" ht="25.5">
      <c r="A134" s="1" t="s">
        <v>121</v>
      </c>
      <c r="B134" s="1">
        <v>35</v>
      </c>
      <c r="C134" s="26" t="s">
        <v>218</v>
      </c>
      <c r="D134" t="s">
        <v>123</v>
      </c>
      <c r="E134" s="27" t="s">
        <v>219</v>
      </c>
      <c r="F134" s="28" t="s">
        <v>149</v>
      </c>
      <c r="G134" s="29">
        <v>2</v>
      </c>
      <c r="H134" s="28">
        <v>0</v>
      </c>
      <c r="I134" s="30">
        <f>ROUND(G134*H134,P4)</f>
        <v>0</v>
      </c>
      <c r="L134" s="31">
        <v>0</v>
      </c>
      <c r="M134" s="24">
        <f>ROUND(G134*L134,P4)</f>
        <v>0</v>
      </c>
      <c r="N134" s="25" t="s">
        <v>126</v>
      </c>
      <c r="O134" s="32">
        <f>M134*AA134</f>
        <v>0</v>
      </c>
      <c r="P134" s="1">
        <v>3</v>
      </c>
      <c r="AA134" s="1">
        <f>IF(P134=1,$O$3,IF(P134=2,$O$4,$O$5))</f>
        <v>0</v>
      </c>
    </row>
    <row r="135" ht="25.5">
      <c r="A135" s="1" t="s">
        <v>127</v>
      </c>
      <c r="E135" s="27" t="s">
        <v>219</v>
      </c>
    </row>
    <row r="136">
      <c r="A136" s="1" t="s">
        <v>128</v>
      </c>
    </row>
    <row r="137" ht="140.25">
      <c r="A137" s="1" t="s">
        <v>129</v>
      </c>
      <c r="E137" s="27" t="s">
        <v>220</v>
      </c>
    </row>
    <row r="138">
      <c r="A138" s="1" t="s">
        <v>121</v>
      </c>
      <c r="B138" s="1">
        <v>88</v>
      </c>
      <c r="C138" s="26" t="s">
        <v>221</v>
      </c>
      <c r="D138" t="s">
        <v>123</v>
      </c>
      <c r="E138" s="27" t="s">
        <v>222</v>
      </c>
      <c r="F138" s="28" t="s">
        <v>223</v>
      </c>
      <c r="G138" s="29">
        <v>2.52</v>
      </c>
      <c r="H138" s="28">
        <v>0</v>
      </c>
      <c r="I138" s="30">
        <f>ROUND(G138*H138,P4)</f>
        <v>0</v>
      </c>
      <c r="L138" s="31">
        <v>0</v>
      </c>
      <c r="M138" s="24">
        <f>ROUND(G138*L138,P4)</f>
        <v>0</v>
      </c>
      <c r="N138" s="25" t="s">
        <v>126</v>
      </c>
      <c r="O138" s="32">
        <f>M138*AA138</f>
        <v>0</v>
      </c>
      <c r="P138" s="1">
        <v>3</v>
      </c>
      <c r="AA138" s="1">
        <f>IF(P138=1,$O$3,IF(P138=2,$O$4,$O$5))</f>
        <v>0</v>
      </c>
    </row>
    <row r="139">
      <c r="A139" s="1" t="s">
        <v>127</v>
      </c>
      <c r="E139" s="27" t="s">
        <v>222</v>
      </c>
    </row>
    <row r="140">
      <c r="A140" s="1" t="s">
        <v>128</v>
      </c>
    </row>
    <row r="141" ht="153">
      <c r="A141" s="1" t="s">
        <v>129</v>
      </c>
      <c r="E141" s="27" t="s">
        <v>224</v>
      </c>
    </row>
    <row r="142">
      <c r="A142" s="1" t="s">
        <v>121</v>
      </c>
      <c r="B142" s="1">
        <v>93</v>
      </c>
      <c r="C142" s="26" t="s">
        <v>225</v>
      </c>
      <c r="D142" t="s">
        <v>123</v>
      </c>
      <c r="E142" s="27" t="s">
        <v>226</v>
      </c>
      <c r="F142" s="28" t="s">
        <v>142</v>
      </c>
      <c r="G142" s="29">
        <v>150</v>
      </c>
      <c r="H142" s="28">
        <v>0</v>
      </c>
      <c r="I142" s="30">
        <f>ROUND(G142*H142,P4)</f>
        <v>0</v>
      </c>
      <c r="L142" s="31">
        <v>0</v>
      </c>
      <c r="M142" s="24">
        <f>ROUND(G142*L142,P4)</f>
        <v>0</v>
      </c>
      <c r="N142" s="25" t="s">
        <v>126</v>
      </c>
      <c r="O142" s="32">
        <f>M142*AA142</f>
        <v>0</v>
      </c>
      <c r="P142" s="1">
        <v>3</v>
      </c>
      <c r="AA142" s="1">
        <f>IF(P142=1,$O$3,IF(P142=2,$O$4,$O$5))</f>
        <v>0</v>
      </c>
    </row>
    <row r="143">
      <c r="A143" s="1" t="s">
        <v>127</v>
      </c>
      <c r="E143" s="27" t="s">
        <v>226</v>
      </c>
    </row>
    <row r="144">
      <c r="A144" s="1" t="s">
        <v>128</v>
      </c>
    </row>
    <row r="145" ht="153">
      <c r="A145" s="1" t="s">
        <v>129</v>
      </c>
      <c r="E145" s="27" t="s">
        <v>227</v>
      </c>
    </row>
    <row r="146">
      <c r="A146" s="1" t="s">
        <v>121</v>
      </c>
      <c r="B146" s="1">
        <v>94</v>
      </c>
      <c r="C146" s="26" t="s">
        <v>228</v>
      </c>
      <c r="D146" t="s">
        <v>123</v>
      </c>
      <c r="E146" s="27" t="s">
        <v>229</v>
      </c>
      <c r="F146" s="28" t="s">
        <v>142</v>
      </c>
      <c r="G146" s="29">
        <v>150</v>
      </c>
      <c r="H146" s="28">
        <v>0</v>
      </c>
      <c r="I146" s="30">
        <f>ROUND(G146*H146,P4)</f>
        <v>0</v>
      </c>
      <c r="L146" s="31">
        <v>0</v>
      </c>
      <c r="M146" s="24">
        <f>ROUND(G146*L146,P4)</f>
        <v>0</v>
      </c>
      <c r="N146" s="25" t="s">
        <v>126</v>
      </c>
      <c r="O146" s="32">
        <f>M146*AA146</f>
        <v>0</v>
      </c>
      <c r="P146" s="1">
        <v>3</v>
      </c>
      <c r="AA146" s="1">
        <f>IF(P146=1,$O$3,IF(P146=2,$O$4,$O$5))</f>
        <v>0</v>
      </c>
    </row>
    <row r="147">
      <c r="A147" s="1" t="s">
        <v>127</v>
      </c>
      <c r="E147" s="27" t="s">
        <v>229</v>
      </c>
    </row>
    <row r="148">
      <c r="A148" s="1" t="s">
        <v>128</v>
      </c>
    </row>
    <row r="149" ht="127.5">
      <c r="A149" s="1" t="s">
        <v>129</v>
      </c>
      <c r="E149" s="27" t="s">
        <v>230</v>
      </c>
    </row>
    <row r="150">
      <c r="A150" s="1" t="s">
        <v>121</v>
      </c>
      <c r="B150" s="1">
        <v>95</v>
      </c>
      <c r="C150" s="26" t="s">
        <v>231</v>
      </c>
      <c r="D150" t="s">
        <v>123</v>
      </c>
      <c r="E150" s="27" t="s">
        <v>232</v>
      </c>
      <c r="F150" s="28" t="s">
        <v>233</v>
      </c>
      <c r="G150" s="29">
        <v>2</v>
      </c>
      <c r="H150" s="28">
        <v>0</v>
      </c>
      <c r="I150" s="30">
        <f>ROUND(G150*H150,P4)</f>
        <v>0</v>
      </c>
      <c r="L150" s="31">
        <v>0</v>
      </c>
      <c r="M150" s="24">
        <f>ROUND(G150*L150,P4)</f>
        <v>0</v>
      </c>
      <c r="N150" s="25" t="s">
        <v>126</v>
      </c>
      <c r="O150" s="32">
        <f>M150*AA150</f>
        <v>0</v>
      </c>
      <c r="P150" s="1">
        <v>3</v>
      </c>
      <c r="AA150" s="1">
        <f>IF(P150=1,$O$3,IF(P150=2,$O$4,$O$5))</f>
        <v>0</v>
      </c>
    </row>
    <row r="151">
      <c r="A151" s="1" t="s">
        <v>127</v>
      </c>
      <c r="E151" s="27" t="s">
        <v>232</v>
      </c>
    </row>
    <row r="152">
      <c r="A152" s="1" t="s">
        <v>128</v>
      </c>
    </row>
    <row r="153" ht="140.25">
      <c r="A153" s="1" t="s">
        <v>129</v>
      </c>
      <c r="E153" s="27" t="s">
        <v>234</v>
      </c>
    </row>
    <row r="154">
      <c r="A154" s="1" t="s">
        <v>121</v>
      </c>
      <c r="B154" s="1">
        <v>97</v>
      </c>
      <c r="C154" s="26" t="s">
        <v>231</v>
      </c>
      <c r="D154" t="s">
        <v>119</v>
      </c>
      <c r="E154" s="27" t="s">
        <v>232</v>
      </c>
      <c r="F154" s="28" t="s">
        <v>233</v>
      </c>
      <c r="G154" s="29">
        <v>2</v>
      </c>
      <c r="H154" s="28">
        <v>0</v>
      </c>
      <c r="I154" s="30">
        <f>ROUND(G154*H154,P4)</f>
        <v>0</v>
      </c>
      <c r="L154" s="31">
        <v>0</v>
      </c>
      <c r="M154" s="24">
        <f>ROUND(G154*L154,P4)</f>
        <v>0</v>
      </c>
      <c r="N154" s="25" t="s">
        <v>126</v>
      </c>
      <c r="O154" s="32">
        <f>M154*AA154</f>
        <v>0</v>
      </c>
      <c r="P154" s="1">
        <v>3</v>
      </c>
      <c r="AA154" s="1">
        <f>IF(P154=1,$O$3,IF(P154=2,$O$4,$O$5))</f>
        <v>0</v>
      </c>
    </row>
    <row r="155">
      <c r="A155" s="1" t="s">
        <v>127</v>
      </c>
      <c r="E155" s="27" t="s">
        <v>232</v>
      </c>
    </row>
    <row r="156">
      <c r="A156" s="1" t="s">
        <v>128</v>
      </c>
    </row>
    <row r="157" ht="140.25">
      <c r="A157" s="1" t="s">
        <v>129</v>
      </c>
      <c r="E157" s="27" t="s">
        <v>234</v>
      </c>
    </row>
    <row r="158">
      <c r="A158" s="1" t="s">
        <v>121</v>
      </c>
      <c r="B158" s="1">
        <v>73</v>
      </c>
      <c r="C158" s="26" t="s">
        <v>235</v>
      </c>
      <c r="D158" t="s">
        <v>123</v>
      </c>
      <c r="E158" s="27" t="s">
        <v>236</v>
      </c>
      <c r="F158" s="28" t="s">
        <v>149</v>
      </c>
      <c r="G158" s="29">
        <v>1</v>
      </c>
      <c r="H158" s="28">
        <v>0</v>
      </c>
      <c r="I158" s="30">
        <f>ROUND(G158*H158,P4)</f>
        <v>0</v>
      </c>
      <c r="L158" s="31">
        <v>0</v>
      </c>
      <c r="M158" s="24">
        <f>ROUND(G158*L158,P4)</f>
        <v>0</v>
      </c>
      <c r="N158" s="25" t="s">
        <v>126</v>
      </c>
      <c r="O158" s="32">
        <f>M158*AA158</f>
        <v>0</v>
      </c>
      <c r="P158" s="1">
        <v>3</v>
      </c>
      <c r="AA158" s="1">
        <f>IF(P158=1,$O$3,IF(P158=2,$O$4,$O$5))</f>
        <v>0</v>
      </c>
    </row>
    <row r="159">
      <c r="A159" s="1" t="s">
        <v>127</v>
      </c>
      <c r="E159" s="27" t="s">
        <v>236</v>
      </c>
    </row>
    <row r="160">
      <c r="A160" s="1" t="s">
        <v>128</v>
      </c>
    </row>
    <row r="161" ht="153">
      <c r="A161" s="1" t="s">
        <v>129</v>
      </c>
      <c r="E161" s="27" t="s">
        <v>237</v>
      </c>
    </row>
    <row r="162">
      <c r="A162" s="1" t="s">
        <v>121</v>
      </c>
      <c r="B162" s="1">
        <v>74</v>
      </c>
      <c r="C162" s="26" t="s">
        <v>238</v>
      </c>
      <c r="D162" t="s">
        <v>123</v>
      </c>
      <c r="E162" s="27" t="s">
        <v>239</v>
      </c>
      <c r="F162" s="28" t="s">
        <v>149</v>
      </c>
      <c r="G162" s="29">
        <v>1</v>
      </c>
      <c r="H162" s="28">
        <v>0</v>
      </c>
      <c r="I162" s="30">
        <f>ROUND(G162*H162,P4)</f>
        <v>0</v>
      </c>
      <c r="L162" s="31">
        <v>0</v>
      </c>
      <c r="M162" s="24">
        <f>ROUND(G162*L162,P4)</f>
        <v>0</v>
      </c>
      <c r="N162" s="25" t="s">
        <v>126</v>
      </c>
      <c r="O162" s="32">
        <f>M162*AA162</f>
        <v>0</v>
      </c>
      <c r="P162" s="1">
        <v>3</v>
      </c>
      <c r="AA162" s="1">
        <f>IF(P162=1,$O$3,IF(P162=2,$O$4,$O$5))</f>
        <v>0</v>
      </c>
    </row>
    <row r="163">
      <c r="A163" s="1" t="s">
        <v>127</v>
      </c>
      <c r="E163" s="27" t="s">
        <v>239</v>
      </c>
    </row>
    <row r="164">
      <c r="A164" s="1" t="s">
        <v>128</v>
      </c>
    </row>
    <row r="165" ht="127.5">
      <c r="A165" s="1" t="s">
        <v>129</v>
      </c>
      <c r="E165" s="27" t="s">
        <v>240</v>
      </c>
    </row>
    <row r="166">
      <c r="A166" s="1" t="s">
        <v>121</v>
      </c>
      <c r="B166" s="1">
        <v>75</v>
      </c>
      <c r="C166" s="26" t="s">
        <v>241</v>
      </c>
      <c r="D166" t="s">
        <v>123</v>
      </c>
      <c r="E166" s="27" t="s">
        <v>242</v>
      </c>
      <c r="F166" s="28" t="s">
        <v>149</v>
      </c>
      <c r="G166" s="29">
        <v>1</v>
      </c>
      <c r="H166" s="28">
        <v>0</v>
      </c>
      <c r="I166" s="30">
        <f>ROUND(G166*H166,P4)</f>
        <v>0</v>
      </c>
      <c r="L166" s="31">
        <v>0</v>
      </c>
      <c r="M166" s="24">
        <f>ROUND(G166*L166,P4)</f>
        <v>0</v>
      </c>
      <c r="N166" s="25" t="s">
        <v>126</v>
      </c>
      <c r="O166" s="32">
        <f>M166*AA166</f>
        <v>0</v>
      </c>
      <c r="P166" s="1">
        <v>3</v>
      </c>
      <c r="AA166" s="1">
        <f>IF(P166=1,$O$3,IF(P166=2,$O$4,$O$5))</f>
        <v>0</v>
      </c>
    </row>
    <row r="167">
      <c r="A167" s="1" t="s">
        <v>127</v>
      </c>
      <c r="E167" s="27" t="s">
        <v>242</v>
      </c>
    </row>
    <row r="168">
      <c r="A168" s="1" t="s">
        <v>128</v>
      </c>
    </row>
    <row r="169" ht="153">
      <c r="A169" s="1" t="s">
        <v>129</v>
      </c>
      <c r="E169" s="27" t="s">
        <v>243</v>
      </c>
    </row>
    <row r="170">
      <c r="A170" s="1" t="s">
        <v>121</v>
      </c>
      <c r="B170" s="1">
        <v>6</v>
      </c>
      <c r="C170" s="26" t="s">
        <v>244</v>
      </c>
      <c r="D170" t="s">
        <v>123</v>
      </c>
      <c r="E170" s="27" t="s">
        <v>245</v>
      </c>
      <c r="F170" s="28" t="s">
        <v>149</v>
      </c>
      <c r="G170" s="29">
        <v>2</v>
      </c>
      <c r="H170" s="28">
        <v>0</v>
      </c>
      <c r="I170" s="30">
        <f>ROUND(G170*H170,P4)</f>
        <v>0</v>
      </c>
      <c r="L170" s="31">
        <v>0</v>
      </c>
      <c r="M170" s="24">
        <f>ROUND(G170*L170,P4)</f>
        <v>0</v>
      </c>
      <c r="N170" s="25" t="s">
        <v>126</v>
      </c>
      <c r="O170" s="32">
        <f>M170*AA170</f>
        <v>0</v>
      </c>
      <c r="P170" s="1">
        <v>3</v>
      </c>
      <c r="AA170" s="1">
        <f>IF(P170=1,$O$3,IF(P170=2,$O$4,$O$5))</f>
        <v>0</v>
      </c>
    </row>
    <row r="171">
      <c r="A171" s="1" t="s">
        <v>127</v>
      </c>
      <c r="E171" s="27" t="s">
        <v>245</v>
      </c>
    </row>
    <row r="172">
      <c r="A172" s="1" t="s">
        <v>128</v>
      </c>
    </row>
    <row r="173" ht="127.5">
      <c r="A173" s="1" t="s">
        <v>129</v>
      </c>
      <c r="E173" s="27" t="s">
        <v>240</v>
      </c>
    </row>
    <row r="174">
      <c r="A174" s="1" t="s">
        <v>121</v>
      </c>
      <c r="B174" s="1">
        <v>76</v>
      </c>
      <c r="C174" s="26" t="s">
        <v>246</v>
      </c>
      <c r="D174" t="s">
        <v>123</v>
      </c>
      <c r="E174" s="27" t="s">
        <v>247</v>
      </c>
      <c r="F174" s="28" t="s">
        <v>149</v>
      </c>
      <c r="G174" s="29">
        <v>1</v>
      </c>
      <c r="H174" s="28">
        <v>0</v>
      </c>
      <c r="I174" s="30">
        <f>ROUND(G174*H174,P4)</f>
        <v>0</v>
      </c>
      <c r="L174" s="31">
        <v>0</v>
      </c>
      <c r="M174" s="24">
        <f>ROUND(G174*L174,P4)</f>
        <v>0</v>
      </c>
      <c r="N174" s="25" t="s">
        <v>126</v>
      </c>
      <c r="O174" s="32">
        <f>M174*AA174</f>
        <v>0</v>
      </c>
      <c r="P174" s="1">
        <v>3</v>
      </c>
      <c r="AA174" s="1">
        <f>IF(P174=1,$O$3,IF(P174=2,$O$4,$O$5))</f>
        <v>0</v>
      </c>
    </row>
    <row r="175">
      <c r="A175" s="1" t="s">
        <v>127</v>
      </c>
      <c r="E175" s="27" t="s">
        <v>247</v>
      </c>
    </row>
    <row r="176">
      <c r="A176" s="1" t="s">
        <v>128</v>
      </c>
    </row>
    <row r="177" ht="153">
      <c r="A177" s="1" t="s">
        <v>129</v>
      </c>
      <c r="E177" s="27" t="s">
        <v>237</v>
      </c>
    </row>
    <row r="178">
      <c r="A178" s="1" t="s">
        <v>121</v>
      </c>
      <c r="B178" s="1">
        <v>77</v>
      </c>
      <c r="C178" s="26" t="s">
        <v>248</v>
      </c>
      <c r="D178" t="s">
        <v>123</v>
      </c>
      <c r="E178" s="27" t="s">
        <v>249</v>
      </c>
      <c r="F178" s="28" t="s">
        <v>149</v>
      </c>
      <c r="G178" s="29">
        <v>1</v>
      </c>
      <c r="H178" s="28">
        <v>0</v>
      </c>
      <c r="I178" s="30">
        <f>ROUND(G178*H178,P4)</f>
        <v>0</v>
      </c>
      <c r="L178" s="31">
        <v>0</v>
      </c>
      <c r="M178" s="24">
        <f>ROUND(G178*L178,P4)</f>
        <v>0</v>
      </c>
      <c r="N178" s="25" t="s">
        <v>126</v>
      </c>
      <c r="O178" s="32">
        <f>M178*AA178</f>
        <v>0</v>
      </c>
      <c r="P178" s="1">
        <v>3</v>
      </c>
      <c r="AA178" s="1">
        <f>IF(P178=1,$O$3,IF(P178=2,$O$4,$O$5))</f>
        <v>0</v>
      </c>
    </row>
    <row r="179">
      <c r="A179" s="1" t="s">
        <v>127</v>
      </c>
      <c r="E179" s="27" t="s">
        <v>249</v>
      </c>
    </row>
    <row r="180">
      <c r="A180" s="1" t="s">
        <v>128</v>
      </c>
    </row>
    <row r="181" ht="127.5">
      <c r="A181" s="1" t="s">
        <v>129</v>
      </c>
      <c r="E181" s="27" t="s">
        <v>240</v>
      </c>
    </row>
    <row r="182">
      <c r="A182" s="1" t="s">
        <v>121</v>
      </c>
      <c r="B182" s="1">
        <v>78</v>
      </c>
      <c r="C182" s="26" t="s">
        <v>250</v>
      </c>
      <c r="D182" t="s">
        <v>123</v>
      </c>
      <c r="E182" s="27" t="s">
        <v>251</v>
      </c>
      <c r="F182" s="28" t="s">
        <v>149</v>
      </c>
      <c r="G182" s="29">
        <v>1</v>
      </c>
      <c r="H182" s="28">
        <v>0</v>
      </c>
      <c r="I182" s="30">
        <f>ROUND(G182*H182,P4)</f>
        <v>0</v>
      </c>
      <c r="L182" s="31">
        <v>0</v>
      </c>
      <c r="M182" s="24">
        <f>ROUND(G182*L182,P4)</f>
        <v>0</v>
      </c>
      <c r="N182" s="25" t="s">
        <v>126</v>
      </c>
      <c r="O182" s="32">
        <f>M182*AA182</f>
        <v>0</v>
      </c>
      <c r="P182" s="1">
        <v>3</v>
      </c>
      <c r="AA182" s="1">
        <f>IF(P182=1,$O$3,IF(P182=2,$O$4,$O$5))</f>
        <v>0</v>
      </c>
    </row>
    <row r="183">
      <c r="A183" s="1" t="s">
        <v>127</v>
      </c>
      <c r="E183" s="27" t="s">
        <v>251</v>
      </c>
    </row>
    <row r="184">
      <c r="A184" s="1" t="s">
        <v>128</v>
      </c>
    </row>
    <row r="185" ht="153">
      <c r="A185" s="1" t="s">
        <v>129</v>
      </c>
      <c r="E185" s="27" t="s">
        <v>243</v>
      </c>
    </row>
    <row r="186">
      <c r="A186" s="1" t="s">
        <v>121</v>
      </c>
      <c r="B186" s="1">
        <v>56</v>
      </c>
      <c r="C186" s="26" t="s">
        <v>252</v>
      </c>
      <c r="D186" t="s">
        <v>123</v>
      </c>
      <c r="E186" s="27" t="s">
        <v>253</v>
      </c>
      <c r="F186" s="28" t="s">
        <v>149</v>
      </c>
      <c r="G186" s="29">
        <v>30</v>
      </c>
      <c r="H186" s="28">
        <v>0</v>
      </c>
      <c r="I186" s="30">
        <f>ROUND(G186*H186,P4)</f>
        <v>0</v>
      </c>
      <c r="L186" s="31">
        <v>0</v>
      </c>
      <c r="M186" s="24">
        <f>ROUND(G186*L186,P4)</f>
        <v>0</v>
      </c>
      <c r="N186" s="25" t="s">
        <v>126</v>
      </c>
      <c r="O186" s="32">
        <f>M186*AA186</f>
        <v>0</v>
      </c>
      <c r="P186" s="1">
        <v>3</v>
      </c>
      <c r="AA186" s="1">
        <f>IF(P186=1,$O$3,IF(P186=2,$O$4,$O$5))</f>
        <v>0</v>
      </c>
    </row>
    <row r="187">
      <c r="A187" s="1" t="s">
        <v>127</v>
      </c>
      <c r="E187" s="27" t="s">
        <v>253</v>
      </c>
    </row>
    <row r="188">
      <c r="A188" s="1" t="s">
        <v>128</v>
      </c>
    </row>
    <row r="189" ht="153">
      <c r="A189" s="1" t="s">
        <v>129</v>
      </c>
      <c r="E189" s="27" t="s">
        <v>237</v>
      </c>
    </row>
    <row r="190">
      <c r="A190" s="1" t="s">
        <v>121</v>
      </c>
      <c r="B190" s="1">
        <v>57</v>
      </c>
      <c r="C190" s="26" t="s">
        <v>254</v>
      </c>
      <c r="D190" t="s">
        <v>123</v>
      </c>
      <c r="E190" s="27" t="s">
        <v>255</v>
      </c>
      <c r="F190" s="28" t="s">
        <v>149</v>
      </c>
      <c r="G190" s="29">
        <v>30</v>
      </c>
      <c r="H190" s="28">
        <v>0</v>
      </c>
      <c r="I190" s="30">
        <f>ROUND(G190*H190,P4)</f>
        <v>0</v>
      </c>
      <c r="L190" s="31">
        <v>0</v>
      </c>
      <c r="M190" s="24">
        <f>ROUND(G190*L190,P4)</f>
        <v>0</v>
      </c>
      <c r="N190" s="25" t="s">
        <v>126</v>
      </c>
      <c r="O190" s="32">
        <f>M190*AA190</f>
        <v>0</v>
      </c>
      <c r="P190" s="1">
        <v>3</v>
      </c>
      <c r="AA190" s="1">
        <f>IF(P190=1,$O$3,IF(P190=2,$O$4,$O$5))</f>
        <v>0</v>
      </c>
    </row>
    <row r="191">
      <c r="A191" s="1" t="s">
        <v>127</v>
      </c>
      <c r="E191" s="27" t="s">
        <v>255</v>
      </c>
    </row>
    <row r="192">
      <c r="A192" s="1" t="s">
        <v>128</v>
      </c>
    </row>
    <row r="193" ht="127.5">
      <c r="A193" s="1" t="s">
        <v>129</v>
      </c>
      <c r="E193" s="27" t="s">
        <v>240</v>
      </c>
    </row>
    <row r="194">
      <c r="A194" s="1" t="s">
        <v>121</v>
      </c>
      <c r="B194" s="1">
        <v>58</v>
      </c>
      <c r="C194" s="26" t="s">
        <v>256</v>
      </c>
      <c r="D194" t="s">
        <v>123</v>
      </c>
      <c r="E194" s="27" t="s">
        <v>257</v>
      </c>
      <c r="F194" s="28" t="s">
        <v>149</v>
      </c>
      <c r="G194" s="29">
        <v>30</v>
      </c>
      <c r="H194" s="28">
        <v>0</v>
      </c>
      <c r="I194" s="30">
        <f>ROUND(G194*H194,P4)</f>
        <v>0</v>
      </c>
      <c r="L194" s="31">
        <v>0</v>
      </c>
      <c r="M194" s="24">
        <f>ROUND(G194*L194,P4)</f>
        <v>0</v>
      </c>
      <c r="N194" s="25" t="s">
        <v>126</v>
      </c>
      <c r="O194" s="32">
        <f>M194*AA194</f>
        <v>0</v>
      </c>
      <c r="P194" s="1">
        <v>3</v>
      </c>
      <c r="AA194" s="1">
        <f>IF(P194=1,$O$3,IF(P194=2,$O$4,$O$5))</f>
        <v>0</v>
      </c>
    </row>
    <row r="195">
      <c r="A195" s="1" t="s">
        <v>127</v>
      </c>
      <c r="E195" s="27" t="s">
        <v>257</v>
      </c>
    </row>
    <row r="196">
      <c r="A196" s="1" t="s">
        <v>128</v>
      </c>
    </row>
    <row r="197" ht="153">
      <c r="A197" s="1" t="s">
        <v>129</v>
      </c>
      <c r="E197" s="27" t="s">
        <v>243</v>
      </c>
    </row>
    <row r="198">
      <c r="A198" s="1" t="s">
        <v>121</v>
      </c>
      <c r="B198" s="1">
        <v>53</v>
      </c>
      <c r="C198" s="26" t="s">
        <v>258</v>
      </c>
      <c r="D198" t="s">
        <v>123</v>
      </c>
      <c r="E198" s="27" t="s">
        <v>259</v>
      </c>
      <c r="F198" s="28" t="s">
        <v>149</v>
      </c>
      <c r="G198" s="29">
        <v>6</v>
      </c>
      <c r="H198" s="28">
        <v>0</v>
      </c>
      <c r="I198" s="30">
        <f>ROUND(G198*H198,P4)</f>
        <v>0</v>
      </c>
      <c r="L198" s="31">
        <v>0</v>
      </c>
      <c r="M198" s="24">
        <f>ROUND(G198*L198,P4)</f>
        <v>0</v>
      </c>
      <c r="N198" s="25" t="s">
        <v>126</v>
      </c>
      <c r="O198" s="32">
        <f>M198*AA198</f>
        <v>0</v>
      </c>
      <c r="P198" s="1">
        <v>3</v>
      </c>
      <c r="AA198" s="1">
        <f>IF(P198=1,$O$3,IF(P198=2,$O$4,$O$5))</f>
        <v>0</v>
      </c>
    </row>
    <row r="199">
      <c r="A199" s="1" t="s">
        <v>127</v>
      </c>
      <c r="E199" s="27" t="s">
        <v>259</v>
      </c>
    </row>
    <row r="200">
      <c r="A200" s="1" t="s">
        <v>128</v>
      </c>
    </row>
    <row r="201" ht="153">
      <c r="A201" s="1" t="s">
        <v>129</v>
      </c>
      <c r="E201" s="27" t="s">
        <v>237</v>
      </c>
    </row>
    <row r="202">
      <c r="A202" s="1" t="s">
        <v>121</v>
      </c>
      <c r="B202" s="1">
        <v>54</v>
      </c>
      <c r="C202" s="26" t="s">
        <v>260</v>
      </c>
      <c r="D202" t="s">
        <v>123</v>
      </c>
      <c r="E202" s="27" t="s">
        <v>261</v>
      </c>
      <c r="F202" s="28" t="s">
        <v>149</v>
      </c>
      <c r="G202" s="29">
        <v>6</v>
      </c>
      <c r="H202" s="28">
        <v>0</v>
      </c>
      <c r="I202" s="30">
        <f>ROUND(G202*H202,P4)</f>
        <v>0</v>
      </c>
      <c r="L202" s="31">
        <v>0</v>
      </c>
      <c r="M202" s="24">
        <f>ROUND(G202*L202,P4)</f>
        <v>0</v>
      </c>
      <c r="N202" s="25" t="s">
        <v>126</v>
      </c>
      <c r="O202" s="32">
        <f>M202*AA202</f>
        <v>0</v>
      </c>
      <c r="P202" s="1">
        <v>3</v>
      </c>
      <c r="AA202" s="1">
        <f>IF(P202=1,$O$3,IF(P202=2,$O$4,$O$5))</f>
        <v>0</v>
      </c>
    </row>
    <row r="203">
      <c r="A203" s="1" t="s">
        <v>127</v>
      </c>
      <c r="E203" s="27" t="s">
        <v>261</v>
      </c>
    </row>
    <row r="204">
      <c r="A204" s="1" t="s">
        <v>128</v>
      </c>
    </row>
    <row r="205" ht="127.5">
      <c r="A205" s="1" t="s">
        <v>129</v>
      </c>
      <c r="E205" s="27" t="s">
        <v>240</v>
      </c>
    </row>
    <row r="206">
      <c r="A206" s="1" t="s">
        <v>121</v>
      </c>
      <c r="B206" s="1">
        <v>55</v>
      </c>
      <c r="C206" s="26" t="s">
        <v>262</v>
      </c>
      <c r="D206" t="s">
        <v>123</v>
      </c>
      <c r="E206" s="27" t="s">
        <v>263</v>
      </c>
      <c r="F206" s="28" t="s">
        <v>149</v>
      </c>
      <c r="G206" s="29">
        <v>6</v>
      </c>
      <c r="H206" s="28">
        <v>0</v>
      </c>
      <c r="I206" s="30">
        <f>ROUND(G206*H206,P4)</f>
        <v>0</v>
      </c>
      <c r="L206" s="31">
        <v>0</v>
      </c>
      <c r="M206" s="24">
        <f>ROUND(G206*L206,P4)</f>
        <v>0</v>
      </c>
      <c r="N206" s="25" t="s">
        <v>126</v>
      </c>
      <c r="O206" s="32">
        <f>M206*AA206</f>
        <v>0</v>
      </c>
      <c r="P206" s="1">
        <v>3</v>
      </c>
      <c r="AA206" s="1">
        <f>IF(P206=1,$O$3,IF(P206=2,$O$4,$O$5))</f>
        <v>0</v>
      </c>
    </row>
    <row r="207">
      <c r="A207" s="1" t="s">
        <v>127</v>
      </c>
      <c r="E207" s="27" t="s">
        <v>263</v>
      </c>
    </row>
    <row r="208">
      <c r="A208" s="1" t="s">
        <v>128</v>
      </c>
    </row>
    <row r="209" ht="153">
      <c r="A209" s="1" t="s">
        <v>129</v>
      </c>
      <c r="E209" s="27" t="s">
        <v>243</v>
      </c>
    </row>
    <row r="210">
      <c r="A210" s="1" t="s">
        <v>121</v>
      </c>
      <c r="B210" s="1">
        <v>89</v>
      </c>
      <c r="C210" s="26" t="s">
        <v>264</v>
      </c>
      <c r="D210" t="s">
        <v>123</v>
      </c>
      <c r="E210" s="27" t="s">
        <v>265</v>
      </c>
      <c r="F210" s="28" t="s">
        <v>266</v>
      </c>
      <c r="G210" s="29">
        <v>0.57599999999999996</v>
      </c>
      <c r="H210" s="28">
        <v>0</v>
      </c>
      <c r="I210" s="30">
        <f>ROUND(G210*H210,P4)</f>
        <v>0</v>
      </c>
      <c r="L210" s="31">
        <v>0</v>
      </c>
      <c r="M210" s="24">
        <f>ROUND(G210*L210,P4)</f>
        <v>0</v>
      </c>
      <c r="N210" s="25" t="s">
        <v>126</v>
      </c>
      <c r="O210" s="32">
        <f>M210*AA210</f>
        <v>0</v>
      </c>
      <c r="P210" s="1">
        <v>3</v>
      </c>
      <c r="AA210" s="1">
        <f>IF(P210=1,$O$3,IF(P210=2,$O$4,$O$5))</f>
        <v>0</v>
      </c>
    </row>
    <row r="211">
      <c r="A211" s="1" t="s">
        <v>127</v>
      </c>
      <c r="E211" s="27" t="s">
        <v>265</v>
      </c>
    </row>
    <row r="212">
      <c r="A212" s="1" t="s">
        <v>128</v>
      </c>
    </row>
    <row r="213" ht="153">
      <c r="A213" s="1" t="s">
        <v>129</v>
      </c>
      <c r="E213" s="27" t="s">
        <v>267</v>
      </c>
    </row>
    <row r="214">
      <c r="A214" s="1" t="s">
        <v>121</v>
      </c>
      <c r="B214" s="1">
        <v>86</v>
      </c>
      <c r="C214" s="26" t="s">
        <v>268</v>
      </c>
      <c r="D214" t="s">
        <v>123</v>
      </c>
      <c r="E214" s="27" t="s">
        <v>269</v>
      </c>
      <c r="F214" s="28" t="s">
        <v>149</v>
      </c>
      <c r="G214" s="29">
        <v>8</v>
      </c>
      <c r="H214" s="28">
        <v>0</v>
      </c>
      <c r="I214" s="30">
        <f>ROUND(G214*H214,P4)</f>
        <v>0</v>
      </c>
      <c r="L214" s="31">
        <v>0</v>
      </c>
      <c r="M214" s="24">
        <f>ROUND(G214*L214,P4)</f>
        <v>0</v>
      </c>
      <c r="N214" s="25" t="s">
        <v>126</v>
      </c>
      <c r="O214" s="32">
        <f>M214*AA214</f>
        <v>0</v>
      </c>
      <c r="P214" s="1">
        <v>3</v>
      </c>
      <c r="AA214" s="1">
        <f>IF(P214=1,$O$3,IF(P214=2,$O$4,$O$5))</f>
        <v>0</v>
      </c>
    </row>
    <row r="215">
      <c r="A215" s="1" t="s">
        <v>127</v>
      </c>
      <c r="E215" s="27" t="s">
        <v>269</v>
      </c>
    </row>
    <row r="216">
      <c r="A216" s="1" t="s">
        <v>128</v>
      </c>
    </row>
    <row r="217" ht="153">
      <c r="A217" s="1" t="s">
        <v>129</v>
      </c>
      <c r="E217" s="27" t="s">
        <v>237</v>
      </c>
    </row>
    <row r="218">
      <c r="A218" s="1" t="s">
        <v>121</v>
      </c>
      <c r="B218" s="1">
        <v>87</v>
      </c>
      <c r="C218" s="26" t="s">
        <v>270</v>
      </c>
      <c r="D218" t="s">
        <v>123</v>
      </c>
      <c r="E218" s="27" t="s">
        <v>271</v>
      </c>
      <c r="F218" s="28" t="s">
        <v>149</v>
      </c>
      <c r="G218" s="29">
        <v>12</v>
      </c>
      <c r="H218" s="28">
        <v>0</v>
      </c>
      <c r="I218" s="30">
        <f>ROUND(G218*H218,P4)</f>
        <v>0</v>
      </c>
      <c r="L218" s="31">
        <v>0</v>
      </c>
      <c r="M218" s="24">
        <f>ROUND(G218*L218,P4)</f>
        <v>0</v>
      </c>
      <c r="N218" s="25" t="s">
        <v>126</v>
      </c>
      <c r="O218" s="32">
        <f>M218*AA218</f>
        <v>0</v>
      </c>
      <c r="P218" s="1">
        <v>3</v>
      </c>
      <c r="AA218" s="1">
        <f>IF(P218=1,$O$3,IF(P218=2,$O$4,$O$5))</f>
        <v>0</v>
      </c>
    </row>
    <row r="219">
      <c r="A219" s="1" t="s">
        <v>127</v>
      </c>
      <c r="E219" s="27" t="s">
        <v>271</v>
      </c>
    </row>
    <row r="220">
      <c r="A220" s="1" t="s">
        <v>128</v>
      </c>
    </row>
    <row r="221" ht="153">
      <c r="A221" s="1" t="s">
        <v>129</v>
      </c>
      <c r="E221" s="27" t="s">
        <v>237</v>
      </c>
    </row>
    <row r="222">
      <c r="A222" s="1" t="s">
        <v>121</v>
      </c>
      <c r="B222" s="1">
        <v>72</v>
      </c>
      <c r="C222" s="26" t="s">
        <v>272</v>
      </c>
      <c r="D222" t="s">
        <v>123</v>
      </c>
      <c r="E222" s="27" t="s">
        <v>273</v>
      </c>
      <c r="F222" s="28" t="s">
        <v>149</v>
      </c>
      <c r="G222" s="29">
        <v>4</v>
      </c>
      <c r="H222" s="28">
        <v>0</v>
      </c>
      <c r="I222" s="30">
        <f>ROUND(G222*H222,P4)</f>
        <v>0</v>
      </c>
      <c r="L222" s="31">
        <v>0</v>
      </c>
      <c r="M222" s="24">
        <f>ROUND(G222*L222,P4)</f>
        <v>0</v>
      </c>
      <c r="N222" s="25" t="s">
        <v>126</v>
      </c>
      <c r="O222" s="32">
        <f>M222*AA222</f>
        <v>0</v>
      </c>
      <c r="P222" s="1">
        <v>3</v>
      </c>
      <c r="AA222" s="1">
        <f>IF(P222=1,$O$3,IF(P222=2,$O$4,$O$5))</f>
        <v>0</v>
      </c>
    </row>
    <row r="223">
      <c r="A223" s="1" t="s">
        <v>127</v>
      </c>
      <c r="E223" s="27" t="s">
        <v>273</v>
      </c>
    </row>
    <row r="224">
      <c r="A224" s="1" t="s">
        <v>128</v>
      </c>
    </row>
    <row r="225" ht="153">
      <c r="A225" s="1" t="s">
        <v>129</v>
      </c>
      <c r="E225" s="27" t="s">
        <v>237</v>
      </c>
    </row>
    <row r="226">
      <c r="A226" s="1" t="s">
        <v>121</v>
      </c>
      <c r="B226" s="1">
        <v>61</v>
      </c>
      <c r="C226" s="26" t="s">
        <v>274</v>
      </c>
      <c r="D226" t="s">
        <v>123</v>
      </c>
      <c r="E226" s="27" t="s">
        <v>275</v>
      </c>
      <c r="F226" s="28" t="s">
        <v>149</v>
      </c>
      <c r="G226" s="29">
        <v>3</v>
      </c>
      <c r="H226" s="28">
        <v>0</v>
      </c>
      <c r="I226" s="30">
        <f>ROUND(G226*H226,P4)</f>
        <v>0</v>
      </c>
      <c r="L226" s="31">
        <v>0</v>
      </c>
      <c r="M226" s="24">
        <f>ROUND(G226*L226,P4)</f>
        <v>0</v>
      </c>
      <c r="N226" s="25" t="s">
        <v>126</v>
      </c>
      <c r="O226" s="32">
        <f>M226*AA226</f>
        <v>0</v>
      </c>
      <c r="P226" s="1">
        <v>3</v>
      </c>
      <c r="AA226" s="1">
        <f>IF(P226=1,$O$3,IF(P226=2,$O$4,$O$5))</f>
        <v>0</v>
      </c>
    </row>
    <row r="227">
      <c r="A227" s="1" t="s">
        <v>127</v>
      </c>
      <c r="E227" s="27" t="s">
        <v>275</v>
      </c>
    </row>
    <row r="228">
      <c r="A228" s="1" t="s">
        <v>128</v>
      </c>
    </row>
    <row r="229" ht="153">
      <c r="A229" s="1" t="s">
        <v>129</v>
      </c>
      <c r="E229" s="27" t="s">
        <v>237</v>
      </c>
    </row>
    <row r="230">
      <c r="A230" s="1" t="s">
        <v>121</v>
      </c>
      <c r="B230" s="1">
        <v>60</v>
      </c>
      <c r="C230" s="26" t="s">
        <v>276</v>
      </c>
      <c r="D230" t="s">
        <v>123</v>
      </c>
      <c r="E230" s="27" t="s">
        <v>277</v>
      </c>
      <c r="F230" s="28" t="s">
        <v>149</v>
      </c>
      <c r="G230" s="29">
        <v>2</v>
      </c>
      <c r="H230" s="28">
        <v>0</v>
      </c>
      <c r="I230" s="30">
        <f>ROUND(G230*H230,P4)</f>
        <v>0</v>
      </c>
      <c r="L230" s="31">
        <v>0</v>
      </c>
      <c r="M230" s="24">
        <f>ROUND(G230*L230,P4)</f>
        <v>0</v>
      </c>
      <c r="N230" s="25" t="s">
        <v>126</v>
      </c>
      <c r="O230" s="32">
        <f>M230*AA230</f>
        <v>0</v>
      </c>
      <c r="P230" s="1">
        <v>3</v>
      </c>
      <c r="AA230" s="1">
        <f>IF(P230=1,$O$3,IF(P230=2,$O$4,$O$5))</f>
        <v>0</v>
      </c>
    </row>
    <row r="231">
      <c r="A231" s="1" t="s">
        <v>127</v>
      </c>
      <c r="E231" s="27" t="s">
        <v>277</v>
      </c>
    </row>
    <row r="232">
      <c r="A232" s="1" t="s">
        <v>128</v>
      </c>
    </row>
    <row r="233" ht="153">
      <c r="A233" s="1" t="s">
        <v>129</v>
      </c>
      <c r="E233" s="27" t="s">
        <v>237</v>
      </c>
    </row>
    <row r="234">
      <c r="A234" s="1" t="s">
        <v>121</v>
      </c>
      <c r="B234" s="1">
        <v>64</v>
      </c>
      <c r="C234" s="26" t="s">
        <v>278</v>
      </c>
      <c r="D234" t="s">
        <v>123</v>
      </c>
      <c r="E234" s="27" t="s">
        <v>279</v>
      </c>
      <c r="F234" s="28" t="s">
        <v>149</v>
      </c>
      <c r="G234" s="29">
        <v>1</v>
      </c>
      <c r="H234" s="28">
        <v>0</v>
      </c>
      <c r="I234" s="30">
        <f>ROUND(G234*H234,P4)</f>
        <v>0</v>
      </c>
      <c r="L234" s="31">
        <v>0</v>
      </c>
      <c r="M234" s="24">
        <f>ROUND(G234*L234,P4)</f>
        <v>0</v>
      </c>
      <c r="N234" s="25" t="s">
        <v>126</v>
      </c>
      <c r="O234" s="32">
        <f>M234*AA234</f>
        <v>0</v>
      </c>
      <c r="P234" s="1">
        <v>3</v>
      </c>
      <c r="AA234" s="1">
        <f>IF(P234=1,$O$3,IF(P234=2,$O$4,$O$5))</f>
        <v>0</v>
      </c>
    </row>
    <row r="235">
      <c r="A235" s="1" t="s">
        <v>127</v>
      </c>
      <c r="E235" s="27" t="s">
        <v>279</v>
      </c>
    </row>
    <row r="236">
      <c r="A236" s="1" t="s">
        <v>128</v>
      </c>
    </row>
    <row r="237" ht="153">
      <c r="A237" s="1" t="s">
        <v>129</v>
      </c>
      <c r="E237" s="27" t="s">
        <v>237</v>
      </c>
    </row>
    <row r="238">
      <c r="A238" s="1" t="s">
        <v>121</v>
      </c>
      <c r="B238" s="1">
        <v>65</v>
      </c>
      <c r="C238" s="26" t="s">
        <v>280</v>
      </c>
      <c r="D238" t="s">
        <v>123</v>
      </c>
      <c r="E238" s="27" t="s">
        <v>281</v>
      </c>
      <c r="F238" s="28" t="s">
        <v>149</v>
      </c>
      <c r="G238" s="29">
        <v>1</v>
      </c>
      <c r="H238" s="28">
        <v>0</v>
      </c>
      <c r="I238" s="30">
        <f>ROUND(G238*H238,P4)</f>
        <v>0</v>
      </c>
      <c r="L238" s="31">
        <v>0</v>
      </c>
      <c r="M238" s="24">
        <f>ROUND(G238*L238,P4)</f>
        <v>0</v>
      </c>
      <c r="N238" s="25" t="s">
        <v>126</v>
      </c>
      <c r="O238" s="32">
        <f>M238*AA238</f>
        <v>0</v>
      </c>
      <c r="P238" s="1">
        <v>3</v>
      </c>
      <c r="AA238" s="1">
        <f>IF(P238=1,$O$3,IF(P238=2,$O$4,$O$5))</f>
        <v>0</v>
      </c>
    </row>
    <row r="239">
      <c r="A239" s="1" t="s">
        <v>127</v>
      </c>
      <c r="E239" s="27" t="s">
        <v>281</v>
      </c>
    </row>
    <row r="240">
      <c r="A240" s="1" t="s">
        <v>128</v>
      </c>
    </row>
    <row r="241" ht="127.5">
      <c r="A241" s="1" t="s">
        <v>129</v>
      </c>
      <c r="E241" s="27" t="s">
        <v>240</v>
      </c>
    </row>
    <row r="242">
      <c r="A242" s="1" t="s">
        <v>121</v>
      </c>
      <c r="B242" s="1">
        <v>66</v>
      </c>
      <c r="C242" s="26" t="s">
        <v>282</v>
      </c>
      <c r="D242" t="s">
        <v>123</v>
      </c>
      <c r="E242" s="27" t="s">
        <v>283</v>
      </c>
      <c r="F242" s="28" t="s">
        <v>149</v>
      </c>
      <c r="G242" s="29">
        <v>1</v>
      </c>
      <c r="H242" s="28">
        <v>0</v>
      </c>
      <c r="I242" s="30">
        <f>ROUND(G242*H242,P4)</f>
        <v>0</v>
      </c>
      <c r="L242" s="31">
        <v>0</v>
      </c>
      <c r="M242" s="24">
        <f>ROUND(G242*L242,P4)</f>
        <v>0</v>
      </c>
      <c r="N242" s="25" t="s">
        <v>126</v>
      </c>
      <c r="O242" s="32">
        <f>M242*AA242</f>
        <v>0</v>
      </c>
      <c r="P242" s="1">
        <v>3</v>
      </c>
      <c r="AA242" s="1">
        <f>IF(P242=1,$O$3,IF(P242=2,$O$4,$O$5))</f>
        <v>0</v>
      </c>
    </row>
    <row r="243">
      <c r="A243" s="1" t="s">
        <v>127</v>
      </c>
      <c r="E243" s="27" t="s">
        <v>283</v>
      </c>
    </row>
    <row r="244">
      <c r="A244" s="1" t="s">
        <v>128</v>
      </c>
    </row>
    <row r="245" ht="153">
      <c r="A245" s="1" t="s">
        <v>129</v>
      </c>
      <c r="E245" s="27" t="s">
        <v>243</v>
      </c>
    </row>
    <row r="246">
      <c r="A246" s="1" t="s">
        <v>121</v>
      </c>
      <c r="B246" s="1">
        <v>62</v>
      </c>
      <c r="C246" s="26" t="s">
        <v>284</v>
      </c>
      <c r="D246" t="s">
        <v>123</v>
      </c>
      <c r="E246" s="27" t="s">
        <v>285</v>
      </c>
      <c r="F246" s="28" t="s">
        <v>149</v>
      </c>
      <c r="G246" s="29">
        <v>5</v>
      </c>
      <c r="H246" s="28">
        <v>0</v>
      </c>
      <c r="I246" s="30">
        <f>ROUND(G246*H246,P4)</f>
        <v>0</v>
      </c>
      <c r="L246" s="31">
        <v>0</v>
      </c>
      <c r="M246" s="24">
        <f>ROUND(G246*L246,P4)</f>
        <v>0</v>
      </c>
      <c r="N246" s="25" t="s">
        <v>126</v>
      </c>
      <c r="O246" s="32">
        <f>M246*AA246</f>
        <v>0</v>
      </c>
      <c r="P246" s="1">
        <v>3</v>
      </c>
      <c r="AA246" s="1">
        <f>IF(P246=1,$O$3,IF(P246=2,$O$4,$O$5))</f>
        <v>0</v>
      </c>
    </row>
    <row r="247">
      <c r="A247" s="1" t="s">
        <v>127</v>
      </c>
      <c r="E247" s="27" t="s">
        <v>285</v>
      </c>
    </row>
    <row r="248">
      <c r="A248" s="1" t="s">
        <v>128</v>
      </c>
    </row>
    <row r="249" ht="127.5">
      <c r="A249" s="1" t="s">
        <v>129</v>
      </c>
      <c r="E249" s="27" t="s">
        <v>240</v>
      </c>
    </row>
    <row r="250">
      <c r="A250" s="1" t="s">
        <v>121</v>
      </c>
      <c r="B250" s="1">
        <v>63</v>
      </c>
      <c r="C250" s="26" t="s">
        <v>286</v>
      </c>
      <c r="D250" t="s">
        <v>123</v>
      </c>
      <c r="E250" s="27" t="s">
        <v>287</v>
      </c>
      <c r="F250" s="28" t="s">
        <v>149</v>
      </c>
      <c r="G250" s="29">
        <v>5</v>
      </c>
      <c r="H250" s="28">
        <v>0</v>
      </c>
      <c r="I250" s="30">
        <f>ROUND(G250*H250,P4)</f>
        <v>0</v>
      </c>
      <c r="L250" s="31">
        <v>0</v>
      </c>
      <c r="M250" s="24">
        <f>ROUND(G250*L250,P4)</f>
        <v>0</v>
      </c>
      <c r="N250" s="25" t="s">
        <v>126</v>
      </c>
      <c r="O250" s="32">
        <f>M250*AA250</f>
        <v>0</v>
      </c>
      <c r="P250" s="1">
        <v>3</v>
      </c>
      <c r="AA250" s="1">
        <f>IF(P250=1,$O$3,IF(P250=2,$O$4,$O$5))</f>
        <v>0</v>
      </c>
    </row>
    <row r="251">
      <c r="A251" s="1" t="s">
        <v>127</v>
      </c>
      <c r="E251" s="27" t="s">
        <v>287</v>
      </c>
    </row>
    <row r="252">
      <c r="A252" s="1" t="s">
        <v>128</v>
      </c>
    </row>
    <row r="253" ht="153">
      <c r="A253" s="1" t="s">
        <v>129</v>
      </c>
      <c r="E253" s="27" t="s">
        <v>243</v>
      </c>
    </row>
    <row r="254">
      <c r="A254" s="1" t="s">
        <v>121</v>
      </c>
      <c r="B254" s="1">
        <v>2</v>
      </c>
      <c r="C254" s="26" t="s">
        <v>288</v>
      </c>
      <c r="D254" t="s">
        <v>123</v>
      </c>
      <c r="E254" s="27" t="s">
        <v>289</v>
      </c>
      <c r="F254" s="28" t="s">
        <v>149</v>
      </c>
      <c r="G254" s="29">
        <v>1</v>
      </c>
      <c r="H254" s="28">
        <v>0</v>
      </c>
      <c r="I254" s="30">
        <f>ROUND(G254*H254,P4)</f>
        <v>0</v>
      </c>
      <c r="L254" s="31">
        <v>0</v>
      </c>
      <c r="M254" s="24">
        <f>ROUND(G254*L254,P4)</f>
        <v>0</v>
      </c>
      <c r="N254" s="25" t="s">
        <v>126</v>
      </c>
      <c r="O254" s="32">
        <f>M254*AA254</f>
        <v>0</v>
      </c>
      <c r="P254" s="1">
        <v>3</v>
      </c>
      <c r="AA254" s="1">
        <f>IF(P254=1,$O$3,IF(P254=2,$O$4,$O$5))</f>
        <v>0</v>
      </c>
    </row>
    <row r="255">
      <c r="A255" s="1" t="s">
        <v>127</v>
      </c>
      <c r="E255" s="27" t="s">
        <v>289</v>
      </c>
    </row>
    <row r="256">
      <c r="A256" s="1" t="s">
        <v>128</v>
      </c>
    </row>
    <row r="257" ht="165.75">
      <c r="A257" s="1" t="s">
        <v>129</v>
      </c>
      <c r="E257" s="27" t="s">
        <v>290</v>
      </c>
    </row>
    <row r="258">
      <c r="A258" s="1" t="s">
        <v>121</v>
      </c>
      <c r="B258" s="1">
        <v>3</v>
      </c>
      <c r="C258" s="26" t="s">
        <v>291</v>
      </c>
      <c r="D258" t="s">
        <v>123</v>
      </c>
      <c r="E258" s="27" t="s">
        <v>292</v>
      </c>
      <c r="F258" s="28" t="s">
        <v>149</v>
      </c>
      <c r="G258" s="29">
        <v>3</v>
      </c>
      <c r="H258" s="28">
        <v>0</v>
      </c>
      <c r="I258" s="30">
        <f>ROUND(G258*H258,P4)</f>
        <v>0</v>
      </c>
      <c r="L258" s="31">
        <v>0</v>
      </c>
      <c r="M258" s="24">
        <f>ROUND(G258*L258,P4)</f>
        <v>0</v>
      </c>
      <c r="N258" s="25" t="s">
        <v>126</v>
      </c>
      <c r="O258" s="32">
        <f>M258*AA258</f>
        <v>0</v>
      </c>
      <c r="P258" s="1">
        <v>3</v>
      </c>
      <c r="AA258" s="1">
        <f>IF(P258=1,$O$3,IF(P258=2,$O$4,$O$5))</f>
        <v>0</v>
      </c>
    </row>
    <row r="259">
      <c r="A259" s="1" t="s">
        <v>127</v>
      </c>
      <c r="E259" s="27" t="s">
        <v>292</v>
      </c>
    </row>
    <row r="260">
      <c r="A260" s="1" t="s">
        <v>128</v>
      </c>
    </row>
    <row r="261" ht="127.5">
      <c r="A261" s="1" t="s">
        <v>129</v>
      </c>
      <c r="E261" s="27" t="s">
        <v>240</v>
      </c>
    </row>
    <row r="262">
      <c r="A262" s="1" t="s">
        <v>121</v>
      </c>
      <c r="B262" s="1">
        <v>4</v>
      </c>
      <c r="C262" s="26" t="s">
        <v>293</v>
      </c>
      <c r="D262" t="s">
        <v>123</v>
      </c>
      <c r="E262" s="27" t="s">
        <v>294</v>
      </c>
      <c r="F262" s="28" t="s">
        <v>149</v>
      </c>
      <c r="G262" s="29">
        <v>3</v>
      </c>
      <c r="H262" s="28">
        <v>0</v>
      </c>
      <c r="I262" s="30">
        <f>ROUND(G262*H262,P4)</f>
        <v>0</v>
      </c>
      <c r="L262" s="31">
        <v>0</v>
      </c>
      <c r="M262" s="24">
        <f>ROUND(G262*L262,P4)</f>
        <v>0</v>
      </c>
      <c r="N262" s="25" t="s">
        <v>126</v>
      </c>
      <c r="O262" s="32">
        <f>M262*AA262</f>
        <v>0</v>
      </c>
      <c r="P262" s="1">
        <v>3</v>
      </c>
      <c r="AA262" s="1">
        <f>IF(P262=1,$O$3,IF(P262=2,$O$4,$O$5))</f>
        <v>0</v>
      </c>
    </row>
    <row r="263">
      <c r="A263" s="1" t="s">
        <v>127</v>
      </c>
      <c r="E263" s="27" t="s">
        <v>294</v>
      </c>
    </row>
    <row r="264">
      <c r="A264" s="1" t="s">
        <v>128</v>
      </c>
    </row>
    <row r="265" ht="153">
      <c r="A265" s="1" t="s">
        <v>129</v>
      </c>
      <c r="E265" s="27" t="s">
        <v>243</v>
      </c>
    </row>
    <row r="266">
      <c r="A266" s="1" t="s">
        <v>121</v>
      </c>
      <c r="B266" s="1">
        <v>50</v>
      </c>
      <c r="C266" s="26" t="s">
        <v>295</v>
      </c>
      <c r="D266" t="s">
        <v>123</v>
      </c>
      <c r="E266" s="27" t="s">
        <v>296</v>
      </c>
      <c r="F266" s="28" t="s">
        <v>149</v>
      </c>
      <c r="G266" s="29">
        <v>1</v>
      </c>
      <c r="H266" s="28">
        <v>0</v>
      </c>
      <c r="I266" s="30">
        <f>ROUND(G266*H266,P4)</f>
        <v>0</v>
      </c>
      <c r="L266" s="31">
        <v>0</v>
      </c>
      <c r="M266" s="24">
        <f>ROUND(G266*L266,P4)</f>
        <v>0</v>
      </c>
      <c r="N266" s="25" t="s">
        <v>126</v>
      </c>
      <c r="O266" s="32">
        <f>M266*AA266</f>
        <v>0</v>
      </c>
      <c r="P266" s="1">
        <v>3</v>
      </c>
      <c r="AA266" s="1">
        <f>IF(P266=1,$O$3,IF(P266=2,$O$4,$O$5))</f>
        <v>0</v>
      </c>
    </row>
    <row r="267">
      <c r="A267" s="1" t="s">
        <v>127</v>
      </c>
      <c r="E267" s="27" t="s">
        <v>296</v>
      </c>
    </row>
    <row r="268">
      <c r="A268" s="1" t="s">
        <v>128</v>
      </c>
    </row>
    <row r="269" ht="153">
      <c r="A269" s="1" t="s">
        <v>129</v>
      </c>
      <c r="E269" s="27" t="s">
        <v>237</v>
      </c>
    </row>
    <row r="270">
      <c r="A270" s="1" t="s">
        <v>121</v>
      </c>
      <c r="B270" s="1">
        <v>51</v>
      </c>
      <c r="C270" s="26" t="s">
        <v>297</v>
      </c>
      <c r="D270" t="s">
        <v>123</v>
      </c>
      <c r="E270" s="27" t="s">
        <v>298</v>
      </c>
      <c r="F270" s="28" t="s">
        <v>149</v>
      </c>
      <c r="G270" s="29">
        <v>1</v>
      </c>
      <c r="H270" s="28">
        <v>0</v>
      </c>
      <c r="I270" s="30">
        <f>ROUND(G270*H270,P4)</f>
        <v>0</v>
      </c>
      <c r="L270" s="31">
        <v>0</v>
      </c>
      <c r="M270" s="24">
        <f>ROUND(G270*L270,P4)</f>
        <v>0</v>
      </c>
      <c r="N270" s="25" t="s">
        <v>126</v>
      </c>
      <c r="O270" s="32">
        <f>M270*AA270</f>
        <v>0</v>
      </c>
      <c r="P270" s="1">
        <v>3</v>
      </c>
      <c r="AA270" s="1">
        <f>IF(P270=1,$O$3,IF(P270=2,$O$4,$O$5))</f>
        <v>0</v>
      </c>
    </row>
    <row r="271">
      <c r="A271" s="1" t="s">
        <v>127</v>
      </c>
      <c r="E271" s="27" t="s">
        <v>298</v>
      </c>
    </row>
    <row r="272">
      <c r="A272" s="1" t="s">
        <v>128</v>
      </c>
    </row>
    <row r="273" ht="127.5">
      <c r="A273" s="1" t="s">
        <v>129</v>
      </c>
      <c r="E273" s="27" t="s">
        <v>240</v>
      </c>
    </row>
    <row r="274">
      <c r="A274" s="1" t="s">
        <v>121</v>
      </c>
      <c r="B274" s="1">
        <v>52</v>
      </c>
      <c r="C274" s="26" t="s">
        <v>299</v>
      </c>
      <c r="D274" t="s">
        <v>123</v>
      </c>
      <c r="E274" s="27" t="s">
        <v>300</v>
      </c>
      <c r="F274" s="28" t="s">
        <v>149</v>
      </c>
      <c r="G274" s="29">
        <v>1</v>
      </c>
      <c r="H274" s="28">
        <v>0</v>
      </c>
      <c r="I274" s="30">
        <f>ROUND(G274*H274,P4)</f>
        <v>0</v>
      </c>
      <c r="L274" s="31">
        <v>0</v>
      </c>
      <c r="M274" s="24">
        <f>ROUND(G274*L274,P4)</f>
        <v>0</v>
      </c>
      <c r="N274" s="25" t="s">
        <v>126</v>
      </c>
      <c r="O274" s="32">
        <f>M274*AA274</f>
        <v>0</v>
      </c>
      <c r="P274" s="1">
        <v>3</v>
      </c>
      <c r="AA274" s="1">
        <f>IF(P274=1,$O$3,IF(P274=2,$O$4,$O$5))</f>
        <v>0</v>
      </c>
    </row>
    <row r="275">
      <c r="A275" s="1" t="s">
        <v>127</v>
      </c>
      <c r="E275" s="27" t="s">
        <v>300</v>
      </c>
    </row>
    <row r="276">
      <c r="A276" s="1" t="s">
        <v>128</v>
      </c>
    </row>
    <row r="277" ht="153">
      <c r="A277" s="1" t="s">
        <v>129</v>
      </c>
      <c r="E277" s="27" t="s">
        <v>243</v>
      </c>
    </row>
    <row r="278">
      <c r="A278" s="1" t="s">
        <v>121</v>
      </c>
      <c r="B278" s="1">
        <v>44</v>
      </c>
      <c r="C278" s="26" t="s">
        <v>301</v>
      </c>
      <c r="D278" t="s">
        <v>123</v>
      </c>
      <c r="E278" s="27" t="s">
        <v>302</v>
      </c>
      <c r="F278" s="28" t="s">
        <v>149</v>
      </c>
      <c r="G278" s="29">
        <v>5</v>
      </c>
      <c r="H278" s="28">
        <v>0</v>
      </c>
      <c r="I278" s="30">
        <f>ROUND(G278*H278,P4)</f>
        <v>0</v>
      </c>
      <c r="L278" s="31">
        <v>0</v>
      </c>
      <c r="M278" s="24">
        <f>ROUND(G278*L278,P4)</f>
        <v>0</v>
      </c>
      <c r="N278" s="25" t="s">
        <v>126</v>
      </c>
      <c r="O278" s="32">
        <f>M278*AA278</f>
        <v>0</v>
      </c>
      <c r="P278" s="1">
        <v>3</v>
      </c>
      <c r="AA278" s="1">
        <f>IF(P278=1,$O$3,IF(P278=2,$O$4,$O$5))</f>
        <v>0</v>
      </c>
    </row>
    <row r="279">
      <c r="A279" s="1" t="s">
        <v>127</v>
      </c>
      <c r="E279" s="27" t="s">
        <v>302</v>
      </c>
    </row>
    <row r="280">
      <c r="A280" s="1" t="s">
        <v>128</v>
      </c>
    </row>
    <row r="281" ht="127.5">
      <c r="A281" s="1" t="s">
        <v>129</v>
      </c>
      <c r="E281" s="27" t="s">
        <v>240</v>
      </c>
    </row>
    <row r="282">
      <c r="A282" s="1" t="s">
        <v>121</v>
      </c>
      <c r="B282" s="1">
        <v>43</v>
      </c>
      <c r="C282" s="26" t="s">
        <v>303</v>
      </c>
      <c r="D282" t="s">
        <v>123</v>
      </c>
      <c r="E282" s="27" t="s">
        <v>304</v>
      </c>
      <c r="F282" s="28" t="s">
        <v>149</v>
      </c>
      <c r="G282" s="29">
        <v>5</v>
      </c>
      <c r="H282" s="28">
        <v>0</v>
      </c>
      <c r="I282" s="30">
        <f>ROUND(G282*H282,P4)</f>
        <v>0</v>
      </c>
      <c r="L282" s="31">
        <v>0</v>
      </c>
      <c r="M282" s="24">
        <f>ROUND(G282*L282,P4)</f>
        <v>0</v>
      </c>
      <c r="N282" s="25" t="s">
        <v>126</v>
      </c>
      <c r="O282" s="32">
        <f>M282*AA282</f>
        <v>0</v>
      </c>
      <c r="P282" s="1">
        <v>3</v>
      </c>
      <c r="AA282" s="1">
        <f>IF(P282=1,$O$3,IF(P282=2,$O$4,$O$5))</f>
        <v>0</v>
      </c>
    </row>
    <row r="283">
      <c r="A283" s="1" t="s">
        <v>127</v>
      </c>
      <c r="E283" s="27" t="s">
        <v>304</v>
      </c>
    </row>
    <row r="284">
      <c r="A284" s="1" t="s">
        <v>128</v>
      </c>
    </row>
    <row r="285" ht="153">
      <c r="A285" s="1" t="s">
        <v>129</v>
      </c>
      <c r="E285" s="27" t="s">
        <v>243</v>
      </c>
    </row>
    <row r="286">
      <c r="A286" s="1" t="s">
        <v>121</v>
      </c>
      <c r="B286" s="1">
        <v>45</v>
      </c>
      <c r="C286" s="26" t="s">
        <v>305</v>
      </c>
      <c r="D286" t="s">
        <v>123</v>
      </c>
      <c r="E286" s="27" t="s">
        <v>306</v>
      </c>
      <c r="F286" s="28" t="s">
        <v>149</v>
      </c>
      <c r="G286" s="29">
        <v>2</v>
      </c>
      <c r="H286" s="28">
        <v>0</v>
      </c>
      <c r="I286" s="30">
        <f>ROUND(G286*H286,P4)</f>
        <v>0</v>
      </c>
      <c r="L286" s="31">
        <v>0</v>
      </c>
      <c r="M286" s="24">
        <f>ROUND(G286*L286,P4)</f>
        <v>0</v>
      </c>
      <c r="N286" s="25" t="s">
        <v>126</v>
      </c>
      <c r="O286" s="32">
        <f>M286*AA286</f>
        <v>0</v>
      </c>
      <c r="P286" s="1">
        <v>3</v>
      </c>
      <c r="AA286" s="1">
        <f>IF(P286=1,$O$3,IF(P286=2,$O$4,$O$5))</f>
        <v>0</v>
      </c>
    </row>
    <row r="287">
      <c r="A287" s="1" t="s">
        <v>127</v>
      </c>
      <c r="E287" s="27" t="s">
        <v>306</v>
      </c>
    </row>
    <row r="288">
      <c r="A288" s="1" t="s">
        <v>128</v>
      </c>
    </row>
    <row r="289" ht="153">
      <c r="A289" s="1" t="s">
        <v>129</v>
      </c>
      <c r="E289" s="27" t="s">
        <v>237</v>
      </c>
    </row>
    <row r="290">
      <c r="A290" s="1" t="s">
        <v>121</v>
      </c>
      <c r="B290" s="1">
        <v>46</v>
      </c>
      <c r="C290" s="26" t="s">
        <v>307</v>
      </c>
      <c r="D290" t="s">
        <v>123</v>
      </c>
      <c r="E290" s="27" t="s">
        <v>308</v>
      </c>
      <c r="F290" s="28" t="s">
        <v>149</v>
      </c>
      <c r="G290" s="29">
        <v>2</v>
      </c>
      <c r="H290" s="28">
        <v>0</v>
      </c>
      <c r="I290" s="30">
        <f>ROUND(G290*H290,P4)</f>
        <v>0</v>
      </c>
      <c r="L290" s="31">
        <v>0</v>
      </c>
      <c r="M290" s="24">
        <f>ROUND(G290*L290,P4)</f>
        <v>0</v>
      </c>
      <c r="N290" s="25" t="s">
        <v>126</v>
      </c>
      <c r="O290" s="32">
        <f>M290*AA290</f>
        <v>0</v>
      </c>
      <c r="P290" s="1">
        <v>3</v>
      </c>
      <c r="AA290" s="1">
        <f>IF(P290=1,$O$3,IF(P290=2,$O$4,$O$5))</f>
        <v>0</v>
      </c>
    </row>
    <row r="291">
      <c r="A291" s="1" t="s">
        <v>127</v>
      </c>
      <c r="E291" s="27" t="s">
        <v>308</v>
      </c>
    </row>
    <row r="292">
      <c r="A292" s="1" t="s">
        <v>128</v>
      </c>
    </row>
    <row r="293" ht="127.5">
      <c r="A293" s="1" t="s">
        <v>129</v>
      </c>
      <c r="E293" s="27" t="s">
        <v>240</v>
      </c>
    </row>
    <row r="294">
      <c r="A294" s="1" t="s">
        <v>121</v>
      </c>
      <c r="B294" s="1">
        <v>47</v>
      </c>
      <c r="C294" s="26" t="s">
        <v>309</v>
      </c>
      <c r="D294" t="s">
        <v>123</v>
      </c>
      <c r="E294" s="27" t="s">
        <v>310</v>
      </c>
      <c r="F294" s="28" t="s">
        <v>149</v>
      </c>
      <c r="G294" s="29">
        <v>2</v>
      </c>
      <c r="H294" s="28">
        <v>0</v>
      </c>
      <c r="I294" s="30">
        <f>ROUND(G294*H294,P4)</f>
        <v>0</v>
      </c>
      <c r="L294" s="31">
        <v>0</v>
      </c>
      <c r="M294" s="24">
        <f>ROUND(G294*L294,P4)</f>
        <v>0</v>
      </c>
      <c r="N294" s="25" t="s">
        <v>126</v>
      </c>
      <c r="O294" s="32">
        <f>M294*AA294</f>
        <v>0</v>
      </c>
      <c r="P294" s="1">
        <v>3</v>
      </c>
      <c r="AA294" s="1">
        <f>IF(P294=1,$O$3,IF(P294=2,$O$4,$O$5))</f>
        <v>0</v>
      </c>
    </row>
    <row r="295">
      <c r="A295" s="1" t="s">
        <v>127</v>
      </c>
      <c r="E295" s="27" t="s">
        <v>310</v>
      </c>
    </row>
    <row r="296">
      <c r="A296" s="1" t="s">
        <v>128</v>
      </c>
    </row>
    <row r="297" ht="153">
      <c r="A297" s="1" t="s">
        <v>129</v>
      </c>
      <c r="E297" s="27" t="s">
        <v>243</v>
      </c>
    </row>
    <row r="298">
      <c r="A298" s="1" t="s">
        <v>121</v>
      </c>
      <c r="B298" s="1">
        <v>38</v>
      </c>
      <c r="C298" s="26" t="s">
        <v>311</v>
      </c>
      <c r="D298" t="s">
        <v>123</v>
      </c>
      <c r="E298" s="27" t="s">
        <v>312</v>
      </c>
      <c r="F298" s="28" t="s">
        <v>149</v>
      </c>
      <c r="G298" s="29">
        <v>6</v>
      </c>
      <c r="H298" s="28">
        <v>0</v>
      </c>
      <c r="I298" s="30">
        <f>ROUND(G298*H298,P4)</f>
        <v>0</v>
      </c>
      <c r="L298" s="31">
        <v>0</v>
      </c>
      <c r="M298" s="24">
        <f>ROUND(G298*L298,P4)</f>
        <v>0</v>
      </c>
      <c r="N298" s="25" t="s">
        <v>126</v>
      </c>
      <c r="O298" s="32">
        <f>M298*AA298</f>
        <v>0</v>
      </c>
      <c r="P298" s="1">
        <v>3</v>
      </c>
      <c r="AA298" s="1">
        <f>IF(P298=1,$O$3,IF(P298=2,$O$4,$O$5))</f>
        <v>0</v>
      </c>
    </row>
    <row r="299">
      <c r="A299" s="1" t="s">
        <v>127</v>
      </c>
      <c r="E299" s="27" t="s">
        <v>312</v>
      </c>
    </row>
    <row r="300">
      <c r="A300" s="1" t="s">
        <v>128</v>
      </c>
    </row>
    <row r="301" ht="140.25">
      <c r="A301" s="1" t="s">
        <v>129</v>
      </c>
      <c r="E301" s="27" t="s">
        <v>313</v>
      </c>
    </row>
    <row r="302">
      <c r="A302" s="1" t="s">
        <v>121</v>
      </c>
      <c r="B302" s="1">
        <v>37</v>
      </c>
      <c r="C302" s="26" t="s">
        <v>314</v>
      </c>
      <c r="D302" t="s">
        <v>123</v>
      </c>
      <c r="E302" s="27" t="s">
        <v>315</v>
      </c>
      <c r="F302" s="28" t="s">
        <v>149</v>
      </c>
      <c r="G302" s="29">
        <v>6</v>
      </c>
      <c r="H302" s="28">
        <v>0</v>
      </c>
      <c r="I302" s="30">
        <f>ROUND(G302*H302,P4)</f>
        <v>0</v>
      </c>
      <c r="L302" s="31">
        <v>0</v>
      </c>
      <c r="M302" s="24">
        <f>ROUND(G302*L302,P4)</f>
        <v>0</v>
      </c>
      <c r="N302" s="25" t="s">
        <v>126</v>
      </c>
      <c r="O302" s="32">
        <f>M302*AA302</f>
        <v>0</v>
      </c>
      <c r="P302" s="1">
        <v>3</v>
      </c>
      <c r="AA302" s="1">
        <f>IF(P302=1,$O$3,IF(P302=2,$O$4,$O$5))</f>
        <v>0</v>
      </c>
    </row>
    <row r="303">
      <c r="A303" s="1" t="s">
        <v>127</v>
      </c>
      <c r="E303" s="27" t="s">
        <v>315</v>
      </c>
    </row>
    <row r="304">
      <c r="A304" s="1" t="s">
        <v>128</v>
      </c>
    </row>
    <row r="305" ht="153">
      <c r="A305" s="1" t="s">
        <v>129</v>
      </c>
      <c r="E305" s="27" t="s">
        <v>243</v>
      </c>
    </row>
    <row r="306">
      <c r="A306" s="1" t="s">
        <v>121</v>
      </c>
      <c r="B306" s="1">
        <v>40</v>
      </c>
      <c r="C306" s="26" t="s">
        <v>316</v>
      </c>
      <c r="D306" t="s">
        <v>123</v>
      </c>
      <c r="E306" s="27" t="s">
        <v>317</v>
      </c>
      <c r="F306" s="28" t="s">
        <v>149</v>
      </c>
      <c r="G306" s="29">
        <v>2</v>
      </c>
      <c r="H306" s="28">
        <v>0</v>
      </c>
      <c r="I306" s="30">
        <f>ROUND(G306*H306,P4)</f>
        <v>0</v>
      </c>
      <c r="L306" s="31">
        <v>0</v>
      </c>
      <c r="M306" s="24">
        <f>ROUND(G306*L306,P4)</f>
        <v>0</v>
      </c>
      <c r="N306" s="25" t="s">
        <v>126</v>
      </c>
      <c r="O306" s="32">
        <f>M306*AA306</f>
        <v>0</v>
      </c>
      <c r="P306" s="1">
        <v>3</v>
      </c>
      <c r="AA306" s="1">
        <f>IF(P306=1,$O$3,IF(P306=2,$O$4,$O$5))</f>
        <v>0</v>
      </c>
    </row>
    <row r="307">
      <c r="A307" s="1" t="s">
        <v>127</v>
      </c>
      <c r="E307" s="27" t="s">
        <v>317</v>
      </c>
    </row>
    <row r="308">
      <c r="A308" s="1" t="s">
        <v>128</v>
      </c>
    </row>
    <row r="309" ht="140.25">
      <c r="A309" s="1" t="s">
        <v>129</v>
      </c>
      <c r="E309" s="27" t="s">
        <v>313</v>
      </c>
    </row>
    <row r="310" ht="25.5">
      <c r="A310" s="1" t="s">
        <v>121</v>
      </c>
      <c r="B310" s="1">
        <v>39</v>
      </c>
      <c r="C310" s="26" t="s">
        <v>318</v>
      </c>
      <c r="D310" t="s">
        <v>123</v>
      </c>
      <c r="E310" s="27" t="s">
        <v>319</v>
      </c>
      <c r="F310" s="28" t="s">
        <v>149</v>
      </c>
      <c r="G310" s="29">
        <v>2</v>
      </c>
      <c r="H310" s="28">
        <v>0</v>
      </c>
      <c r="I310" s="30">
        <f>ROUND(G310*H310,P4)</f>
        <v>0</v>
      </c>
      <c r="L310" s="31">
        <v>0</v>
      </c>
      <c r="M310" s="24">
        <f>ROUND(G310*L310,P4)</f>
        <v>0</v>
      </c>
      <c r="N310" s="25" t="s">
        <v>126</v>
      </c>
      <c r="O310" s="32">
        <f>M310*AA310</f>
        <v>0</v>
      </c>
      <c r="P310" s="1">
        <v>3</v>
      </c>
      <c r="AA310" s="1">
        <f>IF(P310=1,$O$3,IF(P310=2,$O$4,$O$5))</f>
        <v>0</v>
      </c>
    </row>
    <row r="311" ht="25.5">
      <c r="A311" s="1" t="s">
        <v>127</v>
      </c>
      <c r="E311" s="27" t="s">
        <v>319</v>
      </c>
    </row>
    <row r="312">
      <c r="A312" s="1" t="s">
        <v>128</v>
      </c>
    </row>
    <row r="313" ht="153">
      <c r="A313" s="1" t="s">
        <v>129</v>
      </c>
      <c r="E313" s="27" t="s">
        <v>243</v>
      </c>
    </row>
    <row r="314">
      <c r="A314" s="1" t="s">
        <v>121</v>
      </c>
      <c r="B314" s="1">
        <v>42</v>
      </c>
      <c r="C314" s="26" t="s">
        <v>320</v>
      </c>
      <c r="D314" t="s">
        <v>123</v>
      </c>
      <c r="E314" s="27" t="s">
        <v>321</v>
      </c>
      <c r="F314" s="28" t="s">
        <v>149</v>
      </c>
      <c r="G314" s="29">
        <v>2</v>
      </c>
      <c r="H314" s="28">
        <v>0</v>
      </c>
      <c r="I314" s="30">
        <f>ROUND(G314*H314,P4)</f>
        <v>0</v>
      </c>
      <c r="L314" s="31">
        <v>0</v>
      </c>
      <c r="M314" s="24">
        <f>ROUND(G314*L314,P4)</f>
        <v>0</v>
      </c>
      <c r="N314" s="25" t="s">
        <v>126</v>
      </c>
      <c r="O314" s="32">
        <f>M314*AA314</f>
        <v>0</v>
      </c>
      <c r="P314" s="1">
        <v>3</v>
      </c>
      <c r="AA314" s="1">
        <f>IF(P314=1,$O$3,IF(P314=2,$O$4,$O$5))</f>
        <v>0</v>
      </c>
    </row>
    <row r="315">
      <c r="A315" s="1" t="s">
        <v>127</v>
      </c>
      <c r="E315" s="27" t="s">
        <v>321</v>
      </c>
    </row>
    <row r="316">
      <c r="A316" s="1" t="s">
        <v>128</v>
      </c>
    </row>
    <row r="317" ht="140.25">
      <c r="A317" s="1" t="s">
        <v>129</v>
      </c>
      <c r="E317" s="27" t="s">
        <v>313</v>
      </c>
    </row>
    <row r="318">
      <c r="A318" s="1" t="s">
        <v>121</v>
      </c>
      <c r="B318" s="1">
        <v>41</v>
      </c>
      <c r="C318" s="26" t="s">
        <v>322</v>
      </c>
      <c r="D318" t="s">
        <v>123</v>
      </c>
      <c r="E318" s="27" t="s">
        <v>323</v>
      </c>
      <c r="F318" s="28" t="s">
        <v>149</v>
      </c>
      <c r="G318" s="29">
        <v>2</v>
      </c>
      <c r="H318" s="28">
        <v>0</v>
      </c>
      <c r="I318" s="30">
        <f>ROUND(G318*H318,P4)</f>
        <v>0</v>
      </c>
      <c r="L318" s="31">
        <v>0</v>
      </c>
      <c r="M318" s="24">
        <f>ROUND(G318*L318,P4)</f>
        <v>0</v>
      </c>
      <c r="N318" s="25" t="s">
        <v>126</v>
      </c>
      <c r="O318" s="32">
        <f>M318*AA318</f>
        <v>0</v>
      </c>
      <c r="P318" s="1">
        <v>3</v>
      </c>
      <c r="AA318" s="1">
        <f>IF(P318=1,$O$3,IF(P318=2,$O$4,$O$5))</f>
        <v>0</v>
      </c>
    </row>
    <row r="319">
      <c r="A319" s="1" t="s">
        <v>127</v>
      </c>
      <c r="E319" s="27" t="s">
        <v>323</v>
      </c>
    </row>
    <row r="320">
      <c r="A320" s="1" t="s">
        <v>128</v>
      </c>
    </row>
    <row r="321" ht="153">
      <c r="A321" s="1" t="s">
        <v>129</v>
      </c>
      <c r="E321" s="27" t="s">
        <v>243</v>
      </c>
    </row>
    <row r="322">
      <c r="A322" s="1" t="s">
        <v>121</v>
      </c>
      <c r="B322" s="1">
        <v>49</v>
      </c>
      <c r="C322" s="26" t="s">
        <v>324</v>
      </c>
      <c r="D322" t="s">
        <v>123</v>
      </c>
      <c r="E322" s="27" t="s">
        <v>325</v>
      </c>
      <c r="F322" s="28" t="s">
        <v>149</v>
      </c>
      <c r="G322" s="29">
        <v>2</v>
      </c>
      <c r="H322" s="28">
        <v>0</v>
      </c>
      <c r="I322" s="30">
        <f>ROUND(G322*H322,P4)</f>
        <v>0</v>
      </c>
      <c r="L322" s="31">
        <v>0</v>
      </c>
      <c r="M322" s="24">
        <f>ROUND(G322*L322,P4)</f>
        <v>0</v>
      </c>
      <c r="N322" s="25" t="s">
        <v>126</v>
      </c>
      <c r="O322" s="32">
        <f>M322*AA322</f>
        <v>0</v>
      </c>
      <c r="P322" s="1">
        <v>3</v>
      </c>
      <c r="AA322" s="1">
        <f>IF(P322=1,$O$3,IF(P322=2,$O$4,$O$5))</f>
        <v>0</v>
      </c>
    </row>
    <row r="323">
      <c r="A323" s="1" t="s">
        <v>127</v>
      </c>
      <c r="E323" s="27" t="s">
        <v>325</v>
      </c>
    </row>
    <row r="324">
      <c r="A324" s="1" t="s">
        <v>128</v>
      </c>
    </row>
    <row r="325" ht="140.25">
      <c r="A325" s="1" t="s">
        <v>129</v>
      </c>
      <c r="E325" s="27" t="s">
        <v>313</v>
      </c>
    </row>
    <row r="326">
      <c r="A326" s="1" t="s">
        <v>121</v>
      </c>
      <c r="B326" s="1">
        <v>48</v>
      </c>
      <c r="C326" s="26" t="s">
        <v>326</v>
      </c>
      <c r="D326" t="s">
        <v>123</v>
      </c>
      <c r="E326" s="27" t="s">
        <v>327</v>
      </c>
      <c r="F326" s="28" t="s">
        <v>149</v>
      </c>
      <c r="G326" s="29">
        <v>2</v>
      </c>
      <c r="H326" s="28">
        <v>0</v>
      </c>
      <c r="I326" s="30">
        <f>ROUND(G326*H326,P4)</f>
        <v>0</v>
      </c>
      <c r="L326" s="31">
        <v>0</v>
      </c>
      <c r="M326" s="24">
        <f>ROUND(G326*L326,P4)</f>
        <v>0</v>
      </c>
      <c r="N326" s="25" t="s">
        <v>126</v>
      </c>
      <c r="O326" s="32">
        <f>M326*AA326</f>
        <v>0</v>
      </c>
      <c r="P326" s="1">
        <v>3</v>
      </c>
      <c r="AA326" s="1">
        <f>IF(P326=1,$O$3,IF(P326=2,$O$4,$O$5))</f>
        <v>0</v>
      </c>
    </row>
    <row r="327">
      <c r="A327" s="1" t="s">
        <v>127</v>
      </c>
      <c r="E327" s="27" t="s">
        <v>327</v>
      </c>
    </row>
    <row r="328">
      <c r="A328" s="1" t="s">
        <v>128</v>
      </c>
    </row>
    <row r="329" ht="153">
      <c r="A329" s="1" t="s">
        <v>129</v>
      </c>
      <c r="E329" s="27" t="s">
        <v>243</v>
      </c>
    </row>
    <row r="330" ht="25.5">
      <c r="A330" s="1" t="s">
        <v>121</v>
      </c>
      <c r="B330" s="1">
        <v>79</v>
      </c>
      <c r="C330" s="26" t="s">
        <v>328</v>
      </c>
      <c r="D330" t="s">
        <v>123</v>
      </c>
      <c r="E330" s="27" t="s">
        <v>329</v>
      </c>
      <c r="F330" s="28" t="s">
        <v>149</v>
      </c>
      <c r="G330" s="29">
        <v>1</v>
      </c>
      <c r="H330" s="28">
        <v>0</v>
      </c>
      <c r="I330" s="30">
        <f>ROUND(G330*H330,P4)</f>
        <v>0</v>
      </c>
      <c r="L330" s="31">
        <v>0</v>
      </c>
      <c r="M330" s="24">
        <f>ROUND(G330*L330,P4)</f>
        <v>0</v>
      </c>
      <c r="N330" s="25" t="s">
        <v>126</v>
      </c>
      <c r="O330" s="32">
        <f>M330*AA330</f>
        <v>0</v>
      </c>
      <c r="P330" s="1">
        <v>3</v>
      </c>
      <c r="AA330" s="1">
        <f>IF(P330=1,$O$3,IF(P330=2,$O$4,$O$5))</f>
        <v>0</v>
      </c>
    </row>
    <row r="331" ht="25.5">
      <c r="A331" s="1" t="s">
        <v>127</v>
      </c>
      <c r="E331" s="27" t="s">
        <v>329</v>
      </c>
    </row>
    <row r="332">
      <c r="A332" s="1" t="s">
        <v>128</v>
      </c>
    </row>
    <row r="333" ht="153">
      <c r="A333" s="1" t="s">
        <v>129</v>
      </c>
      <c r="E333" s="27" t="s">
        <v>237</v>
      </c>
    </row>
    <row r="334" ht="25.5">
      <c r="A334" s="1" t="s">
        <v>121</v>
      </c>
      <c r="B334" s="1">
        <v>80</v>
      </c>
      <c r="C334" s="26" t="s">
        <v>330</v>
      </c>
      <c r="D334" t="s">
        <v>123</v>
      </c>
      <c r="E334" s="27" t="s">
        <v>331</v>
      </c>
      <c r="F334" s="28" t="s">
        <v>149</v>
      </c>
      <c r="G334" s="29">
        <v>1</v>
      </c>
      <c r="H334" s="28">
        <v>0</v>
      </c>
      <c r="I334" s="30">
        <f>ROUND(G334*H334,P4)</f>
        <v>0</v>
      </c>
      <c r="L334" s="31">
        <v>0</v>
      </c>
      <c r="M334" s="24">
        <f>ROUND(G334*L334,P4)</f>
        <v>0</v>
      </c>
      <c r="N334" s="25" t="s">
        <v>126</v>
      </c>
      <c r="O334" s="32">
        <f>M334*AA334</f>
        <v>0</v>
      </c>
      <c r="P334" s="1">
        <v>3</v>
      </c>
      <c r="AA334" s="1">
        <f>IF(P334=1,$O$3,IF(P334=2,$O$4,$O$5))</f>
        <v>0</v>
      </c>
    </row>
    <row r="335" ht="25.5">
      <c r="A335" s="1" t="s">
        <v>127</v>
      </c>
      <c r="E335" s="27" t="s">
        <v>331</v>
      </c>
    </row>
    <row r="336">
      <c r="A336" s="1" t="s">
        <v>128</v>
      </c>
    </row>
    <row r="337" ht="153">
      <c r="A337" s="1" t="s">
        <v>129</v>
      </c>
      <c r="E337" s="27" t="s">
        <v>237</v>
      </c>
    </row>
    <row r="338" ht="25.5">
      <c r="A338" s="1" t="s">
        <v>121</v>
      </c>
      <c r="B338" s="1">
        <v>83</v>
      </c>
      <c r="C338" s="26" t="s">
        <v>330</v>
      </c>
      <c r="D338" t="s">
        <v>119</v>
      </c>
      <c r="E338" s="27" t="s">
        <v>331</v>
      </c>
      <c r="F338" s="28" t="s">
        <v>149</v>
      </c>
      <c r="G338" s="29">
        <v>1</v>
      </c>
      <c r="H338" s="28">
        <v>0</v>
      </c>
      <c r="I338" s="30">
        <f>ROUND(G338*H338,P4)</f>
        <v>0</v>
      </c>
      <c r="L338" s="31">
        <v>0</v>
      </c>
      <c r="M338" s="24">
        <f>ROUND(G338*L338,P4)</f>
        <v>0</v>
      </c>
      <c r="N338" s="25" t="s">
        <v>126</v>
      </c>
      <c r="O338" s="32">
        <f>M338*AA338</f>
        <v>0</v>
      </c>
      <c r="P338" s="1">
        <v>3</v>
      </c>
      <c r="AA338" s="1">
        <f>IF(P338=1,$O$3,IF(P338=2,$O$4,$O$5))</f>
        <v>0</v>
      </c>
    </row>
    <row r="339" ht="25.5">
      <c r="A339" s="1" t="s">
        <v>127</v>
      </c>
      <c r="E339" s="27" t="s">
        <v>331</v>
      </c>
    </row>
    <row r="340">
      <c r="A340" s="1" t="s">
        <v>128</v>
      </c>
    </row>
    <row r="341" ht="153">
      <c r="A341" s="1" t="s">
        <v>129</v>
      </c>
      <c r="E341" s="27" t="s">
        <v>237</v>
      </c>
    </row>
    <row r="342">
      <c r="A342" s="1" t="s">
        <v>121</v>
      </c>
      <c r="B342" s="1">
        <v>81</v>
      </c>
      <c r="C342" s="26" t="s">
        <v>332</v>
      </c>
      <c r="D342" t="s">
        <v>123</v>
      </c>
      <c r="E342" s="27" t="s">
        <v>333</v>
      </c>
      <c r="F342" s="28" t="s">
        <v>149</v>
      </c>
      <c r="G342" s="29">
        <v>2</v>
      </c>
      <c r="H342" s="28">
        <v>0</v>
      </c>
      <c r="I342" s="30">
        <f>ROUND(G342*H342,P4)</f>
        <v>0</v>
      </c>
      <c r="L342" s="31">
        <v>0</v>
      </c>
      <c r="M342" s="24">
        <f>ROUND(G342*L342,P4)</f>
        <v>0</v>
      </c>
      <c r="N342" s="25" t="s">
        <v>126</v>
      </c>
      <c r="O342" s="32">
        <f>M342*AA342</f>
        <v>0</v>
      </c>
      <c r="P342" s="1">
        <v>3</v>
      </c>
      <c r="AA342" s="1">
        <f>IF(P342=1,$O$3,IF(P342=2,$O$4,$O$5))</f>
        <v>0</v>
      </c>
    </row>
    <row r="343">
      <c r="A343" s="1" t="s">
        <v>127</v>
      </c>
      <c r="E343" s="27" t="s">
        <v>333</v>
      </c>
    </row>
    <row r="344">
      <c r="A344" s="1" t="s">
        <v>128</v>
      </c>
    </row>
    <row r="345" ht="140.25">
      <c r="A345" s="1" t="s">
        <v>129</v>
      </c>
      <c r="E345" s="27" t="s">
        <v>313</v>
      </c>
    </row>
    <row r="346">
      <c r="A346" s="1" t="s">
        <v>121</v>
      </c>
      <c r="B346" s="1">
        <v>82</v>
      </c>
      <c r="C346" s="26" t="s">
        <v>334</v>
      </c>
      <c r="D346" t="s">
        <v>123</v>
      </c>
      <c r="E346" s="27" t="s">
        <v>335</v>
      </c>
      <c r="F346" s="28" t="s">
        <v>149</v>
      </c>
      <c r="G346" s="29">
        <v>2</v>
      </c>
      <c r="H346" s="28">
        <v>0</v>
      </c>
      <c r="I346" s="30">
        <f>ROUND(G346*H346,P4)</f>
        <v>0</v>
      </c>
      <c r="L346" s="31">
        <v>0</v>
      </c>
      <c r="M346" s="24">
        <f>ROUND(G346*L346,P4)</f>
        <v>0</v>
      </c>
      <c r="N346" s="25" t="s">
        <v>126</v>
      </c>
      <c r="O346" s="32">
        <f>M346*AA346</f>
        <v>0</v>
      </c>
      <c r="P346" s="1">
        <v>3</v>
      </c>
      <c r="AA346" s="1">
        <f>IF(P346=1,$O$3,IF(P346=2,$O$4,$O$5))</f>
        <v>0</v>
      </c>
    </row>
    <row r="347">
      <c r="A347" s="1" t="s">
        <v>127</v>
      </c>
      <c r="E347" s="27" t="s">
        <v>335</v>
      </c>
    </row>
    <row r="348">
      <c r="A348" s="1" t="s">
        <v>128</v>
      </c>
    </row>
    <row r="349" ht="153">
      <c r="A349" s="1" t="s">
        <v>129</v>
      </c>
      <c r="E349" s="27" t="s">
        <v>243</v>
      </c>
    </row>
    <row r="350">
      <c r="A350" s="1" t="s">
        <v>121</v>
      </c>
      <c r="B350" s="1">
        <v>84</v>
      </c>
      <c r="C350" s="26" t="s">
        <v>336</v>
      </c>
      <c r="D350" t="s">
        <v>123</v>
      </c>
      <c r="E350" s="27" t="s">
        <v>337</v>
      </c>
      <c r="F350" s="28" t="s">
        <v>149</v>
      </c>
      <c r="G350" s="29">
        <v>4</v>
      </c>
      <c r="H350" s="28">
        <v>0</v>
      </c>
      <c r="I350" s="30">
        <f>ROUND(G350*H350,P4)</f>
        <v>0</v>
      </c>
      <c r="L350" s="31">
        <v>0</v>
      </c>
      <c r="M350" s="24">
        <f>ROUND(G350*L350,P4)</f>
        <v>0</v>
      </c>
      <c r="N350" s="25" t="s">
        <v>126</v>
      </c>
      <c r="O350" s="32">
        <f>M350*AA350</f>
        <v>0</v>
      </c>
      <c r="P350" s="1">
        <v>3</v>
      </c>
      <c r="AA350" s="1">
        <f>IF(P350=1,$O$3,IF(P350=2,$O$4,$O$5))</f>
        <v>0</v>
      </c>
    </row>
    <row r="351">
      <c r="A351" s="1" t="s">
        <v>127</v>
      </c>
      <c r="E351" s="27" t="s">
        <v>337</v>
      </c>
    </row>
    <row r="352">
      <c r="A352" s="1" t="s">
        <v>128</v>
      </c>
    </row>
    <row r="353" ht="153">
      <c r="A353" s="1" t="s">
        <v>129</v>
      </c>
      <c r="E353" s="27" t="s">
        <v>237</v>
      </c>
    </row>
    <row r="354">
      <c r="A354" s="1" t="s">
        <v>121</v>
      </c>
      <c r="B354" s="1">
        <v>85</v>
      </c>
      <c r="C354" s="26" t="s">
        <v>338</v>
      </c>
      <c r="D354" t="s">
        <v>123</v>
      </c>
      <c r="E354" s="27" t="s">
        <v>339</v>
      </c>
      <c r="F354" s="28" t="s">
        <v>149</v>
      </c>
      <c r="G354" s="29">
        <v>4</v>
      </c>
      <c r="H354" s="28">
        <v>0</v>
      </c>
      <c r="I354" s="30">
        <f>ROUND(G354*H354,P4)</f>
        <v>0</v>
      </c>
      <c r="L354" s="31">
        <v>0</v>
      </c>
      <c r="M354" s="24">
        <f>ROUND(G354*L354,P4)</f>
        <v>0</v>
      </c>
      <c r="N354" s="25" t="s">
        <v>126</v>
      </c>
      <c r="O354" s="32">
        <f>M354*AA354</f>
        <v>0</v>
      </c>
      <c r="P354" s="1">
        <v>3</v>
      </c>
      <c r="AA354" s="1">
        <f>IF(P354=1,$O$3,IF(P354=2,$O$4,$O$5))</f>
        <v>0</v>
      </c>
    </row>
    <row r="355">
      <c r="A355" s="1" t="s">
        <v>127</v>
      </c>
      <c r="E355" s="27" t="s">
        <v>339</v>
      </c>
    </row>
    <row r="356">
      <c r="A356" s="1" t="s">
        <v>128</v>
      </c>
    </row>
    <row r="357" ht="140.25">
      <c r="A357" s="1" t="s">
        <v>129</v>
      </c>
      <c r="E357" s="27" t="s">
        <v>313</v>
      </c>
    </row>
    <row r="358">
      <c r="A358" s="1" t="s">
        <v>121</v>
      </c>
      <c r="B358" s="1">
        <v>19</v>
      </c>
      <c r="C358" s="26" t="s">
        <v>340</v>
      </c>
      <c r="D358" t="s">
        <v>123</v>
      </c>
      <c r="E358" s="27" t="s">
        <v>341</v>
      </c>
      <c r="F358" s="28" t="s">
        <v>149</v>
      </c>
      <c r="G358" s="29">
        <v>1</v>
      </c>
      <c r="H358" s="28">
        <v>0</v>
      </c>
      <c r="I358" s="30">
        <f>ROUND(G358*H358,P4)</f>
        <v>0</v>
      </c>
      <c r="L358" s="31">
        <v>0</v>
      </c>
      <c r="M358" s="24">
        <f>ROUND(G358*L358,P4)</f>
        <v>0</v>
      </c>
      <c r="N358" s="25" t="s">
        <v>126</v>
      </c>
      <c r="O358" s="32">
        <f>M358*AA358</f>
        <v>0</v>
      </c>
      <c r="P358" s="1">
        <v>3</v>
      </c>
      <c r="AA358" s="1">
        <f>IF(P358=1,$O$3,IF(P358=2,$O$4,$O$5))</f>
        <v>0</v>
      </c>
    </row>
    <row r="359">
      <c r="A359" s="1" t="s">
        <v>127</v>
      </c>
      <c r="E359" s="27" t="s">
        <v>341</v>
      </c>
    </row>
    <row r="360">
      <c r="A360" s="1" t="s">
        <v>128</v>
      </c>
    </row>
    <row r="361" ht="153">
      <c r="A361" s="1" t="s">
        <v>129</v>
      </c>
      <c r="E361" s="27" t="s">
        <v>237</v>
      </c>
    </row>
    <row r="362">
      <c r="A362" s="1" t="s">
        <v>121</v>
      </c>
      <c r="B362" s="1">
        <v>20</v>
      </c>
      <c r="C362" s="26" t="s">
        <v>342</v>
      </c>
      <c r="D362" t="s">
        <v>123</v>
      </c>
      <c r="E362" s="27" t="s">
        <v>343</v>
      </c>
      <c r="F362" s="28" t="s">
        <v>149</v>
      </c>
      <c r="G362" s="29">
        <v>1</v>
      </c>
      <c r="H362" s="28">
        <v>0</v>
      </c>
      <c r="I362" s="30">
        <f>ROUND(G362*H362,P4)</f>
        <v>0</v>
      </c>
      <c r="L362" s="31">
        <v>0</v>
      </c>
      <c r="M362" s="24">
        <f>ROUND(G362*L362,P4)</f>
        <v>0</v>
      </c>
      <c r="N362" s="25" t="s">
        <v>126</v>
      </c>
      <c r="O362" s="32">
        <f>M362*AA362</f>
        <v>0</v>
      </c>
      <c r="P362" s="1">
        <v>3</v>
      </c>
      <c r="AA362" s="1">
        <f>IF(P362=1,$O$3,IF(P362=2,$O$4,$O$5))</f>
        <v>0</v>
      </c>
    </row>
    <row r="363">
      <c r="A363" s="1" t="s">
        <v>127</v>
      </c>
      <c r="E363" s="27" t="s">
        <v>343</v>
      </c>
    </row>
    <row r="364">
      <c r="A364" s="1" t="s">
        <v>128</v>
      </c>
    </row>
    <row r="365" ht="140.25">
      <c r="A365" s="1" t="s">
        <v>129</v>
      </c>
      <c r="E365" s="27" t="s">
        <v>313</v>
      </c>
    </row>
    <row r="366">
      <c r="A366" s="1" t="s">
        <v>121</v>
      </c>
      <c r="B366" s="1">
        <v>21</v>
      </c>
      <c r="C366" s="26" t="s">
        <v>344</v>
      </c>
      <c r="D366" t="s">
        <v>123</v>
      </c>
      <c r="E366" s="27" t="s">
        <v>345</v>
      </c>
      <c r="F366" s="28" t="s">
        <v>149</v>
      </c>
      <c r="G366" s="29">
        <v>2</v>
      </c>
      <c r="H366" s="28">
        <v>0</v>
      </c>
      <c r="I366" s="30">
        <f>ROUND(G366*H366,P4)</f>
        <v>0</v>
      </c>
      <c r="L366" s="31">
        <v>0</v>
      </c>
      <c r="M366" s="24">
        <f>ROUND(G366*L366,P4)</f>
        <v>0</v>
      </c>
      <c r="N366" s="25" t="s">
        <v>126</v>
      </c>
      <c r="O366" s="32">
        <f>M366*AA366</f>
        <v>0</v>
      </c>
      <c r="P366" s="1">
        <v>3</v>
      </c>
      <c r="AA366" s="1">
        <f>IF(P366=1,$O$3,IF(P366=2,$O$4,$O$5))</f>
        <v>0</v>
      </c>
    </row>
    <row r="367">
      <c r="A367" s="1" t="s">
        <v>127</v>
      </c>
      <c r="E367" s="27" t="s">
        <v>345</v>
      </c>
    </row>
    <row r="368">
      <c r="A368" s="1" t="s">
        <v>128</v>
      </c>
    </row>
    <row r="369" ht="153">
      <c r="A369" s="1" t="s">
        <v>129</v>
      </c>
      <c r="E369" s="27" t="s">
        <v>243</v>
      </c>
    </row>
    <row r="370">
      <c r="A370" s="1" t="s">
        <v>121</v>
      </c>
      <c r="B370" s="1">
        <v>18</v>
      </c>
      <c r="C370" s="26" t="s">
        <v>346</v>
      </c>
      <c r="D370" t="s">
        <v>123</v>
      </c>
      <c r="E370" s="27" t="s">
        <v>347</v>
      </c>
      <c r="F370" s="28" t="s">
        <v>149</v>
      </c>
      <c r="G370" s="29">
        <v>2</v>
      </c>
      <c r="H370" s="28">
        <v>0</v>
      </c>
      <c r="I370" s="30">
        <f>ROUND(G370*H370,P4)</f>
        <v>0</v>
      </c>
      <c r="L370" s="31">
        <v>0</v>
      </c>
      <c r="M370" s="24">
        <f>ROUND(G370*L370,P4)</f>
        <v>0</v>
      </c>
      <c r="N370" s="25" t="s">
        <v>126</v>
      </c>
      <c r="O370" s="32">
        <f>M370*AA370</f>
        <v>0</v>
      </c>
      <c r="P370" s="1">
        <v>3</v>
      </c>
      <c r="AA370" s="1">
        <f>IF(P370=1,$O$3,IF(P370=2,$O$4,$O$5))</f>
        <v>0</v>
      </c>
    </row>
    <row r="371">
      <c r="A371" s="1" t="s">
        <v>127</v>
      </c>
      <c r="E371" s="27" t="s">
        <v>347</v>
      </c>
    </row>
    <row r="372">
      <c r="A372" s="1" t="s">
        <v>128</v>
      </c>
    </row>
    <row r="373" ht="140.25">
      <c r="A373" s="1" t="s">
        <v>129</v>
      </c>
      <c r="E373" s="27" t="s">
        <v>313</v>
      </c>
    </row>
    <row r="374">
      <c r="A374" s="1" t="s">
        <v>121</v>
      </c>
      <c r="B374" s="1">
        <v>17</v>
      </c>
      <c r="C374" s="26" t="s">
        <v>348</v>
      </c>
      <c r="D374" t="s">
        <v>123</v>
      </c>
      <c r="E374" s="27" t="s">
        <v>349</v>
      </c>
      <c r="F374" s="28" t="s">
        <v>149</v>
      </c>
      <c r="G374" s="29">
        <v>2</v>
      </c>
      <c r="H374" s="28">
        <v>0</v>
      </c>
      <c r="I374" s="30">
        <f>ROUND(G374*H374,P4)</f>
        <v>0</v>
      </c>
      <c r="L374" s="31">
        <v>0</v>
      </c>
      <c r="M374" s="24">
        <f>ROUND(G374*L374,P4)</f>
        <v>0</v>
      </c>
      <c r="N374" s="25" t="s">
        <v>126</v>
      </c>
      <c r="O374" s="32">
        <f>M374*AA374</f>
        <v>0</v>
      </c>
      <c r="P374" s="1">
        <v>3</v>
      </c>
      <c r="AA374" s="1">
        <f>IF(P374=1,$O$3,IF(P374=2,$O$4,$O$5))</f>
        <v>0</v>
      </c>
    </row>
    <row r="375">
      <c r="A375" s="1" t="s">
        <v>127</v>
      </c>
      <c r="E375" s="27" t="s">
        <v>349</v>
      </c>
    </row>
    <row r="376">
      <c r="A376" s="1" t="s">
        <v>128</v>
      </c>
    </row>
    <row r="377" ht="153">
      <c r="A377" s="1" t="s">
        <v>129</v>
      </c>
      <c r="E377" s="27" t="s">
        <v>243</v>
      </c>
    </row>
    <row r="378">
      <c r="A378" s="1" t="s">
        <v>121</v>
      </c>
      <c r="B378" s="1">
        <v>12</v>
      </c>
      <c r="C378" s="26" t="s">
        <v>350</v>
      </c>
      <c r="D378" t="s">
        <v>123</v>
      </c>
      <c r="E378" s="27" t="s">
        <v>351</v>
      </c>
      <c r="F378" s="28" t="s">
        <v>149</v>
      </c>
      <c r="G378" s="29">
        <v>2</v>
      </c>
      <c r="H378" s="28">
        <v>0</v>
      </c>
      <c r="I378" s="30">
        <f>ROUND(G378*H378,P4)</f>
        <v>0</v>
      </c>
      <c r="L378" s="31">
        <v>0</v>
      </c>
      <c r="M378" s="24">
        <f>ROUND(G378*L378,P4)</f>
        <v>0</v>
      </c>
      <c r="N378" s="25" t="s">
        <v>126</v>
      </c>
      <c r="O378" s="32">
        <f>M378*AA378</f>
        <v>0</v>
      </c>
      <c r="P378" s="1">
        <v>3</v>
      </c>
      <c r="AA378" s="1">
        <f>IF(P378=1,$O$3,IF(P378=2,$O$4,$O$5))</f>
        <v>0</v>
      </c>
    </row>
    <row r="379">
      <c r="A379" s="1" t="s">
        <v>127</v>
      </c>
      <c r="E379" s="27" t="s">
        <v>351</v>
      </c>
    </row>
    <row r="380">
      <c r="A380" s="1" t="s">
        <v>128</v>
      </c>
    </row>
    <row r="381" ht="140.25">
      <c r="A381" s="1" t="s">
        <v>129</v>
      </c>
      <c r="E381" s="27" t="s">
        <v>313</v>
      </c>
    </row>
    <row r="382">
      <c r="A382" s="1" t="s">
        <v>121</v>
      </c>
      <c r="B382" s="1">
        <v>11</v>
      </c>
      <c r="C382" s="26" t="s">
        <v>352</v>
      </c>
      <c r="D382" t="s">
        <v>123</v>
      </c>
      <c r="E382" s="27" t="s">
        <v>353</v>
      </c>
      <c r="F382" s="28" t="s">
        <v>149</v>
      </c>
      <c r="G382" s="29">
        <v>2</v>
      </c>
      <c r="H382" s="28">
        <v>0</v>
      </c>
      <c r="I382" s="30">
        <f>ROUND(G382*H382,P4)</f>
        <v>0</v>
      </c>
      <c r="L382" s="31">
        <v>0</v>
      </c>
      <c r="M382" s="24">
        <f>ROUND(G382*L382,P4)</f>
        <v>0</v>
      </c>
      <c r="N382" s="25" t="s">
        <v>126</v>
      </c>
      <c r="O382" s="32">
        <f>M382*AA382</f>
        <v>0</v>
      </c>
      <c r="P382" s="1">
        <v>3</v>
      </c>
      <c r="AA382" s="1">
        <f>IF(P382=1,$O$3,IF(P382=2,$O$4,$O$5))</f>
        <v>0</v>
      </c>
    </row>
    <row r="383">
      <c r="A383" s="1" t="s">
        <v>127</v>
      </c>
      <c r="E383" s="27" t="s">
        <v>353</v>
      </c>
    </row>
    <row r="384">
      <c r="A384" s="1" t="s">
        <v>128</v>
      </c>
    </row>
    <row r="385" ht="153">
      <c r="A385" s="1" t="s">
        <v>129</v>
      </c>
      <c r="E385" s="27" t="s">
        <v>243</v>
      </c>
    </row>
    <row r="386">
      <c r="A386" s="1" t="s">
        <v>121</v>
      </c>
      <c r="B386" s="1">
        <v>14</v>
      </c>
      <c r="C386" s="26" t="s">
        <v>354</v>
      </c>
      <c r="D386" t="s">
        <v>123</v>
      </c>
      <c r="E386" s="27" t="s">
        <v>355</v>
      </c>
      <c r="F386" s="28" t="s">
        <v>149</v>
      </c>
      <c r="G386" s="29">
        <v>6</v>
      </c>
      <c r="H386" s="28">
        <v>0</v>
      </c>
      <c r="I386" s="30">
        <f>ROUND(G386*H386,P4)</f>
        <v>0</v>
      </c>
      <c r="L386" s="31">
        <v>0</v>
      </c>
      <c r="M386" s="24">
        <f>ROUND(G386*L386,P4)</f>
        <v>0</v>
      </c>
      <c r="N386" s="25" t="s">
        <v>126</v>
      </c>
      <c r="O386" s="32">
        <f>M386*AA386</f>
        <v>0</v>
      </c>
      <c r="P386" s="1">
        <v>3</v>
      </c>
      <c r="AA386" s="1">
        <f>IF(P386=1,$O$3,IF(P386=2,$O$4,$O$5))</f>
        <v>0</v>
      </c>
    </row>
    <row r="387">
      <c r="A387" s="1" t="s">
        <v>127</v>
      </c>
      <c r="E387" s="27" t="s">
        <v>355</v>
      </c>
    </row>
    <row r="388">
      <c r="A388" s="1" t="s">
        <v>128</v>
      </c>
    </row>
    <row r="389" ht="140.25">
      <c r="A389" s="1" t="s">
        <v>129</v>
      </c>
      <c r="E389" s="27" t="s">
        <v>313</v>
      </c>
    </row>
    <row r="390">
      <c r="A390" s="1" t="s">
        <v>121</v>
      </c>
      <c r="B390" s="1">
        <v>13</v>
      </c>
      <c r="C390" s="26" t="s">
        <v>356</v>
      </c>
      <c r="D390" t="s">
        <v>123</v>
      </c>
      <c r="E390" s="27" t="s">
        <v>357</v>
      </c>
      <c r="F390" s="28" t="s">
        <v>149</v>
      </c>
      <c r="G390" s="29">
        <v>6</v>
      </c>
      <c r="H390" s="28">
        <v>0</v>
      </c>
      <c r="I390" s="30">
        <f>ROUND(G390*H390,P4)</f>
        <v>0</v>
      </c>
      <c r="L390" s="31">
        <v>0</v>
      </c>
      <c r="M390" s="24">
        <f>ROUND(G390*L390,P4)</f>
        <v>0</v>
      </c>
      <c r="N390" s="25" t="s">
        <v>126</v>
      </c>
      <c r="O390" s="32">
        <f>M390*AA390</f>
        <v>0</v>
      </c>
      <c r="P390" s="1">
        <v>3</v>
      </c>
      <c r="AA390" s="1">
        <f>IF(P390=1,$O$3,IF(P390=2,$O$4,$O$5))</f>
        <v>0</v>
      </c>
    </row>
    <row r="391">
      <c r="A391" s="1" t="s">
        <v>127</v>
      </c>
      <c r="E391" s="27" t="s">
        <v>357</v>
      </c>
    </row>
    <row r="392">
      <c r="A392" s="1" t="s">
        <v>128</v>
      </c>
    </row>
    <row r="393" ht="153">
      <c r="A393" s="1" t="s">
        <v>129</v>
      </c>
      <c r="E393" s="27" t="s">
        <v>243</v>
      </c>
    </row>
    <row r="394">
      <c r="A394" s="1" t="s">
        <v>121</v>
      </c>
      <c r="B394" s="1">
        <v>16</v>
      </c>
      <c r="C394" s="26" t="s">
        <v>358</v>
      </c>
      <c r="D394" t="s">
        <v>123</v>
      </c>
      <c r="E394" s="27" t="s">
        <v>359</v>
      </c>
      <c r="F394" s="28" t="s">
        <v>149</v>
      </c>
      <c r="G394" s="29">
        <v>2</v>
      </c>
      <c r="H394" s="28">
        <v>0</v>
      </c>
      <c r="I394" s="30">
        <f>ROUND(G394*H394,P4)</f>
        <v>0</v>
      </c>
      <c r="L394" s="31">
        <v>0</v>
      </c>
      <c r="M394" s="24">
        <f>ROUND(G394*L394,P4)</f>
        <v>0</v>
      </c>
      <c r="N394" s="25" t="s">
        <v>126</v>
      </c>
      <c r="O394" s="32">
        <f>M394*AA394</f>
        <v>0</v>
      </c>
      <c r="P394" s="1">
        <v>3</v>
      </c>
      <c r="AA394" s="1">
        <f>IF(P394=1,$O$3,IF(P394=2,$O$4,$O$5))</f>
        <v>0</v>
      </c>
    </row>
    <row r="395">
      <c r="A395" s="1" t="s">
        <v>127</v>
      </c>
      <c r="E395" s="27" t="s">
        <v>359</v>
      </c>
    </row>
    <row r="396">
      <c r="A396" s="1" t="s">
        <v>128</v>
      </c>
    </row>
    <row r="397" ht="140.25">
      <c r="A397" s="1" t="s">
        <v>129</v>
      </c>
      <c r="E397" s="27" t="s">
        <v>313</v>
      </c>
    </row>
    <row r="398">
      <c r="A398" s="1" t="s">
        <v>121</v>
      </c>
      <c r="B398" s="1">
        <v>15</v>
      </c>
      <c r="C398" s="26" t="s">
        <v>360</v>
      </c>
      <c r="D398" t="s">
        <v>123</v>
      </c>
      <c r="E398" s="27" t="s">
        <v>361</v>
      </c>
      <c r="F398" s="28" t="s">
        <v>149</v>
      </c>
      <c r="G398" s="29">
        <v>2</v>
      </c>
      <c r="H398" s="28">
        <v>0</v>
      </c>
      <c r="I398" s="30">
        <f>ROUND(G398*H398,P4)</f>
        <v>0</v>
      </c>
      <c r="L398" s="31">
        <v>0</v>
      </c>
      <c r="M398" s="24">
        <f>ROUND(G398*L398,P4)</f>
        <v>0</v>
      </c>
      <c r="N398" s="25" t="s">
        <v>126</v>
      </c>
      <c r="O398" s="32">
        <f>M398*AA398</f>
        <v>0</v>
      </c>
      <c r="P398" s="1">
        <v>3</v>
      </c>
      <c r="AA398" s="1">
        <f>IF(P398=1,$O$3,IF(P398=2,$O$4,$O$5))</f>
        <v>0</v>
      </c>
    </row>
    <row r="399">
      <c r="A399" s="1" t="s">
        <v>127</v>
      </c>
      <c r="E399" s="27" t="s">
        <v>361</v>
      </c>
    </row>
    <row r="400">
      <c r="A400" s="1" t="s">
        <v>128</v>
      </c>
    </row>
    <row r="401" ht="153">
      <c r="A401" s="1" t="s">
        <v>129</v>
      </c>
      <c r="E401" s="27" t="s">
        <v>243</v>
      </c>
    </row>
    <row r="402">
      <c r="A402" s="1" t="s">
        <v>121</v>
      </c>
      <c r="B402" s="1">
        <v>22</v>
      </c>
      <c r="C402" s="26" t="s">
        <v>362</v>
      </c>
      <c r="D402" t="s">
        <v>123</v>
      </c>
      <c r="E402" s="27" t="s">
        <v>363</v>
      </c>
      <c r="F402" s="28" t="s">
        <v>149</v>
      </c>
      <c r="G402" s="29">
        <v>1</v>
      </c>
      <c r="H402" s="28">
        <v>0</v>
      </c>
      <c r="I402" s="30">
        <f>ROUND(G402*H402,P4)</f>
        <v>0</v>
      </c>
      <c r="L402" s="31">
        <v>0</v>
      </c>
      <c r="M402" s="24">
        <f>ROUND(G402*L402,P4)</f>
        <v>0</v>
      </c>
      <c r="N402" s="25" t="s">
        <v>126</v>
      </c>
      <c r="O402" s="32">
        <f>M402*AA402</f>
        <v>0</v>
      </c>
      <c r="P402" s="1">
        <v>3</v>
      </c>
      <c r="AA402" s="1">
        <f>IF(P402=1,$O$3,IF(P402=2,$O$4,$O$5))</f>
        <v>0</v>
      </c>
    </row>
    <row r="403">
      <c r="A403" s="1" t="s">
        <v>127</v>
      </c>
      <c r="E403" s="27" t="s">
        <v>363</v>
      </c>
    </row>
    <row r="404">
      <c r="A404" s="1" t="s">
        <v>128</v>
      </c>
    </row>
    <row r="405" ht="153">
      <c r="A405" s="1" t="s">
        <v>129</v>
      </c>
      <c r="E405" s="27" t="s">
        <v>237</v>
      </c>
    </row>
    <row r="406">
      <c r="A406" s="1" t="s">
        <v>121</v>
      </c>
      <c r="B406" s="1">
        <v>23</v>
      </c>
      <c r="C406" s="26" t="s">
        <v>364</v>
      </c>
      <c r="D406" t="s">
        <v>123</v>
      </c>
      <c r="E406" s="27" t="s">
        <v>365</v>
      </c>
      <c r="F406" s="28" t="s">
        <v>149</v>
      </c>
      <c r="G406" s="29">
        <v>1</v>
      </c>
      <c r="H406" s="28">
        <v>0</v>
      </c>
      <c r="I406" s="30">
        <f>ROUND(G406*H406,P4)</f>
        <v>0</v>
      </c>
      <c r="L406" s="31">
        <v>0</v>
      </c>
      <c r="M406" s="24">
        <f>ROUND(G406*L406,P4)</f>
        <v>0</v>
      </c>
      <c r="N406" s="25" t="s">
        <v>126</v>
      </c>
      <c r="O406" s="32">
        <f>M406*AA406</f>
        <v>0</v>
      </c>
      <c r="P406" s="1">
        <v>3</v>
      </c>
      <c r="AA406" s="1">
        <f>IF(P406=1,$O$3,IF(P406=2,$O$4,$O$5))</f>
        <v>0</v>
      </c>
    </row>
    <row r="407">
      <c r="A407" s="1" t="s">
        <v>127</v>
      </c>
      <c r="E407" s="27" t="s">
        <v>365</v>
      </c>
    </row>
    <row r="408">
      <c r="A408" s="1" t="s">
        <v>128</v>
      </c>
    </row>
    <row r="409" ht="140.25">
      <c r="A409" s="1" t="s">
        <v>129</v>
      </c>
      <c r="E409" s="27" t="s">
        <v>313</v>
      </c>
    </row>
    <row r="410">
      <c r="A410" s="1" t="s">
        <v>121</v>
      </c>
      <c r="B410" s="1">
        <v>24</v>
      </c>
      <c r="C410" s="26" t="s">
        <v>366</v>
      </c>
      <c r="D410" t="s">
        <v>123</v>
      </c>
      <c r="E410" s="27" t="s">
        <v>367</v>
      </c>
      <c r="F410" s="28" t="s">
        <v>149</v>
      </c>
      <c r="G410" s="29">
        <v>2</v>
      </c>
      <c r="H410" s="28">
        <v>0</v>
      </c>
      <c r="I410" s="30">
        <f>ROUND(G410*H410,P4)</f>
        <v>0</v>
      </c>
      <c r="L410" s="31">
        <v>0</v>
      </c>
      <c r="M410" s="24">
        <f>ROUND(G410*L410,P4)</f>
        <v>0</v>
      </c>
      <c r="N410" s="25" t="s">
        <v>126</v>
      </c>
      <c r="O410" s="32">
        <f>M410*AA410</f>
        <v>0</v>
      </c>
      <c r="P410" s="1">
        <v>3</v>
      </c>
      <c r="AA410" s="1">
        <f>IF(P410=1,$O$3,IF(P410=2,$O$4,$O$5))</f>
        <v>0</v>
      </c>
    </row>
    <row r="411">
      <c r="A411" s="1" t="s">
        <v>127</v>
      </c>
      <c r="E411" s="27" t="s">
        <v>367</v>
      </c>
    </row>
    <row r="412">
      <c r="A412" s="1" t="s">
        <v>128</v>
      </c>
    </row>
    <row r="413" ht="153">
      <c r="A413" s="1" t="s">
        <v>129</v>
      </c>
      <c r="E413" s="27" t="s">
        <v>243</v>
      </c>
    </row>
    <row r="414">
      <c r="A414" s="1" t="s">
        <v>121</v>
      </c>
      <c r="B414" s="1">
        <v>25</v>
      </c>
      <c r="C414" s="26" t="s">
        <v>368</v>
      </c>
      <c r="D414" t="s">
        <v>123</v>
      </c>
      <c r="E414" s="27" t="s">
        <v>369</v>
      </c>
      <c r="F414" s="28" t="s">
        <v>142</v>
      </c>
      <c r="G414" s="29">
        <v>80</v>
      </c>
      <c r="H414" s="28">
        <v>0</v>
      </c>
      <c r="I414" s="30">
        <f>ROUND(G414*H414,P4)</f>
        <v>0</v>
      </c>
      <c r="L414" s="31">
        <v>0</v>
      </c>
      <c r="M414" s="24">
        <f>ROUND(G414*L414,P4)</f>
        <v>0</v>
      </c>
      <c r="N414" s="25" t="s">
        <v>126</v>
      </c>
      <c r="O414" s="32">
        <f>M414*AA414</f>
        <v>0</v>
      </c>
      <c r="P414" s="1">
        <v>3</v>
      </c>
      <c r="AA414" s="1">
        <f>IF(P414=1,$O$3,IF(P414=2,$O$4,$O$5))</f>
        <v>0</v>
      </c>
    </row>
    <row r="415">
      <c r="A415" s="1" t="s">
        <v>127</v>
      </c>
      <c r="E415" s="27" t="s">
        <v>369</v>
      </c>
    </row>
    <row r="416">
      <c r="A416" s="1" t="s">
        <v>128</v>
      </c>
    </row>
    <row r="417" ht="153">
      <c r="A417" s="1" t="s">
        <v>129</v>
      </c>
      <c r="E417" s="27" t="s">
        <v>227</v>
      </c>
    </row>
    <row r="418">
      <c r="A418" s="1" t="s">
        <v>121</v>
      </c>
      <c r="B418" s="1">
        <v>26</v>
      </c>
      <c r="C418" s="26" t="s">
        <v>370</v>
      </c>
      <c r="D418" t="s">
        <v>123</v>
      </c>
      <c r="E418" s="27" t="s">
        <v>371</v>
      </c>
      <c r="F418" s="28" t="s">
        <v>149</v>
      </c>
      <c r="G418" s="29">
        <v>2</v>
      </c>
      <c r="H418" s="28">
        <v>0</v>
      </c>
      <c r="I418" s="30">
        <f>ROUND(G418*H418,P4)</f>
        <v>0</v>
      </c>
      <c r="L418" s="31">
        <v>0</v>
      </c>
      <c r="M418" s="24">
        <f>ROUND(G418*L418,P4)</f>
        <v>0</v>
      </c>
      <c r="N418" s="25" t="s">
        <v>126</v>
      </c>
      <c r="O418" s="32">
        <f>M418*AA418</f>
        <v>0</v>
      </c>
      <c r="P418" s="1">
        <v>3</v>
      </c>
      <c r="AA418" s="1">
        <f>IF(P418=1,$O$3,IF(P418=2,$O$4,$O$5))</f>
        <v>0</v>
      </c>
    </row>
    <row r="419">
      <c r="A419" s="1" t="s">
        <v>127</v>
      </c>
      <c r="E419" s="27" t="s">
        <v>371</v>
      </c>
    </row>
    <row r="420">
      <c r="A420" s="1" t="s">
        <v>128</v>
      </c>
    </row>
    <row r="421" ht="165.75">
      <c r="A421" s="1" t="s">
        <v>129</v>
      </c>
      <c r="E421" s="27" t="s">
        <v>372</v>
      </c>
    </row>
    <row r="422">
      <c r="A422" s="1" t="s">
        <v>121</v>
      </c>
      <c r="B422" s="1">
        <v>27</v>
      </c>
      <c r="C422" s="26" t="s">
        <v>373</v>
      </c>
      <c r="D422" t="s">
        <v>123</v>
      </c>
      <c r="E422" s="27" t="s">
        <v>374</v>
      </c>
      <c r="F422" s="28" t="s">
        <v>149</v>
      </c>
      <c r="G422" s="29">
        <v>2</v>
      </c>
      <c r="H422" s="28">
        <v>0</v>
      </c>
      <c r="I422" s="30">
        <f>ROUND(G422*H422,P4)</f>
        <v>0</v>
      </c>
      <c r="L422" s="31">
        <v>0</v>
      </c>
      <c r="M422" s="24">
        <f>ROUND(G422*L422,P4)</f>
        <v>0</v>
      </c>
      <c r="N422" s="25" t="s">
        <v>126</v>
      </c>
      <c r="O422" s="32">
        <f>M422*AA422</f>
        <v>0</v>
      </c>
      <c r="P422" s="1">
        <v>3</v>
      </c>
      <c r="AA422" s="1">
        <f>IF(P422=1,$O$3,IF(P422=2,$O$4,$O$5))</f>
        <v>0</v>
      </c>
    </row>
    <row r="423">
      <c r="A423" s="1" t="s">
        <v>127</v>
      </c>
      <c r="E423" s="27" t="s">
        <v>374</v>
      </c>
    </row>
    <row r="424">
      <c r="A424" s="1" t="s">
        <v>128</v>
      </c>
    </row>
    <row r="425" ht="127.5">
      <c r="A425" s="1" t="s">
        <v>129</v>
      </c>
      <c r="E425" s="27" t="s">
        <v>375</v>
      </c>
    </row>
    <row r="426">
      <c r="A426" s="1" t="s">
        <v>121</v>
      </c>
      <c r="B426" s="1">
        <v>28</v>
      </c>
      <c r="C426" s="26" t="s">
        <v>376</v>
      </c>
      <c r="D426" t="s">
        <v>123</v>
      </c>
      <c r="E426" s="27" t="s">
        <v>377</v>
      </c>
      <c r="F426" s="28" t="s">
        <v>149</v>
      </c>
      <c r="G426" s="29">
        <v>2</v>
      </c>
      <c r="H426" s="28">
        <v>0</v>
      </c>
      <c r="I426" s="30">
        <f>ROUND(G426*H426,P4)</f>
        <v>0</v>
      </c>
      <c r="L426" s="31">
        <v>0</v>
      </c>
      <c r="M426" s="24">
        <f>ROUND(G426*L426,P4)</f>
        <v>0</v>
      </c>
      <c r="N426" s="25" t="s">
        <v>126</v>
      </c>
      <c r="O426" s="32">
        <f>M426*AA426</f>
        <v>0</v>
      </c>
      <c r="P426" s="1">
        <v>3</v>
      </c>
      <c r="AA426" s="1">
        <f>IF(P426=1,$O$3,IF(P426=2,$O$4,$O$5))</f>
        <v>0</v>
      </c>
    </row>
    <row r="427">
      <c r="A427" s="1" t="s">
        <v>127</v>
      </c>
      <c r="E427" s="27" t="s">
        <v>377</v>
      </c>
    </row>
    <row r="428">
      <c r="A428" s="1" t="s">
        <v>128</v>
      </c>
    </row>
    <row r="429" ht="153">
      <c r="A429" s="1" t="s">
        <v>129</v>
      </c>
      <c r="E429" s="27" t="s">
        <v>243</v>
      </c>
    </row>
    <row r="430" ht="25.5">
      <c r="A430" s="1" t="s">
        <v>121</v>
      </c>
      <c r="B430" s="1">
        <v>29</v>
      </c>
      <c r="C430" s="26" t="s">
        <v>378</v>
      </c>
      <c r="D430" t="s">
        <v>123</v>
      </c>
      <c r="E430" s="27" t="s">
        <v>379</v>
      </c>
      <c r="F430" s="28" t="s">
        <v>149</v>
      </c>
      <c r="G430" s="29">
        <v>2</v>
      </c>
      <c r="H430" s="28">
        <v>0</v>
      </c>
      <c r="I430" s="30">
        <f>ROUND(G430*H430,P4)</f>
        <v>0</v>
      </c>
      <c r="L430" s="31">
        <v>0</v>
      </c>
      <c r="M430" s="24">
        <f>ROUND(G430*L430,P4)</f>
        <v>0</v>
      </c>
      <c r="N430" s="25" t="s">
        <v>126</v>
      </c>
      <c r="O430" s="32">
        <f>M430*AA430</f>
        <v>0</v>
      </c>
      <c r="P430" s="1">
        <v>3</v>
      </c>
      <c r="AA430" s="1">
        <f>IF(P430=1,$O$3,IF(P430=2,$O$4,$O$5))</f>
        <v>0</v>
      </c>
    </row>
    <row r="431" ht="25.5">
      <c r="A431" s="1" t="s">
        <v>127</v>
      </c>
      <c r="E431" s="27" t="s">
        <v>379</v>
      </c>
    </row>
    <row r="432">
      <c r="A432" s="1" t="s">
        <v>128</v>
      </c>
    </row>
    <row r="433" ht="153">
      <c r="A433" s="1" t="s">
        <v>129</v>
      </c>
      <c r="E433" s="27" t="s">
        <v>237</v>
      </c>
    </row>
    <row r="434">
      <c r="A434" s="1" t="s">
        <v>121</v>
      </c>
      <c r="B434" s="1">
        <v>91</v>
      </c>
      <c r="C434" s="26" t="s">
        <v>380</v>
      </c>
      <c r="D434" t="s">
        <v>123</v>
      </c>
      <c r="E434" s="27" t="s">
        <v>381</v>
      </c>
      <c r="F434" s="28" t="s">
        <v>142</v>
      </c>
      <c r="G434" s="29">
        <v>345</v>
      </c>
      <c r="H434" s="28">
        <v>0</v>
      </c>
      <c r="I434" s="30">
        <f>ROUND(G434*H434,P4)</f>
        <v>0</v>
      </c>
      <c r="L434" s="31">
        <v>0</v>
      </c>
      <c r="M434" s="24">
        <f>ROUND(G434*L434,P4)</f>
        <v>0</v>
      </c>
      <c r="N434" s="25" t="s">
        <v>177</v>
      </c>
      <c r="O434" s="32">
        <f>M434*AA434</f>
        <v>0</v>
      </c>
      <c r="P434" s="1">
        <v>3</v>
      </c>
      <c r="AA434" s="1">
        <f>IF(P434=1,$O$3,IF(P434=2,$O$4,$O$5))</f>
        <v>0</v>
      </c>
    </row>
    <row r="435">
      <c r="A435" s="1" t="s">
        <v>127</v>
      </c>
      <c r="E435" s="27" t="s">
        <v>381</v>
      </c>
    </row>
    <row r="436">
      <c r="A436" s="1" t="s">
        <v>128</v>
      </c>
    </row>
    <row r="437" ht="38.25">
      <c r="A437" s="1" t="s">
        <v>129</v>
      </c>
      <c r="E437" s="27" t="s">
        <v>161</v>
      </c>
    </row>
    <row r="438">
      <c r="A438" s="1" t="s">
        <v>121</v>
      </c>
      <c r="B438" s="1">
        <v>9</v>
      </c>
      <c r="C438" s="26" t="s">
        <v>382</v>
      </c>
      <c r="D438" t="s">
        <v>123</v>
      </c>
      <c r="E438" s="27" t="s">
        <v>383</v>
      </c>
      <c r="F438" s="28" t="s">
        <v>149</v>
      </c>
      <c r="G438" s="29">
        <v>2</v>
      </c>
      <c r="H438" s="28">
        <v>0</v>
      </c>
      <c r="I438" s="30">
        <f>ROUND(G438*H438,P4)</f>
        <v>0</v>
      </c>
      <c r="L438" s="31">
        <v>0</v>
      </c>
      <c r="M438" s="24">
        <f>ROUND(G438*L438,P4)</f>
        <v>0</v>
      </c>
      <c r="N438" s="25" t="s">
        <v>177</v>
      </c>
      <c r="O438" s="32">
        <f>M438*AA438</f>
        <v>0</v>
      </c>
      <c r="P438" s="1">
        <v>3</v>
      </c>
      <c r="AA438" s="1">
        <f>IF(P438=1,$O$3,IF(P438=2,$O$4,$O$5))</f>
        <v>0</v>
      </c>
    </row>
    <row r="439">
      <c r="A439" s="1" t="s">
        <v>127</v>
      </c>
      <c r="E439" s="27" t="s">
        <v>383</v>
      </c>
    </row>
    <row r="440">
      <c r="A440" s="1" t="s">
        <v>128</v>
      </c>
    </row>
    <row r="441" ht="140.25">
      <c r="A441" s="1" t="s">
        <v>129</v>
      </c>
      <c r="E441" s="27" t="s">
        <v>384</v>
      </c>
    </row>
    <row r="442">
      <c r="A442" s="1" t="s">
        <v>121</v>
      </c>
      <c r="B442" s="1">
        <v>30</v>
      </c>
      <c r="C442" s="26" t="s">
        <v>385</v>
      </c>
      <c r="D442" t="s">
        <v>123</v>
      </c>
      <c r="E442" s="27" t="s">
        <v>386</v>
      </c>
      <c r="F442" s="28" t="s">
        <v>149</v>
      </c>
      <c r="G442" s="29">
        <v>2</v>
      </c>
      <c r="H442" s="28">
        <v>0</v>
      </c>
      <c r="I442" s="30">
        <f>ROUND(G442*H442,P4)</f>
        <v>0</v>
      </c>
      <c r="L442" s="31">
        <v>0</v>
      </c>
      <c r="M442" s="24">
        <f>ROUND(G442*L442,P4)</f>
        <v>0</v>
      </c>
      <c r="N442" s="25" t="s">
        <v>177</v>
      </c>
      <c r="O442" s="32">
        <f>M442*AA442</f>
        <v>0</v>
      </c>
      <c r="P442" s="1">
        <v>3</v>
      </c>
      <c r="AA442" s="1">
        <f>IF(P442=1,$O$3,IF(P442=2,$O$4,$O$5))</f>
        <v>0</v>
      </c>
    </row>
    <row r="443">
      <c r="A443" s="1" t="s">
        <v>127</v>
      </c>
      <c r="E443" s="27" t="s">
        <v>386</v>
      </c>
    </row>
    <row r="444">
      <c r="A444" s="1" t="s">
        <v>128</v>
      </c>
    </row>
    <row r="445" ht="153">
      <c r="A445" s="1" t="s">
        <v>129</v>
      </c>
      <c r="E445" s="27" t="s">
        <v>387</v>
      </c>
    </row>
  </sheetData>
  <sheetProtection sheet="1" objects="1" scenarios="1" spinCount="100000" saltValue="2M2uDwfkEgOJ2UYc78dB0KHlJVfMFnlS1Lx8P6WNFt4lUPWPf3F9QWNsKcn/FQUdJRlCZh26f8TjdIjZVddDxA==" hashValue="Kg1XZhTX0n3JVEwSP4S21jdaPG8hx26PvKkBzDKACAlWPVmFJlzQhBHvPUFlmt9N5CyWh9kQHWkm5EmhqaIDM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COUNTIFS(L8:L891,"=0",A8:A891,"P")+COUNTIFS(L8:L891,"",A8:A891,"P")+SUM(Q8:Q891)</f>
        <v>0</v>
      </c>
    </row>
    <row r="8" ht="25.5">
      <c r="A8" s="1" t="s">
        <v>116</v>
      </c>
      <c r="C8" s="22" t="s">
        <v>2697</v>
      </c>
      <c r="E8" s="23" t="s">
        <v>59</v>
      </c>
      <c r="L8" s="24">
        <f>L9+L66+L71+L76+L113+L146+L151+L156+L161+L170+L175+L236+L245+L254+L275+L292+L397+L422+L467+L484+L517+L542+L547+L556+L561+L570+L591+L596+L845+L886</f>
        <v>0</v>
      </c>
      <c r="M8" s="24">
        <f>M9+M66+M71+M76+M113+M146+M151+M156+M161+M170+M175+M236+M245+M254+M275+M292+M397+M422+M467+M484+M517+M542+M547+M556+M561+M570+M591+M596+M845+M886</f>
        <v>0</v>
      </c>
      <c r="N8" s="25"/>
    </row>
    <row r="9">
      <c r="A9" s="1" t="s">
        <v>118</v>
      </c>
      <c r="C9" s="22" t="s">
        <v>119</v>
      </c>
      <c r="E9" s="23" t="s">
        <v>1051</v>
      </c>
      <c r="L9" s="24">
        <f>SUMIFS(L10:L65,A10:A65,"P")</f>
        <v>0</v>
      </c>
      <c r="M9" s="24">
        <f>SUMIFS(M10:M65,A10:A65,"P")</f>
        <v>0</v>
      </c>
      <c r="N9" s="25"/>
    </row>
    <row r="10" ht="25.5">
      <c r="A10" s="1" t="s">
        <v>121</v>
      </c>
      <c r="B10" s="1">
        <v>1</v>
      </c>
      <c r="C10" s="26" t="s">
        <v>2698</v>
      </c>
      <c r="D10" t="s">
        <v>123</v>
      </c>
      <c r="E10" s="27" t="s">
        <v>2699</v>
      </c>
      <c r="F10" s="28" t="s">
        <v>603</v>
      </c>
      <c r="G10" s="29">
        <v>92.010000000000005</v>
      </c>
      <c r="H10" s="28">
        <v>0</v>
      </c>
      <c r="I10" s="30">
        <f>ROUND(G10*H10,P4)</f>
        <v>0</v>
      </c>
      <c r="L10" s="31">
        <v>0</v>
      </c>
      <c r="M10" s="24">
        <f>ROUND(G10*L10,P4)</f>
        <v>0</v>
      </c>
      <c r="N10" s="25" t="s">
        <v>536</v>
      </c>
      <c r="O10" s="32">
        <f>M10*AA10</f>
        <v>0</v>
      </c>
      <c r="P10" s="1">
        <v>3</v>
      </c>
      <c r="AA10" s="1">
        <f>IF(P10=1,$O$3,IF(P10=2,$O$4,$O$5))</f>
        <v>0</v>
      </c>
    </row>
    <row r="11" ht="25.5">
      <c r="A11" s="1" t="s">
        <v>127</v>
      </c>
      <c r="E11" s="27" t="s">
        <v>2699</v>
      </c>
    </row>
    <row r="12" ht="38.25">
      <c r="A12" s="1" t="s">
        <v>128</v>
      </c>
      <c r="E12" s="33" t="s">
        <v>2700</v>
      </c>
    </row>
    <row r="13">
      <c r="A13" s="1" t="s">
        <v>129</v>
      </c>
      <c r="E13" s="27" t="s">
        <v>123</v>
      </c>
    </row>
    <row r="14" ht="25.5">
      <c r="A14" s="1" t="s">
        <v>121</v>
      </c>
      <c r="B14" s="1">
        <v>2</v>
      </c>
      <c r="C14" s="26" t="s">
        <v>2701</v>
      </c>
      <c r="D14" t="s">
        <v>123</v>
      </c>
      <c r="E14" s="27" t="s">
        <v>2702</v>
      </c>
      <c r="F14" s="28" t="s">
        <v>125</v>
      </c>
      <c r="G14" s="29">
        <v>46.637</v>
      </c>
      <c r="H14" s="28">
        <v>0</v>
      </c>
      <c r="I14" s="30">
        <f>ROUND(G14*H14,P4)</f>
        <v>0</v>
      </c>
      <c r="L14" s="31">
        <v>0</v>
      </c>
      <c r="M14" s="24">
        <f>ROUND(G14*L14,P4)</f>
        <v>0</v>
      </c>
      <c r="N14" s="25" t="s">
        <v>536</v>
      </c>
      <c r="O14" s="32">
        <f>M14*AA14</f>
        <v>0</v>
      </c>
      <c r="P14" s="1">
        <v>3</v>
      </c>
      <c r="AA14" s="1">
        <f>IF(P14=1,$O$3,IF(P14=2,$O$4,$O$5))</f>
        <v>0</v>
      </c>
    </row>
    <row r="15" ht="25.5">
      <c r="A15" s="1" t="s">
        <v>127</v>
      </c>
      <c r="E15" s="27" t="s">
        <v>2702</v>
      </c>
    </row>
    <row r="16" ht="306">
      <c r="A16" s="1" t="s">
        <v>128</v>
      </c>
      <c r="E16" s="33" t="s">
        <v>2703</v>
      </c>
    </row>
    <row r="17">
      <c r="A17" s="1" t="s">
        <v>129</v>
      </c>
      <c r="E17" s="27" t="s">
        <v>123</v>
      </c>
    </row>
    <row r="18" ht="25.5">
      <c r="A18" s="1" t="s">
        <v>121</v>
      </c>
      <c r="B18" s="1">
        <v>3</v>
      </c>
      <c r="C18" s="26" t="s">
        <v>1058</v>
      </c>
      <c r="D18" t="s">
        <v>123</v>
      </c>
      <c r="E18" s="27" t="s">
        <v>1059</v>
      </c>
      <c r="F18" s="28" t="s">
        <v>125</v>
      </c>
      <c r="G18" s="29">
        <v>3.5670000000000002</v>
      </c>
      <c r="H18" s="28">
        <v>0</v>
      </c>
      <c r="I18" s="30">
        <f>ROUND(G18*H18,P4)</f>
        <v>0</v>
      </c>
      <c r="L18" s="31">
        <v>0</v>
      </c>
      <c r="M18" s="24">
        <f>ROUND(G18*L18,P4)</f>
        <v>0</v>
      </c>
      <c r="N18" s="25" t="s">
        <v>536</v>
      </c>
      <c r="O18" s="32">
        <f>M18*AA18</f>
        <v>0</v>
      </c>
      <c r="P18" s="1">
        <v>3</v>
      </c>
      <c r="AA18" s="1">
        <f>IF(P18=1,$O$3,IF(P18=2,$O$4,$O$5))</f>
        <v>0</v>
      </c>
    </row>
    <row r="19" ht="25.5">
      <c r="A19" s="1" t="s">
        <v>127</v>
      </c>
      <c r="E19" s="27" t="s">
        <v>1059</v>
      </c>
    </row>
    <row r="20" ht="114.75">
      <c r="A20" s="1" t="s">
        <v>128</v>
      </c>
      <c r="E20" s="33" t="s">
        <v>1402</v>
      </c>
    </row>
    <row r="21">
      <c r="A21" s="1" t="s">
        <v>129</v>
      </c>
      <c r="E21" s="27" t="s">
        <v>123</v>
      </c>
    </row>
    <row r="22" ht="25.5">
      <c r="A22" s="1" t="s">
        <v>121</v>
      </c>
      <c r="B22" s="1">
        <v>4</v>
      </c>
      <c r="C22" s="26" t="s">
        <v>2704</v>
      </c>
      <c r="D22" t="s">
        <v>123</v>
      </c>
      <c r="E22" s="27" t="s">
        <v>2705</v>
      </c>
      <c r="F22" s="28" t="s">
        <v>125</v>
      </c>
      <c r="G22" s="29">
        <v>147.21600000000001</v>
      </c>
      <c r="H22" s="28">
        <v>0</v>
      </c>
      <c r="I22" s="30">
        <f>ROUND(G22*H22,P4)</f>
        <v>0</v>
      </c>
      <c r="L22" s="31">
        <v>0</v>
      </c>
      <c r="M22" s="24">
        <f>ROUND(G22*L22,P4)</f>
        <v>0</v>
      </c>
      <c r="N22" s="25" t="s">
        <v>536</v>
      </c>
      <c r="O22" s="32">
        <f>M22*AA22</f>
        <v>0</v>
      </c>
      <c r="P22" s="1">
        <v>3</v>
      </c>
      <c r="AA22" s="1">
        <f>IF(P22=1,$O$3,IF(P22=2,$O$4,$O$5))</f>
        <v>0</v>
      </c>
    </row>
    <row r="23" ht="25.5">
      <c r="A23" s="1" t="s">
        <v>127</v>
      </c>
      <c r="E23" s="27" t="s">
        <v>2706</v>
      </c>
    </row>
    <row r="24" ht="51">
      <c r="A24" s="1" t="s">
        <v>128</v>
      </c>
      <c r="E24" s="33" t="s">
        <v>2707</v>
      </c>
    </row>
    <row r="25">
      <c r="A25" s="1" t="s">
        <v>129</v>
      </c>
      <c r="E25" s="27" t="s">
        <v>123</v>
      </c>
    </row>
    <row r="26">
      <c r="A26" s="1" t="s">
        <v>121</v>
      </c>
      <c r="B26" s="1">
        <v>5</v>
      </c>
      <c r="C26" s="26" t="s">
        <v>2708</v>
      </c>
      <c r="D26" t="s">
        <v>123</v>
      </c>
      <c r="E26" s="27" t="s">
        <v>2709</v>
      </c>
      <c r="F26" s="28" t="s">
        <v>125</v>
      </c>
      <c r="G26" s="29">
        <v>45.847000000000001</v>
      </c>
      <c r="H26" s="28">
        <v>0</v>
      </c>
      <c r="I26" s="30">
        <f>ROUND(G26*H26,P4)</f>
        <v>0</v>
      </c>
      <c r="L26" s="31">
        <v>0</v>
      </c>
      <c r="M26" s="24">
        <f>ROUND(G26*L26,P4)</f>
        <v>0</v>
      </c>
      <c r="N26" s="25" t="s">
        <v>536</v>
      </c>
      <c r="O26" s="32">
        <f>M26*AA26</f>
        <v>0</v>
      </c>
      <c r="P26" s="1">
        <v>3</v>
      </c>
      <c r="AA26" s="1">
        <f>IF(P26=1,$O$3,IF(P26=2,$O$4,$O$5))</f>
        <v>0</v>
      </c>
    </row>
    <row r="27">
      <c r="A27" s="1" t="s">
        <v>127</v>
      </c>
      <c r="E27" s="27" t="s">
        <v>2709</v>
      </c>
    </row>
    <row r="28" ht="409.5">
      <c r="A28" s="1" t="s">
        <v>128</v>
      </c>
      <c r="E28" s="33" t="s">
        <v>2710</v>
      </c>
    </row>
    <row r="29">
      <c r="A29" s="1" t="s">
        <v>129</v>
      </c>
      <c r="E29" s="27" t="s">
        <v>123</v>
      </c>
    </row>
    <row r="30" ht="25.5">
      <c r="A30" s="1" t="s">
        <v>121</v>
      </c>
      <c r="B30" s="1">
        <v>6</v>
      </c>
      <c r="C30" s="26" t="s">
        <v>2711</v>
      </c>
      <c r="D30" t="s">
        <v>123</v>
      </c>
      <c r="E30" s="27" t="s">
        <v>2712</v>
      </c>
      <c r="F30" s="28" t="s">
        <v>603</v>
      </c>
      <c r="G30" s="29">
        <v>245.36000000000001</v>
      </c>
      <c r="H30" s="28">
        <v>0.00058</v>
      </c>
      <c r="I30" s="30">
        <f>ROUND(G30*H30,P4)</f>
        <v>0</v>
      </c>
      <c r="L30" s="31">
        <v>0</v>
      </c>
      <c r="M30" s="24">
        <f>ROUND(G30*L30,P4)</f>
        <v>0</v>
      </c>
      <c r="N30" s="25" t="s">
        <v>536</v>
      </c>
      <c r="O30" s="32">
        <f>M30*AA30</f>
        <v>0</v>
      </c>
      <c r="P30" s="1">
        <v>3</v>
      </c>
      <c r="AA30" s="1">
        <f>IF(P30=1,$O$3,IF(P30=2,$O$4,$O$5))</f>
        <v>0</v>
      </c>
    </row>
    <row r="31" ht="25.5">
      <c r="A31" s="1" t="s">
        <v>127</v>
      </c>
      <c r="E31" s="27" t="s">
        <v>2712</v>
      </c>
    </row>
    <row r="32" ht="51">
      <c r="A32" s="1" t="s">
        <v>128</v>
      </c>
      <c r="E32" s="33" t="s">
        <v>2713</v>
      </c>
    </row>
    <row r="33">
      <c r="A33" s="1" t="s">
        <v>129</v>
      </c>
      <c r="E33" s="27" t="s">
        <v>123</v>
      </c>
    </row>
    <row r="34" ht="25.5">
      <c r="A34" s="1" t="s">
        <v>121</v>
      </c>
      <c r="B34" s="1">
        <v>7</v>
      </c>
      <c r="C34" s="26" t="s">
        <v>2714</v>
      </c>
      <c r="D34" t="s">
        <v>123</v>
      </c>
      <c r="E34" s="27" t="s">
        <v>2715</v>
      </c>
      <c r="F34" s="28" t="s">
        <v>603</v>
      </c>
      <c r="G34" s="29">
        <v>245.36000000000001</v>
      </c>
      <c r="H34" s="28">
        <v>0</v>
      </c>
      <c r="I34" s="30">
        <f>ROUND(G34*H34,P4)</f>
        <v>0</v>
      </c>
      <c r="L34" s="31">
        <v>0</v>
      </c>
      <c r="M34" s="24">
        <f>ROUND(G34*L34,P4)</f>
        <v>0</v>
      </c>
      <c r="N34" s="25" t="s">
        <v>536</v>
      </c>
      <c r="O34" s="32">
        <f>M34*AA34</f>
        <v>0</v>
      </c>
      <c r="P34" s="1">
        <v>3</v>
      </c>
      <c r="AA34" s="1">
        <f>IF(P34=1,$O$3,IF(P34=2,$O$4,$O$5))</f>
        <v>0</v>
      </c>
    </row>
    <row r="35" ht="25.5">
      <c r="A35" s="1" t="s">
        <v>127</v>
      </c>
      <c r="E35" s="27" t="s">
        <v>2715</v>
      </c>
    </row>
    <row r="36">
      <c r="A36" s="1" t="s">
        <v>128</v>
      </c>
    </row>
    <row r="37">
      <c r="A37" s="1" t="s">
        <v>129</v>
      </c>
      <c r="E37" s="27" t="s">
        <v>123</v>
      </c>
    </row>
    <row r="38" ht="25.5">
      <c r="A38" s="1" t="s">
        <v>121</v>
      </c>
      <c r="B38" s="1">
        <v>8</v>
      </c>
      <c r="C38" s="26" t="s">
        <v>2716</v>
      </c>
      <c r="D38" t="s">
        <v>123</v>
      </c>
      <c r="E38" s="27" t="s">
        <v>2717</v>
      </c>
      <c r="F38" s="28" t="s">
        <v>125</v>
      </c>
      <c r="G38" s="29">
        <v>96.051000000000002</v>
      </c>
      <c r="H38" s="28">
        <v>0</v>
      </c>
      <c r="I38" s="30">
        <f>ROUND(G38*H38,P4)</f>
        <v>0</v>
      </c>
      <c r="L38" s="31">
        <v>0</v>
      </c>
      <c r="M38" s="24">
        <f>ROUND(G38*L38,P4)</f>
        <v>0</v>
      </c>
      <c r="N38" s="25" t="s">
        <v>536</v>
      </c>
      <c r="O38" s="32">
        <f>M38*AA38</f>
        <v>0</v>
      </c>
      <c r="P38" s="1">
        <v>3</v>
      </c>
      <c r="AA38" s="1">
        <f>IF(P38=1,$O$3,IF(P38=2,$O$4,$O$5))</f>
        <v>0</v>
      </c>
    </row>
    <row r="39" ht="38.25">
      <c r="A39" s="1" t="s">
        <v>127</v>
      </c>
      <c r="E39" s="27" t="s">
        <v>2718</v>
      </c>
    </row>
    <row r="40">
      <c r="A40" s="1" t="s">
        <v>128</v>
      </c>
      <c r="E40" s="33" t="s">
        <v>2719</v>
      </c>
    </row>
    <row r="41">
      <c r="A41" s="1" t="s">
        <v>129</v>
      </c>
      <c r="E41" s="27" t="s">
        <v>123</v>
      </c>
    </row>
    <row r="42" ht="25.5">
      <c r="A42" s="1" t="s">
        <v>121</v>
      </c>
      <c r="B42" s="1">
        <v>9</v>
      </c>
      <c r="C42" s="26" t="s">
        <v>2720</v>
      </c>
      <c r="D42" t="s">
        <v>123</v>
      </c>
      <c r="E42" s="27" t="s">
        <v>2721</v>
      </c>
      <c r="F42" s="28" t="s">
        <v>125</v>
      </c>
      <c r="G42" s="29">
        <v>96.051000000000002</v>
      </c>
      <c r="H42" s="28">
        <v>0</v>
      </c>
      <c r="I42" s="30">
        <f>ROUND(G42*H42,P4)</f>
        <v>0</v>
      </c>
      <c r="L42" s="31">
        <v>0</v>
      </c>
      <c r="M42" s="24">
        <f>ROUND(G42*L42,P4)</f>
        <v>0</v>
      </c>
      <c r="N42" s="25" t="s">
        <v>536</v>
      </c>
      <c r="O42" s="32">
        <f>M42*AA42</f>
        <v>0</v>
      </c>
      <c r="P42" s="1">
        <v>3</v>
      </c>
      <c r="AA42" s="1">
        <f>IF(P42=1,$O$3,IF(P42=2,$O$4,$O$5))</f>
        <v>0</v>
      </c>
    </row>
    <row r="43" ht="38.25">
      <c r="A43" s="1" t="s">
        <v>127</v>
      </c>
      <c r="E43" s="27" t="s">
        <v>2722</v>
      </c>
    </row>
    <row r="44">
      <c r="A44" s="1" t="s">
        <v>128</v>
      </c>
    </row>
    <row r="45">
      <c r="A45" s="1" t="s">
        <v>129</v>
      </c>
      <c r="E45" s="27" t="s">
        <v>123</v>
      </c>
    </row>
    <row r="46" ht="25.5">
      <c r="A46" s="1" t="s">
        <v>121</v>
      </c>
      <c r="B46" s="1">
        <v>10</v>
      </c>
      <c r="C46" s="26" t="s">
        <v>2723</v>
      </c>
      <c r="D46" t="s">
        <v>123</v>
      </c>
      <c r="E46" s="27" t="s">
        <v>2724</v>
      </c>
      <c r="F46" s="28" t="s">
        <v>125</v>
      </c>
      <c r="G46" s="29">
        <v>192.102</v>
      </c>
      <c r="H46" s="28">
        <v>0</v>
      </c>
      <c r="I46" s="30">
        <f>ROUND(G46*H46,P4)</f>
        <v>0</v>
      </c>
      <c r="L46" s="31">
        <v>0</v>
      </c>
      <c r="M46" s="24">
        <f>ROUND(G46*L46,P4)</f>
        <v>0</v>
      </c>
      <c r="N46" s="25" t="s">
        <v>536</v>
      </c>
      <c r="O46" s="32">
        <f>M46*AA46</f>
        <v>0</v>
      </c>
      <c r="P46" s="1">
        <v>3</v>
      </c>
      <c r="AA46" s="1">
        <f>IF(P46=1,$O$3,IF(P46=2,$O$4,$O$5))</f>
        <v>0</v>
      </c>
    </row>
    <row r="47" ht="38.25">
      <c r="A47" s="1" t="s">
        <v>127</v>
      </c>
      <c r="E47" s="27" t="s">
        <v>2725</v>
      </c>
    </row>
    <row r="48">
      <c r="A48" s="1" t="s">
        <v>128</v>
      </c>
    </row>
    <row r="49">
      <c r="A49" s="1" t="s">
        <v>129</v>
      </c>
      <c r="E49" s="27" t="s">
        <v>123</v>
      </c>
    </row>
    <row r="50" ht="25.5">
      <c r="A50" s="1" t="s">
        <v>121</v>
      </c>
      <c r="B50" s="1">
        <v>11</v>
      </c>
      <c r="C50" s="26" t="s">
        <v>2726</v>
      </c>
      <c r="D50" t="s">
        <v>123</v>
      </c>
      <c r="E50" s="27" t="s">
        <v>2727</v>
      </c>
      <c r="F50" s="28" t="s">
        <v>125</v>
      </c>
      <c r="G50" s="29">
        <v>147.21600000000001</v>
      </c>
      <c r="H50" s="28">
        <v>0</v>
      </c>
      <c r="I50" s="30">
        <f>ROUND(G50*H50,P4)</f>
        <v>0</v>
      </c>
      <c r="L50" s="31">
        <v>0</v>
      </c>
      <c r="M50" s="24">
        <f>ROUND(G50*L50,P4)</f>
        <v>0</v>
      </c>
      <c r="N50" s="25" t="s">
        <v>536</v>
      </c>
      <c r="O50" s="32">
        <f>M50*AA50</f>
        <v>0</v>
      </c>
      <c r="P50" s="1">
        <v>3</v>
      </c>
      <c r="AA50" s="1">
        <f>IF(P50=1,$O$3,IF(P50=2,$O$4,$O$5))</f>
        <v>0</v>
      </c>
    </row>
    <row r="51" ht="25.5">
      <c r="A51" s="1" t="s">
        <v>127</v>
      </c>
      <c r="E51" s="27" t="s">
        <v>2727</v>
      </c>
    </row>
    <row r="52">
      <c r="A52" s="1" t="s">
        <v>128</v>
      </c>
    </row>
    <row r="53">
      <c r="A53" s="1" t="s">
        <v>129</v>
      </c>
      <c r="E53" s="27" t="s">
        <v>123</v>
      </c>
    </row>
    <row r="54" ht="25.5">
      <c r="A54" s="1" t="s">
        <v>121</v>
      </c>
      <c r="B54" s="1">
        <v>12</v>
      </c>
      <c r="C54" s="26" t="s">
        <v>1070</v>
      </c>
      <c r="D54" t="s">
        <v>123</v>
      </c>
      <c r="E54" s="27" t="s">
        <v>1071</v>
      </c>
      <c r="F54" s="28" t="s">
        <v>125</v>
      </c>
      <c r="G54" s="29">
        <v>147.21600000000001</v>
      </c>
      <c r="H54" s="28">
        <v>0</v>
      </c>
      <c r="I54" s="30">
        <f>ROUND(G54*H54,P4)</f>
        <v>0</v>
      </c>
      <c r="L54" s="31">
        <v>0</v>
      </c>
      <c r="M54" s="24">
        <f>ROUND(G54*L54,P4)</f>
        <v>0</v>
      </c>
      <c r="N54" s="25" t="s">
        <v>536</v>
      </c>
      <c r="O54" s="32">
        <f>M54*AA54</f>
        <v>0</v>
      </c>
      <c r="P54" s="1">
        <v>3</v>
      </c>
      <c r="AA54" s="1">
        <f>IF(P54=1,$O$3,IF(P54=2,$O$4,$O$5))</f>
        <v>0</v>
      </c>
    </row>
    <row r="55" ht="25.5">
      <c r="A55" s="1" t="s">
        <v>127</v>
      </c>
      <c r="E55" s="27" t="s">
        <v>1071</v>
      </c>
    </row>
    <row r="56" ht="51">
      <c r="A56" s="1" t="s">
        <v>128</v>
      </c>
      <c r="E56" s="33" t="s">
        <v>2707</v>
      </c>
    </row>
    <row r="57">
      <c r="A57" s="1" t="s">
        <v>129</v>
      </c>
      <c r="E57" s="27" t="s">
        <v>123</v>
      </c>
    </row>
    <row r="58" ht="51">
      <c r="A58" s="1" t="s">
        <v>121</v>
      </c>
      <c r="B58" s="1">
        <v>14</v>
      </c>
      <c r="C58" s="26" t="s">
        <v>1081</v>
      </c>
      <c r="D58" t="s">
        <v>123</v>
      </c>
      <c r="E58" s="27" t="s">
        <v>1082</v>
      </c>
      <c r="F58" s="28" t="s">
        <v>632</v>
      </c>
      <c r="G58" s="29">
        <v>192.102</v>
      </c>
      <c r="H58" s="28">
        <v>0</v>
      </c>
      <c r="I58" s="30">
        <f>ROUND(G58*H58,P4)</f>
        <v>0</v>
      </c>
      <c r="L58" s="31">
        <v>0</v>
      </c>
      <c r="M58" s="24">
        <f>ROUND(G58*L58,P4)</f>
        <v>0</v>
      </c>
      <c r="N58" s="25" t="s">
        <v>177</v>
      </c>
      <c r="O58" s="32">
        <f>M58*AA58</f>
        <v>0</v>
      </c>
      <c r="P58" s="1">
        <v>3</v>
      </c>
      <c r="AA58" s="1">
        <f>IF(P58=1,$O$3,IF(P58=2,$O$4,$O$5))</f>
        <v>0</v>
      </c>
    </row>
    <row r="59" ht="51">
      <c r="A59" s="1" t="s">
        <v>127</v>
      </c>
      <c r="E59" s="27" t="s">
        <v>1082</v>
      </c>
    </row>
    <row r="60">
      <c r="A60" s="1" t="s">
        <v>128</v>
      </c>
      <c r="E60" s="33" t="s">
        <v>2728</v>
      </c>
    </row>
    <row r="61" ht="25.5">
      <c r="A61" s="1" t="s">
        <v>129</v>
      </c>
      <c r="E61" s="27" t="s">
        <v>685</v>
      </c>
    </row>
    <row r="62">
      <c r="A62" s="1" t="s">
        <v>121</v>
      </c>
      <c r="B62" s="1">
        <v>13</v>
      </c>
      <c r="C62" s="26" t="s">
        <v>2729</v>
      </c>
      <c r="D62" t="s">
        <v>123</v>
      </c>
      <c r="E62" s="27" t="s">
        <v>2730</v>
      </c>
      <c r="F62" s="28" t="s">
        <v>603</v>
      </c>
      <c r="G62" s="29">
        <v>7</v>
      </c>
      <c r="H62" s="28">
        <v>0</v>
      </c>
      <c r="I62" s="30">
        <f>ROUND(G62*H62,P4)</f>
        <v>0</v>
      </c>
      <c r="L62" s="31">
        <v>0</v>
      </c>
      <c r="M62" s="24">
        <f>ROUND(G62*L62,P4)</f>
        <v>0</v>
      </c>
      <c r="N62" s="25" t="s">
        <v>177</v>
      </c>
      <c r="O62" s="32">
        <f>M62*AA62</f>
        <v>0</v>
      </c>
      <c r="P62" s="1">
        <v>3</v>
      </c>
      <c r="AA62" s="1">
        <f>IF(P62=1,$O$3,IF(P62=2,$O$4,$O$5))</f>
        <v>0</v>
      </c>
    </row>
    <row r="63">
      <c r="A63" s="1" t="s">
        <v>127</v>
      </c>
      <c r="E63" s="27" t="s">
        <v>2730</v>
      </c>
    </row>
    <row r="64">
      <c r="A64" s="1" t="s">
        <v>128</v>
      </c>
    </row>
    <row r="65" ht="25.5">
      <c r="A65" s="1" t="s">
        <v>129</v>
      </c>
      <c r="E65" s="27" t="s">
        <v>2731</v>
      </c>
    </row>
    <row r="66">
      <c r="A66" s="1" t="s">
        <v>118</v>
      </c>
      <c r="C66" s="22" t="s">
        <v>1084</v>
      </c>
      <c r="E66" s="23" t="s">
        <v>1085</v>
      </c>
      <c r="L66" s="24">
        <f>SUMIFS(L67:L70,A67:A70,"P")</f>
        <v>0</v>
      </c>
      <c r="M66" s="24">
        <f>SUMIFS(M67:M70,A67:A70,"P")</f>
        <v>0</v>
      </c>
      <c r="N66" s="25"/>
    </row>
    <row r="67" ht="25.5">
      <c r="A67" s="1" t="s">
        <v>121</v>
      </c>
      <c r="B67" s="1">
        <v>15</v>
      </c>
      <c r="C67" s="26" t="s">
        <v>2732</v>
      </c>
      <c r="D67" t="s">
        <v>123</v>
      </c>
      <c r="E67" s="27" t="s">
        <v>2733</v>
      </c>
      <c r="F67" s="28" t="s">
        <v>125</v>
      </c>
      <c r="G67" s="29">
        <v>0.93600000000000005</v>
      </c>
      <c r="H67" s="28">
        <v>2.5504500000000001</v>
      </c>
      <c r="I67" s="30">
        <f>ROUND(G67*H67,P4)</f>
        <v>0</v>
      </c>
      <c r="L67" s="31">
        <v>0</v>
      </c>
      <c r="M67" s="24">
        <f>ROUND(G67*L67,P4)</f>
        <v>0</v>
      </c>
      <c r="N67" s="25" t="s">
        <v>536</v>
      </c>
      <c r="O67" s="32">
        <f>M67*AA67</f>
        <v>0</v>
      </c>
      <c r="P67" s="1">
        <v>3</v>
      </c>
      <c r="AA67" s="1">
        <f>IF(P67=1,$O$3,IF(P67=2,$O$4,$O$5))</f>
        <v>0</v>
      </c>
    </row>
    <row r="68" ht="25.5">
      <c r="A68" s="1" t="s">
        <v>127</v>
      </c>
      <c r="E68" s="27" t="s">
        <v>2733</v>
      </c>
    </row>
    <row r="69">
      <c r="A69" s="1" t="s">
        <v>128</v>
      </c>
      <c r="E69" s="33" t="s">
        <v>2734</v>
      </c>
    </row>
    <row r="70">
      <c r="A70" s="1" t="s">
        <v>129</v>
      </c>
      <c r="E70" s="27" t="s">
        <v>123</v>
      </c>
    </row>
    <row r="71">
      <c r="A71" s="1" t="s">
        <v>118</v>
      </c>
      <c r="C71" s="22" t="s">
        <v>532</v>
      </c>
      <c r="E71" s="23" t="s">
        <v>533</v>
      </c>
      <c r="L71" s="24">
        <f>SUMIFS(L72:L75,A72:A75,"P")</f>
        <v>0</v>
      </c>
      <c r="M71" s="24">
        <f>SUMIFS(M72:M75,A72:A75,"P")</f>
        <v>0</v>
      </c>
      <c r="N71" s="25"/>
    </row>
    <row r="72">
      <c r="A72" s="1" t="s">
        <v>121</v>
      </c>
      <c r="B72" s="1">
        <v>211</v>
      </c>
      <c r="C72" s="26" t="s">
        <v>2735</v>
      </c>
      <c r="D72" t="s">
        <v>123</v>
      </c>
      <c r="E72" s="27" t="s">
        <v>2736</v>
      </c>
      <c r="F72" s="28" t="s">
        <v>149</v>
      </c>
      <c r="G72" s="29">
        <v>7</v>
      </c>
      <c r="H72" s="28">
        <v>0</v>
      </c>
      <c r="I72" s="30">
        <f>ROUND(G72*H72,P4)</f>
        <v>0</v>
      </c>
      <c r="L72" s="31">
        <v>0</v>
      </c>
      <c r="M72" s="24">
        <f>ROUND(G72*L72,P4)</f>
        <v>0</v>
      </c>
      <c r="N72" s="25" t="s">
        <v>536</v>
      </c>
      <c r="O72" s="32">
        <f>M72*AA72</f>
        <v>0</v>
      </c>
      <c r="P72" s="1">
        <v>3</v>
      </c>
      <c r="AA72" s="1">
        <f>IF(P72=1,$O$3,IF(P72=2,$O$4,$O$5))</f>
        <v>0</v>
      </c>
    </row>
    <row r="73">
      <c r="A73" s="1" t="s">
        <v>127</v>
      </c>
      <c r="E73" s="27" t="s">
        <v>2736</v>
      </c>
    </row>
    <row r="74" ht="25.5">
      <c r="A74" s="1" t="s">
        <v>128</v>
      </c>
      <c r="E74" s="33" t="s">
        <v>2737</v>
      </c>
    </row>
    <row r="75">
      <c r="A75" s="1" t="s">
        <v>129</v>
      </c>
      <c r="E75" s="27" t="s">
        <v>123</v>
      </c>
    </row>
    <row r="76">
      <c r="A76" s="1" t="s">
        <v>118</v>
      </c>
      <c r="C76" s="22" t="s">
        <v>1416</v>
      </c>
      <c r="E76" s="23" t="s">
        <v>1417</v>
      </c>
      <c r="L76" s="24">
        <f>SUMIFS(L77:L112,A77:A112,"P")</f>
        <v>0</v>
      </c>
      <c r="M76" s="24">
        <f>SUMIFS(M77:M112,A77:A112,"P")</f>
        <v>0</v>
      </c>
      <c r="N76" s="25"/>
    </row>
    <row r="77">
      <c r="A77" s="1" t="s">
        <v>121</v>
      </c>
      <c r="B77" s="1">
        <v>19</v>
      </c>
      <c r="C77" s="26" t="s">
        <v>2738</v>
      </c>
      <c r="D77" t="s">
        <v>123</v>
      </c>
      <c r="E77" s="27" t="s">
        <v>2739</v>
      </c>
      <c r="F77" s="28" t="s">
        <v>632</v>
      </c>
      <c r="G77" s="29">
        <v>0.5</v>
      </c>
      <c r="H77" s="28">
        <v>1</v>
      </c>
      <c r="I77" s="30">
        <f>ROUND(G77*H77,P4)</f>
        <v>0</v>
      </c>
      <c r="L77" s="31">
        <v>0</v>
      </c>
      <c r="M77" s="24">
        <f>ROUND(G77*L77,P4)</f>
        <v>0</v>
      </c>
      <c r="N77" s="25" t="s">
        <v>536</v>
      </c>
      <c r="O77" s="32">
        <f>M77*AA77</f>
        <v>0</v>
      </c>
      <c r="P77" s="1">
        <v>3</v>
      </c>
      <c r="AA77" s="1">
        <f>IF(P77=1,$O$3,IF(P77=2,$O$4,$O$5))</f>
        <v>0</v>
      </c>
    </row>
    <row r="78">
      <c r="A78" s="1" t="s">
        <v>127</v>
      </c>
      <c r="E78" s="27" t="s">
        <v>2739</v>
      </c>
    </row>
    <row r="79" ht="153">
      <c r="A79" s="1" t="s">
        <v>128</v>
      </c>
      <c r="E79" s="33" t="s">
        <v>2740</v>
      </c>
    </row>
    <row r="80">
      <c r="A80" s="1" t="s">
        <v>129</v>
      </c>
      <c r="E80" s="27" t="s">
        <v>123</v>
      </c>
    </row>
    <row r="81">
      <c r="A81" s="1" t="s">
        <v>121</v>
      </c>
      <c r="B81" s="1">
        <v>22</v>
      </c>
      <c r="C81" s="26" t="s">
        <v>2741</v>
      </c>
      <c r="D81" t="s">
        <v>123</v>
      </c>
      <c r="E81" s="27" t="s">
        <v>2742</v>
      </c>
      <c r="F81" s="28" t="s">
        <v>632</v>
      </c>
      <c r="G81" s="29">
        <v>0.97699999999999998</v>
      </c>
      <c r="H81" s="28">
        <v>1</v>
      </c>
      <c r="I81" s="30">
        <f>ROUND(G81*H81,P4)</f>
        <v>0</v>
      </c>
      <c r="L81" s="31">
        <v>0</v>
      </c>
      <c r="M81" s="24">
        <f>ROUND(G81*L81,P4)</f>
        <v>0</v>
      </c>
      <c r="N81" s="25" t="s">
        <v>536</v>
      </c>
      <c r="O81" s="32">
        <f>M81*AA81</f>
        <v>0</v>
      </c>
      <c r="P81" s="1">
        <v>3</v>
      </c>
      <c r="AA81" s="1">
        <f>IF(P81=1,$O$3,IF(P81=2,$O$4,$O$5))</f>
        <v>0</v>
      </c>
    </row>
    <row r="82">
      <c r="A82" s="1" t="s">
        <v>127</v>
      </c>
      <c r="E82" s="27" t="s">
        <v>2742</v>
      </c>
    </row>
    <row r="83">
      <c r="A83" s="1" t="s">
        <v>128</v>
      </c>
    </row>
    <row r="84">
      <c r="A84" s="1" t="s">
        <v>129</v>
      </c>
      <c r="E84" s="27" t="s">
        <v>123</v>
      </c>
    </row>
    <row r="85">
      <c r="A85" s="1" t="s">
        <v>121</v>
      </c>
      <c r="B85" s="1">
        <v>20</v>
      </c>
      <c r="C85" s="26" t="s">
        <v>2743</v>
      </c>
      <c r="D85" t="s">
        <v>123</v>
      </c>
      <c r="E85" s="27" t="s">
        <v>2744</v>
      </c>
      <c r="F85" s="28" t="s">
        <v>632</v>
      </c>
      <c r="G85" s="29">
        <v>0.027</v>
      </c>
      <c r="H85" s="28">
        <v>1</v>
      </c>
      <c r="I85" s="30">
        <f>ROUND(G85*H85,P4)</f>
        <v>0</v>
      </c>
      <c r="L85" s="31">
        <v>0</v>
      </c>
      <c r="M85" s="24">
        <f>ROUND(G85*L85,P4)</f>
        <v>0</v>
      </c>
      <c r="N85" s="25" t="s">
        <v>536</v>
      </c>
      <c r="O85" s="32">
        <f>M85*AA85</f>
        <v>0</v>
      </c>
      <c r="P85" s="1">
        <v>3</v>
      </c>
      <c r="AA85" s="1">
        <f>IF(P85=1,$O$3,IF(P85=2,$O$4,$O$5))</f>
        <v>0</v>
      </c>
    </row>
    <row r="86">
      <c r="A86" s="1" t="s">
        <v>127</v>
      </c>
      <c r="E86" s="27" t="s">
        <v>2744</v>
      </c>
    </row>
    <row r="87" ht="25.5">
      <c r="A87" s="1" t="s">
        <v>128</v>
      </c>
      <c r="E87" s="33" t="s">
        <v>2745</v>
      </c>
    </row>
    <row r="88">
      <c r="A88" s="1" t="s">
        <v>129</v>
      </c>
      <c r="E88" s="27" t="s">
        <v>123</v>
      </c>
    </row>
    <row r="89" ht="25.5">
      <c r="A89" s="1" t="s">
        <v>121</v>
      </c>
      <c r="B89" s="1">
        <v>16</v>
      </c>
      <c r="C89" s="26" t="s">
        <v>1424</v>
      </c>
      <c r="D89" t="s">
        <v>123</v>
      </c>
      <c r="E89" s="27" t="s">
        <v>1425</v>
      </c>
      <c r="F89" s="28" t="s">
        <v>125</v>
      </c>
      <c r="G89" s="29">
        <v>3.1739999999999999</v>
      </c>
      <c r="H89" s="28">
        <v>1.8774999999999999</v>
      </c>
      <c r="I89" s="30">
        <f>ROUND(G89*H89,P4)</f>
        <v>0</v>
      </c>
      <c r="L89" s="31">
        <v>0</v>
      </c>
      <c r="M89" s="24">
        <f>ROUND(G89*L89,P4)</f>
        <v>0</v>
      </c>
      <c r="N89" s="25" t="s">
        <v>536</v>
      </c>
      <c r="O89" s="32">
        <f>M89*AA89</f>
        <v>0</v>
      </c>
      <c r="P89" s="1">
        <v>3</v>
      </c>
      <c r="AA89" s="1">
        <f>IF(P89=1,$O$3,IF(P89=2,$O$4,$O$5))</f>
        <v>0</v>
      </c>
    </row>
    <row r="90" ht="25.5">
      <c r="A90" s="1" t="s">
        <v>127</v>
      </c>
      <c r="E90" s="27" t="s">
        <v>1425</v>
      </c>
    </row>
    <row r="91" ht="51">
      <c r="A91" s="1" t="s">
        <v>128</v>
      </c>
      <c r="E91" s="33" t="s">
        <v>2746</v>
      </c>
    </row>
    <row r="92">
      <c r="A92" s="1" t="s">
        <v>129</v>
      </c>
      <c r="E92" s="27" t="s">
        <v>123</v>
      </c>
    </row>
    <row r="93" ht="25.5">
      <c r="A93" s="1" t="s">
        <v>121</v>
      </c>
      <c r="B93" s="1">
        <v>17</v>
      </c>
      <c r="C93" s="26" t="s">
        <v>1448</v>
      </c>
      <c r="D93" t="s">
        <v>123</v>
      </c>
      <c r="E93" s="27" t="s">
        <v>1449</v>
      </c>
      <c r="F93" s="28" t="s">
        <v>149</v>
      </c>
      <c r="G93" s="29">
        <v>2</v>
      </c>
      <c r="H93" s="28">
        <v>0.04555</v>
      </c>
      <c r="I93" s="30">
        <f>ROUND(G93*H93,P4)</f>
        <v>0</v>
      </c>
      <c r="L93" s="31">
        <v>0</v>
      </c>
      <c r="M93" s="24">
        <f>ROUND(G93*L93,P4)</f>
        <v>0</v>
      </c>
      <c r="N93" s="25" t="s">
        <v>536</v>
      </c>
      <c r="O93" s="32">
        <f>M93*AA93</f>
        <v>0</v>
      </c>
      <c r="P93" s="1">
        <v>3</v>
      </c>
      <c r="AA93" s="1">
        <f>IF(P93=1,$O$3,IF(P93=2,$O$4,$O$5))</f>
        <v>0</v>
      </c>
    </row>
    <row r="94" ht="25.5">
      <c r="A94" s="1" t="s">
        <v>127</v>
      </c>
      <c r="E94" s="27" t="s">
        <v>1449</v>
      </c>
    </row>
    <row r="95" ht="25.5">
      <c r="A95" s="1" t="s">
        <v>128</v>
      </c>
      <c r="E95" s="33" t="s">
        <v>2747</v>
      </c>
    </row>
    <row r="96">
      <c r="A96" s="1" t="s">
        <v>129</v>
      </c>
      <c r="E96" s="27" t="s">
        <v>123</v>
      </c>
    </row>
    <row r="97" ht="25.5">
      <c r="A97" s="1" t="s">
        <v>121</v>
      </c>
      <c r="B97" s="1">
        <v>18</v>
      </c>
      <c r="C97" s="26" t="s">
        <v>2748</v>
      </c>
      <c r="D97" t="s">
        <v>123</v>
      </c>
      <c r="E97" s="27" t="s">
        <v>2749</v>
      </c>
      <c r="F97" s="28" t="s">
        <v>632</v>
      </c>
      <c r="G97" s="29">
        <v>0.52700000000000002</v>
      </c>
      <c r="H97" s="28">
        <v>0.019539999999999998</v>
      </c>
      <c r="I97" s="30">
        <f>ROUND(G97*H97,P4)</f>
        <v>0</v>
      </c>
      <c r="L97" s="31">
        <v>0</v>
      </c>
      <c r="M97" s="24">
        <f>ROUND(G97*L97,P4)</f>
        <v>0</v>
      </c>
      <c r="N97" s="25" t="s">
        <v>536</v>
      </c>
      <c r="O97" s="32">
        <f>M97*AA97</f>
        <v>0</v>
      </c>
      <c r="P97" s="1">
        <v>3</v>
      </c>
      <c r="AA97" s="1">
        <f>IF(P97=1,$O$3,IF(P97=2,$O$4,$O$5))</f>
        <v>0</v>
      </c>
    </row>
    <row r="98" ht="25.5">
      <c r="A98" s="1" t="s">
        <v>127</v>
      </c>
      <c r="E98" s="27" t="s">
        <v>2749</v>
      </c>
    </row>
    <row r="99" ht="204">
      <c r="A99" s="1" t="s">
        <v>128</v>
      </c>
      <c r="E99" s="33" t="s">
        <v>2750</v>
      </c>
    </row>
    <row r="100">
      <c r="A100" s="1" t="s">
        <v>129</v>
      </c>
      <c r="E100" s="27" t="s">
        <v>123</v>
      </c>
    </row>
    <row r="101" ht="25.5">
      <c r="A101" s="1" t="s">
        <v>121</v>
      </c>
      <c r="B101" s="1">
        <v>21</v>
      </c>
      <c r="C101" s="26" t="s">
        <v>2751</v>
      </c>
      <c r="D101" t="s">
        <v>123</v>
      </c>
      <c r="E101" s="27" t="s">
        <v>2752</v>
      </c>
      <c r="F101" s="28" t="s">
        <v>632</v>
      </c>
      <c r="G101" s="29">
        <v>0.97699999999999998</v>
      </c>
      <c r="H101" s="28">
        <v>0.017090000000000001</v>
      </c>
      <c r="I101" s="30">
        <f>ROUND(G101*H101,P4)</f>
        <v>0</v>
      </c>
      <c r="L101" s="31">
        <v>0</v>
      </c>
      <c r="M101" s="24">
        <f>ROUND(G101*L101,P4)</f>
        <v>0</v>
      </c>
      <c r="N101" s="25" t="s">
        <v>536</v>
      </c>
      <c r="O101" s="32">
        <f>M101*AA101</f>
        <v>0</v>
      </c>
      <c r="P101" s="1">
        <v>3</v>
      </c>
      <c r="AA101" s="1">
        <f>IF(P101=1,$O$3,IF(P101=2,$O$4,$O$5))</f>
        <v>0</v>
      </c>
    </row>
    <row r="102" ht="25.5">
      <c r="A102" s="1" t="s">
        <v>127</v>
      </c>
      <c r="E102" s="27" t="s">
        <v>2752</v>
      </c>
    </row>
    <row r="103" ht="153">
      <c r="A103" s="1" t="s">
        <v>128</v>
      </c>
      <c r="E103" s="33" t="s">
        <v>2753</v>
      </c>
    </row>
    <row r="104">
      <c r="A104" s="1" t="s">
        <v>129</v>
      </c>
      <c r="E104" s="27" t="s">
        <v>123</v>
      </c>
    </row>
    <row r="105" ht="25.5">
      <c r="A105" s="1" t="s">
        <v>121</v>
      </c>
      <c r="B105" s="1">
        <v>23</v>
      </c>
      <c r="C105" s="26" t="s">
        <v>2754</v>
      </c>
      <c r="D105" t="s">
        <v>123</v>
      </c>
      <c r="E105" s="27" t="s">
        <v>2755</v>
      </c>
      <c r="F105" s="28" t="s">
        <v>632</v>
      </c>
      <c r="G105" s="29">
        <v>0.158</v>
      </c>
      <c r="H105" s="28">
        <v>1.0900000000000001</v>
      </c>
      <c r="I105" s="30">
        <f>ROUND(G105*H105,P4)</f>
        <v>0</v>
      </c>
      <c r="L105" s="31">
        <v>0</v>
      </c>
      <c r="M105" s="24">
        <f>ROUND(G105*L105,P4)</f>
        <v>0</v>
      </c>
      <c r="N105" s="25" t="s">
        <v>536</v>
      </c>
      <c r="O105" s="32">
        <f>M105*AA105</f>
        <v>0</v>
      </c>
      <c r="P105" s="1">
        <v>3</v>
      </c>
      <c r="AA105" s="1">
        <f>IF(P105=1,$O$3,IF(P105=2,$O$4,$O$5))</f>
        <v>0</v>
      </c>
    </row>
    <row r="106" ht="25.5">
      <c r="A106" s="1" t="s">
        <v>127</v>
      </c>
      <c r="E106" s="27" t="s">
        <v>2755</v>
      </c>
    </row>
    <row r="107" ht="25.5">
      <c r="A107" s="1" t="s">
        <v>128</v>
      </c>
      <c r="E107" s="33" t="s">
        <v>2756</v>
      </c>
    </row>
    <row r="108">
      <c r="A108" s="1" t="s">
        <v>129</v>
      </c>
      <c r="E108" s="27" t="s">
        <v>123</v>
      </c>
    </row>
    <row r="109" ht="25.5">
      <c r="A109" s="1" t="s">
        <v>121</v>
      </c>
      <c r="B109" s="1">
        <v>24</v>
      </c>
      <c r="C109" s="26" t="s">
        <v>2757</v>
      </c>
      <c r="D109" t="s">
        <v>123</v>
      </c>
      <c r="E109" s="27" t="s">
        <v>2758</v>
      </c>
      <c r="F109" s="28" t="s">
        <v>603</v>
      </c>
      <c r="G109" s="29">
        <v>0.68200000000000005</v>
      </c>
      <c r="H109" s="28">
        <v>0.45432</v>
      </c>
      <c r="I109" s="30">
        <f>ROUND(G109*H109,P4)</f>
        <v>0</v>
      </c>
      <c r="L109" s="31">
        <v>0</v>
      </c>
      <c r="M109" s="24">
        <f>ROUND(G109*L109,P4)</f>
        <v>0</v>
      </c>
      <c r="N109" s="25" t="s">
        <v>536</v>
      </c>
      <c r="O109" s="32">
        <f>M109*AA109</f>
        <v>0</v>
      </c>
      <c r="P109" s="1">
        <v>3</v>
      </c>
      <c r="AA109" s="1">
        <f>IF(P109=1,$O$3,IF(P109=2,$O$4,$O$5))</f>
        <v>0</v>
      </c>
    </row>
    <row r="110" ht="25.5">
      <c r="A110" s="1" t="s">
        <v>127</v>
      </c>
      <c r="E110" s="27" t="s">
        <v>2758</v>
      </c>
    </row>
    <row r="111" ht="38.25">
      <c r="A111" s="1" t="s">
        <v>128</v>
      </c>
      <c r="E111" s="33" t="s">
        <v>2759</v>
      </c>
    </row>
    <row r="112">
      <c r="A112" s="1" t="s">
        <v>129</v>
      </c>
      <c r="E112" s="27" t="s">
        <v>123</v>
      </c>
    </row>
    <row r="113">
      <c r="A113" s="1" t="s">
        <v>118</v>
      </c>
      <c r="C113" s="22" t="s">
        <v>1089</v>
      </c>
      <c r="E113" s="23" t="s">
        <v>1090</v>
      </c>
      <c r="L113" s="24">
        <f>SUMIFS(L114:L145,A114:A145,"P")</f>
        <v>0</v>
      </c>
      <c r="M113" s="24">
        <f>SUMIFS(M114:M145,A114:A145,"P")</f>
        <v>0</v>
      </c>
      <c r="N113" s="25"/>
    </row>
    <row r="114" ht="25.5">
      <c r="A114" s="1" t="s">
        <v>121</v>
      </c>
      <c r="B114" s="1">
        <v>25</v>
      </c>
      <c r="C114" s="26" t="s">
        <v>2760</v>
      </c>
      <c r="D114" t="s">
        <v>123</v>
      </c>
      <c r="E114" s="27" t="s">
        <v>2761</v>
      </c>
      <c r="F114" s="28" t="s">
        <v>125</v>
      </c>
      <c r="G114" s="29">
        <v>0.053999999999999999</v>
      </c>
      <c r="H114" s="28">
        <v>2.40978</v>
      </c>
      <c r="I114" s="30">
        <f>ROUND(G114*H114,P4)</f>
        <v>0</v>
      </c>
      <c r="L114" s="31">
        <v>0</v>
      </c>
      <c r="M114" s="24">
        <f>ROUND(G114*L114,P4)</f>
        <v>0</v>
      </c>
      <c r="N114" s="25" t="s">
        <v>536</v>
      </c>
      <c r="O114" s="32">
        <f>M114*AA114</f>
        <v>0</v>
      </c>
      <c r="P114" s="1">
        <v>3</v>
      </c>
      <c r="AA114" s="1">
        <f>IF(P114=1,$O$3,IF(P114=2,$O$4,$O$5))</f>
        <v>0</v>
      </c>
    </row>
    <row r="115" ht="38.25">
      <c r="A115" s="1" t="s">
        <v>127</v>
      </c>
      <c r="E115" s="27" t="s">
        <v>2762</v>
      </c>
    </row>
    <row r="116" ht="25.5">
      <c r="A116" s="1" t="s">
        <v>128</v>
      </c>
      <c r="E116" s="33" t="s">
        <v>2763</v>
      </c>
    </row>
    <row r="117">
      <c r="A117" s="1" t="s">
        <v>129</v>
      </c>
      <c r="E117" s="27" t="s">
        <v>123</v>
      </c>
    </row>
    <row r="118" ht="25.5">
      <c r="A118" s="1" t="s">
        <v>121</v>
      </c>
      <c r="B118" s="1">
        <v>26</v>
      </c>
      <c r="C118" s="26" t="s">
        <v>2764</v>
      </c>
      <c r="D118" t="s">
        <v>123</v>
      </c>
      <c r="E118" s="27" t="s">
        <v>2765</v>
      </c>
      <c r="F118" s="28" t="s">
        <v>125</v>
      </c>
      <c r="G118" s="29">
        <v>1.9299999999999999</v>
      </c>
      <c r="H118" s="28">
        <v>2.5019399999999998</v>
      </c>
      <c r="I118" s="30">
        <f>ROUND(G118*H118,P4)</f>
        <v>0</v>
      </c>
      <c r="L118" s="31">
        <v>0</v>
      </c>
      <c r="M118" s="24">
        <f>ROUND(G118*L118,P4)</f>
        <v>0</v>
      </c>
      <c r="N118" s="25" t="s">
        <v>536</v>
      </c>
      <c r="O118" s="32">
        <f>M118*AA118</f>
        <v>0</v>
      </c>
      <c r="P118" s="1">
        <v>3</v>
      </c>
      <c r="AA118" s="1">
        <f>IF(P118=1,$O$3,IF(P118=2,$O$4,$O$5))</f>
        <v>0</v>
      </c>
    </row>
    <row r="119" ht="38.25">
      <c r="A119" s="1" t="s">
        <v>127</v>
      </c>
      <c r="E119" s="27" t="s">
        <v>2766</v>
      </c>
    </row>
    <row r="120" ht="293.25">
      <c r="A120" s="1" t="s">
        <v>128</v>
      </c>
      <c r="E120" s="33" t="s">
        <v>2767</v>
      </c>
    </row>
    <row r="121">
      <c r="A121" s="1" t="s">
        <v>129</v>
      </c>
      <c r="E121" s="27" t="s">
        <v>123</v>
      </c>
    </row>
    <row r="122" ht="25.5">
      <c r="A122" s="1" t="s">
        <v>121</v>
      </c>
      <c r="B122" s="1">
        <v>27</v>
      </c>
      <c r="C122" s="26" t="s">
        <v>2768</v>
      </c>
      <c r="D122" t="s">
        <v>123</v>
      </c>
      <c r="E122" s="27" t="s">
        <v>2769</v>
      </c>
      <c r="F122" s="28" t="s">
        <v>603</v>
      </c>
      <c r="G122" s="29">
        <v>20.658999999999999</v>
      </c>
      <c r="H122" s="28">
        <v>0.0046499999999999996</v>
      </c>
      <c r="I122" s="30">
        <f>ROUND(G122*H122,P4)</f>
        <v>0</v>
      </c>
      <c r="L122" s="31">
        <v>0</v>
      </c>
      <c r="M122" s="24">
        <f>ROUND(G122*L122,P4)</f>
        <v>0</v>
      </c>
      <c r="N122" s="25" t="s">
        <v>536</v>
      </c>
      <c r="O122" s="32">
        <f>M122*AA122</f>
        <v>0</v>
      </c>
      <c r="P122" s="1">
        <v>3</v>
      </c>
      <c r="AA122" s="1">
        <f>IF(P122=1,$O$3,IF(P122=2,$O$4,$O$5))</f>
        <v>0</v>
      </c>
    </row>
    <row r="123" ht="25.5">
      <c r="A123" s="1" t="s">
        <v>127</v>
      </c>
      <c r="E123" s="27" t="s">
        <v>2769</v>
      </c>
    </row>
    <row r="124" ht="306">
      <c r="A124" s="1" t="s">
        <v>128</v>
      </c>
      <c r="E124" s="33" t="s">
        <v>2770</v>
      </c>
    </row>
    <row r="125">
      <c r="A125" s="1" t="s">
        <v>129</v>
      </c>
      <c r="E125" s="27" t="s">
        <v>123</v>
      </c>
    </row>
    <row r="126" ht="25.5">
      <c r="A126" s="1" t="s">
        <v>121</v>
      </c>
      <c r="B126" s="1">
        <v>28</v>
      </c>
      <c r="C126" s="26" t="s">
        <v>2771</v>
      </c>
      <c r="D126" t="s">
        <v>123</v>
      </c>
      <c r="E126" s="27" t="s">
        <v>2772</v>
      </c>
      <c r="F126" s="28" t="s">
        <v>603</v>
      </c>
      <c r="G126" s="29">
        <v>20.658999999999999</v>
      </c>
      <c r="H126" s="28">
        <v>0</v>
      </c>
      <c r="I126" s="30">
        <f>ROUND(G126*H126,P4)</f>
        <v>0</v>
      </c>
      <c r="L126" s="31">
        <v>0</v>
      </c>
      <c r="M126" s="24">
        <f>ROUND(G126*L126,P4)</f>
        <v>0</v>
      </c>
      <c r="N126" s="25" t="s">
        <v>536</v>
      </c>
      <c r="O126" s="32">
        <f>M126*AA126</f>
        <v>0</v>
      </c>
      <c r="P126" s="1">
        <v>3</v>
      </c>
      <c r="AA126" s="1">
        <f>IF(P126=1,$O$3,IF(P126=2,$O$4,$O$5))</f>
        <v>0</v>
      </c>
    </row>
    <row r="127" ht="25.5">
      <c r="A127" s="1" t="s">
        <v>127</v>
      </c>
      <c r="E127" s="27" t="s">
        <v>2772</v>
      </c>
    </row>
    <row r="128">
      <c r="A128" s="1" t="s">
        <v>128</v>
      </c>
    </row>
    <row r="129">
      <c r="A129" s="1" t="s">
        <v>129</v>
      </c>
      <c r="E129" s="27" t="s">
        <v>123</v>
      </c>
    </row>
    <row r="130" ht="25.5">
      <c r="A130" s="1" t="s">
        <v>121</v>
      </c>
      <c r="B130" s="1">
        <v>29</v>
      </c>
      <c r="C130" s="26" t="s">
        <v>2773</v>
      </c>
      <c r="D130" t="s">
        <v>123</v>
      </c>
      <c r="E130" s="27" t="s">
        <v>2774</v>
      </c>
      <c r="F130" s="28" t="s">
        <v>603</v>
      </c>
      <c r="G130" s="29">
        <v>10.109999999999999</v>
      </c>
      <c r="H130" s="28">
        <v>0.0017600000000000001</v>
      </c>
      <c r="I130" s="30">
        <f>ROUND(G130*H130,P4)</f>
        <v>0</v>
      </c>
      <c r="L130" s="31">
        <v>0</v>
      </c>
      <c r="M130" s="24">
        <f>ROUND(G130*L130,P4)</f>
        <v>0</v>
      </c>
      <c r="N130" s="25" t="s">
        <v>536</v>
      </c>
      <c r="O130" s="32">
        <f>M130*AA130</f>
        <v>0</v>
      </c>
      <c r="P130" s="1">
        <v>3</v>
      </c>
      <c r="AA130" s="1">
        <f>IF(P130=1,$O$3,IF(P130=2,$O$4,$O$5))</f>
        <v>0</v>
      </c>
    </row>
    <row r="131" ht="25.5">
      <c r="A131" s="1" t="s">
        <v>127</v>
      </c>
      <c r="E131" s="27" t="s">
        <v>2774</v>
      </c>
    </row>
    <row r="132" ht="293.25">
      <c r="A132" s="1" t="s">
        <v>128</v>
      </c>
      <c r="E132" s="33" t="s">
        <v>2775</v>
      </c>
    </row>
    <row r="133">
      <c r="A133" s="1" t="s">
        <v>129</v>
      </c>
      <c r="E133" s="27" t="s">
        <v>123</v>
      </c>
    </row>
    <row r="134" ht="25.5">
      <c r="A134" s="1" t="s">
        <v>121</v>
      </c>
      <c r="B134" s="1">
        <v>30</v>
      </c>
      <c r="C134" s="26" t="s">
        <v>2776</v>
      </c>
      <c r="D134" t="s">
        <v>123</v>
      </c>
      <c r="E134" s="27" t="s">
        <v>2777</v>
      </c>
      <c r="F134" s="28" t="s">
        <v>603</v>
      </c>
      <c r="G134" s="29">
        <v>10.109999999999999</v>
      </c>
      <c r="H134" s="28">
        <v>0</v>
      </c>
      <c r="I134" s="30">
        <f>ROUND(G134*H134,P4)</f>
        <v>0</v>
      </c>
      <c r="L134" s="31">
        <v>0</v>
      </c>
      <c r="M134" s="24">
        <f>ROUND(G134*L134,P4)</f>
        <v>0</v>
      </c>
      <c r="N134" s="25" t="s">
        <v>536</v>
      </c>
      <c r="O134" s="32">
        <f>M134*AA134</f>
        <v>0</v>
      </c>
      <c r="P134" s="1">
        <v>3</v>
      </c>
      <c r="AA134" s="1">
        <f>IF(P134=1,$O$3,IF(P134=2,$O$4,$O$5))</f>
        <v>0</v>
      </c>
    </row>
    <row r="135" ht="25.5">
      <c r="A135" s="1" t="s">
        <v>127</v>
      </c>
      <c r="E135" s="27" t="s">
        <v>2777</v>
      </c>
    </row>
    <row r="136">
      <c r="A136" s="1" t="s">
        <v>128</v>
      </c>
    </row>
    <row r="137">
      <c r="A137" s="1" t="s">
        <v>129</v>
      </c>
      <c r="E137" s="27" t="s">
        <v>123</v>
      </c>
    </row>
    <row r="138" ht="25.5">
      <c r="A138" s="1" t="s">
        <v>121</v>
      </c>
      <c r="B138" s="1">
        <v>31</v>
      </c>
      <c r="C138" s="26" t="s">
        <v>1517</v>
      </c>
      <c r="D138" t="s">
        <v>123</v>
      </c>
      <c r="E138" s="27" t="s">
        <v>1518</v>
      </c>
      <c r="F138" s="28" t="s">
        <v>603</v>
      </c>
      <c r="G138" s="29">
        <v>92.010000000000005</v>
      </c>
      <c r="H138" s="28">
        <v>0</v>
      </c>
      <c r="I138" s="30">
        <f>ROUND(G138*H138,P4)</f>
        <v>0</v>
      </c>
      <c r="L138" s="31">
        <v>0</v>
      </c>
      <c r="M138" s="24">
        <f>ROUND(G138*L138,P4)</f>
        <v>0</v>
      </c>
      <c r="N138" s="25" t="s">
        <v>536</v>
      </c>
      <c r="O138" s="32">
        <f>M138*AA138</f>
        <v>0</v>
      </c>
      <c r="P138" s="1">
        <v>3</v>
      </c>
      <c r="AA138" s="1">
        <f>IF(P138=1,$O$3,IF(P138=2,$O$4,$O$5))</f>
        <v>0</v>
      </c>
    </row>
    <row r="139" ht="25.5">
      <c r="A139" s="1" t="s">
        <v>127</v>
      </c>
      <c r="E139" s="27" t="s">
        <v>1518</v>
      </c>
    </row>
    <row r="140" ht="38.25">
      <c r="A140" s="1" t="s">
        <v>128</v>
      </c>
      <c r="E140" s="33" t="s">
        <v>2700</v>
      </c>
    </row>
    <row r="141">
      <c r="A141" s="1" t="s">
        <v>129</v>
      </c>
      <c r="E141" s="27" t="s">
        <v>123</v>
      </c>
    </row>
    <row r="142" ht="25.5">
      <c r="A142" s="1" t="s">
        <v>121</v>
      </c>
      <c r="B142" s="1">
        <v>32</v>
      </c>
      <c r="C142" s="26" t="s">
        <v>2778</v>
      </c>
      <c r="D142" t="s">
        <v>123</v>
      </c>
      <c r="E142" s="27" t="s">
        <v>2779</v>
      </c>
      <c r="F142" s="28" t="s">
        <v>603</v>
      </c>
      <c r="G142" s="29">
        <v>460.05000000000001</v>
      </c>
      <c r="H142" s="28">
        <v>0</v>
      </c>
      <c r="I142" s="30">
        <f>ROUND(G142*H142,P4)</f>
        <v>0</v>
      </c>
      <c r="L142" s="31">
        <v>0</v>
      </c>
      <c r="M142" s="24">
        <f>ROUND(G142*L142,P4)</f>
        <v>0</v>
      </c>
      <c r="N142" s="25" t="s">
        <v>536</v>
      </c>
      <c r="O142" s="32">
        <f>M142*AA142</f>
        <v>0</v>
      </c>
      <c r="P142" s="1">
        <v>3</v>
      </c>
      <c r="AA142" s="1">
        <f>IF(P142=1,$O$3,IF(P142=2,$O$4,$O$5))</f>
        <v>0</v>
      </c>
    </row>
    <row r="143" ht="25.5">
      <c r="A143" s="1" t="s">
        <v>127</v>
      </c>
      <c r="E143" s="27" t="s">
        <v>2779</v>
      </c>
    </row>
    <row r="144">
      <c r="A144" s="1" t="s">
        <v>128</v>
      </c>
    </row>
    <row r="145">
      <c r="A145" s="1" t="s">
        <v>129</v>
      </c>
      <c r="E145" s="27" t="s">
        <v>123</v>
      </c>
    </row>
    <row r="146">
      <c r="A146" s="1" t="s">
        <v>118</v>
      </c>
      <c r="C146" s="22" t="s">
        <v>936</v>
      </c>
      <c r="E146" s="23" t="s">
        <v>1529</v>
      </c>
      <c r="L146" s="24">
        <f>SUMIFS(L147:L150,A147:A150,"P")</f>
        <v>0</v>
      </c>
      <c r="M146" s="24">
        <f>SUMIFS(M147:M150,A147:A150,"P")</f>
        <v>0</v>
      </c>
      <c r="N146" s="25"/>
    </row>
    <row r="147" ht="25.5">
      <c r="A147" s="1" t="s">
        <v>121</v>
      </c>
      <c r="B147" s="1">
        <v>33</v>
      </c>
      <c r="C147" s="26" t="s">
        <v>2780</v>
      </c>
      <c r="D147" t="s">
        <v>123</v>
      </c>
      <c r="E147" s="27" t="s">
        <v>2781</v>
      </c>
      <c r="F147" s="28" t="s">
        <v>603</v>
      </c>
      <c r="G147" s="29">
        <v>92.010000000000005</v>
      </c>
      <c r="H147" s="28">
        <v>0.1002</v>
      </c>
      <c r="I147" s="30">
        <f>ROUND(G147*H147,P4)</f>
        <v>0</v>
      </c>
      <c r="L147" s="31">
        <v>0</v>
      </c>
      <c r="M147" s="24">
        <f>ROUND(G147*L147,P4)</f>
        <v>0</v>
      </c>
      <c r="N147" s="25" t="s">
        <v>536</v>
      </c>
      <c r="O147" s="32">
        <f>M147*AA147</f>
        <v>0</v>
      </c>
      <c r="P147" s="1">
        <v>3</v>
      </c>
      <c r="AA147" s="1">
        <f>IF(P147=1,$O$3,IF(P147=2,$O$4,$O$5))</f>
        <v>0</v>
      </c>
    </row>
    <row r="148" ht="38.25">
      <c r="A148" s="1" t="s">
        <v>127</v>
      </c>
      <c r="E148" s="27" t="s">
        <v>2782</v>
      </c>
    </row>
    <row r="149" ht="38.25">
      <c r="A149" s="1" t="s">
        <v>128</v>
      </c>
      <c r="E149" s="33" t="s">
        <v>2700</v>
      </c>
    </row>
    <row r="150">
      <c r="A150" s="1" t="s">
        <v>129</v>
      </c>
      <c r="E150" s="27" t="s">
        <v>123</v>
      </c>
    </row>
    <row r="151">
      <c r="A151" s="1" t="s">
        <v>118</v>
      </c>
      <c r="C151" s="22" t="s">
        <v>599</v>
      </c>
      <c r="E151" s="23" t="s">
        <v>600</v>
      </c>
      <c r="L151" s="24">
        <f>SUMIFS(L152:L155,A152:A155,"P")</f>
        <v>0</v>
      </c>
      <c r="M151" s="24">
        <f>SUMIFS(M152:M155,A152:A155,"P")</f>
        <v>0</v>
      </c>
      <c r="N151" s="25"/>
    </row>
    <row r="152">
      <c r="A152" s="1" t="s">
        <v>121</v>
      </c>
      <c r="B152" s="1">
        <v>34</v>
      </c>
      <c r="C152" s="26" t="s">
        <v>2783</v>
      </c>
      <c r="D152" t="s">
        <v>123</v>
      </c>
      <c r="E152" s="27" t="s">
        <v>2784</v>
      </c>
      <c r="F152" s="28" t="s">
        <v>603</v>
      </c>
      <c r="G152" s="29">
        <v>1020.742</v>
      </c>
      <c r="H152" s="28">
        <v>0</v>
      </c>
      <c r="I152" s="30">
        <f>ROUND(G152*H152,P4)</f>
        <v>0</v>
      </c>
      <c r="L152" s="31">
        <v>0</v>
      </c>
      <c r="M152" s="24">
        <f>ROUND(G152*L152,P4)</f>
        <v>0</v>
      </c>
      <c r="N152" s="25" t="s">
        <v>536</v>
      </c>
      <c r="O152" s="32">
        <f>M152*AA152</f>
        <v>0</v>
      </c>
      <c r="P152" s="1">
        <v>3</v>
      </c>
      <c r="AA152" s="1">
        <f>IF(P152=1,$O$3,IF(P152=2,$O$4,$O$5))</f>
        <v>0</v>
      </c>
    </row>
    <row r="153">
      <c r="A153" s="1" t="s">
        <v>127</v>
      </c>
      <c r="E153" s="27" t="s">
        <v>2784</v>
      </c>
    </row>
    <row r="154" ht="267.75">
      <c r="A154" s="1" t="s">
        <v>128</v>
      </c>
      <c r="E154" s="33" t="s">
        <v>2785</v>
      </c>
    </row>
    <row r="155">
      <c r="A155" s="1" t="s">
        <v>129</v>
      </c>
      <c r="E155" s="27" t="s">
        <v>123</v>
      </c>
    </row>
    <row r="156">
      <c r="A156" s="1" t="s">
        <v>118</v>
      </c>
      <c r="C156" s="22" t="s">
        <v>2786</v>
      </c>
      <c r="E156" s="23" t="s">
        <v>2787</v>
      </c>
      <c r="L156" s="24">
        <f>SUMIFS(L157:L160,A157:A160,"P")</f>
        <v>0</v>
      </c>
      <c r="M156" s="24">
        <f>SUMIFS(M157:M160,A157:A160,"P")</f>
        <v>0</v>
      </c>
      <c r="N156" s="25"/>
    </row>
    <row r="157" ht="25.5">
      <c r="A157" s="1" t="s">
        <v>121</v>
      </c>
      <c r="B157" s="1">
        <v>106</v>
      </c>
      <c r="C157" s="26" t="s">
        <v>2788</v>
      </c>
      <c r="D157" t="s">
        <v>123</v>
      </c>
      <c r="E157" s="27" t="s">
        <v>2789</v>
      </c>
      <c r="F157" s="28" t="s">
        <v>149</v>
      </c>
      <c r="G157" s="29">
        <v>4</v>
      </c>
      <c r="H157" s="28">
        <v>0</v>
      </c>
      <c r="I157" s="30">
        <f>ROUND(G157*H157,P4)</f>
        <v>0</v>
      </c>
      <c r="L157" s="31">
        <v>0</v>
      </c>
      <c r="M157" s="24">
        <f>ROUND(G157*L157,P4)</f>
        <v>0</v>
      </c>
      <c r="N157" s="25" t="s">
        <v>536</v>
      </c>
      <c r="O157" s="32">
        <f>M157*AA157</f>
        <v>0</v>
      </c>
      <c r="P157" s="1">
        <v>3</v>
      </c>
      <c r="AA157" s="1">
        <f>IF(P157=1,$O$3,IF(P157=2,$O$4,$O$5))</f>
        <v>0</v>
      </c>
    </row>
    <row r="158" ht="25.5">
      <c r="A158" s="1" t="s">
        <v>127</v>
      </c>
      <c r="E158" s="27" t="s">
        <v>2789</v>
      </c>
    </row>
    <row r="159" ht="25.5">
      <c r="A159" s="1" t="s">
        <v>128</v>
      </c>
      <c r="E159" s="33" t="s">
        <v>2790</v>
      </c>
    </row>
    <row r="160">
      <c r="A160" s="1" t="s">
        <v>129</v>
      </c>
      <c r="E160" s="27" t="s">
        <v>123</v>
      </c>
    </row>
    <row r="161">
      <c r="A161" s="1" t="s">
        <v>118</v>
      </c>
      <c r="C161" s="22" t="s">
        <v>2791</v>
      </c>
      <c r="E161" s="23" t="s">
        <v>2792</v>
      </c>
      <c r="L161" s="24">
        <f>SUMIFS(L162:L169,A162:A169,"P")</f>
        <v>0</v>
      </c>
      <c r="M161" s="24">
        <f>SUMIFS(M162:M169,A162:A169,"P")</f>
        <v>0</v>
      </c>
      <c r="N161" s="25"/>
    </row>
    <row r="162">
      <c r="A162" s="1" t="s">
        <v>121</v>
      </c>
      <c r="B162" s="1">
        <v>107</v>
      </c>
      <c r="C162" s="26" t="s">
        <v>2793</v>
      </c>
      <c r="D162" t="s">
        <v>123</v>
      </c>
      <c r="E162" s="27" t="s">
        <v>2794</v>
      </c>
      <c r="F162" s="28" t="s">
        <v>142</v>
      </c>
      <c r="G162" s="29">
        <v>23.300000000000001</v>
      </c>
      <c r="H162" s="28">
        <v>0</v>
      </c>
      <c r="I162" s="30">
        <f>ROUND(G162*H162,P4)</f>
        <v>0</v>
      </c>
      <c r="L162" s="31">
        <v>0</v>
      </c>
      <c r="M162" s="24">
        <f>ROUND(G162*L162,P4)</f>
        <v>0</v>
      </c>
      <c r="N162" s="25" t="s">
        <v>536</v>
      </c>
      <c r="O162" s="32">
        <f>M162*AA162</f>
        <v>0</v>
      </c>
      <c r="P162" s="1">
        <v>3</v>
      </c>
      <c r="AA162" s="1">
        <f>IF(P162=1,$O$3,IF(P162=2,$O$4,$O$5))</f>
        <v>0</v>
      </c>
    </row>
    <row r="163">
      <c r="A163" s="1" t="s">
        <v>127</v>
      </c>
      <c r="E163" s="27" t="s">
        <v>2794</v>
      </c>
    </row>
    <row r="164" ht="25.5">
      <c r="A164" s="1" t="s">
        <v>128</v>
      </c>
      <c r="E164" s="33" t="s">
        <v>2795</v>
      </c>
    </row>
    <row r="165">
      <c r="A165" s="1" t="s">
        <v>129</v>
      </c>
      <c r="E165" s="27" t="s">
        <v>123</v>
      </c>
    </row>
    <row r="166">
      <c r="A166" s="1" t="s">
        <v>121</v>
      </c>
      <c r="B166" s="1">
        <v>108</v>
      </c>
      <c r="C166" s="26" t="s">
        <v>2796</v>
      </c>
      <c r="D166" t="s">
        <v>123</v>
      </c>
      <c r="E166" s="27" t="s">
        <v>2797</v>
      </c>
      <c r="F166" s="28" t="s">
        <v>149</v>
      </c>
      <c r="G166" s="29">
        <v>2</v>
      </c>
      <c r="H166" s="28">
        <v>0</v>
      </c>
      <c r="I166" s="30">
        <f>ROUND(G166*H166,P4)</f>
        <v>0</v>
      </c>
      <c r="L166" s="31">
        <v>0</v>
      </c>
      <c r="M166" s="24">
        <f>ROUND(G166*L166,P4)</f>
        <v>0</v>
      </c>
      <c r="N166" s="25" t="s">
        <v>536</v>
      </c>
      <c r="O166" s="32">
        <f>M166*AA166</f>
        <v>0</v>
      </c>
      <c r="P166" s="1">
        <v>3</v>
      </c>
      <c r="AA166" s="1">
        <f>IF(P166=1,$O$3,IF(P166=2,$O$4,$O$5))</f>
        <v>0</v>
      </c>
    </row>
    <row r="167">
      <c r="A167" s="1" t="s">
        <v>127</v>
      </c>
      <c r="E167" s="27" t="s">
        <v>2797</v>
      </c>
    </row>
    <row r="168" ht="25.5">
      <c r="A168" s="1" t="s">
        <v>128</v>
      </c>
      <c r="E168" s="33" t="s">
        <v>2798</v>
      </c>
    </row>
    <row r="169">
      <c r="A169" s="1" t="s">
        <v>129</v>
      </c>
      <c r="E169" s="27" t="s">
        <v>123</v>
      </c>
    </row>
    <row r="170">
      <c r="A170" s="1" t="s">
        <v>118</v>
      </c>
      <c r="C170" s="22" t="s">
        <v>1162</v>
      </c>
      <c r="E170" s="23" t="s">
        <v>1163</v>
      </c>
      <c r="L170" s="24">
        <f>SUMIFS(L171:L174,A171:A174,"P")</f>
        <v>0</v>
      </c>
      <c r="M170" s="24">
        <f>SUMIFS(M171:M174,A171:A174,"P")</f>
        <v>0</v>
      </c>
      <c r="N170" s="25"/>
    </row>
    <row r="171">
      <c r="A171" s="1" t="s">
        <v>121</v>
      </c>
      <c r="B171" s="1">
        <v>109</v>
      </c>
      <c r="C171" s="26" t="s">
        <v>2799</v>
      </c>
      <c r="D171" t="s">
        <v>123</v>
      </c>
      <c r="E171" s="27" t="s">
        <v>2800</v>
      </c>
      <c r="F171" s="28" t="s">
        <v>142</v>
      </c>
      <c r="G171" s="29">
        <v>51.100000000000001</v>
      </c>
      <c r="H171" s="28">
        <v>0</v>
      </c>
      <c r="I171" s="30">
        <f>ROUND(G171*H171,P4)</f>
        <v>0</v>
      </c>
      <c r="L171" s="31">
        <v>0</v>
      </c>
      <c r="M171" s="24">
        <f>ROUND(G171*L171,P4)</f>
        <v>0</v>
      </c>
      <c r="N171" s="25" t="s">
        <v>536</v>
      </c>
      <c r="O171" s="32">
        <f>M171*AA171</f>
        <v>0</v>
      </c>
      <c r="P171" s="1">
        <v>3</v>
      </c>
      <c r="AA171" s="1">
        <f>IF(P171=1,$O$3,IF(P171=2,$O$4,$O$5))</f>
        <v>0</v>
      </c>
    </row>
    <row r="172">
      <c r="A172" s="1" t="s">
        <v>127</v>
      </c>
      <c r="E172" s="27" t="s">
        <v>2800</v>
      </c>
    </row>
    <row r="173" ht="25.5">
      <c r="A173" s="1" t="s">
        <v>128</v>
      </c>
      <c r="E173" s="33" t="s">
        <v>2801</v>
      </c>
    </row>
    <row r="174">
      <c r="A174" s="1" t="s">
        <v>129</v>
      </c>
      <c r="E174" s="27" t="s">
        <v>123</v>
      </c>
    </row>
    <row r="175">
      <c r="A175" s="1" t="s">
        <v>118</v>
      </c>
      <c r="C175" s="22" t="s">
        <v>2802</v>
      </c>
      <c r="E175" s="23" t="s">
        <v>2803</v>
      </c>
      <c r="L175" s="24">
        <f>SUMIFS(L176:L235,A176:A235,"P")</f>
        <v>0</v>
      </c>
      <c r="M175" s="24">
        <f>SUMIFS(M176:M235,A176:A235,"P")</f>
        <v>0</v>
      </c>
      <c r="N175" s="25"/>
    </row>
    <row r="176">
      <c r="A176" s="1" t="s">
        <v>121</v>
      </c>
      <c r="B176" s="1">
        <v>110</v>
      </c>
      <c r="C176" s="26" t="s">
        <v>2804</v>
      </c>
      <c r="D176" t="s">
        <v>123</v>
      </c>
      <c r="E176" s="27" t="s">
        <v>2805</v>
      </c>
      <c r="F176" s="28" t="s">
        <v>637</v>
      </c>
      <c r="G176" s="29">
        <v>6</v>
      </c>
      <c r="H176" s="28">
        <v>0</v>
      </c>
      <c r="I176" s="30">
        <f>ROUND(G176*H176,P4)</f>
        <v>0</v>
      </c>
      <c r="L176" s="31">
        <v>0</v>
      </c>
      <c r="M176" s="24">
        <f>ROUND(G176*L176,P4)</f>
        <v>0</v>
      </c>
      <c r="N176" s="25" t="s">
        <v>536</v>
      </c>
      <c r="O176" s="32">
        <f>M176*AA176</f>
        <v>0</v>
      </c>
      <c r="P176" s="1">
        <v>3</v>
      </c>
      <c r="AA176" s="1">
        <f>IF(P176=1,$O$3,IF(P176=2,$O$4,$O$5))</f>
        <v>0</v>
      </c>
    </row>
    <row r="177">
      <c r="A177" s="1" t="s">
        <v>127</v>
      </c>
      <c r="E177" s="27" t="s">
        <v>2805</v>
      </c>
    </row>
    <row r="178" ht="127.5">
      <c r="A178" s="1" t="s">
        <v>128</v>
      </c>
      <c r="E178" s="33" t="s">
        <v>2806</v>
      </c>
    </row>
    <row r="179">
      <c r="A179" s="1" t="s">
        <v>129</v>
      </c>
      <c r="E179" s="27" t="s">
        <v>123</v>
      </c>
    </row>
    <row r="180">
      <c r="A180" s="1" t="s">
        <v>121</v>
      </c>
      <c r="B180" s="1">
        <v>111</v>
      </c>
      <c r="C180" s="26" t="s">
        <v>2807</v>
      </c>
      <c r="D180" t="s">
        <v>123</v>
      </c>
      <c r="E180" s="27" t="s">
        <v>2808</v>
      </c>
      <c r="F180" s="28" t="s">
        <v>637</v>
      </c>
      <c r="G180" s="29">
        <v>2</v>
      </c>
      <c r="H180" s="28">
        <v>0</v>
      </c>
      <c r="I180" s="30">
        <f>ROUND(G180*H180,P4)</f>
        <v>0</v>
      </c>
      <c r="L180" s="31">
        <v>0</v>
      </c>
      <c r="M180" s="24">
        <f>ROUND(G180*L180,P4)</f>
        <v>0</v>
      </c>
      <c r="N180" s="25" t="s">
        <v>536</v>
      </c>
      <c r="O180" s="32">
        <f>M180*AA180</f>
        <v>0</v>
      </c>
      <c r="P180" s="1">
        <v>3</v>
      </c>
      <c r="AA180" s="1">
        <f>IF(P180=1,$O$3,IF(P180=2,$O$4,$O$5))</f>
        <v>0</v>
      </c>
    </row>
    <row r="181">
      <c r="A181" s="1" t="s">
        <v>127</v>
      </c>
      <c r="E181" s="27" t="s">
        <v>2808</v>
      </c>
    </row>
    <row r="182" ht="51">
      <c r="A182" s="1" t="s">
        <v>128</v>
      </c>
      <c r="E182" s="33" t="s">
        <v>2809</v>
      </c>
    </row>
    <row r="183">
      <c r="A183" s="1" t="s">
        <v>129</v>
      </c>
      <c r="E183" s="27" t="s">
        <v>123</v>
      </c>
    </row>
    <row r="184">
      <c r="A184" s="1" t="s">
        <v>121</v>
      </c>
      <c r="B184" s="1">
        <v>112</v>
      </c>
      <c r="C184" s="26" t="s">
        <v>2810</v>
      </c>
      <c r="D184" t="s">
        <v>123</v>
      </c>
      <c r="E184" s="27" t="s">
        <v>2811</v>
      </c>
      <c r="F184" s="28" t="s">
        <v>637</v>
      </c>
      <c r="G184" s="29">
        <v>3</v>
      </c>
      <c r="H184" s="28">
        <v>0</v>
      </c>
      <c r="I184" s="30">
        <f>ROUND(G184*H184,P4)</f>
        <v>0</v>
      </c>
      <c r="L184" s="31">
        <v>0</v>
      </c>
      <c r="M184" s="24">
        <f>ROUND(G184*L184,P4)</f>
        <v>0</v>
      </c>
      <c r="N184" s="25" t="s">
        <v>536</v>
      </c>
      <c r="O184" s="32">
        <f>M184*AA184</f>
        <v>0</v>
      </c>
      <c r="P184" s="1">
        <v>3</v>
      </c>
      <c r="AA184" s="1">
        <f>IF(P184=1,$O$3,IF(P184=2,$O$4,$O$5))</f>
        <v>0</v>
      </c>
    </row>
    <row r="185">
      <c r="A185" s="1" t="s">
        <v>127</v>
      </c>
      <c r="E185" s="27" t="s">
        <v>2811</v>
      </c>
    </row>
    <row r="186" ht="25.5">
      <c r="A186" s="1" t="s">
        <v>128</v>
      </c>
      <c r="E186" s="33" t="s">
        <v>2812</v>
      </c>
    </row>
    <row r="187">
      <c r="A187" s="1" t="s">
        <v>129</v>
      </c>
      <c r="E187" s="27" t="s">
        <v>123</v>
      </c>
    </row>
    <row r="188">
      <c r="A188" s="1" t="s">
        <v>121</v>
      </c>
      <c r="B188" s="1">
        <v>113</v>
      </c>
      <c r="C188" s="26" t="s">
        <v>2813</v>
      </c>
      <c r="D188" t="s">
        <v>123</v>
      </c>
      <c r="E188" s="27" t="s">
        <v>2814</v>
      </c>
      <c r="F188" s="28" t="s">
        <v>637</v>
      </c>
      <c r="G188" s="29">
        <v>10</v>
      </c>
      <c r="H188" s="28">
        <v>0</v>
      </c>
      <c r="I188" s="30">
        <f>ROUND(G188*H188,P4)</f>
        <v>0</v>
      </c>
      <c r="L188" s="31">
        <v>0</v>
      </c>
      <c r="M188" s="24">
        <f>ROUND(G188*L188,P4)</f>
        <v>0</v>
      </c>
      <c r="N188" s="25" t="s">
        <v>536</v>
      </c>
      <c r="O188" s="32">
        <f>M188*AA188</f>
        <v>0</v>
      </c>
      <c r="P188" s="1">
        <v>3</v>
      </c>
      <c r="AA188" s="1">
        <f>IF(P188=1,$O$3,IF(P188=2,$O$4,$O$5))</f>
        <v>0</v>
      </c>
    </row>
    <row r="189">
      <c r="A189" s="1" t="s">
        <v>127</v>
      </c>
      <c r="E189" s="27" t="s">
        <v>2814</v>
      </c>
    </row>
    <row r="190" ht="165.75">
      <c r="A190" s="1" t="s">
        <v>128</v>
      </c>
      <c r="E190" s="33" t="s">
        <v>2815</v>
      </c>
    </row>
    <row r="191">
      <c r="A191" s="1" t="s">
        <v>129</v>
      </c>
      <c r="E191" s="27" t="s">
        <v>123</v>
      </c>
    </row>
    <row r="192">
      <c r="A192" s="1" t="s">
        <v>121</v>
      </c>
      <c r="B192" s="1">
        <v>114</v>
      </c>
      <c r="C192" s="26" t="s">
        <v>2816</v>
      </c>
      <c r="D192" t="s">
        <v>123</v>
      </c>
      <c r="E192" s="27" t="s">
        <v>2817</v>
      </c>
      <c r="F192" s="28" t="s">
        <v>637</v>
      </c>
      <c r="G192" s="29">
        <v>2</v>
      </c>
      <c r="H192" s="28">
        <v>0</v>
      </c>
      <c r="I192" s="30">
        <f>ROUND(G192*H192,P4)</f>
        <v>0</v>
      </c>
      <c r="L192" s="31">
        <v>0</v>
      </c>
      <c r="M192" s="24">
        <f>ROUND(G192*L192,P4)</f>
        <v>0</v>
      </c>
      <c r="N192" s="25" t="s">
        <v>536</v>
      </c>
      <c r="O192" s="32">
        <f>M192*AA192</f>
        <v>0</v>
      </c>
      <c r="P192" s="1">
        <v>3</v>
      </c>
      <c r="AA192" s="1">
        <f>IF(P192=1,$O$3,IF(P192=2,$O$4,$O$5))</f>
        <v>0</v>
      </c>
    </row>
    <row r="193">
      <c r="A193" s="1" t="s">
        <v>127</v>
      </c>
      <c r="E193" s="27" t="s">
        <v>2817</v>
      </c>
    </row>
    <row r="194" ht="51">
      <c r="A194" s="1" t="s">
        <v>128</v>
      </c>
      <c r="E194" s="33" t="s">
        <v>2818</v>
      </c>
    </row>
    <row r="195">
      <c r="A195" s="1" t="s">
        <v>129</v>
      </c>
      <c r="E195" s="27" t="s">
        <v>123</v>
      </c>
    </row>
    <row r="196">
      <c r="A196" s="1" t="s">
        <v>121</v>
      </c>
      <c r="B196" s="1">
        <v>115</v>
      </c>
      <c r="C196" s="26" t="s">
        <v>2819</v>
      </c>
      <c r="D196" t="s">
        <v>123</v>
      </c>
      <c r="E196" s="27" t="s">
        <v>2820</v>
      </c>
      <c r="F196" s="28" t="s">
        <v>637</v>
      </c>
      <c r="G196" s="29">
        <v>2</v>
      </c>
      <c r="H196" s="28">
        <v>0</v>
      </c>
      <c r="I196" s="30">
        <f>ROUND(G196*H196,P4)</f>
        <v>0</v>
      </c>
      <c r="L196" s="31">
        <v>0</v>
      </c>
      <c r="M196" s="24">
        <f>ROUND(G196*L196,P4)</f>
        <v>0</v>
      </c>
      <c r="N196" s="25" t="s">
        <v>536</v>
      </c>
      <c r="O196" s="32">
        <f>M196*AA196</f>
        <v>0</v>
      </c>
      <c r="P196" s="1">
        <v>3</v>
      </c>
      <c r="AA196" s="1">
        <f>IF(P196=1,$O$3,IF(P196=2,$O$4,$O$5))</f>
        <v>0</v>
      </c>
    </row>
    <row r="197">
      <c r="A197" s="1" t="s">
        <v>127</v>
      </c>
      <c r="E197" s="27" t="s">
        <v>2820</v>
      </c>
    </row>
    <row r="198" ht="51">
      <c r="A198" s="1" t="s">
        <v>128</v>
      </c>
      <c r="E198" s="33" t="s">
        <v>2821</v>
      </c>
    </row>
    <row r="199">
      <c r="A199" s="1" t="s">
        <v>129</v>
      </c>
      <c r="E199" s="27" t="s">
        <v>123</v>
      </c>
    </row>
    <row r="200">
      <c r="A200" s="1" t="s">
        <v>121</v>
      </c>
      <c r="B200" s="1">
        <v>116</v>
      </c>
      <c r="C200" s="26" t="s">
        <v>2822</v>
      </c>
      <c r="D200" t="s">
        <v>123</v>
      </c>
      <c r="E200" s="27" t="s">
        <v>2823</v>
      </c>
      <c r="F200" s="28" t="s">
        <v>637</v>
      </c>
      <c r="G200" s="29">
        <v>2</v>
      </c>
      <c r="H200" s="28">
        <v>0</v>
      </c>
      <c r="I200" s="30">
        <f>ROUND(G200*H200,P4)</f>
        <v>0</v>
      </c>
      <c r="L200" s="31">
        <v>0</v>
      </c>
      <c r="M200" s="24">
        <f>ROUND(G200*L200,P4)</f>
        <v>0</v>
      </c>
      <c r="N200" s="25" t="s">
        <v>536</v>
      </c>
      <c r="O200" s="32">
        <f>M200*AA200</f>
        <v>0</v>
      </c>
      <c r="P200" s="1">
        <v>3</v>
      </c>
      <c r="AA200" s="1">
        <f>IF(P200=1,$O$3,IF(P200=2,$O$4,$O$5))</f>
        <v>0</v>
      </c>
    </row>
    <row r="201">
      <c r="A201" s="1" t="s">
        <v>127</v>
      </c>
      <c r="E201" s="27" t="s">
        <v>2823</v>
      </c>
    </row>
    <row r="202" ht="63.75">
      <c r="A202" s="1" t="s">
        <v>128</v>
      </c>
      <c r="E202" s="33" t="s">
        <v>2824</v>
      </c>
    </row>
    <row r="203">
      <c r="A203" s="1" t="s">
        <v>129</v>
      </c>
      <c r="E203" s="27" t="s">
        <v>123</v>
      </c>
    </row>
    <row r="204">
      <c r="A204" s="1" t="s">
        <v>121</v>
      </c>
      <c r="B204" s="1">
        <v>117</v>
      </c>
      <c r="C204" s="26" t="s">
        <v>2825</v>
      </c>
      <c r="D204" t="s">
        <v>123</v>
      </c>
      <c r="E204" s="27" t="s">
        <v>2826</v>
      </c>
      <c r="F204" s="28" t="s">
        <v>637</v>
      </c>
      <c r="G204" s="29">
        <v>1</v>
      </c>
      <c r="H204" s="28">
        <v>0</v>
      </c>
      <c r="I204" s="30">
        <f>ROUND(G204*H204,P4)</f>
        <v>0</v>
      </c>
      <c r="L204" s="31">
        <v>0</v>
      </c>
      <c r="M204" s="24">
        <f>ROUND(G204*L204,P4)</f>
        <v>0</v>
      </c>
      <c r="N204" s="25" t="s">
        <v>536</v>
      </c>
      <c r="O204" s="32">
        <f>M204*AA204</f>
        <v>0</v>
      </c>
      <c r="P204" s="1">
        <v>3</v>
      </c>
      <c r="AA204" s="1">
        <f>IF(P204=1,$O$3,IF(P204=2,$O$4,$O$5))</f>
        <v>0</v>
      </c>
    </row>
    <row r="205">
      <c r="A205" s="1" t="s">
        <v>127</v>
      </c>
      <c r="E205" s="27" t="s">
        <v>2826</v>
      </c>
    </row>
    <row r="206">
      <c r="A206" s="1" t="s">
        <v>128</v>
      </c>
      <c r="E206" s="33" t="s">
        <v>2827</v>
      </c>
    </row>
    <row r="207">
      <c r="A207" s="1" t="s">
        <v>129</v>
      </c>
      <c r="E207" s="27" t="s">
        <v>123</v>
      </c>
    </row>
    <row r="208" ht="25.5">
      <c r="A208" s="1" t="s">
        <v>121</v>
      </c>
      <c r="B208" s="1">
        <v>118</v>
      </c>
      <c r="C208" s="26" t="s">
        <v>2828</v>
      </c>
      <c r="D208" t="s">
        <v>123</v>
      </c>
      <c r="E208" s="27" t="s">
        <v>2829</v>
      </c>
      <c r="F208" s="28" t="s">
        <v>637</v>
      </c>
      <c r="G208" s="29">
        <v>4</v>
      </c>
      <c r="H208" s="28">
        <v>0</v>
      </c>
      <c r="I208" s="30">
        <f>ROUND(G208*H208,P4)</f>
        <v>0</v>
      </c>
      <c r="L208" s="31">
        <v>0</v>
      </c>
      <c r="M208" s="24">
        <f>ROUND(G208*L208,P4)</f>
        <v>0</v>
      </c>
      <c r="N208" s="25" t="s">
        <v>536</v>
      </c>
      <c r="O208" s="32">
        <f>M208*AA208</f>
        <v>0</v>
      </c>
      <c r="P208" s="1">
        <v>3</v>
      </c>
      <c r="AA208" s="1">
        <f>IF(P208=1,$O$3,IF(P208=2,$O$4,$O$5))</f>
        <v>0</v>
      </c>
    </row>
    <row r="209" ht="25.5">
      <c r="A209" s="1" t="s">
        <v>127</v>
      </c>
      <c r="E209" s="27" t="s">
        <v>2829</v>
      </c>
    </row>
    <row r="210" ht="102">
      <c r="A210" s="1" t="s">
        <v>128</v>
      </c>
      <c r="E210" s="33" t="s">
        <v>2830</v>
      </c>
    </row>
    <row r="211">
      <c r="A211" s="1" t="s">
        <v>129</v>
      </c>
      <c r="E211" s="27" t="s">
        <v>123</v>
      </c>
    </row>
    <row r="212" ht="25.5">
      <c r="A212" s="1" t="s">
        <v>121</v>
      </c>
      <c r="B212" s="1">
        <v>119</v>
      </c>
      <c r="C212" s="26" t="s">
        <v>2831</v>
      </c>
      <c r="D212" t="s">
        <v>123</v>
      </c>
      <c r="E212" s="27" t="s">
        <v>2832</v>
      </c>
      <c r="F212" s="28" t="s">
        <v>637</v>
      </c>
      <c r="G212" s="29">
        <v>1</v>
      </c>
      <c r="H212" s="28">
        <v>0</v>
      </c>
      <c r="I212" s="30">
        <f>ROUND(G212*H212,P4)</f>
        <v>0</v>
      </c>
      <c r="L212" s="31">
        <v>0</v>
      </c>
      <c r="M212" s="24">
        <f>ROUND(G212*L212,P4)</f>
        <v>0</v>
      </c>
      <c r="N212" s="25" t="s">
        <v>536</v>
      </c>
      <c r="O212" s="32">
        <f>M212*AA212</f>
        <v>0</v>
      </c>
      <c r="P212" s="1">
        <v>3</v>
      </c>
      <c r="AA212" s="1">
        <f>IF(P212=1,$O$3,IF(P212=2,$O$4,$O$5))</f>
        <v>0</v>
      </c>
    </row>
    <row r="213" ht="25.5">
      <c r="A213" s="1" t="s">
        <v>127</v>
      </c>
      <c r="E213" s="27" t="s">
        <v>2832</v>
      </c>
    </row>
    <row r="214" ht="25.5">
      <c r="A214" s="1" t="s">
        <v>128</v>
      </c>
      <c r="E214" s="33" t="s">
        <v>2833</v>
      </c>
    </row>
    <row r="215">
      <c r="A215" s="1" t="s">
        <v>129</v>
      </c>
      <c r="E215" s="27" t="s">
        <v>123</v>
      </c>
    </row>
    <row r="216">
      <c r="A216" s="1" t="s">
        <v>121</v>
      </c>
      <c r="B216" s="1">
        <v>120</v>
      </c>
      <c r="C216" s="26" t="s">
        <v>2834</v>
      </c>
      <c r="D216" t="s">
        <v>123</v>
      </c>
      <c r="E216" s="27" t="s">
        <v>2835</v>
      </c>
      <c r="F216" s="28" t="s">
        <v>637</v>
      </c>
      <c r="G216" s="29">
        <v>4</v>
      </c>
      <c r="H216" s="28">
        <v>0</v>
      </c>
      <c r="I216" s="30">
        <f>ROUND(G216*H216,P4)</f>
        <v>0</v>
      </c>
      <c r="L216" s="31">
        <v>0</v>
      </c>
      <c r="M216" s="24">
        <f>ROUND(G216*L216,P4)</f>
        <v>0</v>
      </c>
      <c r="N216" s="25" t="s">
        <v>536</v>
      </c>
      <c r="O216" s="32">
        <f>M216*AA216</f>
        <v>0</v>
      </c>
      <c r="P216" s="1">
        <v>3</v>
      </c>
      <c r="AA216" s="1">
        <f>IF(P216=1,$O$3,IF(P216=2,$O$4,$O$5))</f>
        <v>0</v>
      </c>
    </row>
    <row r="217">
      <c r="A217" s="1" t="s">
        <v>127</v>
      </c>
      <c r="E217" s="27" t="s">
        <v>2835</v>
      </c>
    </row>
    <row r="218" ht="102">
      <c r="A218" s="1" t="s">
        <v>128</v>
      </c>
      <c r="E218" s="33" t="s">
        <v>2836</v>
      </c>
    </row>
    <row r="219">
      <c r="A219" s="1" t="s">
        <v>129</v>
      </c>
      <c r="E219" s="27" t="s">
        <v>123</v>
      </c>
    </row>
    <row r="220">
      <c r="A220" s="1" t="s">
        <v>121</v>
      </c>
      <c r="B220" s="1">
        <v>121</v>
      </c>
      <c r="C220" s="26" t="s">
        <v>2837</v>
      </c>
      <c r="D220" t="s">
        <v>123</v>
      </c>
      <c r="E220" s="27" t="s">
        <v>2838</v>
      </c>
      <c r="F220" s="28" t="s">
        <v>637</v>
      </c>
      <c r="G220" s="29">
        <v>2</v>
      </c>
      <c r="H220" s="28">
        <v>0</v>
      </c>
      <c r="I220" s="30">
        <f>ROUND(G220*H220,P4)</f>
        <v>0</v>
      </c>
      <c r="L220" s="31">
        <v>0</v>
      </c>
      <c r="M220" s="24">
        <f>ROUND(G220*L220,P4)</f>
        <v>0</v>
      </c>
      <c r="N220" s="25" t="s">
        <v>536</v>
      </c>
      <c r="O220" s="32">
        <f>M220*AA220</f>
        <v>0</v>
      </c>
      <c r="P220" s="1">
        <v>3</v>
      </c>
      <c r="AA220" s="1">
        <f>IF(P220=1,$O$3,IF(P220=2,$O$4,$O$5))</f>
        <v>0</v>
      </c>
    </row>
    <row r="221">
      <c r="A221" s="1" t="s">
        <v>127</v>
      </c>
      <c r="E221" s="27" t="s">
        <v>2838</v>
      </c>
    </row>
    <row r="222" ht="63.75">
      <c r="A222" s="1" t="s">
        <v>128</v>
      </c>
      <c r="E222" s="33" t="s">
        <v>2839</v>
      </c>
    </row>
    <row r="223">
      <c r="A223" s="1" t="s">
        <v>129</v>
      </c>
      <c r="E223" s="27" t="s">
        <v>123</v>
      </c>
    </row>
    <row r="224">
      <c r="A224" s="1" t="s">
        <v>121</v>
      </c>
      <c r="B224" s="1">
        <v>122</v>
      </c>
      <c r="C224" s="26" t="s">
        <v>2840</v>
      </c>
      <c r="D224" t="s">
        <v>123</v>
      </c>
      <c r="E224" s="27" t="s">
        <v>2841</v>
      </c>
      <c r="F224" s="28" t="s">
        <v>637</v>
      </c>
      <c r="G224" s="29">
        <v>2</v>
      </c>
      <c r="H224" s="28">
        <v>0</v>
      </c>
      <c r="I224" s="30">
        <f>ROUND(G224*H224,P4)</f>
        <v>0</v>
      </c>
      <c r="L224" s="31">
        <v>0</v>
      </c>
      <c r="M224" s="24">
        <f>ROUND(G224*L224,P4)</f>
        <v>0</v>
      </c>
      <c r="N224" s="25" t="s">
        <v>536</v>
      </c>
      <c r="O224" s="32">
        <f>M224*AA224</f>
        <v>0</v>
      </c>
      <c r="P224" s="1">
        <v>3</v>
      </c>
      <c r="AA224" s="1">
        <f>IF(P224=1,$O$3,IF(P224=2,$O$4,$O$5))</f>
        <v>0</v>
      </c>
    </row>
    <row r="225">
      <c r="A225" s="1" t="s">
        <v>127</v>
      </c>
      <c r="E225" s="27" t="s">
        <v>2841</v>
      </c>
    </row>
    <row r="226" ht="63.75">
      <c r="A226" s="1" t="s">
        <v>128</v>
      </c>
      <c r="E226" s="33" t="s">
        <v>2842</v>
      </c>
    </row>
    <row r="227">
      <c r="A227" s="1" t="s">
        <v>129</v>
      </c>
      <c r="E227" s="27" t="s">
        <v>123</v>
      </c>
    </row>
    <row r="228">
      <c r="A228" s="1" t="s">
        <v>121</v>
      </c>
      <c r="B228" s="1">
        <v>123</v>
      </c>
      <c r="C228" s="26" t="s">
        <v>2843</v>
      </c>
      <c r="D228" t="s">
        <v>123</v>
      </c>
      <c r="E228" s="27" t="s">
        <v>2844</v>
      </c>
      <c r="F228" s="28" t="s">
        <v>637</v>
      </c>
      <c r="G228" s="29">
        <v>20</v>
      </c>
      <c r="H228" s="28">
        <v>0</v>
      </c>
      <c r="I228" s="30">
        <f>ROUND(G228*H228,P4)</f>
        <v>0</v>
      </c>
      <c r="L228" s="31">
        <v>0</v>
      </c>
      <c r="M228" s="24">
        <f>ROUND(G228*L228,P4)</f>
        <v>0</v>
      </c>
      <c r="N228" s="25" t="s">
        <v>536</v>
      </c>
      <c r="O228" s="32">
        <f>M228*AA228</f>
        <v>0</v>
      </c>
      <c r="P228" s="1">
        <v>3</v>
      </c>
      <c r="AA228" s="1">
        <f>IF(P228=1,$O$3,IF(P228=2,$O$4,$O$5))</f>
        <v>0</v>
      </c>
    </row>
    <row r="229">
      <c r="A229" s="1" t="s">
        <v>127</v>
      </c>
      <c r="E229" s="27" t="s">
        <v>2844</v>
      </c>
    </row>
    <row r="230" ht="76.5">
      <c r="A230" s="1" t="s">
        <v>128</v>
      </c>
      <c r="E230" s="33" t="s">
        <v>2845</v>
      </c>
    </row>
    <row r="231">
      <c r="A231" s="1" t="s">
        <v>129</v>
      </c>
      <c r="E231" s="27" t="s">
        <v>123</v>
      </c>
    </row>
    <row r="232">
      <c r="A232" s="1" t="s">
        <v>121</v>
      </c>
      <c r="B232" s="1">
        <v>124</v>
      </c>
      <c r="C232" s="26" t="s">
        <v>2846</v>
      </c>
      <c r="D232" t="s">
        <v>123</v>
      </c>
      <c r="E232" s="27" t="s">
        <v>2847</v>
      </c>
      <c r="F232" s="28" t="s">
        <v>637</v>
      </c>
      <c r="G232" s="29">
        <v>3</v>
      </c>
      <c r="H232" s="28">
        <v>0</v>
      </c>
      <c r="I232" s="30">
        <f>ROUND(G232*H232,P4)</f>
        <v>0</v>
      </c>
      <c r="L232" s="31">
        <v>0</v>
      </c>
      <c r="M232" s="24">
        <f>ROUND(G232*L232,P4)</f>
        <v>0</v>
      </c>
      <c r="N232" s="25" t="s">
        <v>177</v>
      </c>
      <c r="O232" s="32">
        <f>M232*AA232</f>
        <v>0</v>
      </c>
      <c r="P232" s="1">
        <v>3</v>
      </c>
      <c r="AA232" s="1">
        <f>IF(P232=1,$O$3,IF(P232=2,$O$4,$O$5))</f>
        <v>0</v>
      </c>
    </row>
    <row r="233">
      <c r="A233" s="1" t="s">
        <v>127</v>
      </c>
      <c r="E233" s="27" t="s">
        <v>2847</v>
      </c>
    </row>
    <row r="234" ht="63.75">
      <c r="A234" s="1" t="s">
        <v>128</v>
      </c>
      <c r="E234" s="33" t="s">
        <v>2848</v>
      </c>
    </row>
    <row r="235">
      <c r="A235" s="1" t="s">
        <v>129</v>
      </c>
      <c r="E235" s="27" t="s">
        <v>123</v>
      </c>
    </row>
    <row r="236">
      <c r="A236" s="1" t="s">
        <v>118</v>
      </c>
      <c r="C236" s="22" t="s">
        <v>2849</v>
      </c>
      <c r="E236" s="23" t="s">
        <v>2850</v>
      </c>
      <c r="L236" s="24">
        <f>SUMIFS(L237:L244,A237:A244,"P")</f>
        <v>0</v>
      </c>
      <c r="M236" s="24">
        <f>SUMIFS(M237:M244,A237:A244,"P")</f>
        <v>0</v>
      </c>
      <c r="N236" s="25"/>
    </row>
    <row r="237">
      <c r="A237" s="1" t="s">
        <v>121</v>
      </c>
      <c r="B237" s="1">
        <v>125</v>
      </c>
      <c r="C237" s="26" t="s">
        <v>2851</v>
      </c>
      <c r="D237" t="s">
        <v>123</v>
      </c>
      <c r="E237" s="27" t="s">
        <v>2852</v>
      </c>
      <c r="F237" s="28" t="s">
        <v>149</v>
      </c>
      <c r="G237" s="29">
        <v>1</v>
      </c>
      <c r="H237" s="28">
        <v>0.00017000000000000001</v>
      </c>
      <c r="I237" s="30">
        <f>ROUND(G237*H237,P4)</f>
        <v>0</v>
      </c>
      <c r="L237" s="31">
        <v>0</v>
      </c>
      <c r="M237" s="24">
        <f>ROUND(G237*L237,P4)</f>
        <v>0</v>
      </c>
      <c r="N237" s="25" t="s">
        <v>536</v>
      </c>
      <c r="O237" s="32">
        <f>M237*AA237</f>
        <v>0</v>
      </c>
      <c r="P237" s="1">
        <v>3</v>
      </c>
      <c r="AA237" s="1">
        <f>IF(P237=1,$O$3,IF(P237=2,$O$4,$O$5))</f>
        <v>0</v>
      </c>
    </row>
    <row r="238">
      <c r="A238" s="1" t="s">
        <v>127</v>
      </c>
      <c r="E238" s="27" t="s">
        <v>2852</v>
      </c>
    </row>
    <row r="239" ht="25.5">
      <c r="A239" s="1" t="s">
        <v>128</v>
      </c>
      <c r="E239" s="33" t="s">
        <v>2853</v>
      </c>
    </row>
    <row r="240">
      <c r="A240" s="1" t="s">
        <v>129</v>
      </c>
      <c r="E240" s="27" t="s">
        <v>123</v>
      </c>
    </row>
    <row r="241">
      <c r="A241" s="1" t="s">
        <v>121</v>
      </c>
      <c r="B241" s="1">
        <v>126</v>
      </c>
      <c r="C241" s="26" t="s">
        <v>2854</v>
      </c>
      <c r="D241" t="s">
        <v>123</v>
      </c>
      <c r="E241" s="27" t="s">
        <v>2855</v>
      </c>
      <c r="F241" s="28" t="s">
        <v>149</v>
      </c>
      <c r="G241" s="29">
        <v>1</v>
      </c>
      <c r="H241" s="28">
        <v>0.00017000000000000001</v>
      </c>
      <c r="I241" s="30">
        <f>ROUND(G241*H241,P4)</f>
        <v>0</v>
      </c>
      <c r="L241" s="31">
        <v>0</v>
      </c>
      <c r="M241" s="24">
        <f>ROUND(G241*L241,P4)</f>
        <v>0</v>
      </c>
      <c r="N241" s="25" t="s">
        <v>536</v>
      </c>
      <c r="O241" s="32">
        <f>M241*AA241</f>
        <v>0</v>
      </c>
      <c r="P241" s="1">
        <v>3</v>
      </c>
      <c r="AA241" s="1">
        <f>IF(P241=1,$O$3,IF(P241=2,$O$4,$O$5))</f>
        <v>0</v>
      </c>
    </row>
    <row r="242">
      <c r="A242" s="1" t="s">
        <v>127</v>
      </c>
      <c r="E242" s="27" t="s">
        <v>2855</v>
      </c>
    </row>
    <row r="243" ht="25.5">
      <c r="A243" s="1" t="s">
        <v>128</v>
      </c>
      <c r="E243" s="33" t="s">
        <v>2856</v>
      </c>
    </row>
    <row r="244">
      <c r="A244" s="1" t="s">
        <v>129</v>
      </c>
      <c r="E244" s="27" t="s">
        <v>123</v>
      </c>
    </row>
    <row r="245">
      <c r="A245" s="1" t="s">
        <v>118</v>
      </c>
      <c r="C245" s="22" t="s">
        <v>2857</v>
      </c>
      <c r="E245" s="23" t="s">
        <v>2858</v>
      </c>
      <c r="L245" s="24">
        <f>SUMIFS(L246:L253,A246:A253,"P")</f>
        <v>0</v>
      </c>
      <c r="M245" s="24">
        <f>SUMIFS(M246:M253,A246:A253,"P")</f>
        <v>0</v>
      </c>
      <c r="N245" s="25"/>
    </row>
    <row r="246">
      <c r="A246" s="1" t="s">
        <v>121</v>
      </c>
      <c r="B246" s="1">
        <v>127</v>
      </c>
      <c r="C246" s="26" t="s">
        <v>2859</v>
      </c>
      <c r="D246" t="s">
        <v>123</v>
      </c>
      <c r="E246" s="27" t="s">
        <v>2860</v>
      </c>
      <c r="F246" s="28" t="s">
        <v>142</v>
      </c>
      <c r="G246" s="29">
        <v>92</v>
      </c>
      <c r="H246" s="28">
        <v>4.0000000000000003E-05</v>
      </c>
      <c r="I246" s="30">
        <f>ROUND(G246*H246,P4)</f>
        <v>0</v>
      </c>
      <c r="L246" s="31">
        <v>0</v>
      </c>
      <c r="M246" s="24">
        <f>ROUND(G246*L246,P4)</f>
        <v>0</v>
      </c>
      <c r="N246" s="25" t="s">
        <v>536</v>
      </c>
      <c r="O246" s="32">
        <f>M246*AA246</f>
        <v>0</v>
      </c>
      <c r="P246" s="1">
        <v>3</v>
      </c>
      <c r="AA246" s="1">
        <f>IF(P246=1,$O$3,IF(P246=2,$O$4,$O$5))</f>
        <v>0</v>
      </c>
    </row>
    <row r="247">
      <c r="A247" s="1" t="s">
        <v>127</v>
      </c>
      <c r="E247" s="27" t="s">
        <v>2860</v>
      </c>
    </row>
    <row r="248">
      <c r="A248" s="1" t="s">
        <v>128</v>
      </c>
    </row>
    <row r="249">
      <c r="A249" s="1" t="s">
        <v>129</v>
      </c>
      <c r="E249" s="27" t="s">
        <v>123</v>
      </c>
    </row>
    <row r="250">
      <c r="A250" s="1" t="s">
        <v>121</v>
      </c>
      <c r="B250" s="1">
        <v>128</v>
      </c>
      <c r="C250" s="26" t="s">
        <v>2861</v>
      </c>
      <c r="D250" t="s">
        <v>123</v>
      </c>
      <c r="E250" s="27" t="s">
        <v>2862</v>
      </c>
      <c r="F250" s="28" t="s">
        <v>142</v>
      </c>
      <c r="G250" s="29">
        <v>50</v>
      </c>
      <c r="H250" s="28">
        <v>3.0000000000000001E-05</v>
      </c>
      <c r="I250" s="30">
        <f>ROUND(G250*H250,P4)</f>
        <v>0</v>
      </c>
      <c r="L250" s="31">
        <v>0</v>
      </c>
      <c r="M250" s="24">
        <f>ROUND(G250*L250,P4)</f>
        <v>0</v>
      </c>
      <c r="N250" s="25" t="s">
        <v>536</v>
      </c>
      <c r="O250" s="32">
        <f>M250*AA250</f>
        <v>0</v>
      </c>
      <c r="P250" s="1">
        <v>3</v>
      </c>
      <c r="AA250" s="1">
        <f>IF(P250=1,$O$3,IF(P250=2,$O$4,$O$5))</f>
        <v>0</v>
      </c>
    </row>
    <row r="251">
      <c r="A251" s="1" t="s">
        <v>127</v>
      </c>
      <c r="E251" s="27" t="s">
        <v>2862</v>
      </c>
    </row>
    <row r="252" ht="25.5">
      <c r="A252" s="1" t="s">
        <v>128</v>
      </c>
      <c r="E252" s="33" t="s">
        <v>2863</v>
      </c>
    </row>
    <row r="253">
      <c r="A253" s="1" t="s">
        <v>129</v>
      </c>
      <c r="E253" s="27" t="s">
        <v>123</v>
      </c>
    </row>
    <row r="254">
      <c r="A254" s="1" t="s">
        <v>118</v>
      </c>
      <c r="C254" s="22" t="s">
        <v>2864</v>
      </c>
      <c r="E254" s="23" t="s">
        <v>2865</v>
      </c>
      <c r="L254" s="24">
        <f>SUMIFS(L255:L274,A255:A274,"P")</f>
        <v>0</v>
      </c>
      <c r="M254" s="24">
        <f>SUMIFS(M255:M274,A255:A274,"P")</f>
        <v>0</v>
      </c>
      <c r="N254" s="25"/>
    </row>
    <row r="255">
      <c r="A255" s="1" t="s">
        <v>121</v>
      </c>
      <c r="B255" s="1">
        <v>129</v>
      </c>
      <c r="C255" s="26" t="s">
        <v>2866</v>
      </c>
      <c r="D255" t="s">
        <v>123</v>
      </c>
      <c r="E255" s="27" t="s">
        <v>2867</v>
      </c>
      <c r="F255" s="28" t="s">
        <v>603</v>
      </c>
      <c r="G255" s="29">
        <v>40</v>
      </c>
      <c r="H255" s="28">
        <v>0</v>
      </c>
      <c r="I255" s="30">
        <f>ROUND(G255*H255,P4)</f>
        <v>0</v>
      </c>
      <c r="L255" s="31">
        <v>0</v>
      </c>
      <c r="M255" s="24">
        <f>ROUND(G255*L255,P4)</f>
        <v>0</v>
      </c>
      <c r="N255" s="25" t="s">
        <v>536</v>
      </c>
      <c r="O255" s="32">
        <f>M255*AA255</f>
        <v>0</v>
      </c>
      <c r="P255" s="1">
        <v>3</v>
      </c>
      <c r="AA255" s="1">
        <f>IF(P255=1,$O$3,IF(P255=2,$O$4,$O$5))</f>
        <v>0</v>
      </c>
    </row>
    <row r="256">
      <c r="A256" s="1" t="s">
        <v>127</v>
      </c>
      <c r="E256" s="27" t="s">
        <v>2867</v>
      </c>
    </row>
    <row r="257" ht="25.5">
      <c r="A257" s="1" t="s">
        <v>128</v>
      </c>
      <c r="E257" s="33" t="s">
        <v>2868</v>
      </c>
    </row>
    <row r="258">
      <c r="A258" s="1" t="s">
        <v>129</v>
      </c>
      <c r="E258" s="27" t="s">
        <v>123</v>
      </c>
    </row>
    <row r="259">
      <c r="A259" s="1" t="s">
        <v>121</v>
      </c>
      <c r="B259" s="1">
        <v>130</v>
      </c>
      <c r="C259" s="26" t="s">
        <v>2869</v>
      </c>
      <c r="D259" t="s">
        <v>123</v>
      </c>
      <c r="E259" s="27" t="s">
        <v>2870</v>
      </c>
      <c r="F259" s="28" t="s">
        <v>149</v>
      </c>
      <c r="G259" s="29">
        <v>4</v>
      </c>
      <c r="H259" s="28">
        <v>5.0000000000000002E-05</v>
      </c>
      <c r="I259" s="30">
        <f>ROUND(G259*H259,P4)</f>
        <v>0</v>
      </c>
      <c r="L259" s="31">
        <v>0</v>
      </c>
      <c r="M259" s="24">
        <f>ROUND(G259*L259,P4)</f>
        <v>0</v>
      </c>
      <c r="N259" s="25" t="s">
        <v>536</v>
      </c>
      <c r="O259" s="32">
        <f>M259*AA259</f>
        <v>0</v>
      </c>
      <c r="P259" s="1">
        <v>3</v>
      </c>
      <c r="AA259" s="1">
        <f>IF(P259=1,$O$3,IF(P259=2,$O$4,$O$5))</f>
        <v>0</v>
      </c>
    </row>
    <row r="260">
      <c r="A260" s="1" t="s">
        <v>127</v>
      </c>
      <c r="E260" s="27" t="s">
        <v>2870</v>
      </c>
    </row>
    <row r="261" ht="76.5">
      <c r="A261" s="1" t="s">
        <v>128</v>
      </c>
      <c r="E261" s="33" t="s">
        <v>2871</v>
      </c>
    </row>
    <row r="262">
      <c r="A262" s="1" t="s">
        <v>129</v>
      </c>
      <c r="E262" s="27" t="s">
        <v>123</v>
      </c>
    </row>
    <row r="263" ht="25.5">
      <c r="A263" s="1" t="s">
        <v>121</v>
      </c>
      <c r="B263" s="1">
        <v>131</v>
      </c>
      <c r="C263" s="26" t="s">
        <v>2872</v>
      </c>
      <c r="D263" t="s">
        <v>123</v>
      </c>
      <c r="E263" s="27" t="s">
        <v>2873</v>
      </c>
      <c r="F263" s="28" t="s">
        <v>149</v>
      </c>
      <c r="G263" s="29">
        <v>1</v>
      </c>
      <c r="H263" s="28">
        <v>5.0000000000000002E-05</v>
      </c>
      <c r="I263" s="30">
        <f>ROUND(G263*H263,P4)</f>
        <v>0</v>
      </c>
      <c r="L263" s="31">
        <v>0</v>
      </c>
      <c r="M263" s="24">
        <f>ROUND(G263*L263,P4)</f>
        <v>0</v>
      </c>
      <c r="N263" s="25" t="s">
        <v>536</v>
      </c>
      <c r="O263" s="32">
        <f>M263*AA263</f>
        <v>0</v>
      </c>
      <c r="P263" s="1">
        <v>3</v>
      </c>
      <c r="AA263" s="1">
        <f>IF(P263=1,$O$3,IF(P263=2,$O$4,$O$5))</f>
        <v>0</v>
      </c>
    </row>
    <row r="264" ht="25.5">
      <c r="A264" s="1" t="s">
        <v>127</v>
      </c>
      <c r="E264" s="27" t="s">
        <v>2873</v>
      </c>
    </row>
    <row r="265" ht="25.5">
      <c r="A265" s="1" t="s">
        <v>128</v>
      </c>
      <c r="E265" s="33" t="s">
        <v>2874</v>
      </c>
    </row>
    <row r="266">
      <c r="A266" s="1" t="s">
        <v>129</v>
      </c>
      <c r="E266" s="27" t="s">
        <v>123</v>
      </c>
    </row>
    <row r="267">
      <c r="A267" s="1" t="s">
        <v>121</v>
      </c>
      <c r="B267" s="1">
        <v>132</v>
      </c>
      <c r="C267" s="26" t="s">
        <v>2875</v>
      </c>
      <c r="D267" t="s">
        <v>123</v>
      </c>
      <c r="E267" s="27" t="s">
        <v>2876</v>
      </c>
      <c r="F267" s="28" t="s">
        <v>149</v>
      </c>
      <c r="G267" s="29">
        <v>16</v>
      </c>
      <c r="H267" s="28">
        <v>1.0000000000000001E-05</v>
      </c>
      <c r="I267" s="30">
        <f>ROUND(G267*H267,P4)</f>
        <v>0</v>
      </c>
      <c r="L267" s="31">
        <v>0</v>
      </c>
      <c r="M267" s="24">
        <f>ROUND(G267*L267,P4)</f>
        <v>0</v>
      </c>
      <c r="N267" s="25" t="s">
        <v>536</v>
      </c>
      <c r="O267" s="32">
        <f>M267*AA267</f>
        <v>0</v>
      </c>
      <c r="P267" s="1">
        <v>3</v>
      </c>
      <c r="AA267" s="1">
        <f>IF(P267=1,$O$3,IF(P267=2,$O$4,$O$5))</f>
        <v>0</v>
      </c>
    </row>
    <row r="268">
      <c r="A268" s="1" t="s">
        <v>127</v>
      </c>
      <c r="E268" s="27" t="s">
        <v>2876</v>
      </c>
    </row>
    <row r="269">
      <c r="A269" s="1" t="s">
        <v>128</v>
      </c>
    </row>
    <row r="270">
      <c r="A270" s="1" t="s">
        <v>129</v>
      </c>
      <c r="E270" s="27" t="s">
        <v>123</v>
      </c>
    </row>
    <row r="271">
      <c r="A271" s="1" t="s">
        <v>121</v>
      </c>
      <c r="B271" s="1">
        <v>133</v>
      </c>
      <c r="C271" s="26" t="s">
        <v>2877</v>
      </c>
      <c r="D271" t="s">
        <v>123</v>
      </c>
      <c r="E271" s="27" t="s">
        <v>2878</v>
      </c>
      <c r="F271" s="28" t="s">
        <v>603</v>
      </c>
      <c r="G271" s="29">
        <v>90</v>
      </c>
      <c r="H271" s="28">
        <v>0</v>
      </c>
      <c r="I271" s="30">
        <f>ROUND(G271*H271,P4)</f>
        <v>0</v>
      </c>
      <c r="L271" s="31">
        <v>0</v>
      </c>
      <c r="M271" s="24">
        <f>ROUND(G271*L271,P4)</f>
        <v>0</v>
      </c>
      <c r="N271" s="25" t="s">
        <v>536</v>
      </c>
      <c r="O271" s="32">
        <f>M271*AA271</f>
        <v>0</v>
      </c>
      <c r="P271" s="1">
        <v>3</v>
      </c>
      <c r="AA271" s="1">
        <f>IF(P271=1,$O$3,IF(P271=2,$O$4,$O$5))</f>
        <v>0</v>
      </c>
    </row>
    <row r="272">
      <c r="A272" s="1" t="s">
        <v>127</v>
      </c>
      <c r="E272" s="27" t="s">
        <v>2878</v>
      </c>
    </row>
    <row r="273" ht="63.75">
      <c r="A273" s="1" t="s">
        <v>128</v>
      </c>
      <c r="E273" s="33" t="s">
        <v>2879</v>
      </c>
    </row>
    <row r="274">
      <c r="A274" s="1" t="s">
        <v>129</v>
      </c>
      <c r="E274" s="27" t="s">
        <v>123</v>
      </c>
    </row>
    <row r="275">
      <c r="A275" s="1" t="s">
        <v>118</v>
      </c>
      <c r="C275" s="22" t="s">
        <v>566</v>
      </c>
      <c r="E275" s="23" t="s">
        <v>567</v>
      </c>
      <c r="L275" s="24">
        <f>SUMIFS(L276:L291,A276:A291,"P")</f>
        <v>0</v>
      </c>
      <c r="M275" s="24">
        <f>SUMIFS(M276:M291,A276:A291,"P")</f>
        <v>0</v>
      </c>
      <c r="N275" s="25"/>
    </row>
    <row r="276" ht="25.5">
      <c r="A276" s="1" t="s">
        <v>121</v>
      </c>
      <c r="B276" s="1">
        <v>134</v>
      </c>
      <c r="C276" s="26" t="s">
        <v>2880</v>
      </c>
      <c r="D276" t="s">
        <v>123</v>
      </c>
      <c r="E276" s="27" t="s">
        <v>2881</v>
      </c>
      <c r="F276" s="28" t="s">
        <v>149</v>
      </c>
      <c r="G276" s="29">
        <v>10</v>
      </c>
      <c r="H276" s="28">
        <v>0</v>
      </c>
      <c r="I276" s="30">
        <f>ROUND(G276*H276,P4)</f>
        <v>0</v>
      </c>
      <c r="L276" s="31">
        <v>0</v>
      </c>
      <c r="M276" s="24">
        <f>ROUND(G276*L276,P4)</f>
        <v>0</v>
      </c>
      <c r="N276" s="25" t="s">
        <v>536</v>
      </c>
      <c r="O276" s="32">
        <f>M276*AA276</f>
        <v>0</v>
      </c>
      <c r="P276" s="1">
        <v>3</v>
      </c>
      <c r="AA276" s="1">
        <f>IF(P276=1,$O$3,IF(P276=2,$O$4,$O$5))</f>
        <v>0</v>
      </c>
    </row>
    <row r="277" ht="25.5">
      <c r="A277" s="1" t="s">
        <v>127</v>
      </c>
      <c r="E277" s="27" t="s">
        <v>2881</v>
      </c>
    </row>
    <row r="278" ht="165.75">
      <c r="A278" s="1" t="s">
        <v>128</v>
      </c>
      <c r="E278" s="33" t="s">
        <v>2882</v>
      </c>
    </row>
    <row r="279">
      <c r="A279" s="1" t="s">
        <v>129</v>
      </c>
      <c r="E279" s="27" t="s">
        <v>123</v>
      </c>
    </row>
    <row r="280" ht="25.5">
      <c r="A280" s="1" t="s">
        <v>121</v>
      </c>
      <c r="B280" s="1">
        <v>135</v>
      </c>
      <c r="C280" s="26" t="s">
        <v>2883</v>
      </c>
      <c r="D280" t="s">
        <v>123</v>
      </c>
      <c r="E280" s="27" t="s">
        <v>2884</v>
      </c>
      <c r="F280" s="28" t="s">
        <v>149</v>
      </c>
      <c r="G280" s="29">
        <v>1</v>
      </c>
      <c r="H280" s="28">
        <v>0</v>
      </c>
      <c r="I280" s="30">
        <f>ROUND(G280*H280,P4)</f>
        <v>0</v>
      </c>
      <c r="L280" s="31">
        <v>0</v>
      </c>
      <c r="M280" s="24">
        <f>ROUND(G280*L280,P4)</f>
        <v>0</v>
      </c>
      <c r="N280" s="25" t="s">
        <v>536</v>
      </c>
      <c r="O280" s="32">
        <f>M280*AA280</f>
        <v>0</v>
      </c>
      <c r="P280" s="1">
        <v>3</v>
      </c>
      <c r="AA280" s="1">
        <f>IF(P280=1,$O$3,IF(P280=2,$O$4,$O$5))</f>
        <v>0</v>
      </c>
    </row>
    <row r="281" ht="25.5">
      <c r="A281" s="1" t="s">
        <v>127</v>
      </c>
      <c r="E281" s="27" t="s">
        <v>2884</v>
      </c>
    </row>
    <row r="282">
      <c r="A282" s="1" t="s">
        <v>128</v>
      </c>
      <c r="E282" s="33" t="s">
        <v>2885</v>
      </c>
    </row>
    <row r="283">
      <c r="A283" s="1" t="s">
        <v>129</v>
      </c>
      <c r="E283" s="27" t="s">
        <v>123</v>
      </c>
    </row>
    <row r="284" ht="25.5">
      <c r="A284" s="1" t="s">
        <v>121</v>
      </c>
      <c r="B284" s="1">
        <v>136</v>
      </c>
      <c r="C284" s="26" t="s">
        <v>2886</v>
      </c>
      <c r="D284" t="s">
        <v>123</v>
      </c>
      <c r="E284" s="27" t="s">
        <v>2887</v>
      </c>
      <c r="F284" s="28" t="s">
        <v>149</v>
      </c>
      <c r="G284" s="29">
        <v>7</v>
      </c>
      <c r="H284" s="28">
        <v>0</v>
      </c>
      <c r="I284" s="30">
        <f>ROUND(G284*H284,P4)</f>
        <v>0</v>
      </c>
      <c r="L284" s="31">
        <v>0</v>
      </c>
      <c r="M284" s="24">
        <f>ROUND(G284*L284,P4)</f>
        <v>0</v>
      </c>
      <c r="N284" s="25" t="s">
        <v>536</v>
      </c>
      <c r="O284" s="32">
        <f>M284*AA284</f>
        <v>0</v>
      </c>
      <c r="P284" s="1">
        <v>3</v>
      </c>
      <c r="AA284" s="1">
        <f>IF(P284=1,$O$3,IF(P284=2,$O$4,$O$5))</f>
        <v>0</v>
      </c>
    </row>
    <row r="285" ht="25.5">
      <c r="A285" s="1" t="s">
        <v>127</v>
      </c>
      <c r="E285" s="27" t="s">
        <v>2887</v>
      </c>
    </row>
    <row r="286">
      <c r="A286" s="1" t="s">
        <v>128</v>
      </c>
    </row>
    <row r="287">
      <c r="A287" s="1" t="s">
        <v>129</v>
      </c>
      <c r="E287" s="27" t="s">
        <v>123</v>
      </c>
    </row>
    <row r="288" ht="25.5">
      <c r="A288" s="1" t="s">
        <v>121</v>
      </c>
      <c r="B288" s="1">
        <v>137</v>
      </c>
      <c r="C288" s="26" t="s">
        <v>2888</v>
      </c>
      <c r="D288" t="s">
        <v>123</v>
      </c>
      <c r="E288" s="27" t="s">
        <v>2889</v>
      </c>
      <c r="F288" s="28" t="s">
        <v>142</v>
      </c>
      <c r="G288" s="29">
        <v>129</v>
      </c>
      <c r="H288" s="28">
        <v>0</v>
      </c>
      <c r="I288" s="30">
        <f>ROUND(G288*H288,P4)</f>
        <v>0</v>
      </c>
      <c r="L288" s="31">
        <v>0</v>
      </c>
      <c r="M288" s="24">
        <f>ROUND(G288*L288,P4)</f>
        <v>0</v>
      </c>
      <c r="N288" s="25" t="s">
        <v>536</v>
      </c>
      <c r="O288" s="32">
        <f>M288*AA288</f>
        <v>0</v>
      </c>
      <c r="P288" s="1">
        <v>3</v>
      </c>
      <c r="AA288" s="1">
        <f>IF(P288=1,$O$3,IF(P288=2,$O$4,$O$5))</f>
        <v>0</v>
      </c>
    </row>
    <row r="289" ht="25.5">
      <c r="A289" s="1" t="s">
        <v>127</v>
      </c>
      <c r="E289" s="27" t="s">
        <v>2889</v>
      </c>
    </row>
    <row r="290" ht="63.75">
      <c r="A290" s="1" t="s">
        <v>128</v>
      </c>
      <c r="E290" s="33" t="s">
        <v>2890</v>
      </c>
    </row>
    <row r="291">
      <c r="A291" s="1" t="s">
        <v>129</v>
      </c>
      <c r="E291" s="27" t="s">
        <v>123</v>
      </c>
    </row>
    <row r="292">
      <c r="A292" s="1" t="s">
        <v>118</v>
      </c>
      <c r="C292" s="22" t="s">
        <v>1713</v>
      </c>
      <c r="E292" s="23" t="s">
        <v>1714</v>
      </c>
      <c r="L292" s="24">
        <f>SUMIFS(L293:L396,A293:A396,"P")</f>
        <v>0</v>
      </c>
      <c r="M292" s="24">
        <f>SUMIFS(M293:M396,A293:A396,"P")</f>
        <v>0</v>
      </c>
      <c r="N292" s="25"/>
    </row>
    <row r="293">
      <c r="A293" s="1" t="s">
        <v>121</v>
      </c>
      <c r="B293" s="1">
        <v>138</v>
      </c>
      <c r="C293" s="26" t="s">
        <v>2891</v>
      </c>
      <c r="D293" t="s">
        <v>123</v>
      </c>
      <c r="E293" s="27" t="s">
        <v>2892</v>
      </c>
      <c r="F293" s="28" t="s">
        <v>603</v>
      </c>
      <c r="G293" s="29">
        <v>87.936000000000007</v>
      </c>
      <c r="H293" s="28">
        <v>0</v>
      </c>
      <c r="I293" s="30">
        <f>ROUND(G293*H293,P4)</f>
        <v>0</v>
      </c>
      <c r="L293" s="31">
        <v>0</v>
      </c>
      <c r="M293" s="24">
        <f>ROUND(G293*L293,P4)</f>
        <v>0</v>
      </c>
      <c r="N293" s="25" t="s">
        <v>536</v>
      </c>
      <c r="O293" s="32">
        <f>M293*AA293</f>
        <v>0</v>
      </c>
      <c r="P293" s="1">
        <v>3</v>
      </c>
      <c r="AA293" s="1">
        <f>IF(P293=1,$O$3,IF(P293=2,$O$4,$O$5))</f>
        <v>0</v>
      </c>
    </row>
    <row r="294">
      <c r="A294" s="1" t="s">
        <v>127</v>
      </c>
      <c r="E294" s="27" t="s">
        <v>2892</v>
      </c>
    </row>
    <row r="295" ht="165.75">
      <c r="A295" s="1" t="s">
        <v>128</v>
      </c>
      <c r="E295" s="33" t="s">
        <v>2893</v>
      </c>
    </row>
    <row r="296">
      <c r="A296" s="1" t="s">
        <v>129</v>
      </c>
      <c r="E296" s="27" t="s">
        <v>123</v>
      </c>
    </row>
    <row r="297">
      <c r="A297" s="1" t="s">
        <v>121</v>
      </c>
      <c r="B297" s="1">
        <v>139</v>
      </c>
      <c r="C297" s="26" t="s">
        <v>2894</v>
      </c>
      <c r="D297" t="s">
        <v>123</v>
      </c>
      <c r="E297" s="27" t="s">
        <v>2895</v>
      </c>
      <c r="F297" s="28" t="s">
        <v>603</v>
      </c>
      <c r="G297" s="29">
        <v>6.5579999999999998</v>
      </c>
      <c r="H297" s="28">
        <v>0</v>
      </c>
      <c r="I297" s="30">
        <f>ROUND(G297*H297,P4)</f>
        <v>0</v>
      </c>
      <c r="L297" s="31">
        <v>0</v>
      </c>
      <c r="M297" s="24">
        <f>ROUND(G297*L297,P4)</f>
        <v>0</v>
      </c>
      <c r="N297" s="25" t="s">
        <v>536</v>
      </c>
      <c r="O297" s="32">
        <f>M297*AA297</f>
        <v>0</v>
      </c>
      <c r="P297" s="1">
        <v>3</v>
      </c>
      <c r="AA297" s="1">
        <f>IF(P297=1,$O$3,IF(P297=2,$O$4,$O$5))</f>
        <v>0</v>
      </c>
    </row>
    <row r="298">
      <c r="A298" s="1" t="s">
        <v>127</v>
      </c>
      <c r="E298" s="27" t="s">
        <v>2895</v>
      </c>
    </row>
    <row r="299" ht="25.5">
      <c r="A299" s="1" t="s">
        <v>128</v>
      </c>
      <c r="E299" s="33" t="s">
        <v>2896</v>
      </c>
    </row>
    <row r="300">
      <c r="A300" s="1" t="s">
        <v>129</v>
      </c>
      <c r="E300" s="27" t="s">
        <v>123</v>
      </c>
    </row>
    <row r="301" ht="25.5">
      <c r="A301" s="1" t="s">
        <v>121</v>
      </c>
      <c r="B301" s="1">
        <v>140</v>
      </c>
      <c r="C301" s="26" t="s">
        <v>2897</v>
      </c>
      <c r="D301" t="s">
        <v>123</v>
      </c>
      <c r="E301" s="27" t="s">
        <v>2898</v>
      </c>
      <c r="F301" s="28" t="s">
        <v>603</v>
      </c>
      <c r="G301" s="29">
        <v>22.684999999999999</v>
      </c>
      <c r="H301" s="28">
        <v>0</v>
      </c>
      <c r="I301" s="30">
        <f>ROUND(G301*H301,P4)</f>
        <v>0</v>
      </c>
      <c r="L301" s="31">
        <v>0</v>
      </c>
      <c r="M301" s="24">
        <f>ROUND(G301*L301,P4)</f>
        <v>0</v>
      </c>
      <c r="N301" s="25" t="s">
        <v>536</v>
      </c>
      <c r="O301" s="32">
        <f>M301*AA301</f>
        <v>0</v>
      </c>
      <c r="P301" s="1">
        <v>3</v>
      </c>
      <c r="AA301" s="1">
        <f>IF(P301=1,$O$3,IF(P301=2,$O$4,$O$5))</f>
        <v>0</v>
      </c>
    </row>
    <row r="302" ht="25.5">
      <c r="A302" s="1" t="s">
        <v>127</v>
      </c>
      <c r="E302" s="27" t="s">
        <v>2898</v>
      </c>
    </row>
    <row r="303" ht="51">
      <c r="A303" s="1" t="s">
        <v>128</v>
      </c>
      <c r="E303" s="33" t="s">
        <v>2899</v>
      </c>
    </row>
    <row r="304">
      <c r="A304" s="1" t="s">
        <v>129</v>
      </c>
      <c r="E304" s="27" t="s">
        <v>123</v>
      </c>
    </row>
    <row r="305" ht="25.5">
      <c r="A305" s="1" t="s">
        <v>121</v>
      </c>
      <c r="B305" s="1">
        <v>141</v>
      </c>
      <c r="C305" s="26" t="s">
        <v>2900</v>
      </c>
      <c r="D305" t="s">
        <v>123</v>
      </c>
      <c r="E305" s="27" t="s">
        <v>2901</v>
      </c>
      <c r="F305" s="28" t="s">
        <v>142</v>
      </c>
      <c r="G305" s="29">
        <v>1.8</v>
      </c>
      <c r="H305" s="28">
        <v>0</v>
      </c>
      <c r="I305" s="30">
        <f>ROUND(G305*H305,P4)</f>
        <v>0</v>
      </c>
      <c r="L305" s="31">
        <v>0</v>
      </c>
      <c r="M305" s="24">
        <f>ROUND(G305*L305,P4)</f>
        <v>0</v>
      </c>
      <c r="N305" s="25" t="s">
        <v>536</v>
      </c>
      <c r="O305" s="32">
        <f>M305*AA305</f>
        <v>0</v>
      </c>
      <c r="P305" s="1">
        <v>3</v>
      </c>
      <c r="AA305" s="1">
        <f>IF(P305=1,$O$3,IF(P305=2,$O$4,$O$5))</f>
        <v>0</v>
      </c>
    </row>
    <row r="306" ht="25.5">
      <c r="A306" s="1" t="s">
        <v>127</v>
      </c>
      <c r="E306" s="27" t="s">
        <v>2901</v>
      </c>
    </row>
    <row r="307" ht="25.5">
      <c r="A307" s="1" t="s">
        <v>128</v>
      </c>
      <c r="E307" s="33" t="s">
        <v>2902</v>
      </c>
    </row>
    <row r="308">
      <c r="A308" s="1" t="s">
        <v>129</v>
      </c>
      <c r="E308" s="27" t="s">
        <v>123</v>
      </c>
    </row>
    <row r="309">
      <c r="A309" s="1" t="s">
        <v>121</v>
      </c>
      <c r="B309" s="1">
        <v>142</v>
      </c>
      <c r="C309" s="26" t="s">
        <v>2903</v>
      </c>
      <c r="D309" t="s">
        <v>123</v>
      </c>
      <c r="E309" s="27" t="s">
        <v>2904</v>
      </c>
      <c r="F309" s="28" t="s">
        <v>142</v>
      </c>
      <c r="G309" s="29">
        <v>19.600000000000001</v>
      </c>
      <c r="H309" s="28">
        <v>0.0058300000000000001</v>
      </c>
      <c r="I309" s="30">
        <f>ROUND(G309*H309,P4)</f>
        <v>0</v>
      </c>
      <c r="L309" s="31">
        <v>0</v>
      </c>
      <c r="M309" s="24">
        <f>ROUND(G309*L309,P4)</f>
        <v>0</v>
      </c>
      <c r="N309" s="25" t="s">
        <v>536</v>
      </c>
      <c r="O309" s="32">
        <f>M309*AA309</f>
        <v>0</v>
      </c>
      <c r="P309" s="1">
        <v>3</v>
      </c>
      <c r="AA309" s="1">
        <f>IF(P309=1,$O$3,IF(P309=2,$O$4,$O$5))</f>
        <v>0</v>
      </c>
    </row>
    <row r="310">
      <c r="A310" s="1" t="s">
        <v>127</v>
      </c>
      <c r="E310" s="27" t="s">
        <v>2904</v>
      </c>
    </row>
    <row r="311" ht="25.5">
      <c r="A311" s="1" t="s">
        <v>128</v>
      </c>
      <c r="E311" s="33" t="s">
        <v>2905</v>
      </c>
    </row>
    <row r="312">
      <c r="A312" s="1" t="s">
        <v>129</v>
      </c>
      <c r="E312" s="27" t="s">
        <v>123</v>
      </c>
    </row>
    <row r="313" ht="25.5">
      <c r="A313" s="1" t="s">
        <v>121</v>
      </c>
      <c r="B313" s="1">
        <v>143</v>
      </c>
      <c r="C313" s="26" t="s">
        <v>2906</v>
      </c>
      <c r="D313" t="s">
        <v>123</v>
      </c>
      <c r="E313" s="27" t="s">
        <v>2907</v>
      </c>
      <c r="F313" s="28" t="s">
        <v>142</v>
      </c>
      <c r="G313" s="29">
        <v>846.75</v>
      </c>
      <c r="H313" s="28">
        <v>0</v>
      </c>
      <c r="I313" s="30">
        <f>ROUND(G313*H313,P4)</f>
        <v>0</v>
      </c>
      <c r="L313" s="31">
        <v>0</v>
      </c>
      <c r="M313" s="24">
        <f>ROUND(G313*L313,P4)</f>
        <v>0</v>
      </c>
      <c r="N313" s="25" t="s">
        <v>536</v>
      </c>
      <c r="O313" s="32">
        <f>M313*AA313</f>
        <v>0</v>
      </c>
      <c r="P313" s="1">
        <v>3</v>
      </c>
      <c r="AA313" s="1">
        <f>IF(P313=1,$O$3,IF(P313=2,$O$4,$O$5))</f>
        <v>0</v>
      </c>
    </row>
    <row r="314" ht="25.5">
      <c r="A314" s="1" t="s">
        <v>127</v>
      </c>
      <c r="E314" s="27" t="s">
        <v>2907</v>
      </c>
    </row>
    <row r="315" ht="267.75">
      <c r="A315" s="1" t="s">
        <v>128</v>
      </c>
      <c r="E315" s="33" t="s">
        <v>2908</v>
      </c>
    </row>
    <row r="316">
      <c r="A316" s="1" t="s">
        <v>129</v>
      </c>
      <c r="E316" s="27" t="s">
        <v>123</v>
      </c>
    </row>
    <row r="317" ht="25.5">
      <c r="A317" s="1" t="s">
        <v>121</v>
      </c>
      <c r="B317" s="1">
        <v>144</v>
      </c>
      <c r="C317" s="26" t="s">
        <v>2909</v>
      </c>
      <c r="D317" t="s">
        <v>123</v>
      </c>
      <c r="E317" s="27" t="s">
        <v>2910</v>
      </c>
      <c r="F317" s="28" t="s">
        <v>142</v>
      </c>
      <c r="G317" s="29">
        <v>4.4000000000000004</v>
      </c>
      <c r="H317" s="28">
        <v>0</v>
      </c>
      <c r="I317" s="30">
        <f>ROUND(G317*H317,P4)</f>
        <v>0</v>
      </c>
      <c r="L317" s="31">
        <v>0</v>
      </c>
      <c r="M317" s="24">
        <f>ROUND(G317*L317,P4)</f>
        <v>0</v>
      </c>
      <c r="N317" s="25" t="s">
        <v>536</v>
      </c>
      <c r="O317" s="32">
        <f>M317*AA317</f>
        <v>0</v>
      </c>
      <c r="P317" s="1">
        <v>3</v>
      </c>
      <c r="AA317" s="1">
        <f>IF(P317=1,$O$3,IF(P317=2,$O$4,$O$5))</f>
        <v>0</v>
      </c>
    </row>
    <row r="318" ht="25.5">
      <c r="A318" s="1" t="s">
        <v>127</v>
      </c>
      <c r="E318" s="27" t="s">
        <v>2910</v>
      </c>
    </row>
    <row r="319" ht="25.5">
      <c r="A319" s="1" t="s">
        <v>128</v>
      </c>
      <c r="E319" s="33" t="s">
        <v>2911</v>
      </c>
    </row>
    <row r="320">
      <c r="A320" s="1" t="s">
        <v>129</v>
      </c>
      <c r="E320" s="27" t="s">
        <v>123</v>
      </c>
    </row>
    <row r="321" ht="25.5">
      <c r="A321" s="1" t="s">
        <v>121</v>
      </c>
      <c r="B321" s="1">
        <v>145</v>
      </c>
      <c r="C321" s="26" t="s">
        <v>2912</v>
      </c>
      <c r="D321" t="s">
        <v>123</v>
      </c>
      <c r="E321" s="27" t="s">
        <v>2913</v>
      </c>
      <c r="F321" s="28" t="s">
        <v>142</v>
      </c>
      <c r="G321" s="29">
        <v>24.100000000000001</v>
      </c>
      <c r="H321" s="28">
        <v>0</v>
      </c>
      <c r="I321" s="30">
        <f>ROUND(G321*H321,P4)</f>
        <v>0</v>
      </c>
      <c r="L321" s="31">
        <v>0</v>
      </c>
      <c r="M321" s="24">
        <f>ROUND(G321*L321,P4)</f>
        <v>0</v>
      </c>
      <c r="N321" s="25" t="s">
        <v>536</v>
      </c>
      <c r="O321" s="32">
        <f>M321*AA321</f>
        <v>0</v>
      </c>
      <c r="P321" s="1">
        <v>3</v>
      </c>
      <c r="AA321" s="1">
        <f>IF(P321=1,$O$3,IF(P321=2,$O$4,$O$5))</f>
        <v>0</v>
      </c>
    </row>
    <row r="322" ht="25.5">
      <c r="A322" s="1" t="s">
        <v>127</v>
      </c>
      <c r="E322" s="27" t="s">
        <v>2913</v>
      </c>
    </row>
    <row r="323" ht="76.5">
      <c r="A323" s="1" t="s">
        <v>128</v>
      </c>
      <c r="E323" s="33" t="s">
        <v>2914</v>
      </c>
    </row>
    <row r="324">
      <c r="A324" s="1" t="s">
        <v>129</v>
      </c>
      <c r="E324" s="27" t="s">
        <v>123</v>
      </c>
    </row>
    <row r="325" ht="25.5">
      <c r="A325" s="1" t="s">
        <v>121</v>
      </c>
      <c r="B325" s="1">
        <v>146</v>
      </c>
      <c r="C325" s="26" t="s">
        <v>2915</v>
      </c>
      <c r="D325" t="s">
        <v>123</v>
      </c>
      <c r="E325" s="27" t="s">
        <v>2916</v>
      </c>
      <c r="F325" s="28" t="s">
        <v>142</v>
      </c>
      <c r="G325" s="29">
        <v>97.646000000000001</v>
      </c>
      <c r="H325" s="28">
        <v>0</v>
      </c>
      <c r="I325" s="30">
        <f>ROUND(G325*H325,P4)</f>
        <v>0</v>
      </c>
      <c r="L325" s="31">
        <v>0</v>
      </c>
      <c r="M325" s="24">
        <f>ROUND(G325*L325,P4)</f>
        <v>0</v>
      </c>
      <c r="N325" s="25" t="s">
        <v>536</v>
      </c>
      <c r="O325" s="32">
        <f>M325*AA325</f>
        <v>0</v>
      </c>
      <c r="P325" s="1">
        <v>3</v>
      </c>
      <c r="AA325" s="1">
        <f>IF(P325=1,$O$3,IF(P325=2,$O$4,$O$5))</f>
        <v>0</v>
      </c>
    </row>
    <row r="326" ht="25.5">
      <c r="A326" s="1" t="s">
        <v>127</v>
      </c>
      <c r="E326" s="27" t="s">
        <v>2916</v>
      </c>
    </row>
    <row r="327" ht="165.75">
      <c r="A327" s="1" t="s">
        <v>128</v>
      </c>
      <c r="E327" s="33" t="s">
        <v>2917</v>
      </c>
    </row>
    <row r="328">
      <c r="A328" s="1" t="s">
        <v>129</v>
      </c>
      <c r="E328" s="27" t="s">
        <v>123</v>
      </c>
    </row>
    <row r="329" ht="25.5">
      <c r="A329" s="1" t="s">
        <v>121</v>
      </c>
      <c r="B329" s="1">
        <v>147</v>
      </c>
      <c r="C329" s="26" t="s">
        <v>2918</v>
      </c>
      <c r="D329" t="s">
        <v>123</v>
      </c>
      <c r="E329" s="27" t="s">
        <v>2919</v>
      </c>
      <c r="F329" s="28" t="s">
        <v>142</v>
      </c>
      <c r="G329" s="29">
        <v>128.16999999999999</v>
      </c>
      <c r="H329" s="28">
        <v>0</v>
      </c>
      <c r="I329" s="30">
        <f>ROUND(G329*H329,P4)</f>
        <v>0</v>
      </c>
      <c r="L329" s="31">
        <v>0</v>
      </c>
      <c r="M329" s="24">
        <f>ROUND(G329*L329,P4)</f>
        <v>0</v>
      </c>
      <c r="N329" s="25" t="s">
        <v>536</v>
      </c>
      <c r="O329" s="32">
        <f>M329*AA329</f>
        <v>0</v>
      </c>
      <c r="P329" s="1">
        <v>3</v>
      </c>
      <c r="AA329" s="1">
        <f>IF(P329=1,$O$3,IF(P329=2,$O$4,$O$5))</f>
        <v>0</v>
      </c>
    </row>
    <row r="330" ht="25.5">
      <c r="A330" s="1" t="s">
        <v>127</v>
      </c>
      <c r="E330" s="27" t="s">
        <v>2919</v>
      </c>
    </row>
    <row r="331" ht="63.75">
      <c r="A331" s="1" t="s">
        <v>128</v>
      </c>
      <c r="E331" s="33" t="s">
        <v>2920</v>
      </c>
    </row>
    <row r="332">
      <c r="A332" s="1" t="s">
        <v>129</v>
      </c>
      <c r="E332" s="27" t="s">
        <v>123</v>
      </c>
    </row>
    <row r="333" ht="25.5">
      <c r="A333" s="1" t="s">
        <v>121</v>
      </c>
      <c r="B333" s="1">
        <v>148</v>
      </c>
      <c r="C333" s="26" t="s">
        <v>2921</v>
      </c>
      <c r="D333" t="s">
        <v>123</v>
      </c>
      <c r="E333" s="27" t="s">
        <v>2922</v>
      </c>
      <c r="F333" s="28" t="s">
        <v>142</v>
      </c>
      <c r="G333" s="29">
        <v>19.039999999999999</v>
      </c>
      <c r="H333" s="28">
        <v>0</v>
      </c>
      <c r="I333" s="30">
        <f>ROUND(G333*H333,P4)</f>
        <v>0</v>
      </c>
      <c r="L333" s="31">
        <v>0</v>
      </c>
      <c r="M333" s="24">
        <f>ROUND(G333*L333,P4)</f>
        <v>0</v>
      </c>
      <c r="N333" s="25" t="s">
        <v>536</v>
      </c>
      <c r="O333" s="32">
        <f>M333*AA333</f>
        <v>0</v>
      </c>
      <c r="P333" s="1">
        <v>3</v>
      </c>
      <c r="AA333" s="1">
        <f>IF(P333=1,$O$3,IF(P333=2,$O$4,$O$5))</f>
        <v>0</v>
      </c>
    </row>
    <row r="334" ht="25.5">
      <c r="A334" s="1" t="s">
        <v>127</v>
      </c>
      <c r="E334" s="27" t="s">
        <v>2922</v>
      </c>
    </row>
    <row r="335" ht="38.25">
      <c r="A335" s="1" t="s">
        <v>128</v>
      </c>
      <c r="E335" s="33" t="s">
        <v>1824</v>
      </c>
    </row>
    <row r="336">
      <c r="A336" s="1" t="s">
        <v>129</v>
      </c>
      <c r="E336" s="27" t="s">
        <v>123</v>
      </c>
    </row>
    <row r="337" ht="25.5">
      <c r="A337" s="1" t="s">
        <v>121</v>
      </c>
      <c r="B337" s="1">
        <v>149</v>
      </c>
      <c r="C337" s="26" t="s">
        <v>2923</v>
      </c>
      <c r="D337" t="s">
        <v>123</v>
      </c>
      <c r="E337" s="27" t="s">
        <v>2924</v>
      </c>
      <c r="F337" s="28" t="s">
        <v>603</v>
      </c>
      <c r="G337" s="29">
        <v>959.41899999999998</v>
      </c>
      <c r="H337" s="28">
        <v>0</v>
      </c>
      <c r="I337" s="30">
        <f>ROUND(G337*H337,P4)</f>
        <v>0</v>
      </c>
      <c r="L337" s="31">
        <v>0</v>
      </c>
      <c r="M337" s="24">
        <f>ROUND(G337*L337,P4)</f>
        <v>0</v>
      </c>
      <c r="N337" s="25" t="s">
        <v>536</v>
      </c>
      <c r="O337" s="32">
        <f>M337*AA337</f>
        <v>0</v>
      </c>
      <c r="P337" s="1">
        <v>3</v>
      </c>
      <c r="AA337" s="1">
        <f>IF(P337=1,$O$3,IF(P337=2,$O$4,$O$5))</f>
        <v>0</v>
      </c>
    </row>
    <row r="338" ht="25.5">
      <c r="A338" s="1" t="s">
        <v>127</v>
      </c>
      <c r="E338" s="27" t="s">
        <v>2924</v>
      </c>
    </row>
    <row r="339" ht="102">
      <c r="A339" s="1" t="s">
        <v>128</v>
      </c>
      <c r="E339" s="33" t="s">
        <v>2925</v>
      </c>
    </row>
    <row r="340">
      <c r="A340" s="1" t="s">
        <v>129</v>
      </c>
      <c r="E340" s="27" t="s">
        <v>123</v>
      </c>
    </row>
    <row r="341">
      <c r="A341" s="1" t="s">
        <v>121</v>
      </c>
      <c r="B341" s="1">
        <v>150</v>
      </c>
      <c r="C341" s="26" t="s">
        <v>2926</v>
      </c>
      <c r="D341" t="s">
        <v>123</v>
      </c>
      <c r="E341" s="27" t="s">
        <v>2927</v>
      </c>
      <c r="F341" s="28" t="s">
        <v>149</v>
      </c>
      <c r="G341" s="29">
        <v>1</v>
      </c>
      <c r="H341" s="28">
        <v>0.056099999999999997</v>
      </c>
      <c r="I341" s="30">
        <f>ROUND(G341*H341,P4)</f>
        <v>0</v>
      </c>
      <c r="L341" s="31">
        <v>0</v>
      </c>
      <c r="M341" s="24">
        <f>ROUND(G341*L341,P4)</f>
        <v>0</v>
      </c>
      <c r="N341" s="25" t="s">
        <v>536</v>
      </c>
      <c r="O341" s="32">
        <f>M341*AA341</f>
        <v>0</v>
      </c>
      <c r="P341" s="1">
        <v>3</v>
      </c>
      <c r="AA341" s="1">
        <f>IF(P341=1,$O$3,IF(P341=2,$O$4,$O$5))</f>
        <v>0</v>
      </c>
    </row>
    <row r="342">
      <c r="A342" s="1" t="s">
        <v>127</v>
      </c>
      <c r="E342" s="27" t="s">
        <v>2927</v>
      </c>
    </row>
    <row r="343" ht="25.5">
      <c r="A343" s="1" t="s">
        <v>128</v>
      </c>
      <c r="E343" s="33" t="s">
        <v>2928</v>
      </c>
    </row>
    <row r="344">
      <c r="A344" s="1" t="s">
        <v>129</v>
      </c>
      <c r="E344" s="27" t="s">
        <v>123</v>
      </c>
    </row>
    <row r="345" ht="25.5">
      <c r="A345" s="1" t="s">
        <v>121</v>
      </c>
      <c r="B345" s="1">
        <v>151</v>
      </c>
      <c r="C345" s="26" t="s">
        <v>2929</v>
      </c>
      <c r="D345" t="s">
        <v>123</v>
      </c>
      <c r="E345" s="27" t="s">
        <v>2930</v>
      </c>
      <c r="F345" s="28" t="s">
        <v>603</v>
      </c>
      <c r="G345" s="29">
        <v>20.225000000000001</v>
      </c>
      <c r="H345" s="28">
        <v>0</v>
      </c>
      <c r="I345" s="30">
        <f>ROUND(G345*H345,P4)</f>
        <v>0</v>
      </c>
      <c r="L345" s="31">
        <v>0</v>
      </c>
      <c r="M345" s="24">
        <f>ROUND(G345*L345,P4)</f>
        <v>0</v>
      </c>
      <c r="N345" s="25" t="s">
        <v>536</v>
      </c>
      <c r="O345" s="32">
        <f>M345*AA345</f>
        <v>0</v>
      </c>
      <c r="P345" s="1">
        <v>3</v>
      </c>
      <c r="AA345" s="1">
        <f>IF(P345=1,$O$3,IF(P345=2,$O$4,$O$5))</f>
        <v>0</v>
      </c>
    </row>
    <row r="346" ht="25.5">
      <c r="A346" s="1" t="s">
        <v>127</v>
      </c>
      <c r="E346" s="27" t="s">
        <v>2930</v>
      </c>
    </row>
    <row r="347" ht="51">
      <c r="A347" s="1" t="s">
        <v>128</v>
      </c>
      <c r="E347" s="33" t="s">
        <v>2931</v>
      </c>
    </row>
    <row r="348">
      <c r="A348" s="1" t="s">
        <v>129</v>
      </c>
      <c r="E348" s="27" t="s">
        <v>123</v>
      </c>
    </row>
    <row r="349" ht="25.5">
      <c r="A349" s="1" t="s">
        <v>121</v>
      </c>
      <c r="B349" s="1">
        <v>152</v>
      </c>
      <c r="C349" s="26" t="s">
        <v>2932</v>
      </c>
      <c r="D349" t="s">
        <v>123</v>
      </c>
      <c r="E349" s="27" t="s">
        <v>2933</v>
      </c>
      <c r="F349" s="28" t="s">
        <v>603</v>
      </c>
      <c r="G349" s="29">
        <v>124.83499999999999</v>
      </c>
      <c r="H349" s="28">
        <v>0</v>
      </c>
      <c r="I349" s="30">
        <f>ROUND(G349*H349,P4)</f>
        <v>0</v>
      </c>
      <c r="L349" s="31">
        <v>0</v>
      </c>
      <c r="M349" s="24">
        <f>ROUND(G349*L349,P4)</f>
        <v>0</v>
      </c>
      <c r="N349" s="25" t="s">
        <v>536</v>
      </c>
      <c r="O349" s="32">
        <f>M349*AA349</f>
        <v>0</v>
      </c>
      <c r="P349" s="1">
        <v>3</v>
      </c>
      <c r="AA349" s="1">
        <f>IF(P349=1,$O$3,IF(P349=2,$O$4,$O$5))</f>
        <v>0</v>
      </c>
    </row>
    <row r="350" ht="25.5">
      <c r="A350" s="1" t="s">
        <v>127</v>
      </c>
      <c r="E350" s="27" t="s">
        <v>2933</v>
      </c>
    </row>
    <row r="351" ht="153">
      <c r="A351" s="1" t="s">
        <v>128</v>
      </c>
      <c r="E351" s="33" t="s">
        <v>2934</v>
      </c>
    </row>
    <row r="352">
      <c r="A352" s="1" t="s">
        <v>129</v>
      </c>
      <c r="E352" s="27" t="s">
        <v>123</v>
      </c>
    </row>
    <row r="353" ht="25.5">
      <c r="A353" s="1" t="s">
        <v>121</v>
      </c>
      <c r="B353" s="1">
        <v>153</v>
      </c>
      <c r="C353" s="26" t="s">
        <v>2935</v>
      </c>
      <c r="D353" t="s">
        <v>123</v>
      </c>
      <c r="E353" s="27" t="s">
        <v>2936</v>
      </c>
      <c r="F353" s="28" t="s">
        <v>603</v>
      </c>
      <c r="G353" s="29">
        <v>118.59</v>
      </c>
      <c r="H353" s="28">
        <v>0</v>
      </c>
      <c r="I353" s="30">
        <f>ROUND(G353*H353,P4)</f>
        <v>0</v>
      </c>
      <c r="L353" s="31">
        <v>0</v>
      </c>
      <c r="M353" s="24">
        <f>ROUND(G353*L353,P4)</f>
        <v>0</v>
      </c>
      <c r="N353" s="25" t="s">
        <v>536</v>
      </c>
      <c r="O353" s="32">
        <f>M353*AA353</f>
        <v>0</v>
      </c>
      <c r="P353" s="1">
        <v>3</v>
      </c>
      <c r="AA353" s="1">
        <f>IF(P353=1,$O$3,IF(P353=2,$O$4,$O$5))</f>
        <v>0</v>
      </c>
    </row>
    <row r="354" ht="25.5">
      <c r="A354" s="1" t="s">
        <v>127</v>
      </c>
      <c r="E354" s="27" t="s">
        <v>2936</v>
      </c>
    </row>
    <row r="355" ht="76.5">
      <c r="A355" s="1" t="s">
        <v>128</v>
      </c>
      <c r="E355" s="33" t="s">
        <v>2937</v>
      </c>
    </row>
    <row r="356">
      <c r="A356" s="1" t="s">
        <v>129</v>
      </c>
      <c r="E356" s="27" t="s">
        <v>123</v>
      </c>
    </row>
    <row r="357" ht="25.5">
      <c r="A357" s="1" t="s">
        <v>121</v>
      </c>
      <c r="B357" s="1">
        <v>154</v>
      </c>
      <c r="C357" s="26" t="s">
        <v>2938</v>
      </c>
      <c r="D357" t="s">
        <v>123</v>
      </c>
      <c r="E357" s="27" t="s">
        <v>2939</v>
      </c>
      <c r="F357" s="28" t="s">
        <v>603</v>
      </c>
      <c r="G357" s="29">
        <v>225.47499999999999</v>
      </c>
      <c r="H357" s="28">
        <v>0</v>
      </c>
      <c r="I357" s="30">
        <f>ROUND(G357*H357,P4)</f>
        <v>0</v>
      </c>
      <c r="L357" s="31">
        <v>0</v>
      </c>
      <c r="M357" s="24">
        <f>ROUND(G357*L357,P4)</f>
        <v>0</v>
      </c>
      <c r="N357" s="25" t="s">
        <v>536</v>
      </c>
      <c r="O357" s="32">
        <f>M357*AA357</f>
        <v>0</v>
      </c>
      <c r="P357" s="1">
        <v>3</v>
      </c>
      <c r="AA357" s="1">
        <f>IF(P357=1,$O$3,IF(P357=2,$O$4,$O$5))</f>
        <v>0</v>
      </c>
    </row>
    <row r="358" ht="25.5">
      <c r="A358" s="1" t="s">
        <v>127</v>
      </c>
      <c r="E358" s="27" t="s">
        <v>2939</v>
      </c>
    </row>
    <row r="359" ht="306">
      <c r="A359" s="1" t="s">
        <v>128</v>
      </c>
      <c r="E359" s="33" t="s">
        <v>2940</v>
      </c>
    </row>
    <row r="360">
      <c r="A360" s="1" t="s">
        <v>129</v>
      </c>
      <c r="E360" s="27" t="s">
        <v>123</v>
      </c>
    </row>
    <row r="361">
      <c r="A361" s="1" t="s">
        <v>121</v>
      </c>
      <c r="B361" s="1">
        <v>155</v>
      </c>
      <c r="C361" s="26" t="s">
        <v>2941</v>
      </c>
      <c r="D361" t="s">
        <v>123</v>
      </c>
      <c r="E361" s="27" t="s">
        <v>2942</v>
      </c>
      <c r="F361" s="28" t="s">
        <v>603</v>
      </c>
      <c r="G361" s="29">
        <v>265.44200000000001</v>
      </c>
      <c r="H361" s="28">
        <v>0</v>
      </c>
      <c r="I361" s="30">
        <f>ROUND(G361*H361,P4)</f>
        <v>0</v>
      </c>
      <c r="L361" s="31">
        <v>0</v>
      </c>
      <c r="M361" s="24">
        <f>ROUND(G361*L361,P4)</f>
        <v>0</v>
      </c>
      <c r="N361" s="25" t="s">
        <v>536</v>
      </c>
      <c r="O361" s="32">
        <f>M361*AA361</f>
        <v>0</v>
      </c>
      <c r="P361" s="1">
        <v>3</v>
      </c>
      <c r="AA361" s="1">
        <f>IF(P361=1,$O$3,IF(P361=2,$O$4,$O$5))</f>
        <v>0</v>
      </c>
    </row>
    <row r="362">
      <c r="A362" s="1" t="s">
        <v>127</v>
      </c>
      <c r="E362" s="27" t="s">
        <v>2942</v>
      </c>
    </row>
    <row r="363" ht="216.75">
      <c r="A363" s="1" t="s">
        <v>128</v>
      </c>
      <c r="E363" s="33" t="s">
        <v>2943</v>
      </c>
    </row>
    <row r="364">
      <c r="A364" s="1" t="s">
        <v>129</v>
      </c>
      <c r="E364" s="27" t="s">
        <v>123</v>
      </c>
    </row>
    <row r="365">
      <c r="A365" s="1" t="s">
        <v>121</v>
      </c>
      <c r="B365" s="1">
        <v>156</v>
      </c>
      <c r="C365" s="26" t="s">
        <v>2944</v>
      </c>
      <c r="D365" t="s">
        <v>123</v>
      </c>
      <c r="E365" s="27" t="s">
        <v>2945</v>
      </c>
      <c r="F365" s="28" t="s">
        <v>603</v>
      </c>
      <c r="G365" s="29">
        <v>120.67</v>
      </c>
      <c r="H365" s="28">
        <v>0</v>
      </c>
      <c r="I365" s="30">
        <f>ROUND(G365*H365,P4)</f>
        <v>0</v>
      </c>
      <c r="L365" s="31">
        <v>0</v>
      </c>
      <c r="M365" s="24">
        <f>ROUND(G365*L365,P4)</f>
        <v>0</v>
      </c>
      <c r="N365" s="25" t="s">
        <v>536</v>
      </c>
      <c r="O365" s="32">
        <f>M365*AA365</f>
        <v>0</v>
      </c>
      <c r="P365" s="1">
        <v>3</v>
      </c>
      <c r="AA365" s="1">
        <f>IF(P365=1,$O$3,IF(P365=2,$O$4,$O$5))</f>
        <v>0</v>
      </c>
    </row>
    <row r="366">
      <c r="A366" s="1" t="s">
        <v>127</v>
      </c>
      <c r="E366" s="27" t="s">
        <v>2945</v>
      </c>
    </row>
    <row r="367" ht="76.5">
      <c r="A367" s="1" t="s">
        <v>128</v>
      </c>
      <c r="E367" s="33" t="s">
        <v>2946</v>
      </c>
    </row>
    <row r="368">
      <c r="A368" s="1" t="s">
        <v>129</v>
      </c>
      <c r="E368" s="27" t="s">
        <v>123</v>
      </c>
    </row>
    <row r="369" ht="25.5">
      <c r="A369" s="1" t="s">
        <v>121</v>
      </c>
      <c r="B369" s="1">
        <v>157</v>
      </c>
      <c r="C369" s="26" t="s">
        <v>2947</v>
      </c>
      <c r="D369" t="s">
        <v>123</v>
      </c>
      <c r="E369" s="27" t="s">
        <v>2948</v>
      </c>
      <c r="F369" s="28" t="s">
        <v>142</v>
      </c>
      <c r="G369" s="29">
        <v>60.335000000000001</v>
      </c>
      <c r="H369" s="28">
        <v>0</v>
      </c>
      <c r="I369" s="30">
        <f>ROUND(G369*H369,P4)</f>
        <v>0</v>
      </c>
      <c r="L369" s="31">
        <v>0</v>
      </c>
      <c r="M369" s="24">
        <f>ROUND(G369*L369,P4)</f>
        <v>0</v>
      </c>
      <c r="N369" s="25" t="s">
        <v>536</v>
      </c>
      <c r="O369" s="32">
        <f>M369*AA369</f>
        <v>0</v>
      </c>
      <c r="P369" s="1">
        <v>3</v>
      </c>
      <c r="AA369" s="1">
        <f>IF(P369=1,$O$3,IF(P369=2,$O$4,$O$5))</f>
        <v>0</v>
      </c>
    </row>
    <row r="370" ht="25.5">
      <c r="A370" s="1" t="s">
        <v>127</v>
      </c>
      <c r="E370" s="27" t="s">
        <v>2948</v>
      </c>
    </row>
    <row r="371" ht="76.5">
      <c r="A371" s="1" t="s">
        <v>128</v>
      </c>
      <c r="E371" s="33" t="s">
        <v>2949</v>
      </c>
    </row>
    <row r="372">
      <c r="A372" s="1" t="s">
        <v>129</v>
      </c>
      <c r="E372" s="27" t="s">
        <v>123</v>
      </c>
    </row>
    <row r="373">
      <c r="A373" s="1" t="s">
        <v>121</v>
      </c>
      <c r="B373" s="1">
        <v>158</v>
      </c>
      <c r="C373" s="26" t="s">
        <v>2950</v>
      </c>
      <c r="D373" t="s">
        <v>123</v>
      </c>
      <c r="E373" s="27" t="s">
        <v>2951</v>
      </c>
      <c r="F373" s="28" t="s">
        <v>603</v>
      </c>
      <c r="G373" s="29">
        <v>54.526000000000003</v>
      </c>
      <c r="H373" s="28">
        <v>0</v>
      </c>
      <c r="I373" s="30">
        <f>ROUND(G373*H373,P4)</f>
        <v>0</v>
      </c>
      <c r="L373" s="31">
        <v>0</v>
      </c>
      <c r="M373" s="24">
        <f>ROUND(G373*L373,P4)</f>
        <v>0</v>
      </c>
      <c r="N373" s="25" t="s">
        <v>536</v>
      </c>
      <c r="O373" s="32">
        <f>M373*AA373</f>
        <v>0</v>
      </c>
      <c r="P373" s="1">
        <v>3</v>
      </c>
      <c r="AA373" s="1">
        <f>IF(P373=1,$O$3,IF(P373=2,$O$4,$O$5))</f>
        <v>0</v>
      </c>
    </row>
    <row r="374">
      <c r="A374" s="1" t="s">
        <v>127</v>
      </c>
      <c r="E374" s="27" t="s">
        <v>2951</v>
      </c>
    </row>
    <row r="375" ht="242.25">
      <c r="A375" s="1" t="s">
        <v>128</v>
      </c>
      <c r="E375" s="33" t="s">
        <v>2952</v>
      </c>
    </row>
    <row r="376">
      <c r="A376" s="1" t="s">
        <v>129</v>
      </c>
      <c r="E376" s="27" t="s">
        <v>123</v>
      </c>
    </row>
    <row r="377">
      <c r="A377" s="1" t="s">
        <v>121</v>
      </c>
      <c r="B377" s="1">
        <v>159</v>
      </c>
      <c r="C377" s="26" t="s">
        <v>2953</v>
      </c>
      <c r="D377" t="s">
        <v>123</v>
      </c>
      <c r="E377" s="27" t="s">
        <v>2954</v>
      </c>
      <c r="F377" s="28" t="s">
        <v>142</v>
      </c>
      <c r="G377" s="29">
        <v>9.1500000000000004</v>
      </c>
      <c r="H377" s="28">
        <v>0</v>
      </c>
      <c r="I377" s="30">
        <f>ROUND(G377*H377,P4)</f>
        <v>0</v>
      </c>
      <c r="L377" s="31">
        <v>0</v>
      </c>
      <c r="M377" s="24">
        <f>ROUND(G377*L377,P4)</f>
        <v>0</v>
      </c>
      <c r="N377" s="25" t="s">
        <v>536</v>
      </c>
      <c r="O377" s="32">
        <f>M377*AA377</f>
        <v>0</v>
      </c>
      <c r="P377" s="1">
        <v>3</v>
      </c>
      <c r="AA377" s="1">
        <f>IF(P377=1,$O$3,IF(P377=2,$O$4,$O$5))</f>
        <v>0</v>
      </c>
    </row>
    <row r="378">
      <c r="A378" s="1" t="s">
        <v>127</v>
      </c>
      <c r="E378" s="27" t="s">
        <v>2954</v>
      </c>
    </row>
    <row r="379" ht="25.5">
      <c r="A379" s="1" t="s">
        <v>128</v>
      </c>
      <c r="E379" s="33" t="s">
        <v>2955</v>
      </c>
    </row>
    <row r="380">
      <c r="A380" s="1" t="s">
        <v>129</v>
      </c>
      <c r="E380" s="27" t="s">
        <v>123</v>
      </c>
    </row>
    <row r="381">
      <c r="A381" s="1" t="s">
        <v>121</v>
      </c>
      <c r="B381" s="1">
        <v>160</v>
      </c>
      <c r="C381" s="26" t="s">
        <v>2956</v>
      </c>
      <c r="D381" t="s">
        <v>123</v>
      </c>
      <c r="E381" s="27" t="s">
        <v>2957</v>
      </c>
      <c r="F381" s="28" t="s">
        <v>142</v>
      </c>
      <c r="G381" s="29">
        <v>135.529</v>
      </c>
      <c r="H381" s="28">
        <v>0</v>
      </c>
      <c r="I381" s="30">
        <f>ROUND(G381*H381,P4)</f>
        <v>0</v>
      </c>
      <c r="L381" s="31">
        <v>0</v>
      </c>
      <c r="M381" s="24">
        <f>ROUND(G381*L381,P4)</f>
        <v>0</v>
      </c>
      <c r="N381" s="25" t="s">
        <v>536</v>
      </c>
      <c r="O381" s="32">
        <f>M381*AA381</f>
        <v>0</v>
      </c>
      <c r="P381" s="1">
        <v>3</v>
      </c>
      <c r="AA381" s="1">
        <f>IF(P381=1,$O$3,IF(P381=2,$O$4,$O$5))</f>
        <v>0</v>
      </c>
    </row>
    <row r="382">
      <c r="A382" s="1" t="s">
        <v>127</v>
      </c>
      <c r="E382" s="27" t="s">
        <v>2957</v>
      </c>
    </row>
    <row r="383" ht="25.5">
      <c r="A383" s="1" t="s">
        <v>128</v>
      </c>
      <c r="E383" s="33" t="s">
        <v>2958</v>
      </c>
    </row>
    <row r="384">
      <c r="A384" s="1" t="s">
        <v>129</v>
      </c>
      <c r="E384" s="27" t="s">
        <v>123</v>
      </c>
    </row>
    <row r="385" ht="25.5">
      <c r="A385" s="1" t="s">
        <v>121</v>
      </c>
      <c r="B385" s="1">
        <v>161</v>
      </c>
      <c r="C385" s="26" t="s">
        <v>2959</v>
      </c>
      <c r="D385" t="s">
        <v>123</v>
      </c>
      <c r="E385" s="27" t="s">
        <v>2960</v>
      </c>
      <c r="F385" s="28" t="s">
        <v>603</v>
      </c>
      <c r="G385" s="29">
        <v>10.363</v>
      </c>
      <c r="H385" s="28">
        <v>0</v>
      </c>
      <c r="I385" s="30">
        <f>ROUND(G385*H385,P4)</f>
        <v>0</v>
      </c>
      <c r="L385" s="31">
        <v>0</v>
      </c>
      <c r="M385" s="24">
        <f>ROUND(G385*L385,P4)</f>
        <v>0</v>
      </c>
      <c r="N385" s="25" t="s">
        <v>536</v>
      </c>
      <c r="O385" s="32">
        <f>M385*AA385</f>
        <v>0</v>
      </c>
      <c r="P385" s="1">
        <v>3</v>
      </c>
      <c r="AA385" s="1">
        <f>IF(P385=1,$O$3,IF(P385=2,$O$4,$O$5))</f>
        <v>0</v>
      </c>
    </row>
    <row r="386" ht="25.5">
      <c r="A386" s="1" t="s">
        <v>127</v>
      </c>
      <c r="E386" s="27" t="s">
        <v>2960</v>
      </c>
    </row>
    <row r="387">
      <c r="A387" s="1" t="s">
        <v>128</v>
      </c>
      <c r="E387" s="33" t="s">
        <v>2961</v>
      </c>
    </row>
    <row r="388">
      <c r="A388" s="1" t="s">
        <v>129</v>
      </c>
      <c r="E388" s="27" t="s">
        <v>123</v>
      </c>
    </row>
    <row r="389" ht="25.5">
      <c r="A389" s="1" t="s">
        <v>121</v>
      </c>
      <c r="B389" s="1">
        <v>162</v>
      </c>
      <c r="C389" s="26" t="s">
        <v>2962</v>
      </c>
      <c r="D389" t="s">
        <v>123</v>
      </c>
      <c r="E389" s="27" t="s">
        <v>2963</v>
      </c>
      <c r="F389" s="28" t="s">
        <v>603</v>
      </c>
      <c r="G389" s="29">
        <v>288.43900000000002</v>
      </c>
      <c r="H389" s="28">
        <v>0</v>
      </c>
      <c r="I389" s="30">
        <f>ROUND(G389*H389,P4)</f>
        <v>0</v>
      </c>
      <c r="L389" s="31">
        <v>0</v>
      </c>
      <c r="M389" s="24">
        <f>ROUND(G389*L389,P4)</f>
        <v>0</v>
      </c>
      <c r="N389" s="25" t="s">
        <v>536</v>
      </c>
      <c r="O389" s="32">
        <f>M389*AA389</f>
        <v>0</v>
      </c>
      <c r="P389" s="1">
        <v>3</v>
      </c>
      <c r="AA389" s="1">
        <f>IF(P389=1,$O$3,IF(P389=2,$O$4,$O$5))</f>
        <v>0</v>
      </c>
    </row>
    <row r="390" ht="25.5">
      <c r="A390" s="1" t="s">
        <v>127</v>
      </c>
      <c r="E390" s="27" t="s">
        <v>2963</v>
      </c>
    </row>
    <row r="391" ht="242.25">
      <c r="A391" s="1" t="s">
        <v>128</v>
      </c>
      <c r="E391" s="33" t="s">
        <v>2964</v>
      </c>
    </row>
    <row r="392">
      <c r="A392" s="1" t="s">
        <v>129</v>
      </c>
      <c r="E392" s="27" t="s">
        <v>123</v>
      </c>
    </row>
    <row r="393">
      <c r="A393" s="1" t="s">
        <v>121</v>
      </c>
      <c r="B393" s="1">
        <v>163</v>
      </c>
      <c r="C393" s="26" t="s">
        <v>2965</v>
      </c>
      <c r="D393" t="s">
        <v>123</v>
      </c>
      <c r="E393" s="27" t="s">
        <v>2966</v>
      </c>
      <c r="F393" s="28" t="s">
        <v>149</v>
      </c>
      <c r="G393" s="29">
        <v>3</v>
      </c>
      <c r="H393" s="28">
        <v>0</v>
      </c>
      <c r="I393" s="30">
        <f>ROUND(G393*H393,P4)</f>
        <v>0</v>
      </c>
      <c r="L393" s="31">
        <v>0</v>
      </c>
      <c r="M393" s="24">
        <f>ROUND(G393*L393,P4)</f>
        <v>0</v>
      </c>
      <c r="N393" s="25" t="s">
        <v>177</v>
      </c>
      <c r="O393" s="32">
        <f>M393*AA393</f>
        <v>0</v>
      </c>
      <c r="P393" s="1">
        <v>3</v>
      </c>
      <c r="AA393" s="1">
        <f>IF(P393=1,$O$3,IF(P393=2,$O$4,$O$5))</f>
        <v>0</v>
      </c>
    </row>
    <row r="394">
      <c r="A394" s="1" t="s">
        <v>127</v>
      </c>
      <c r="E394" s="27" t="s">
        <v>2966</v>
      </c>
    </row>
    <row r="395">
      <c r="A395" s="1" t="s">
        <v>128</v>
      </c>
    </row>
    <row r="396" ht="51">
      <c r="A396" s="1" t="s">
        <v>129</v>
      </c>
      <c r="E396" s="27" t="s">
        <v>2967</v>
      </c>
    </row>
    <row r="397">
      <c r="A397" s="1" t="s">
        <v>118</v>
      </c>
      <c r="C397" s="22" t="s">
        <v>1842</v>
      </c>
      <c r="E397" s="23" t="s">
        <v>1843</v>
      </c>
      <c r="L397" s="24">
        <f>SUMIFS(L398:L421,A398:A421,"P")</f>
        <v>0</v>
      </c>
      <c r="M397" s="24">
        <f>SUMIFS(M398:M421,A398:A421,"P")</f>
        <v>0</v>
      </c>
      <c r="N397" s="25"/>
    </row>
    <row r="398" ht="25.5">
      <c r="A398" s="1" t="s">
        <v>121</v>
      </c>
      <c r="B398" s="1">
        <v>164</v>
      </c>
      <c r="C398" s="26" t="s">
        <v>2968</v>
      </c>
      <c r="D398" t="s">
        <v>123</v>
      </c>
      <c r="E398" s="27" t="s">
        <v>2969</v>
      </c>
      <c r="F398" s="28" t="s">
        <v>603</v>
      </c>
      <c r="G398" s="29">
        <v>3.0699999999999998</v>
      </c>
      <c r="H398" s="28">
        <v>0</v>
      </c>
      <c r="I398" s="30">
        <f>ROUND(G398*H398,P4)</f>
        <v>0</v>
      </c>
      <c r="L398" s="31">
        <v>0</v>
      </c>
      <c r="M398" s="24">
        <f>ROUND(G398*L398,P4)</f>
        <v>0</v>
      </c>
      <c r="N398" s="25" t="s">
        <v>536</v>
      </c>
      <c r="O398" s="32">
        <f>M398*AA398</f>
        <v>0</v>
      </c>
      <c r="P398" s="1">
        <v>3</v>
      </c>
      <c r="AA398" s="1">
        <f>IF(P398=1,$O$3,IF(P398=2,$O$4,$O$5))</f>
        <v>0</v>
      </c>
    </row>
    <row r="399" ht="25.5">
      <c r="A399" s="1" t="s">
        <v>127</v>
      </c>
      <c r="E399" s="27" t="s">
        <v>2969</v>
      </c>
    </row>
    <row r="400" ht="38.25">
      <c r="A400" s="1" t="s">
        <v>128</v>
      </c>
      <c r="E400" s="33" t="s">
        <v>2970</v>
      </c>
    </row>
    <row r="401">
      <c r="A401" s="1" t="s">
        <v>129</v>
      </c>
      <c r="E401" s="27" t="s">
        <v>123</v>
      </c>
    </row>
    <row r="402" ht="25.5">
      <c r="A402" s="1" t="s">
        <v>121</v>
      </c>
      <c r="B402" s="1">
        <v>165</v>
      </c>
      <c r="C402" s="26" t="s">
        <v>2971</v>
      </c>
      <c r="D402" t="s">
        <v>123</v>
      </c>
      <c r="E402" s="27" t="s">
        <v>2972</v>
      </c>
      <c r="F402" s="28" t="s">
        <v>603</v>
      </c>
      <c r="G402" s="29">
        <v>113.52</v>
      </c>
      <c r="H402" s="28">
        <v>0</v>
      </c>
      <c r="I402" s="30">
        <f>ROUND(G402*H402,P4)</f>
        <v>0</v>
      </c>
      <c r="L402" s="31">
        <v>0</v>
      </c>
      <c r="M402" s="24">
        <f>ROUND(G402*L402,P4)</f>
        <v>0</v>
      </c>
      <c r="N402" s="25" t="s">
        <v>536</v>
      </c>
      <c r="O402" s="32">
        <f>M402*AA402</f>
        <v>0</v>
      </c>
      <c r="P402" s="1">
        <v>3</v>
      </c>
      <c r="AA402" s="1">
        <f>IF(P402=1,$O$3,IF(P402=2,$O$4,$O$5))</f>
        <v>0</v>
      </c>
    </row>
    <row r="403" ht="25.5">
      <c r="A403" s="1" t="s">
        <v>127</v>
      </c>
      <c r="E403" s="27" t="s">
        <v>2972</v>
      </c>
    </row>
    <row r="404" ht="204">
      <c r="A404" s="1" t="s">
        <v>128</v>
      </c>
      <c r="E404" s="33" t="s">
        <v>2973</v>
      </c>
    </row>
    <row r="405">
      <c r="A405" s="1" t="s">
        <v>129</v>
      </c>
      <c r="E405" s="27" t="s">
        <v>123</v>
      </c>
    </row>
    <row r="406">
      <c r="A406" s="1" t="s">
        <v>121</v>
      </c>
      <c r="B406" s="1">
        <v>166</v>
      </c>
      <c r="C406" s="26" t="s">
        <v>2974</v>
      </c>
      <c r="D406" t="s">
        <v>123</v>
      </c>
      <c r="E406" s="27" t="s">
        <v>2975</v>
      </c>
      <c r="F406" s="28" t="s">
        <v>603</v>
      </c>
      <c r="G406" s="29">
        <v>6.79</v>
      </c>
      <c r="H406" s="28">
        <v>0</v>
      </c>
      <c r="I406" s="30">
        <f>ROUND(G406*H406,P4)</f>
        <v>0</v>
      </c>
      <c r="L406" s="31">
        <v>0</v>
      </c>
      <c r="M406" s="24">
        <f>ROUND(G406*L406,P4)</f>
        <v>0</v>
      </c>
      <c r="N406" s="25" t="s">
        <v>536</v>
      </c>
      <c r="O406" s="32">
        <f>M406*AA406</f>
        <v>0</v>
      </c>
      <c r="P406" s="1">
        <v>3</v>
      </c>
      <c r="AA406" s="1">
        <f>IF(P406=1,$O$3,IF(P406=2,$O$4,$O$5))</f>
        <v>0</v>
      </c>
    </row>
    <row r="407">
      <c r="A407" s="1" t="s">
        <v>127</v>
      </c>
      <c r="E407" s="27" t="s">
        <v>2975</v>
      </c>
    </row>
    <row r="408" ht="25.5">
      <c r="A408" s="1" t="s">
        <v>128</v>
      </c>
      <c r="E408" s="33" t="s">
        <v>2976</v>
      </c>
    </row>
    <row r="409">
      <c r="A409" s="1" t="s">
        <v>129</v>
      </c>
      <c r="E409" s="27" t="s">
        <v>123</v>
      </c>
    </row>
    <row r="410" ht="25.5">
      <c r="A410" s="1" t="s">
        <v>121</v>
      </c>
      <c r="B410" s="1">
        <v>167</v>
      </c>
      <c r="C410" s="26" t="s">
        <v>2977</v>
      </c>
      <c r="D410" t="s">
        <v>123</v>
      </c>
      <c r="E410" s="27" t="s">
        <v>2978</v>
      </c>
      <c r="F410" s="28" t="s">
        <v>603</v>
      </c>
      <c r="G410" s="29">
        <v>88.670000000000002</v>
      </c>
      <c r="H410" s="28">
        <v>0</v>
      </c>
      <c r="I410" s="30">
        <f>ROUND(G410*H410,P4)</f>
        <v>0</v>
      </c>
      <c r="L410" s="31">
        <v>0</v>
      </c>
      <c r="M410" s="24">
        <f>ROUND(G410*L410,P4)</f>
        <v>0</v>
      </c>
      <c r="N410" s="25" t="s">
        <v>536</v>
      </c>
      <c r="O410" s="32">
        <f>M410*AA410</f>
        <v>0</v>
      </c>
      <c r="P410" s="1">
        <v>3</v>
      </c>
      <c r="AA410" s="1">
        <f>IF(P410=1,$O$3,IF(P410=2,$O$4,$O$5))</f>
        <v>0</v>
      </c>
    </row>
    <row r="411" ht="25.5">
      <c r="A411" s="1" t="s">
        <v>127</v>
      </c>
      <c r="E411" s="27" t="s">
        <v>2978</v>
      </c>
    </row>
    <row r="412" ht="127.5">
      <c r="A412" s="1" t="s">
        <v>128</v>
      </c>
      <c r="E412" s="33" t="s">
        <v>2979</v>
      </c>
    </row>
    <row r="413">
      <c r="A413" s="1" t="s">
        <v>129</v>
      </c>
      <c r="E413" s="27" t="s">
        <v>123</v>
      </c>
    </row>
    <row r="414" ht="25.5">
      <c r="A414" s="1" t="s">
        <v>121</v>
      </c>
      <c r="B414" s="1">
        <v>168</v>
      </c>
      <c r="C414" s="26" t="s">
        <v>2980</v>
      </c>
      <c r="D414" t="s">
        <v>123</v>
      </c>
      <c r="E414" s="27" t="s">
        <v>2981</v>
      </c>
      <c r="F414" s="28" t="s">
        <v>603</v>
      </c>
      <c r="G414" s="29">
        <v>9.9380000000000006</v>
      </c>
      <c r="H414" s="28">
        <v>0</v>
      </c>
      <c r="I414" s="30">
        <f>ROUND(G414*H414,P4)</f>
        <v>0</v>
      </c>
      <c r="L414" s="31">
        <v>0</v>
      </c>
      <c r="M414" s="24">
        <f>ROUND(G414*L414,P4)</f>
        <v>0</v>
      </c>
      <c r="N414" s="25" t="s">
        <v>536</v>
      </c>
      <c r="O414" s="32">
        <f>M414*AA414</f>
        <v>0</v>
      </c>
      <c r="P414" s="1">
        <v>3</v>
      </c>
      <c r="AA414" s="1">
        <f>IF(P414=1,$O$3,IF(P414=2,$O$4,$O$5))</f>
        <v>0</v>
      </c>
    </row>
    <row r="415" ht="25.5">
      <c r="A415" s="1" t="s">
        <v>127</v>
      </c>
      <c r="E415" s="27" t="s">
        <v>2981</v>
      </c>
    </row>
    <row r="416">
      <c r="A416" s="1" t="s">
        <v>128</v>
      </c>
      <c r="E416" s="33" t="s">
        <v>2982</v>
      </c>
    </row>
    <row r="417">
      <c r="A417" s="1" t="s">
        <v>129</v>
      </c>
      <c r="E417" s="27" t="s">
        <v>123</v>
      </c>
    </row>
    <row r="418" ht="25.5">
      <c r="A418" s="1" t="s">
        <v>121</v>
      </c>
      <c r="B418" s="1">
        <v>169</v>
      </c>
      <c r="C418" s="26" t="s">
        <v>2983</v>
      </c>
      <c r="D418" t="s">
        <v>123</v>
      </c>
      <c r="E418" s="27" t="s">
        <v>2984</v>
      </c>
      <c r="F418" s="28" t="s">
        <v>603</v>
      </c>
      <c r="G418" s="29">
        <v>156.78899999999999</v>
      </c>
      <c r="H418" s="28">
        <v>0</v>
      </c>
      <c r="I418" s="30">
        <f>ROUND(G418*H418,P4)</f>
        <v>0</v>
      </c>
      <c r="L418" s="31">
        <v>0</v>
      </c>
      <c r="M418" s="24">
        <f>ROUND(G418*L418,P4)</f>
        <v>0</v>
      </c>
      <c r="N418" s="25" t="s">
        <v>536</v>
      </c>
      <c r="O418" s="32">
        <f>M418*AA418</f>
        <v>0</v>
      </c>
      <c r="P418" s="1">
        <v>3</v>
      </c>
      <c r="AA418" s="1">
        <f>IF(P418=1,$O$3,IF(P418=2,$O$4,$O$5))</f>
        <v>0</v>
      </c>
    </row>
    <row r="419" ht="25.5">
      <c r="A419" s="1" t="s">
        <v>127</v>
      </c>
      <c r="E419" s="27" t="s">
        <v>2984</v>
      </c>
    </row>
    <row r="420" ht="267.75">
      <c r="A420" s="1" t="s">
        <v>128</v>
      </c>
      <c r="E420" s="33" t="s">
        <v>2985</v>
      </c>
    </row>
    <row r="421">
      <c r="A421" s="1" t="s">
        <v>129</v>
      </c>
      <c r="E421" s="27" t="s">
        <v>123</v>
      </c>
    </row>
    <row r="422">
      <c r="A422" s="1" t="s">
        <v>118</v>
      </c>
      <c r="C422" s="22" t="s">
        <v>1901</v>
      </c>
      <c r="E422" s="23" t="s">
        <v>1902</v>
      </c>
      <c r="L422" s="24">
        <f>SUMIFS(L423:L466,A423:A466,"P")</f>
        <v>0</v>
      </c>
      <c r="M422" s="24">
        <f>SUMIFS(M423:M466,A423:A466,"P")</f>
        <v>0</v>
      </c>
      <c r="N422" s="25"/>
    </row>
    <row r="423">
      <c r="A423" s="1" t="s">
        <v>121</v>
      </c>
      <c r="B423" s="1">
        <v>170</v>
      </c>
      <c r="C423" s="26" t="s">
        <v>2986</v>
      </c>
      <c r="D423" t="s">
        <v>123</v>
      </c>
      <c r="E423" s="27" t="s">
        <v>2987</v>
      </c>
      <c r="F423" s="28" t="s">
        <v>603</v>
      </c>
      <c r="G423" s="29">
        <v>427.31999999999999</v>
      </c>
      <c r="H423" s="28">
        <v>0</v>
      </c>
      <c r="I423" s="30">
        <f>ROUND(G423*H423,P4)</f>
        <v>0</v>
      </c>
      <c r="L423" s="31">
        <v>0</v>
      </c>
      <c r="M423" s="24">
        <f>ROUND(G423*L423,P4)</f>
        <v>0</v>
      </c>
      <c r="N423" s="25" t="s">
        <v>536</v>
      </c>
      <c r="O423" s="32">
        <f>M423*AA423</f>
        <v>0</v>
      </c>
      <c r="P423" s="1">
        <v>3</v>
      </c>
      <c r="AA423" s="1">
        <f>IF(P423=1,$O$3,IF(P423=2,$O$4,$O$5))</f>
        <v>0</v>
      </c>
    </row>
    <row r="424">
      <c r="A424" s="1" t="s">
        <v>127</v>
      </c>
      <c r="E424" s="27" t="s">
        <v>2987</v>
      </c>
    </row>
    <row r="425" ht="63.75">
      <c r="A425" s="1" t="s">
        <v>128</v>
      </c>
      <c r="E425" s="33" t="s">
        <v>2988</v>
      </c>
    </row>
    <row r="426">
      <c r="A426" s="1" t="s">
        <v>129</v>
      </c>
      <c r="E426" s="27" t="s">
        <v>123</v>
      </c>
    </row>
    <row r="427">
      <c r="A427" s="1" t="s">
        <v>121</v>
      </c>
      <c r="B427" s="1">
        <v>171</v>
      </c>
      <c r="C427" s="26" t="s">
        <v>2989</v>
      </c>
      <c r="D427" t="s">
        <v>123</v>
      </c>
      <c r="E427" s="27" t="s">
        <v>2990</v>
      </c>
      <c r="F427" s="28" t="s">
        <v>142</v>
      </c>
      <c r="G427" s="29">
        <v>21</v>
      </c>
      <c r="H427" s="28">
        <v>0</v>
      </c>
      <c r="I427" s="30">
        <f>ROUND(G427*H427,P4)</f>
        <v>0</v>
      </c>
      <c r="L427" s="31">
        <v>0</v>
      </c>
      <c r="M427" s="24">
        <f>ROUND(G427*L427,P4)</f>
        <v>0</v>
      </c>
      <c r="N427" s="25" t="s">
        <v>536</v>
      </c>
      <c r="O427" s="32">
        <f>M427*AA427</f>
        <v>0</v>
      </c>
      <c r="P427" s="1">
        <v>3</v>
      </c>
      <c r="AA427" s="1">
        <f>IF(P427=1,$O$3,IF(P427=2,$O$4,$O$5))</f>
        <v>0</v>
      </c>
    </row>
    <row r="428">
      <c r="A428" s="1" t="s">
        <v>127</v>
      </c>
      <c r="E428" s="27" t="s">
        <v>2990</v>
      </c>
    </row>
    <row r="429" ht="38.25">
      <c r="A429" s="1" t="s">
        <v>128</v>
      </c>
      <c r="E429" s="33" t="s">
        <v>2991</v>
      </c>
    </row>
    <row r="430">
      <c r="A430" s="1" t="s">
        <v>129</v>
      </c>
      <c r="E430" s="27" t="s">
        <v>123</v>
      </c>
    </row>
    <row r="431">
      <c r="A431" s="1" t="s">
        <v>121</v>
      </c>
      <c r="B431" s="1">
        <v>172</v>
      </c>
      <c r="C431" s="26" t="s">
        <v>2992</v>
      </c>
      <c r="D431" t="s">
        <v>123</v>
      </c>
      <c r="E431" s="27" t="s">
        <v>2993</v>
      </c>
      <c r="F431" s="28" t="s">
        <v>142</v>
      </c>
      <c r="G431" s="29">
        <v>71.599999999999994</v>
      </c>
      <c r="H431" s="28">
        <v>0</v>
      </c>
      <c r="I431" s="30">
        <f>ROUND(G431*H431,P4)</f>
        <v>0</v>
      </c>
      <c r="L431" s="31">
        <v>0</v>
      </c>
      <c r="M431" s="24">
        <f>ROUND(G431*L431,P4)</f>
        <v>0</v>
      </c>
      <c r="N431" s="25" t="s">
        <v>536</v>
      </c>
      <c r="O431" s="32">
        <f>M431*AA431</f>
        <v>0</v>
      </c>
      <c r="P431" s="1">
        <v>3</v>
      </c>
      <c r="AA431" s="1">
        <f>IF(P431=1,$O$3,IF(P431=2,$O$4,$O$5))</f>
        <v>0</v>
      </c>
    </row>
    <row r="432">
      <c r="A432" s="1" t="s">
        <v>127</v>
      </c>
      <c r="E432" s="27" t="s">
        <v>2993</v>
      </c>
    </row>
    <row r="433" ht="89.25">
      <c r="A433" s="1" t="s">
        <v>128</v>
      </c>
      <c r="E433" s="33" t="s">
        <v>2994</v>
      </c>
    </row>
    <row r="434">
      <c r="A434" s="1" t="s">
        <v>129</v>
      </c>
      <c r="E434" s="27" t="s">
        <v>123</v>
      </c>
    </row>
    <row r="435">
      <c r="A435" s="1" t="s">
        <v>121</v>
      </c>
      <c r="B435" s="1">
        <v>173</v>
      </c>
      <c r="C435" s="26" t="s">
        <v>2995</v>
      </c>
      <c r="D435" t="s">
        <v>123</v>
      </c>
      <c r="E435" s="27" t="s">
        <v>2996</v>
      </c>
      <c r="F435" s="28" t="s">
        <v>142</v>
      </c>
      <c r="G435" s="29">
        <v>138.30000000000001</v>
      </c>
      <c r="H435" s="28">
        <v>0</v>
      </c>
      <c r="I435" s="30">
        <f>ROUND(G435*H435,P4)</f>
        <v>0</v>
      </c>
      <c r="L435" s="31">
        <v>0</v>
      </c>
      <c r="M435" s="24">
        <f>ROUND(G435*L435,P4)</f>
        <v>0</v>
      </c>
      <c r="N435" s="25" t="s">
        <v>536</v>
      </c>
      <c r="O435" s="32">
        <f>M435*AA435</f>
        <v>0</v>
      </c>
      <c r="P435" s="1">
        <v>3</v>
      </c>
      <c r="AA435" s="1">
        <f>IF(P435=1,$O$3,IF(P435=2,$O$4,$O$5))</f>
        <v>0</v>
      </c>
    </row>
    <row r="436">
      <c r="A436" s="1" t="s">
        <v>127</v>
      </c>
      <c r="E436" s="27" t="s">
        <v>2996</v>
      </c>
    </row>
    <row r="437">
      <c r="A437" s="1" t="s">
        <v>128</v>
      </c>
      <c r="E437" s="33" t="s">
        <v>2997</v>
      </c>
    </row>
    <row r="438">
      <c r="A438" s="1" t="s">
        <v>129</v>
      </c>
      <c r="E438" s="27" t="s">
        <v>123</v>
      </c>
    </row>
    <row r="439">
      <c r="A439" s="1" t="s">
        <v>121</v>
      </c>
      <c r="B439" s="1">
        <v>174</v>
      </c>
      <c r="C439" s="26" t="s">
        <v>2998</v>
      </c>
      <c r="D439" t="s">
        <v>123</v>
      </c>
      <c r="E439" s="27" t="s">
        <v>2999</v>
      </c>
      <c r="F439" s="28" t="s">
        <v>142</v>
      </c>
      <c r="G439" s="29">
        <v>3.8799999999999999</v>
      </c>
      <c r="H439" s="28">
        <v>0</v>
      </c>
      <c r="I439" s="30">
        <f>ROUND(G439*H439,P4)</f>
        <v>0</v>
      </c>
      <c r="L439" s="31">
        <v>0</v>
      </c>
      <c r="M439" s="24">
        <f>ROUND(G439*L439,P4)</f>
        <v>0</v>
      </c>
      <c r="N439" s="25" t="s">
        <v>536</v>
      </c>
      <c r="O439" s="32">
        <f>M439*AA439</f>
        <v>0</v>
      </c>
      <c r="P439" s="1">
        <v>3</v>
      </c>
      <c r="AA439" s="1">
        <f>IF(P439=1,$O$3,IF(P439=2,$O$4,$O$5))</f>
        <v>0</v>
      </c>
    </row>
    <row r="440">
      <c r="A440" s="1" t="s">
        <v>127</v>
      </c>
      <c r="E440" s="27" t="s">
        <v>2999</v>
      </c>
    </row>
    <row r="441" ht="38.25">
      <c r="A441" s="1" t="s">
        <v>128</v>
      </c>
      <c r="E441" s="33" t="s">
        <v>3000</v>
      </c>
    </row>
    <row r="442">
      <c r="A442" s="1" t="s">
        <v>129</v>
      </c>
      <c r="E442" s="27" t="s">
        <v>123</v>
      </c>
    </row>
    <row r="443">
      <c r="A443" s="1" t="s">
        <v>121</v>
      </c>
      <c r="B443" s="1">
        <v>175</v>
      </c>
      <c r="C443" s="26" t="s">
        <v>3001</v>
      </c>
      <c r="D443" t="s">
        <v>123</v>
      </c>
      <c r="E443" s="27" t="s">
        <v>3002</v>
      </c>
      <c r="F443" s="28" t="s">
        <v>142</v>
      </c>
      <c r="G443" s="29">
        <v>178.59999999999999</v>
      </c>
      <c r="H443" s="28">
        <v>0</v>
      </c>
      <c r="I443" s="30">
        <f>ROUND(G443*H443,P4)</f>
        <v>0</v>
      </c>
      <c r="L443" s="31">
        <v>0</v>
      </c>
      <c r="M443" s="24">
        <f>ROUND(G443*L443,P4)</f>
        <v>0</v>
      </c>
      <c r="N443" s="25" t="s">
        <v>536</v>
      </c>
      <c r="O443" s="32">
        <f>M443*AA443</f>
        <v>0</v>
      </c>
      <c r="P443" s="1">
        <v>3</v>
      </c>
      <c r="AA443" s="1">
        <f>IF(P443=1,$O$3,IF(P443=2,$O$4,$O$5))</f>
        <v>0</v>
      </c>
    </row>
    <row r="444">
      <c r="A444" s="1" t="s">
        <v>127</v>
      </c>
      <c r="E444" s="27" t="s">
        <v>3002</v>
      </c>
    </row>
    <row r="445" ht="76.5">
      <c r="A445" s="1" t="s">
        <v>128</v>
      </c>
      <c r="E445" s="33" t="s">
        <v>3003</v>
      </c>
    </row>
    <row r="446">
      <c r="A446" s="1" t="s">
        <v>129</v>
      </c>
      <c r="E446" s="27" t="s">
        <v>123</v>
      </c>
    </row>
    <row r="447">
      <c r="A447" s="1" t="s">
        <v>121</v>
      </c>
      <c r="B447" s="1">
        <v>176</v>
      </c>
      <c r="C447" s="26" t="s">
        <v>3004</v>
      </c>
      <c r="D447" t="s">
        <v>123</v>
      </c>
      <c r="E447" s="27" t="s">
        <v>3005</v>
      </c>
      <c r="F447" s="28" t="s">
        <v>142</v>
      </c>
      <c r="G447" s="29">
        <v>45</v>
      </c>
      <c r="H447" s="28">
        <v>0</v>
      </c>
      <c r="I447" s="30">
        <f>ROUND(G447*H447,P4)</f>
        <v>0</v>
      </c>
      <c r="L447" s="31">
        <v>0</v>
      </c>
      <c r="M447" s="24">
        <f>ROUND(G447*L447,P4)</f>
        <v>0</v>
      </c>
      <c r="N447" s="25" t="s">
        <v>536</v>
      </c>
      <c r="O447" s="32">
        <f>M447*AA447</f>
        <v>0</v>
      </c>
      <c r="P447" s="1">
        <v>3</v>
      </c>
      <c r="AA447" s="1">
        <f>IF(P447=1,$O$3,IF(P447=2,$O$4,$O$5))</f>
        <v>0</v>
      </c>
    </row>
    <row r="448">
      <c r="A448" s="1" t="s">
        <v>127</v>
      </c>
      <c r="E448" s="27" t="s">
        <v>3005</v>
      </c>
    </row>
    <row r="449" ht="38.25">
      <c r="A449" s="1" t="s">
        <v>128</v>
      </c>
      <c r="E449" s="33" t="s">
        <v>3006</v>
      </c>
    </row>
    <row r="450">
      <c r="A450" s="1" t="s">
        <v>129</v>
      </c>
      <c r="E450" s="27" t="s">
        <v>123</v>
      </c>
    </row>
    <row r="451">
      <c r="A451" s="1" t="s">
        <v>121</v>
      </c>
      <c r="B451" s="1">
        <v>177</v>
      </c>
      <c r="C451" s="26" t="s">
        <v>3007</v>
      </c>
      <c r="D451" t="s">
        <v>123</v>
      </c>
      <c r="E451" s="27" t="s">
        <v>3008</v>
      </c>
      <c r="F451" s="28" t="s">
        <v>603</v>
      </c>
      <c r="G451" s="29">
        <v>5.0549999999999997</v>
      </c>
      <c r="H451" s="28">
        <v>0</v>
      </c>
      <c r="I451" s="30">
        <f>ROUND(G451*H451,P4)</f>
        <v>0</v>
      </c>
      <c r="L451" s="31">
        <v>0</v>
      </c>
      <c r="M451" s="24">
        <f>ROUND(G451*L451,P4)</f>
        <v>0</v>
      </c>
      <c r="N451" s="25" t="s">
        <v>536</v>
      </c>
      <c r="O451" s="32">
        <f>M451*AA451</f>
        <v>0</v>
      </c>
      <c r="P451" s="1">
        <v>3</v>
      </c>
      <c r="AA451" s="1">
        <f>IF(P451=1,$O$3,IF(P451=2,$O$4,$O$5))</f>
        <v>0</v>
      </c>
    </row>
    <row r="452">
      <c r="A452" s="1" t="s">
        <v>127</v>
      </c>
      <c r="E452" s="27" t="s">
        <v>3008</v>
      </c>
    </row>
    <row r="453" ht="89.25">
      <c r="A453" s="1" t="s">
        <v>128</v>
      </c>
      <c r="E453" s="33" t="s">
        <v>3009</v>
      </c>
    </row>
    <row r="454">
      <c r="A454" s="1" t="s">
        <v>129</v>
      </c>
      <c r="E454" s="27" t="s">
        <v>123</v>
      </c>
    </row>
    <row r="455">
      <c r="A455" s="1" t="s">
        <v>121</v>
      </c>
      <c r="B455" s="1">
        <v>178</v>
      </c>
      <c r="C455" s="26" t="s">
        <v>3010</v>
      </c>
      <c r="D455" t="s">
        <v>123</v>
      </c>
      <c r="E455" s="27" t="s">
        <v>3011</v>
      </c>
      <c r="F455" s="28" t="s">
        <v>142</v>
      </c>
      <c r="G455" s="29">
        <v>106.26000000000001</v>
      </c>
      <c r="H455" s="28">
        <v>0</v>
      </c>
      <c r="I455" s="30">
        <f>ROUND(G455*H455,P4)</f>
        <v>0</v>
      </c>
      <c r="L455" s="31">
        <v>0</v>
      </c>
      <c r="M455" s="24">
        <f>ROUND(G455*L455,P4)</f>
        <v>0</v>
      </c>
      <c r="N455" s="25" t="s">
        <v>536</v>
      </c>
      <c r="O455" s="32">
        <f>M455*AA455</f>
        <v>0</v>
      </c>
      <c r="P455" s="1">
        <v>3</v>
      </c>
      <c r="AA455" s="1">
        <f>IF(P455=1,$O$3,IF(P455=2,$O$4,$O$5))</f>
        <v>0</v>
      </c>
    </row>
    <row r="456">
      <c r="A456" s="1" t="s">
        <v>127</v>
      </c>
      <c r="E456" s="27" t="s">
        <v>3011</v>
      </c>
    </row>
    <row r="457" ht="89.25">
      <c r="A457" s="1" t="s">
        <v>128</v>
      </c>
      <c r="E457" s="33" t="s">
        <v>3012</v>
      </c>
    </row>
    <row r="458">
      <c r="A458" s="1" t="s">
        <v>129</v>
      </c>
      <c r="E458" s="27" t="s">
        <v>123</v>
      </c>
    </row>
    <row r="459">
      <c r="A459" s="1" t="s">
        <v>121</v>
      </c>
      <c r="B459" s="1">
        <v>179</v>
      </c>
      <c r="C459" s="26" t="s">
        <v>3013</v>
      </c>
      <c r="D459" t="s">
        <v>123</v>
      </c>
      <c r="E459" s="27" t="s">
        <v>3014</v>
      </c>
      <c r="F459" s="28" t="s">
        <v>142</v>
      </c>
      <c r="G459" s="29">
        <v>32</v>
      </c>
      <c r="H459" s="28">
        <v>0</v>
      </c>
      <c r="I459" s="30">
        <f>ROUND(G459*H459,P4)</f>
        <v>0</v>
      </c>
      <c r="L459" s="31">
        <v>0</v>
      </c>
      <c r="M459" s="24">
        <f>ROUND(G459*L459,P4)</f>
        <v>0</v>
      </c>
      <c r="N459" s="25" t="s">
        <v>536</v>
      </c>
      <c r="O459" s="32">
        <f>M459*AA459</f>
        <v>0</v>
      </c>
      <c r="P459" s="1">
        <v>3</v>
      </c>
      <c r="AA459" s="1">
        <f>IF(P459=1,$O$3,IF(P459=2,$O$4,$O$5))</f>
        <v>0</v>
      </c>
    </row>
    <row r="460">
      <c r="A460" s="1" t="s">
        <v>127</v>
      </c>
      <c r="E460" s="27" t="s">
        <v>3014</v>
      </c>
    </row>
    <row r="461" ht="38.25">
      <c r="A461" s="1" t="s">
        <v>128</v>
      </c>
      <c r="E461" s="33" t="s">
        <v>3015</v>
      </c>
    </row>
    <row r="462">
      <c r="A462" s="1" t="s">
        <v>129</v>
      </c>
      <c r="E462" s="27" t="s">
        <v>123</v>
      </c>
    </row>
    <row r="463">
      <c r="A463" s="1" t="s">
        <v>121</v>
      </c>
      <c r="B463" s="1">
        <v>180</v>
      </c>
      <c r="C463" s="26" t="s">
        <v>3016</v>
      </c>
      <c r="D463" t="s">
        <v>123</v>
      </c>
      <c r="E463" s="27" t="s">
        <v>3017</v>
      </c>
      <c r="F463" s="28" t="s">
        <v>142</v>
      </c>
      <c r="G463" s="29">
        <v>59.399999999999999</v>
      </c>
      <c r="H463" s="28">
        <v>0</v>
      </c>
      <c r="I463" s="30">
        <f>ROUND(G463*H463,P4)</f>
        <v>0</v>
      </c>
      <c r="L463" s="31">
        <v>0</v>
      </c>
      <c r="M463" s="24">
        <f>ROUND(G463*L463,P4)</f>
        <v>0</v>
      </c>
      <c r="N463" s="25" t="s">
        <v>536</v>
      </c>
      <c r="O463" s="32">
        <f>M463*AA463</f>
        <v>0</v>
      </c>
      <c r="P463" s="1">
        <v>3</v>
      </c>
      <c r="AA463" s="1">
        <f>IF(P463=1,$O$3,IF(P463=2,$O$4,$O$5))</f>
        <v>0</v>
      </c>
    </row>
    <row r="464">
      <c r="A464" s="1" t="s">
        <v>127</v>
      </c>
      <c r="E464" s="27" t="s">
        <v>3017</v>
      </c>
    </row>
    <row r="465" ht="89.25">
      <c r="A465" s="1" t="s">
        <v>128</v>
      </c>
      <c r="E465" s="33" t="s">
        <v>3018</v>
      </c>
    </row>
    <row r="466">
      <c r="A466" s="1" t="s">
        <v>129</v>
      </c>
      <c r="E466" s="27" t="s">
        <v>123</v>
      </c>
    </row>
    <row r="467">
      <c r="A467" s="1" t="s">
        <v>118</v>
      </c>
      <c r="C467" s="22" t="s">
        <v>2024</v>
      </c>
      <c r="E467" s="23" t="s">
        <v>2025</v>
      </c>
      <c r="L467" s="24">
        <f>SUMIFS(L468:L483,A468:A483,"P")</f>
        <v>0</v>
      </c>
      <c r="M467" s="24">
        <f>SUMIFS(M468:M483,A468:A483,"P")</f>
        <v>0</v>
      </c>
      <c r="N467" s="25"/>
    </row>
    <row r="468">
      <c r="A468" s="1" t="s">
        <v>121</v>
      </c>
      <c r="B468" s="1">
        <v>181</v>
      </c>
      <c r="C468" s="26" t="s">
        <v>3019</v>
      </c>
      <c r="D468" t="s">
        <v>123</v>
      </c>
      <c r="E468" s="27" t="s">
        <v>3020</v>
      </c>
      <c r="F468" s="28" t="s">
        <v>603</v>
      </c>
      <c r="G468" s="29">
        <v>532.09900000000005</v>
      </c>
      <c r="H468" s="28">
        <v>0</v>
      </c>
      <c r="I468" s="30">
        <f>ROUND(G468*H468,P4)</f>
        <v>0</v>
      </c>
      <c r="L468" s="31">
        <v>0</v>
      </c>
      <c r="M468" s="24">
        <f>ROUND(G468*L468,P4)</f>
        <v>0</v>
      </c>
      <c r="N468" s="25" t="s">
        <v>536</v>
      </c>
      <c r="O468" s="32">
        <f>M468*AA468</f>
        <v>0</v>
      </c>
      <c r="P468" s="1">
        <v>3</v>
      </c>
      <c r="AA468" s="1">
        <f>IF(P468=1,$O$3,IF(P468=2,$O$4,$O$5))</f>
        <v>0</v>
      </c>
    </row>
    <row r="469">
      <c r="A469" s="1" t="s">
        <v>127</v>
      </c>
      <c r="E469" s="27" t="s">
        <v>3020</v>
      </c>
    </row>
    <row r="470" ht="51">
      <c r="A470" s="1" t="s">
        <v>128</v>
      </c>
      <c r="E470" s="33" t="s">
        <v>3021</v>
      </c>
    </row>
    <row r="471">
      <c r="A471" s="1" t="s">
        <v>129</v>
      </c>
      <c r="E471" s="27" t="s">
        <v>123</v>
      </c>
    </row>
    <row r="472" ht="25.5">
      <c r="A472" s="1" t="s">
        <v>121</v>
      </c>
      <c r="B472" s="1">
        <v>182</v>
      </c>
      <c r="C472" s="26" t="s">
        <v>3022</v>
      </c>
      <c r="D472" t="s">
        <v>123</v>
      </c>
      <c r="E472" s="27" t="s">
        <v>3023</v>
      </c>
      <c r="F472" s="28" t="s">
        <v>142</v>
      </c>
      <c r="G472" s="29">
        <v>49.100000000000001</v>
      </c>
      <c r="H472" s="28">
        <v>0</v>
      </c>
      <c r="I472" s="30">
        <f>ROUND(G472*H472,P4)</f>
        <v>0</v>
      </c>
      <c r="L472" s="31">
        <v>0</v>
      </c>
      <c r="M472" s="24">
        <f>ROUND(G472*L472,P4)</f>
        <v>0</v>
      </c>
      <c r="N472" s="25" t="s">
        <v>536</v>
      </c>
      <c r="O472" s="32">
        <f>M472*AA472</f>
        <v>0</v>
      </c>
      <c r="P472" s="1">
        <v>3</v>
      </c>
      <c r="AA472" s="1">
        <f>IF(P472=1,$O$3,IF(P472=2,$O$4,$O$5))</f>
        <v>0</v>
      </c>
    </row>
    <row r="473" ht="25.5">
      <c r="A473" s="1" t="s">
        <v>127</v>
      </c>
      <c r="E473" s="27" t="s">
        <v>3023</v>
      </c>
    </row>
    <row r="474" ht="51">
      <c r="A474" s="1" t="s">
        <v>128</v>
      </c>
      <c r="E474" s="33" t="s">
        <v>3024</v>
      </c>
    </row>
    <row r="475">
      <c r="A475" s="1" t="s">
        <v>129</v>
      </c>
      <c r="E475" s="27" t="s">
        <v>123</v>
      </c>
    </row>
    <row r="476" ht="25.5">
      <c r="A476" s="1" t="s">
        <v>121</v>
      </c>
      <c r="B476" s="1">
        <v>183</v>
      </c>
      <c r="C476" s="26" t="s">
        <v>3025</v>
      </c>
      <c r="D476" t="s">
        <v>123</v>
      </c>
      <c r="E476" s="27" t="s">
        <v>3026</v>
      </c>
      <c r="F476" s="28" t="s">
        <v>603</v>
      </c>
      <c r="G476" s="29">
        <v>72.227999999999994</v>
      </c>
      <c r="H476" s="28">
        <v>0</v>
      </c>
      <c r="I476" s="30">
        <f>ROUND(G476*H476,P4)</f>
        <v>0</v>
      </c>
      <c r="L476" s="31">
        <v>0</v>
      </c>
      <c r="M476" s="24">
        <f>ROUND(G476*L476,P4)</f>
        <v>0</v>
      </c>
      <c r="N476" s="25" t="s">
        <v>536</v>
      </c>
      <c r="O476" s="32">
        <f>M476*AA476</f>
        <v>0</v>
      </c>
      <c r="P476" s="1">
        <v>3</v>
      </c>
      <c r="AA476" s="1">
        <f>IF(P476=1,$O$3,IF(P476=2,$O$4,$O$5))</f>
        <v>0</v>
      </c>
    </row>
    <row r="477" ht="25.5">
      <c r="A477" s="1" t="s">
        <v>127</v>
      </c>
      <c r="E477" s="27" t="s">
        <v>3026</v>
      </c>
    </row>
    <row r="478" ht="38.25">
      <c r="A478" s="1" t="s">
        <v>128</v>
      </c>
      <c r="E478" s="33" t="s">
        <v>3027</v>
      </c>
    </row>
    <row r="479">
      <c r="A479" s="1" t="s">
        <v>129</v>
      </c>
      <c r="E479" s="27" t="s">
        <v>123</v>
      </c>
    </row>
    <row r="480">
      <c r="A480" s="1" t="s">
        <v>121</v>
      </c>
      <c r="B480" s="1">
        <v>184</v>
      </c>
      <c r="C480" s="26" t="s">
        <v>3028</v>
      </c>
      <c r="D480" t="s">
        <v>123</v>
      </c>
      <c r="E480" s="27" t="s">
        <v>3029</v>
      </c>
      <c r="F480" s="28" t="s">
        <v>149</v>
      </c>
      <c r="G480" s="29">
        <v>14</v>
      </c>
      <c r="H480" s="28">
        <v>0</v>
      </c>
      <c r="I480" s="30">
        <f>ROUND(G480*H480,P4)</f>
        <v>0</v>
      </c>
      <c r="L480" s="31">
        <v>0</v>
      </c>
      <c r="M480" s="24">
        <f>ROUND(G480*L480,P4)</f>
        <v>0</v>
      </c>
      <c r="N480" s="25" t="s">
        <v>536</v>
      </c>
      <c r="O480" s="32">
        <f>M480*AA480</f>
        <v>0</v>
      </c>
      <c r="P480" s="1">
        <v>3</v>
      </c>
      <c r="AA480" s="1">
        <f>IF(P480=1,$O$3,IF(P480=2,$O$4,$O$5))</f>
        <v>0</v>
      </c>
    </row>
    <row r="481">
      <c r="A481" s="1" t="s">
        <v>127</v>
      </c>
      <c r="E481" s="27" t="s">
        <v>3029</v>
      </c>
    </row>
    <row r="482" ht="25.5">
      <c r="A482" s="1" t="s">
        <v>128</v>
      </c>
      <c r="E482" s="33" t="s">
        <v>3030</v>
      </c>
    </row>
    <row r="483">
      <c r="A483" s="1" t="s">
        <v>129</v>
      </c>
      <c r="E483" s="27" t="s">
        <v>123</v>
      </c>
    </row>
    <row r="484">
      <c r="A484" s="1" t="s">
        <v>118</v>
      </c>
      <c r="C484" s="22" t="s">
        <v>2039</v>
      </c>
      <c r="E484" s="23" t="s">
        <v>2040</v>
      </c>
      <c r="L484" s="24">
        <f>SUMIFS(L485:L516,A485:A516,"P")</f>
        <v>0</v>
      </c>
      <c r="M484" s="24">
        <f>SUMIFS(M485:M516,A485:A516,"P")</f>
        <v>0</v>
      </c>
      <c r="N484" s="25"/>
    </row>
    <row r="485">
      <c r="A485" s="1" t="s">
        <v>121</v>
      </c>
      <c r="B485" s="1">
        <v>185</v>
      </c>
      <c r="C485" s="26" t="s">
        <v>3031</v>
      </c>
      <c r="D485" t="s">
        <v>123</v>
      </c>
      <c r="E485" s="27" t="s">
        <v>3032</v>
      </c>
      <c r="F485" s="28" t="s">
        <v>142</v>
      </c>
      <c r="G485" s="29">
        <v>18.300000000000001</v>
      </c>
      <c r="H485" s="28">
        <v>0</v>
      </c>
      <c r="I485" s="30">
        <f>ROUND(G485*H485,P4)</f>
        <v>0</v>
      </c>
      <c r="L485" s="31">
        <v>0</v>
      </c>
      <c r="M485" s="24">
        <f>ROUND(G485*L485,P4)</f>
        <v>0</v>
      </c>
      <c r="N485" s="25" t="s">
        <v>536</v>
      </c>
      <c r="O485" s="32">
        <f>M485*AA485</f>
        <v>0</v>
      </c>
      <c r="P485" s="1">
        <v>3</v>
      </c>
      <c r="AA485" s="1">
        <f>IF(P485=1,$O$3,IF(P485=2,$O$4,$O$5))</f>
        <v>0</v>
      </c>
    </row>
    <row r="486">
      <c r="A486" s="1" t="s">
        <v>127</v>
      </c>
      <c r="E486" s="27" t="s">
        <v>3032</v>
      </c>
    </row>
    <row r="487" ht="38.25">
      <c r="A487" s="1" t="s">
        <v>128</v>
      </c>
      <c r="E487" s="33" t="s">
        <v>3033</v>
      </c>
    </row>
    <row r="488">
      <c r="A488" s="1" t="s">
        <v>129</v>
      </c>
      <c r="E488" s="27" t="s">
        <v>123</v>
      </c>
    </row>
    <row r="489">
      <c r="A489" s="1" t="s">
        <v>121</v>
      </c>
      <c r="B489" s="1">
        <v>186</v>
      </c>
      <c r="C489" s="26" t="s">
        <v>3034</v>
      </c>
      <c r="D489" t="s">
        <v>123</v>
      </c>
      <c r="E489" s="27" t="s">
        <v>3035</v>
      </c>
      <c r="F489" s="28" t="s">
        <v>603</v>
      </c>
      <c r="G489" s="29">
        <v>67.909000000000006</v>
      </c>
      <c r="H489" s="28">
        <v>0</v>
      </c>
      <c r="I489" s="30">
        <f>ROUND(G489*H489,P4)</f>
        <v>0</v>
      </c>
      <c r="L489" s="31">
        <v>0</v>
      </c>
      <c r="M489" s="24">
        <f>ROUND(G489*L489,P4)</f>
        <v>0</v>
      </c>
      <c r="N489" s="25" t="s">
        <v>536</v>
      </c>
      <c r="O489" s="32">
        <f>M489*AA489</f>
        <v>0</v>
      </c>
      <c r="P489" s="1">
        <v>3</v>
      </c>
      <c r="AA489" s="1">
        <f>IF(P489=1,$O$3,IF(P489=2,$O$4,$O$5))</f>
        <v>0</v>
      </c>
    </row>
    <row r="490">
      <c r="A490" s="1" t="s">
        <v>127</v>
      </c>
      <c r="E490" s="27" t="s">
        <v>3035</v>
      </c>
    </row>
    <row r="491" ht="229.5">
      <c r="A491" s="1" t="s">
        <v>128</v>
      </c>
      <c r="E491" s="33" t="s">
        <v>3036</v>
      </c>
    </row>
    <row r="492">
      <c r="A492" s="1" t="s">
        <v>129</v>
      </c>
      <c r="E492" s="27" t="s">
        <v>123</v>
      </c>
    </row>
    <row r="493">
      <c r="A493" s="1" t="s">
        <v>121</v>
      </c>
      <c r="B493" s="1">
        <v>187</v>
      </c>
      <c r="C493" s="26" t="s">
        <v>3037</v>
      </c>
      <c r="D493" t="s">
        <v>123</v>
      </c>
      <c r="E493" s="27" t="s">
        <v>3038</v>
      </c>
      <c r="F493" s="28" t="s">
        <v>603</v>
      </c>
      <c r="G493" s="29">
        <v>4.9539999999999997</v>
      </c>
      <c r="H493" s="28">
        <v>0</v>
      </c>
      <c r="I493" s="30">
        <f>ROUND(G493*H493,P4)</f>
        <v>0</v>
      </c>
      <c r="L493" s="31">
        <v>0</v>
      </c>
      <c r="M493" s="24">
        <f>ROUND(G493*L493,P4)</f>
        <v>0</v>
      </c>
      <c r="N493" s="25" t="s">
        <v>536</v>
      </c>
      <c r="O493" s="32">
        <f>M493*AA493</f>
        <v>0</v>
      </c>
      <c r="P493" s="1">
        <v>3</v>
      </c>
      <c r="AA493" s="1">
        <f>IF(P493=1,$O$3,IF(P493=2,$O$4,$O$5))</f>
        <v>0</v>
      </c>
    </row>
    <row r="494">
      <c r="A494" s="1" t="s">
        <v>127</v>
      </c>
      <c r="E494" s="27" t="s">
        <v>3038</v>
      </c>
    </row>
    <row r="495" ht="76.5">
      <c r="A495" s="1" t="s">
        <v>128</v>
      </c>
      <c r="E495" s="33" t="s">
        <v>3039</v>
      </c>
    </row>
    <row r="496">
      <c r="A496" s="1" t="s">
        <v>129</v>
      </c>
      <c r="E496" s="27" t="s">
        <v>123</v>
      </c>
    </row>
    <row r="497">
      <c r="A497" s="1" t="s">
        <v>121</v>
      </c>
      <c r="B497" s="1">
        <v>188</v>
      </c>
      <c r="C497" s="26" t="s">
        <v>3040</v>
      </c>
      <c r="D497" t="s">
        <v>123</v>
      </c>
      <c r="E497" s="27" t="s">
        <v>3041</v>
      </c>
      <c r="F497" s="28" t="s">
        <v>142</v>
      </c>
      <c r="G497" s="29">
        <v>41.710000000000001</v>
      </c>
      <c r="H497" s="28">
        <v>0</v>
      </c>
      <c r="I497" s="30">
        <f>ROUND(G497*H497,P4)</f>
        <v>0</v>
      </c>
      <c r="L497" s="31">
        <v>0</v>
      </c>
      <c r="M497" s="24">
        <f>ROUND(G497*L497,P4)</f>
        <v>0</v>
      </c>
      <c r="N497" s="25" t="s">
        <v>536</v>
      </c>
      <c r="O497" s="32">
        <f>M497*AA497</f>
        <v>0</v>
      </c>
      <c r="P497" s="1">
        <v>3</v>
      </c>
      <c r="AA497" s="1">
        <f>IF(P497=1,$O$3,IF(P497=2,$O$4,$O$5))</f>
        <v>0</v>
      </c>
    </row>
    <row r="498">
      <c r="A498" s="1" t="s">
        <v>127</v>
      </c>
      <c r="E498" s="27" t="s">
        <v>3041</v>
      </c>
    </row>
    <row r="499" ht="191.25">
      <c r="A499" s="1" t="s">
        <v>128</v>
      </c>
      <c r="E499" s="33" t="s">
        <v>3042</v>
      </c>
    </row>
    <row r="500">
      <c r="A500" s="1" t="s">
        <v>129</v>
      </c>
      <c r="E500" s="27" t="s">
        <v>123</v>
      </c>
    </row>
    <row r="501">
      <c r="A501" s="1" t="s">
        <v>121</v>
      </c>
      <c r="B501" s="1">
        <v>189</v>
      </c>
      <c r="C501" s="26" t="s">
        <v>3043</v>
      </c>
      <c r="D501" t="s">
        <v>123</v>
      </c>
      <c r="E501" s="27" t="s">
        <v>3044</v>
      </c>
      <c r="F501" s="28" t="s">
        <v>149</v>
      </c>
      <c r="G501" s="29">
        <v>1</v>
      </c>
      <c r="H501" s="28">
        <v>0</v>
      </c>
      <c r="I501" s="30">
        <f>ROUND(G501*H501,P4)</f>
        <v>0</v>
      </c>
      <c r="L501" s="31">
        <v>0</v>
      </c>
      <c r="M501" s="24">
        <f>ROUND(G501*L501,P4)</f>
        <v>0</v>
      </c>
      <c r="N501" s="25" t="s">
        <v>536</v>
      </c>
      <c r="O501" s="32">
        <f>M501*AA501</f>
        <v>0</v>
      </c>
      <c r="P501" s="1">
        <v>3</v>
      </c>
      <c r="AA501" s="1">
        <f>IF(P501=1,$O$3,IF(P501=2,$O$4,$O$5))</f>
        <v>0</v>
      </c>
    </row>
    <row r="502">
      <c r="A502" s="1" t="s">
        <v>127</v>
      </c>
      <c r="E502" s="27" t="s">
        <v>3044</v>
      </c>
    </row>
    <row r="503" ht="25.5">
      <c r="A503" s="1" t="s">
        <v>128</v>
      </c>
      <c r="E503" s="33" t="s">
        <v>3045</v>
      </c>
    </row>
    <row r="504">
      <c r="A504" s="1" t="s">
        <v>129</v>
      </c>
      <c r="E504" s="27" t="s">
        <v>123</v>
      </c>
    </row>
    <row r="505">
      <c r="A505" s="1" t="s">
        <v>121</v>
      </c>
      <c r="B505" s="1">
        <v>190</v>
      </c>
      <c r="C505" s="26" t="s">
        <v>3046</v>
      </c>
      <c r="D505" t="s">
        <v>123</v>
      </c>
      <c r="E505" s="27" t="s">
        <v>3047</v>
      </c>
      <c r="F505" s="28" t="s">
        <v>149</v>
      </c>
      <c r="G505" s="29">
        <v>8</v>
      </c>
      <c r="H505" s="28">
        <v>0</v>
      </c>
      <c r="I505" s="30">
        <f>ROUND(G505*H505,P4)</f>
        <v>0</v>
      </c>
      <c r="L505" s="31">
        <v>0</v>
      </c>
      <c r="M505" s="24">
        <f>ROUND(G505*L505,P4)</f>
        <v>0</v>
      </c>
      <c r="N505" s="25" t="s">
        <v>536</v>
      </c>
      <c r="O505" s="32">
        <f>M505*AA505</f>
        <v>0</v>
      </c>
      <c r="P505" s="1">
        <v>3</v>
      </c>
      <c r="AA505" s="1">
        <f>IF(P505=1,$O$3,IF(P505=2,$O$4,$O$5))</f>
        <v>0</v>
      </c>
    </row>
    <row r="506">
      <c r="A506" s="1" t="s">
        <v>127</v>
      </c>
      <c r="E506" s="27" t="s">
        <v>3047</v>
      </c>
    </row>
    <row r="507" ht="153">
      <c r="A507" s="1" t="s">
        <v>128</v>
      </c>
      <c r="E507" s="33" t="s">
        <v>3048</v>
      </c>
    </row>
    <row r="508">
      <c r="A508" s="1" t="s">
        <v>129</v>
      </c>
      <c r="E508" s="27" t="s">
        <v>123</v>
      </c>
    </row>
    <row r="509" ht="25.5">
      <c r="A509" s="1" t="s">
        <v>121</v>
      </c>
      <c r="B509" s="1">
        <v>191</v>
      </c>
      <c r="C509" s="26" t="s">
        <v>3049</v>
      </c>
      <c r="D509" t="s">
        <v>123</v>
      </c>
      <c r="E509" s="27" t="s">
        <v>3050</v>
      </c>
      <c r="F509" s="28" t="s">
        <v>149</v>
      </c>
      <c r="G509" s="29">
        <v>2</v>
      </c>
      <c r="H509" s="28">
        <v>0</v>
      </c>
      <c r="I509" s="30">
        <f>ROUND(G509*H509,P4)</f>
        <v>0</v>
      </c>
      <c r="L509" s="31">
        <v>0</v>
      </c>
      <c r="M509" s="24">
        <f>ROUND(G509*L509,P4)</f>
        <v>0</v>
      </c>
      <c r="N509" s="25" t="s">
        <v>536</v>
      </c>
      <c r="O509" s="32">
        <f>M509*AA509</f>
        <v>0</v>
      </c>
      <c r="P509" s="1">
        <v>3</v>
      </c>
      <c r="AA509" s="1">
        <f>IF(P509=1,$O$3,IF(P509=2,$O$4,$O$5))</f>
        <v>0</v>
      </c>
    </row>
    <row r="510" ht="25.5">
      <c r="A510" s="1" t="s">
        <v>127</v>
      </c>
      <c r="E510" s="27" t="s">
        <v>3050</v>
      </c>
    </row>
    <row r="511" ht="38.25">
      <c r="A511" s="1" t="s">
        <v>128</v>
      </c>
      <c r="E511" s="33" t="s">
        <v>3051</v>
      </c>
    </row>
    <row r="512">
      <c r="A512" s="1" t="s">
        <v>129</v>
      </c>
      <c r="E512" s="27" t="s">
        <v>123</v>
      </c>
    </row>
    <row r="513" ht="25.5">
      <c r="A513" s="1" t="s">
        <v>121</v>
      </c>
      <c r="B513" s="1">
        <v>192</v>
      </c>
      <c r="C513" s="26" t="s">
        <v>3052</v>
      </c>
      <c r="D513" t="s">
        <v>123</v>
      </c>
      <c r="E513" s="27" t="s">
        <v>3053</v>
      </c>
      <c r="F513" s="28" t="s">
        <v>149</v>
      </c>
      <c r="G513" s="29">
        <v>5</v>
      </c>
      <c r="H513" s="28">
        <v>0</v>
      </c>
      <c r="I513" s="30">
        <f>ROUND(G513*H513,P4)</f>
        <v>0</v>
      </c>
      <c r="L513" s="31">
        <v>0</v>
      </c>
      <c r="M513" s="24">
        <f>ROUND(G513*L513,P4)</f>
        <v>0</v>
      </c>
      <c r="N513" s="25" t="s">
        <v>536</v>
      </c>
      <c r="O513" s="32">
        <f>M513*AA513</f>
        <v>0</v>
      </c>
      <c r="P513" s="1">
        <v>3</v>
      </c>
      <c r="AA513" s="1">
        <f>IF(P513=1,$O$3,IF(P513=2,$O$4,$O$5))</f>
        <v>0</v>
      </c>
    </row>
    <row r="514" ht="25.5">
      <c r="A514" s="1" t="s">
        <v>127</v>
      </c>
      <c r="E514" s="27" t="s">
        <v>3053</v>
      </c>
    </row>
    <row r="515" ht="102">
      <c r="A515" s="1" t="s">
        <v>128</v>
      </c>
      <c r="E515" s="33" t="s">
        <v>3054</v>
      </c>
    </row>
    <row r="516">
      <c r="A516" s="1" t="s">
        <v>129</v>
      </c>
      <c r="E516" s="27" t="s">
        <v>123</v>
      </c>
    </row>
    <row r="517">
      <c r="A517" s="1" t="s">
        <v>118</v>
      </c>
      <c r="C517" s="22" t="s">
        <v>2261</v>
      </c>
      <c r="E517" s="23" t="s">
        <v>2262</v>
      </c>
      <c r="L517" s="24">
        <f>SUMIFS(L518:L541,A518:A541,"P")</f>
        <v>0</v>
      </c>
      <c r="M517" s="24">
        <f>SUMIFS(M518:M541,A518:A541,"P")</f>
        <v>0</v>
      </c>
      <c r="N517" s="25"/>
    </row>
    <row r="518">
      <c r="A518" s="1" t="s">
        <v>121</v>
      </c>
      <c r="B518" s="1">
        <v>193</v>
      </c>
      <c r="C518" s="26" t="s">
        <v>3055</v>
      </c>
      <c r="D518" t="s">
        <v>123</v>
      </c>
      <c r="E518" s="27" t="s">
        <v>3056</v>
      </c>
      <c r="F518" s="28" t="s">
        <v>603</v>
      </c>
      <c r="G518" s="29">
        <v>72.227999999999994</v>
      </c>
      <c r="H518" s="28">
        <v>0</v>
      </c>
      <c r="I518" s="30">
        <f>ROUND(G518*H518,P4)</f>
        <v>0</v>
      </c>
      <c r="L518" s="31">
        <v>0</v>
      </c>
      <c r="M518" s="24">
        <f>ROUND(G518*L518,P4)</f>
        <v>0</v>
      </c>
      <c r="N518" s="25" t="s">
        <v>536</v>
      </c>
      <c r="O518" s="32">
        <f>M518*AA518</f>
        <v>0</v>
      </c>
      <c r="P518" s="1">
        <v>3</v>
      </c>
      <c r="AA518" s="1">
        <f>IF(P518=1,$O$3,IF(P518=2,$O$4,$O$5))</f>
        <v>0</v>
      </c>
    </row>
    <row r="519">
      <c r="A519" s="1" t="s">
        <v>127</v>
      </c>
      <c r="E519" s="27" t="s">
        <v>3056</v>
      </c>
    </row>
    <row r="520" ht="38.25">
      <c r="A520" s="1" t="s">
        <v>128</v>
      </c>
      <c r="E520" s="33" t="s">
        <v>3027</v>
      </c>
    </row>
    <row r="521">
      <c r="A521" s="1" t="s">
        <v>129</v>
      </c>
      <c r="E521" s="27" t="s">
        <v>123</v>
      </c>
    </row>
    <row r="522" ht="25.5">
      <c r="A522" s="1" t="s">
        <v>121</v>
      </c>
      <c r="B522" s="1">
        <v>194</v>
      </c>
      <c r="C522" s="26" t="s">
        <v>3057</v>
      </c>
      <c r="D522" t="s">
        <v>123</v>
      </c>
      <c r="E522" s="27" t="s">
        <v>3058</v>
      </c>
      <c r="F522" s="28" t="s">
        <v>603</v>
      </c>
      <c r="G522" s="29">
        <v>0.85499999999999998</v>
      </c>
      <c r="H522" s="28">
        <v>0</v>
      </c>
      <c r="I522" s="30">
        <f>ROUND(G522*H522,P4)</f>
        <v>0</v>
      </c>
      <c r="L522" s="31">
        <v>0</v>
      </c>
      <c r="M522" s="24">
        <f>ROUND(G522*L522,P4)</f>
        <v>0</v>
      </c>
      <c r="N522" s="25" t="s">
        <v>536</v>
      </c>
      <c r="O522" s="32">
        <f>M522*AA522</f>
        <v>0</v>
      </c>
      <c r="P522" s="1">
        <v>3</v>
      </c>
      <c r="AA522" s="1">
        <f>IF(P522=1,$O$3,IF(P522=2,$O$4,$O$5))</f>
        <v>0</v>
      </c>
    </row>
    <row r="523" ht="25.5">
      <c r="A523" s="1" t="s">
        <v>127</v>
      </c>
      <c r="E523" s="27" t="s">
        <v>3058</v>
      </c>
    </row>
    <row r="524" ht="76.5">
      <c r="A524" s="1" t="s">
        <v>128</v>
      </c>
      <c r="E524" s="33" t="s">
        <v>3059</v>
      </c>
    </row>
    <row r="525">
      <c r="A525" s="1" t="s">
        <v>129</v>
      </c>
      <c r="E525" s="27" t="s">
        <v>123</v>
      </c>
    </row>
    <row r="526">
      <c r="A526" s="1" t="s">
        <v>121</v>
      </c>
      <c r="B526" s="1">
        <v>195</v>
      </c>
      <c r="C526" s="26" t="s">
        <v>3060</v>
      </c>
      <c r="D526" t="s">
        <v>123</v>
      </c>
      <c r="E526" s="27" t="s">
        <v>3061</v>
      </c>
      <c r="F526" s="28" t="s">
        <v>603</v>
      </c>
      <c r="G526" s="29">
        <v>29.957999999999998</v>
      </c>
      <c r="H526" s="28">
        <v>0</v>
      </c>
      <c r="I526" s="30">
        <f>ROUND(G526*H526,P4)</f>
        <v>0</v>
      </c>
      <c r="L526" s="31">
        <v>0</v>
      </c>
      <c r="M526" s="24">
        <f>ROUND(G526*L526,P4)</f>
        <v>0</v>
      </c>
      <c r="N526" s="25" t="s">
        <v>536</v>
      </c>
      <c r="O526" s="32">
        <f>M526*AA526</f>
        <v>0</v>
      </c>
      <c r="P526" s="1">
        <v>3</v>
      </c>
      <c r="AA526" s="1">
        <f>IF(P526=1,$O$3,IF(P526=2,$O$4,$O$5))</f>
        <v>0</v>
      </c>
    </row>
    <row r="527">
      <c r="A527" s="1" t="s">
        <v>127</v>
      </c>
      <c r="E527" s="27" t="s">
        <v>3061</v>
      </c>
    </row>
    <row r="528" ht="140.25">
      <c r="A528" s="1" t="s">
        <v>128</v>
      </c>
      <c r="E528" s="33" t="s">
        <v>3062</v>
      </c>
    </row>
    <row r="529">
      <c r="A529" s="1" t="s">
        <v>129</v>
      </c>
      <c r="E529" s="27" t="s">
        <v>123</v>
      </c>
    </row>
    <row r="530">
      <c r="A530" s="1" t="s">
        <v>121</v>
      </c>
      <c r="B530" s="1">
        <v>196</v>
      </c>
      <c r="C530" s="26" t="s">
        <v>3063</v>
      </c>
      <c r="D530" t="s">
        <v>123</v>
      </c>
      <c r="E530" s="27" t="s">
        <v>3064</v>
      </c>
      <c r="F530" s="28" t="s">
        <v>142</v>
      </c>
      <c r="G530" s="29">
        <v>26.370000000000001</v>
      </c>
      <c r="H530" s="28">
        <v>0</v>
      </c>
      <c r="I530" s="30">
        <f>ROUND(G530*H530,P4)</f>
        <v>0</v>
      </c>
      <c r="L530" s="31">
        <v>0</v>
      </c>
      <c r="M530" s="24">
        <f>ROUND(G530*L530,P4)</f>
        <v>0</v>
      </c>
      <c r="N530" s="25" t="s">
        <v>536</v>
      </c>
      <c r="O530" s="32">
        <f>M530*AA530</f>
        <v>0</v>
      </c>
      <c r="P530" s="1">
        <v>3</v>
      </c>
      <c r="AA530" s="1">
        <f>IF(P530=1,$O$3,IF(P530=2,$O$4,$O$5))</f>
        <v>0</v>
      </c>
    </row>
    <row r="531">
      <c r="A531" s="1" t="s">
        <v>127</v>
      </c>
      <c r="E531" s="27" t="s">
        <v>3064</v>
      </c>
    </row>
    <row r="532" ht="25.5">
      <c r="A532" s="1" t="s">
        <v>128</v>
      </c>
      <c r="E532" s="33" t="s">
        <v>3065</v>
      </c>
    </row>
    <row r="533">
      <c r="A533" s="1" t="s">
        <v>129</v>
      </c>
      <c r="E533" s="27" t="s">
        <v>123</v>
      </c>
    </row>
    <row r="534" ht="25.5">
      <c r="A534" s="1" t="s">
        <v>121</v>
      </c>
      <c r="B534" s="1">
        <v>197</v>
      </c>
      <c r="C534" s="26" t="s">
        <v>3066</v>
      </c>
      <c r="D534" t="s">
        <v>123</v>
      </c>
      <c r="E534" s="27" t="s">
        <v>3067</v>
      </c>
      <c r="F534" s="28" t="s">
        <v>1054</v>
      </c>
      <c r="G534" s="29">
        <v>30</v>
      </c>
      <c r="H534" s="28">
        <v>0</v>
      </c>
      <c r="I534" s="30">
        <f>ROUND(G534*H534,P4)</f>
        <v>0</v>
      </c>
      <c r="L534" s="31">
        <v>0</v>
      </c>
      <c r="M534" s="24">
        <f>ROUND(G534*L534,P4)</f>
        <v>0</v>
      </c>
      <c r="N534" s="25" t="s">
        <v>536</v>
      </c>
      <c r="O534" s="32">
        <f>M534*AA534</f>
        <v>0</v>
      </c>
      <c r="P534" s="1">
        <v>3</v>
      </c>
      <c r="AA534" s="1">
        <f>IF(P534=1,$O$3,IF(P534=2,$O$4,$O$5))</f>
        <v>0</v>
      </c>
    </row>
    <row r="535" ht="25.5">
      <c r="A535" s="1" t="s">
        <v>127</v>
      </c>
      <c r="E535" s="27" t="s">
        <v>3067</v>
      </c>
    </row>
    <row r="536">
      <c r="A536" s="1" t="s">
        <v>128</v>
      </c>
      <c r="E536" s="33" t="s">
        <v>3068</v>
      </c>
    </row>
    <row r="537">
      <c r="A537" s="1" t="s">
        <v>129</v>
      </c>
      <c r="E537" s="27" t="s">
        <v>123</v>
      </c>
    </row>
    <row r="538">
      <c r="A538" s="1" t="s">
        <v>121</v>
      </c>
      <c r="B538" s="1">
        <v>198</v>
      </c>
      <c r="C538" s="26" t="s">
        <v>3069</v>
      </c>
      <c r="D538" t="s">
        <v>123</v>
      </c>
      <c r="E538" s="27" t="s">
        <v>3070</v>
      </c>
      <c r="F538" s="28" t="s">
        <v>149</v>
      </c>
      <c r="G538" s="29">
        <v>1</v>
      </c>
      <c r="H538" s="28">
        <v>0</v>
      </c>
      <c r="I538" s="30">
        <f>ROUND(G538*H538,P4)</f>
        <v>0</v>
      </c>
      <c r="L538" s="31">
        <v>0</v>
      </c>
      <c r="M538" s="24">
        <f>ROUND(G538*L538,P4)</f>
        <v>0</v>
      </c>
      <c r="N538" s="25" t="s">
        <v>177</v>
      </c>
      <c r="O538" s="32">
        <f>M538*AA538</f>
        <v>0</v>
      </c>
      <c r="P538" s="1">
        <v>3</v>
      </c>
      <c r="AA538" s="1">
        <f>IF(P538=1,$O$3,IF(P538=2,$O$4,$O$5))</f>
        <v>0</v>
      </c>
    </row>
    <row r="539">
      <c r="A539" s="1" t="s">
        <v>127</v>
      </c>
      <c r="E539" s="27" t="s">
        <v>3070</v>
      </c>
    </row>
    <row r="540">
      <c r="A540" s="1" t="s">
        <v>128</v>
      </c>
    </row>
    <row r="541">
      <c r="A541" s="1" t="s">
        <v>129</v>
      </c>
      <c r="E541" s="27" t="s">
        <v>123</v>
      </c>
    </row>
    <row r="542">
      <c r="A542" s="1" t="s">
        <v>118</v>
      </c>
      <c r="C542" s="22" t="s">
        <v>2362</v>
      </c>
      <c r="E542" s="23" t="s">
        <v>2363</v>
      </c>
      <c r="L542" s="24">
        <f>SUMIFS(L543:L546,A543:A546,"P")</f>
        <v>0</v>
      </c>
      <c r="M542" s="24">
        <f>SUMIFS(M543:M546,A543:A546,"P")</f>
        <v>0</v>
      </c>
      <c r="N542" s="25"/>
    </row>
    <row r="543" ht="25.5">
      <c r="A543" s="1" t="s">
        <v>121</v>
      </c>
      <c r="B543" s="1">
        <v>199</v>
      </c>
      <c r="C543" s="26" t="s">
        <v>3071</v>
      </c>
      <c r="D543" t="s">
        <v>123</v>
      </c>
      <c r="E543" s="27" t="s">
        <v>3072</v>
      </c>
      <c r="F543" s="28" t="s">
        <v>603</v>
      </c>
      <c r="G543" s="29">
        <v>18.460000000000001</v>
      </c>
      <c r="H543" s="28">
        <v>0.0012700000000000001</v>
      </c>
      <c r="I543" s="30">
        <f>ROUND(G543*H543,P4)</f>
        <v>0</v>
      </c>
      <c r="L543" s="31">
        <v>0</v>
      </c>
      <c r="M543" s="24">
        <f>ROUND(G543*L543,P4)</f>
        <v>0</v>
      </c>
      <c r="N543" s="25" t="s">
        <v>536</v>
      </c>
      <c r="O543" s="32">
        <f>M543*AA543</f>
        <v>0</v>
      </c>
      <c r="P543" s="1">
        <v>3</v>
      </c>
      <c r="AA543" s="1">
        <f>IF(P543=1,$O$3,IF(P543=2,$O$4,$O$5))</f>
        <v>0</v>
      </c>
    </row>
    <row r="544" ht="25.5">
      <c r="A544" s="1" t="s">
        <v>127</v>
      </c>
      <c r="E544" s="27" t="s">
        <v>3072</v>
      </c>
    </row>
    <row r="545" ht="25.5">
      <c r="A545" s="1" t="s">
        <v>128</v>
      </c>
      <c r="E545" s="33" t="s">
        <v>3073</v>
      </c>
    </row>
    <row r="546">
      <c r="A546" s="1" t="s">
        <v>129</v>
      </c>
      <c r="E546" s="27" t="s">
        <v>123</v>
      </c>
    </row>
    <row r="547">
      <c r="A547" s="1" t="s">
        <v>118</v>
      </c>
      <c r="C547" s="22" t="s">
        <v>3074</v>
      </c>
      <c r="E547" s="23" t="s">
        <v>3075</v>
      </c>
      <c r="L547" s="24">
        <f>SUMIFS(L548:L555,A548:A555,"P")</f>
        <v>0</v>
      </c>
      <c r="M547" s="24">
        <f>SUMIFS(M548:M555,A548:A555,"P")</f>
        <v>0</v>
      </c>
      <c r="N547" s="25"/>
    </row>
    <row r="548">
      <c r="A548" s="1" t="s">
        <v>121</v>
      </c>
      <c r="B548" s="1">
        <v>201</v>
      </c>
      <c r="C548" s="26" t="s">
        <v>3076</v>
      </c>
      <c r="D548" t="s">
        <v>123</v>
      </c>
      <c r="E548" s="27" t="s">
        <v>3077</v>
      </c>
      <c r="F548" s="28" t="s">
        <v>603</v>
      </c>
      <c r="G548" s="29">
        <v>233.124</v>
      </c>
      <c r="H548" s="28">
        <v>0</v>
      </c>
      <c r="I548" s="30">
        <f>ROUND(G548*H548,P4)</f>
        <v>0</v>
      </c>
      <c r="L548" s="31">
        <v>0</v>
      </c>
      <c r="M548" s="24">
        <f>ROUND(G548*L548,P4)</f>
        <v>0</v>
      </c>
      <c r="N548" s="25" t="s">
        <v>177</v>
      </c>
      <c r="O548" s="32">
        <f>M548*AA548</f>
        <v>0</v>
      </c>
      <c r="P548" s="1">
        <v>3</v>
      </c>
      <c r="AA548" s="1">
        <f>IF(P548=1,$O$3,IF(P548=2,$O$4,$O$5))</f>
        <v>0</v>
      </c>
    </row>
    <row r="549">
      <c r="A549" s="1" t="s">
        <v>127</v>
      </c>
      <c r="E549" s="27" t="s">
        <v>3077</v>
      </c>
    </row>
    <row r="550" ht="114.75">
      <c r="A550" s="1" t="s">
        <v>128</v>
      </c>
      <c r="E550" s="33" t="s">
        <v>3078</v>
      </c>
    </row>
    <row r="551">
      <c r="A551" s="1" t="s">
        <v>129</v>
      </c>
      <c r="E551" s="27" t="s">
        <v>123</v>
      </c>
    </row>
    <row r="552">
      <c r="A552" s="1" t="s">
        <v>121</v>
      </c>
      <c r="B552" s="1">
        <v>200</v>
      </c>
      <c r="C552" s="26" t="s">
        <v>3079</v>
      </c>
      <c r="D552" t="s">
        <v>123</v>
      </c>
      <c r="E552" s="27" t="s">
        <v>3080</v>
      </c>
      <c r="F552" s="28" t="s">
        <v>603</v>
      </c>
      <c r="G552" s="29">
        <v>233.124</v>
      </c>
      <c r="H552" s="28">
        <v>0</v>
      </c>
      <c r="I552" s="30">
        <f>ROUND(G552*H552,P4)</f>
        <v>0</v>
      </c>
      <c r="L552" s="31">
        <v>0</v>
      </c>
      <c r="M552" s="24">
        <f>ROUND(G552*L552,P4)</f>
        <v>0</v>
      </c>
      <c r="N552" s="25" t="s">
        <v>177</v>
      </c>
      <c r="O552" s="32">
        <f>M552*AA552</f>
        <v>0</v>
      </c>
      <c r="P552" s="1">
        <v>3</v>
      </c>
      <c r="AA552" s="1">
        <f>IF(P552=1,$O$3,IF(P552=2,$O$4,$O$5))</f>
        <v>0</v>
      </c>
    </row>
    <row r="553">
      <c r="A553" s="1" t="s">
        <v>127</v>
      </c>
      <c r="E553" s="27" t="s">
        <v>3080</v>
      </c>
    </row>
    <row r="554" ht="114.75">
      <c r="A554" s="1" t="s">
        <v>128</v>
      </c>
      <c r="E554" s="33" t="s">
        <v>3078</v>
      </c>
    </row>
    <row r="555">
      <c r="A555" s="1" t="s">
        <v>129</v>
      </c>
      <c r="E555" s="27" t="s">
        <v>123</v>
      </c>
    </row>
    <row r="556">
      <c r="A556" s="1" t="s">
        <v>118</v>
      </c>
      <c r="C556" s="22" t="s">
        <v>2441</v>
      </c>
      <c r="E556" s="23" t="s">
        <v>2442</v>
      </c>
      <c r="L556" s="24">
        <f>SUMIFS(L557:L560,A557:A560,"P")</f>
        <v>0</v>
      </c>
      <c r="M556" s="24">
        <f>SUMIFS(M557:M560,A557:A560,"P")</f>
        <v>0</v>
      </c>
      <c r="N556" s="25"/>
    </row>
    <row r="557">
      <c r="A557" s="1" t="s">
        <v>121</v>
      </c>
      <c r="B557" s="1">
        <v>202</v>
      </c>
      <c r="C557" s="26" t="s">
        <v>3081</v>
      </c>
      <c r="D557" t="s">
        <v>123</v>
      </c>
      <c r="E557" s="27" t="s">
        <v>3082</v>
      </c>
      <c r="F557" s="28" t="s">
        <v>603</v>
      </c>
      <c r="G557" s="29">
        <v>182.44</v>
      </c>
      <c r="H557" s="28">
        <v>0</v>
      </c>
      <c r="I557" s="30">
        <f>ROUND(G557*H557,P4)</f>
        <v>0</v>
      </c>
      <c r="L557" s="31">
        <v>0</v>
      </c>
      <c r="M557" s="24">
        <f>ROUND(G557*L557,P4)</f>
        <v>0</v>
      </c>
      <c r="N557" s="25" t="s">
        <v>536</v>
      </c>
      <c r="O557" s="32">
        <f>M557*AA557</f>
        <v>0</v>
      </c>
      <c r="P557" s="1">
        <v>3</v>
      </c>
      <c r="AA557" s="1">
        <f>IF(P557=1,$O$3,IF(P557=2,$O$4,$O$5))</f>
        <v>0</v>
      </c>
    </row>
    <row r="558">
      <c r="A558" s="1" t="s">
        <v>127</v>
      </c>
      <c r="E558" s="27" t="s">
        <v>3082</v>
      </c>
    </row>
    <row r="559" ht="114.75">
      <c r="A559" s="1" t="s">
        <v>128</v>
      </c>
      <c r="E559" s="33" t="s">
        <v>3083</v>
      </c>
    </row>
    <row r="560">
      <c r="A560" s="1" t="s">
        <v>129</v>
      </c>
      <c r="E560" s="27" t="s">
        <v>123</v>
      </c>
    </row>
    <row r="561">
      <c r="A561" s="1" t="s">
        <v>118</v>
      </c>
      <c r="C561" s="22" t="s">
        <v>2475</v>
      </c>
      <c r="E561" s="23" t="s">
        <v>2476</v>
      </c>
      <c r="L561" s="24">
        <f>SUMIFS(L562:L569,A562:A569,"P")</f>
        <v>0</v>
      </c>
      <c r="M561" s="24">
        <f>SUMIFS(M562:M569,A562:A569,"P")</f>
        <v>0</v>
      </c>
      <c r="N561" s="25"/>
    </row>
    <row r="562">
      <c r="A562" s="1" t="s">
        <v>121</v>
      </c>
      <c r="B562" s="1">
        <v>203</v>
      </c>
      <c r="C562" s="26" t="s">
        <v>3084</v>
      </c>
      <c r="D562" t="s">
        <v>123</v>
      </c>
      <c r="E562" s="27" t="s">
        <v>3085</v>
      </c>
      <c r="F562" s="28" t="s">
        <v>603</v>
      </c>
      <c r="G562" s="29">
        <v>411.91399999999999</v>
      </c>
      <c r="H562" s="28">
        <v>0</v>
      </c>
      <c r="I562" s="30">
        <f>ROUND(G562*H562,P4)</f>
        <v>0</v>
      </c>
      <c r="L562" s="31">
        <v>0</v>
      </c>
      <c r="M562" s="24">
        <f>ROUND(G562*L562,P4)</f>
        <v>0</v>
      </c>
      <c r="N562" s="25" t="s">
        <v>536</v>
      </c>
      <c r="O562" s="32">
        <f>M562*AA562</f>
        <v>0</v>
      </c>
      <c r="P562" s="1">
        <v>3</v>
      </c>
      <c r="AA562" s="1">
        <f>IF(P562=1,$O$3,IF(P562=2,$O$4,$O$5))</f>
        <v>0</v>
      </c>
    </row>
    <row r="563">
      <c r="A563" s="1" t="s">
        <v>127</v>
      </c>
      <c r="E563" s="27" t="s">
        <v>3085</v>
      </c>
    </row>
    <row r="564" ht="409.5">
      <c r="A564" s="1" t="s">
        <v>128</v>
      </c>
      <c r="E564" s="33" t="s">
        <v>3086</v>
      </c>
    </row>
    <row r="565">
      <c r="A565" s="1" t="s">
        <v>129</v>
      </c>
      <c r="E565" s="27" t="s">
        <v>123</v>
      </c>
    </row>
    <row r="566">
      <c r="A566" s="1" t="s">
        <v>121</v>
      </c>
      <c r="B566" s="1">
        <v>204</v>
      </c>
      <c r="C566" s="26" t="s">
        <v>3087</v>
      </c>
      <c r="D566" t="s">
        <v>123</v>
      </c>
      <c r="E566" s="27" t="s">
        <v>3088</v>
      </c>
      <c r="F566" s="28" t="s">
        <v>603</v>
      </c>
      <c r="G566" s="29">
        <v>143.86000000000001</v>
      </c>
      <c r="H566" s="28">
        <v>0</v>
      </c>
      <c r="I566" s="30">
        <f>ROUND(G566*H566,P4)</f>
        <v>0</v>
      </c>
      <c r="L566" s="31">
        <v>0</v>
      </c>
      <c r="M566" s="24">
        <f>ROUND(G566*L566,P4)</f>
        <v>0</v>
      </c>
      <c r="N566" s="25" t="s">
        <v>536</v>
      </c>
      <c r="O566" s="32">
        <f>M566*AA566</f>
        <v>0</v>
      </c>
      <c r="P566" s="1">
        <v>3</v>
      </c>
      <c r="AA566" s="1">
        <f>IF(P566=1,$O$3,IF(P566=2,$O$4,$O$5))</f>
        <v>0</v>
      </c>
    </row>
    <row r="567">
      <c r="A567" s="1" t="s">
        <v>127</v>
      </c>
      <c r="E567" s="27" t="s">
        <v>3088</v>
      </c>
    </row>
    <row r="568" ht="102">
      <c r="A568" s="1" t="s">
        <v>128</v>
      </c>
      <c r="E568" s="33" t="s">
        <v>3089</v>
      </c>
    </row>
    <row r="569">
      <c r="A569" s="1" t="s">
        <v>129</v>
      </c>
      <c r="E569" s="27" t="s">
        <v>123</v>
      </c>
    </row>
    <row r="570">
      <c r="A570" s="1" t="s">
        <v>118</v>
      </c>
      <c r="C570" s="22" t="s">
        <v>2585</v>
      </c>
      <c r="E570" s="23" t="s">
        <v>2586</v>
      </c>
      <c r="L570" s="24">
        <f>SUMIFS(L571:L590,A571:A590,"P")</f>
        <v>0</v>
      </c>
      <c r="M570" s="24">
        <f>SUMIFS(M571:M590,A571:A590,"P")</f>
        <v>0</v>
      </c>
      <c r="N570" s="25"/>
    </row>
    <row r="571">
      <c r="A571" s="1" t="s">
        <v>121</v>
      </c>
      <c r="B571" s="1">
        <v>205</v>
      </c>
      <c r="C571" s="26" t="s">
        <v>3090</v>
      </c>
      <c r="D571" t="s">
        <v>123</v>
      </c>
      <c r="E571" s="27" t="s">
        <v>3091</v>
      </c>
      <c r="F571" s="28" t="s">
        <v>603</v>
      </c>
      <c r="G571" s="29">
        <v>216.327</v>
      </c>
      <c r="H571" s="28">
        <v>2.0000000000000002E-05</v>
      </c>
      <c r="I571" s="30">
        <f>ROUND(G571*H571,P4)</f>
        <v>0</v>
      </c>
      <c r="L571" s="31">
        <v>0</v>
      </c>
      <c r="M571" s="24">
        <f>ROUND(G571*L571,P4)</f>
        <v>0</v>
      </c>
      <c r="N571" s="25" t="s">
        <v>536</v>
      </c>
      <c r="O571" s="32">
        <f>M571*AA571</f>
        <v>0</v>
      </c>
      <c r="P571" s="1">
        <v>3</v>
      </c>
      <c r="AA571" s="1">
        <f>IF(P571=1,$O$3,IF(P571=2,$O$4,$O$5))</f>
        <v>0</v>
      </c>
    </row>
    <row r="572">
      <c r="A572" s="1" t="s">
        <v>127</v>
      </c>
      <c r="E572" s="27" t="s">
        <v>3091</v>
      </c>
    </row>
    <row r="573" ht="293.25">
      <c r="A573" s="1" t="s">
        <v>128</v>
      </c>
      <c r="E573" s="33" t="s">
        <v>3092</v>
      </c>
    </row>
    <row r="574">
      <c r="A574" s="1" t="s">
        <v>129</v>
      </c>
      <c r="E574" s="27" t="s">
        <v>123</v>
      </c>
    </row>
    <row r="575" ht="25.5">
      <c r="A575" s="1" t="s">
        <v>121</v>
      </c>
      <c r="B575" s="1">
        <v>206</v>
      </c>
      <c r="C575" s="26" t="s">
        <v>3093</v>
      </c>
      <c r="D575" t="s">
        <v>123</v>
      </c>
      <c r="E575" s="27" t="s">
        <v>3094</v>
      </c>
      <c r="F575" s="28" t="s">
        <v>603</v>
      </c>
      <c r="G575" s="29">
        <v>216.327</v>
      </c>
      <c r="H575" s="28">
        <v>0.00014999999999999999</v>
      </c>
      <c r="I575" s="30">
        <f>ROUND(G575*H575,P4)</f>
        <v>0</v>
      </c>
      <c r="L575" s="31">
        <v>0</v>
      </c>
      <c r="M575" s="24">
        <f>ROUND(G575*L575,P4)</f>
        <v>0</v>
      </c>
      <c r="N575" s="25" t="s">
        <v>536</v>
      </c>
      <c r="O575" s="32">
        <f>M575*AA575</f>
        <v>0</v>
      </c>
      <c r="P575" s="1">
        <v>3</v>
      </c>
      <c r="AA575" s="1">
        <f>IF(P575=1,$O$3,IF(P575=2,$O$4,$O$5))</f>
        <v>0</v>
      </c>
    </row>
    <row r="576" ht="25.5">
      <c r="A576" s="1" t="s">
        <v>127</v>
      </c>
      <c r="E576" s="27" t="s">
        <v>3094</v>
      </c>
    </row>
    <row r="577">
      <c r="A577" s="1" t="s">
        <v>128</v>
      </c>
    </row>
    <row r="578">
      <c r="A578" s="1" t="s">
        <v>129</v>
      </c>
      <c r="E578" s="27" t="s">
        <v>123</v>
      </c>
    </row>
    <row r="579">
      <c r="A579" s="1" t="s">
        <v>121</v>
      </c>
      <c r="B579" s="1">
        <v>207</v>
      </c>
      <c r="C579" s="26" t="s">
        <v>3095</v>
      </c>
      <c r="D579" t="s">
        <v>123</v>
      </c>
      <c r="E579" s="27" t="s">
        <v>3096</v>
      </c>
      <c r="F579" s="28" t="s">
        <v>603</v>
      </c>
      <c r="G579" s="29">
        <v>236.42099999999999</v>
      </c>
      <c r="H579" s="28">
        <v>2.0000000000000002E-05</v>
      </c>
      <c r="I579" s="30">
        <f>ROUND(G579*H579,P4)</f>
        <v>0</v>
      </c>
      <c r="L579" s="31">
        <v>0</v>
      </c>
      <c r="M579" s="24">
        <f>ROUND(G579*L579,P4)</f>
        <v>0</v>
      </c>
      <c r="N579" s="25" t="s">
        <v>536</v>
      </c>
      <c r="O579" s="32">
        <f>M579*AA579</f>
        <v>0</v>
      </c>
      <c r="P579" s="1">
        <v>3</v>
      </c>
      <c r="AA579" s="1">
        <f>IF(P579=1,$O$3,IF(P579=2,$O$4,$O$5))</f>
        <v>0</v>
      </c>
    </row>
    <row r="580">
      <c r="A580" s="1" t="s">
        <v>127</v>
      </c>
      <c r="E580" s="27" t="s">
        <v>3096</v>
      </c>
    </row>
    <row r="581" ht="204">
      <c r="A581" s="1" t="s">
        <v>128</v>
      </c>
      <c r="E581" s="33" t="s">
        <v>3097</v>
      </c>
    </row>
    <row r="582">
      <c r="A582" s="1" t="s">
        <v>129</v>
      </c>
      <c r="E582" s="27" t="s">
        <v>123</v>
      </c>
    </row>
    <row r="583">
      <c r="A583" s="1" t="s">
        <v>121</v>
      </c>
      <c r="B583" s="1">
        <v>208</v>
      </c>
      <c r="C583" s="26" t="s">
        <v>3098</v>
      </c>
      <c r="D583" t="s">
        <v>123</v>
      </c>
      <c r="E583" s="27" t="s">
        <v>3099</v>
      </c>
      <c r="F583" s="28" t="s">
        <v>603</v>
      </c>
      <c r="G583" s="29">
        <v>90</v>
      </c>
      <c r="H583" s="28">
        <v>0.00011</v>
      </c>
      <c r="I583" s="30">
        <f>ROUND(G583*H583,P4)</f>
        <v>0</v>
      </c>
      <c r="L583" s="31">
        <v>0</v>
      </c>
      <c r="M583" s="24">
        <f>ROUND(G583*L583,P4)</f>
        <v>0</v>
      </c>
      <c r="N583" s="25" t="s">
        <v>536</v>
      </c>
      <c r="O583" s="32">
        <f>M583*AA583</f>
        <v>0</v>
      </c>
      <c r="P583" s="1">
        <v>3</v>
      </c>
      <c r="AA583" s="1">
        <f>IF(P583=1,$O$3,IF(P583=2,$O$4,$O$5))</f>
        <v>0</v>
      </c>
    </row>
    <row r="584">
      <c r="A584" s="1" t="s">
        <v>127</v>
      </c>
      <c r="E584" s="27" t="s">
        <v>3099</v>
      </c>
    </row>
    <row r="585" ht="25.5">
      <c r="A585" s="1" t="s">
        <v>128</v>
      </c>
      <c r="E585" s="33" t="s">
        <v>3100</v>
      </c>
    </row>
    <row r="586">
      <c r="A586" s="1" t="s">
        <v>129</v>
      </c>
      <c r="E586" s="27" t="s">
        <v>123</v>
      </c>
    </row>
    <row r="587">
      <c r="A587" s="1" t="s">
        <v>121</v>
      </c>
      <c r="B587" s="1">
        <v>209</v>
      </c>
      <c r="C587" s="26" t="s">
        <v>3101</v>
      </c>
      <c r="D587" t="s">
        <v>123</v>
      </c>
      <c r="E587" s="27" t="s">
        <v>3102</v>
      </c>
      <c r="F587" s="28" t="s">
        <v>603</v>
      </c>
      <c r="G587" s="29">
        <v>90</v>
      </c>
      <c r="H587" s="28">
        <v>0</v>
      </c>
      <c r="I587" s="30">
        <f>ROUND(G587*H587,P4)</f>
        <v>0</v>
      </c>
      <c r="L587" s="31">
        <v>0</v>
      </c>
      <c r="M587" s="24">
        <f>ROUND(G587*L587,P4)</f>
        <v>0</v>
      </c>
      <c r="N587" s="25" t="s">
        <v>536</v>
      </c>
      <c r="O587" s="32">
        <f>M587*AA587</f>
        <v>0</v>
      </c>
      <c r="P587" s="1">
        <v>3</v>
      </c>
      <c r="AA587" s="1">
        <f>IF(P587=1,$O$3,IF(P587=2,$O$4,$O$5))</f>
        <v>0</v>
      </c>
    </row>
    <row r="588">
      <c r="A588" s="1" t="s">
        <v>127</v>
      </c>
      <c r="E588" s="27" t="s">
        <v>3102</v>
      </c>
    </row>
    <row r="589">
      <c r="A589" s="1" t="s">
        <v>128</v>
      </c>
    </row>
    <row r="590">
      <c r="A590" s="1" t="s">
        <v>129</v>
      </c>
      <c r="E590" s="27" t="s">
        <v>123</v>
      </c>
    </row>
    <row r="591">
      <c r="A591" s="1" t="s">
        <v>118</v>
      </c>
      <c r="C591" s="22" t="s">
        <v>3103</v>
      </c>
      <c r="E591" s="23" t="s">
        <v>3104</v>
      </c>
      <c r="L591" s="24">
        <f>SUMIFS(L592:L595,A592:A595,"P")</f>
        <v>0</v>
      </c>
      <c r="M591" s="24">
        <f>SUMIFS(M592:M595,A592:A595,"P")</f>
        <v>0</v>
      </c>
      <c r="N591" s="25"/>
    </row>
    <row r="592">
      <c r="A592" s="1" t="s">
        <v>121</v>
      </c>
      <c r="B592" s="1">
        <v>210</v>
      </c>
      <c r="C592" s="26" t="s">
        <v>3105</v>
      </c>
      <c r="D592" t="s">
        <v>123</v>
      </c>
      <c r="E592" s="27" t="s">
        <v>3106</v>
      </c>
      <c r="F592" s="28" t="s">
        <v>149</v>
      </c>
      <c r="G592" s="29">
        <v>1</v>
      </c>
      <c r="H592" s="28">
        <v>0</v>
      </c>
      <c r="I592" s="30">
        <f>ROUND(G592*H592,P4)</f>
        <v>0</v>
      </c>
      <c r="L592" s="31">
        <v>0</v>
      </c>
      <c r="M592" s="24">
        <f>ROUND(G592*L592,P4)</f>
        <v>0</v>
      </c>
      <c r="N592" s="25" t="s">
        <v>536</v>
      </c>
      <c r="O592" s="32">
        <f>M592*AA592</f>
        <v>0</v>
      </c>
      <c r="P592" s="1">
        <v>3</v>
      </c>
      <c r="AA592" s="1">
        <f>IF(P592=1,$O$3,IF(P592=2,$O$4,$O$5))</f>
        <v>0</v>
      </c>
    </row>
    <row r="593">
      <c r="A593" s="1" t="s">
        <v>127</v>
      </c>
      <c r="E593" s="27" t="s">
        <v>3106</v>
      </c>
    </row>
    <row r="594" ht="25.5">
      <c r="A594" s="1" t="s">
        <v>128</v>
      </c>
      <c r="E594" s="33" t="s">
        <v>3107</v>
      </c>
    </row>
    <row r="595">
      <c r="A595" s="1" t="s">
        <v>129</v>
      </c>
      <c r="E595" s="27" t="s">
        <v>123</v>
      </c>
    </row>
    <row r="596">
      <c r="A596" s="1" t="s">
        <v>118</v>
      </c>
      <c r="C596" s="22" t="s">
        <v>666</v>
      </c>
      <c r="E596" s="23" t="s">
        <v>667</v>
      </c>
      <c r="L596" s="24">
        <f>SUMIFS(L597:L844,A597:A844,"P")</f>
        <v>0</v>
      </c>
      <c r="M596" s="24">
        <f>SUMIFS(M597:M844,A597:A844,"P")</f>
        <v>0</v>
      </c>
      <c r="N596" s="25"/>
    </row>
    <row r="597">
      <c r="A597" s="1" t="s">
        <v>121</v>
      </c>
      <c r="B597" s="1">
        <v>35</v>
      </c>
      <c r="C597" s="26" t="s">
        <v>3108</v>
      </c>
      <c r="D597" t="s">
        <v>123</v>
      </c>
      <c r="E597" s="27" t="s">
        <v>3109</v>
      </c>
      <c r="F597" s="28" t="s">
        <v>603</v>
      </c>
      <c r="G597" s="29">
        <v>11.234999999999999</v>
      </c>
      <c r="H597" s="28">
        <v>0</v>
      </c>
      <c r="I597" s="30">
        <f>ROUND(G597*H597,P4)</f>
        <v>0</v>
      </c>
      <c r="L597" s="31">
        <v>0</v>
      </c>
      <c r="M597" s="24">
        <f>ROUND(G597*L597,P4)</f>
        <v>0</v>
      </c>
      <c r="N597" s="25" t="s">
        <v>536</v>
      </c>
      <c r="O597" s="32">
        <f>M597*AA597</f>
        <v>0</v>
      </c>
      <c r="P597" s="1">
        <v>3</v>
      </c>
      <c r="AA597" s="1">
        <f>IF(P597=1,$O$3,IF(P597=2,$O$4,$O$5))</f>
        <v>0</v>
      </c>
    </row>
    <row r="598">
      <c r="A598" s="1" t="s">
        <v>127</v>
      </c>
      <c r="E598" s="27" t="s">
        <v>3109</v>
      </c>
    </row>
    <row r="599" ht="51">
      <c r="A599" s="1" t="s">
        <v>128</v>
      </c>
      <c r="E599" s="33" t="s">
        <v>3110</v>
      </c>
    </row>
    <row r="600">
      <c r="A600" s="1" t="s">
        <v>129</v>
      </c>
      <c r="E600" s="27" t="s">
        <v>123</v>
      </c>
    </row>
    <row r="601" ht="25.5">
      <c r="A601" s="1" t="s">
        <v>121</v>
      </c>
      <c r="B601" s="1">
        <v>36</v>
      </c>
      <c r="C601" s="26" t="s">
        <v>3111</v>
      </c>
      <c r="D601" t="s">
        <v>123</v>
      </c>
      <c r="E601" s="27" t="s">
        <v>3112</v>
      </c>
      <c r="F601" s="28" t="s">
        <v>603</v>
      </c>
      <c r="G601" s="29">
        <v>90.415999999999997</v>
      </c>
      <c r="H601" s="28">
        <v>0</v>
      </c>
      <c r="I601" s="30">
        <f>ROUND(G601*H601,P4)</f>
        <v>0</v>
      </c>
      <c r="L601" s="31">
        <v>0</v>
      </c>
      <c r="M601" s="24">
        <f>ROUND(G601*L601,P4)</f>
        <v>0</v>
      </c>
      <c r="N601" s="25" t="s">
        <v>536</v>
      </c>
      <c r="O601" s="32">
        <f>M601*AA601</f>
        <v>0</v>
      </c>
      <c r="P601" s="1">
        <v>3</v>
      </c>
      <c r="AA601" s="1">
        <f>IF(P601=1,$O$3,IF(P601=2,$O$4,$O$5))</f>
        <v>0</v>
      </c>
    </row>
    <row r="602" ht="25.5">
      <c r="A602" s="1" t="s">
        <v>127</v>
      </c>
      <c r="E602" s="27" t="s">
        <v>3112</v>
      </c>
    </row>
    <row r="603" ht="242.25">
      <c r="A603" s="1" t="s">
        <v>128</v>
      </c>
      <c r="E603" s="33" t="s">
        <v>3113</v>
      </c>
    </row>
    <row r="604">
      <c r="A604" s="1" t="s">
        <v>129</v>
      </c>
      <c r="E604" s="27" t="s">
        <v>123</v>
      </c>
    </row>
    <row r="605" ht="25.5">
      <c r="A605" s="1" t="s">
        <v>121</v>
      </c>
      <c r="B605" s="1">
        <v>37</v>
      </c>
      <c r="C605" s="26" t="s">
        <v>3114</v>
      </c>
      <c r="D605" t="s">
        <v>123</v>
      </c>
      <c r="E605" s="27" t="s">
        <v>3115</v>
      </c>
      <c r="F605" s="28" t="s">
        <v>125</v>
      </c>
      <c r="G605" s="29">
        <v>1.1100000000000001</v>
      </c>
      <c r="H605" s="28">
        <v>0</v>
      </c>
      <c r="I605" s="30">
        <f>ROUND(G605*H605,P4)</f>
        <v>0</v>
      </c>
      <c r="L605" s="31">
        <v>0</v>
      </c>
      <c r="M605" s="24">
        <f>ROUND(G605*L605,P4)</f>
        <v>0</v>
      </c>
      <c r="N605" s="25" t="s">
        <v>536</v>
      </c>
      <c r="O605" s="32">
        <f>M605*AA605</f>
        <v>0</v>
      </c>
      <c r="P605" s="1">
        <v>3</v>
      </c>
      <c r="AA605" s="1">
        <f>IF(P605=1,$O$3,IF(P605=2,$O$4,$O$5))</f>
        <v>0</v>
      </c>
    </row>
    <row r="606" ht="25.5">
      <c r="A606" s="1" t="s">
        <v>127</v>
      </c>
      <c r="E606" s="27" t="s">
        <v>3115</v>
      </c>
    </row>
    <row r="607" ht="89.25">
      <c r="A607" s="1" t="s">
        <v>128</v>
      </c>
      <c r="E607" s="33" t="s">
        <v>3116</v>
      </c>
    </row>
    <row r="608">
      <c r="A608" s="1" t="s">
        <v>129</v>
      </c>
      <c r="E608" s="27" t="s">
        <v>123</v>
      </c>
    </row>
    <row r="609" ht="25.5">
      <c r="A609" s="1" t="s">
        <v>121</v>
      </c>
      <c r="B609" s="1">
        <v>38</v>
      </c>
      <c r="C609" s="26" t="s">
        <v>3117</v>
      </c>
      <c r="D609" t="s">
        <v>123</v>
      </c>
      <c r="E609" s="27" t="s">
        <v>3118</v>
      </c>
      <c r="F609" s="28" t="s">
        <v>125</v>
      </c>
      <c r="G609" s="29">
        <v>25.626999999999999</v>
      </c>
      <c r="H609" s="28">
        <v>0</v>
      </c>
      <c r="I609" s="30">
        <f>ROUND(G609*H609,P4)</f>
        <v>0</v>
      </c>
      <c r="L609" s="31">
        <v>0</v>
      </c>
      <c r="M609" s="24">
        <f>ROUND(G609*L609,P4)</f>
        <v>0</v>
      </c>
      <c r="N609" s="25" t="s">
        <v>536</v>
      </c>
      <c r="O609" s="32">
        <f>M609*AA609</f>
        <v>0</v>
      </c>
      <c r="P609" s="1">
        <v>3</v>
      </c>
      <c r="AA609" s="1">
        <f>IF(P609=1,$O$3,IF(P609=2,$O$4,$O$5))</f>
        <v>0</v>
      </c>
    </row>
    <row r="610" ht="25.5">
      <c r="A610" s="1" t="s">
        <v>127</v>
      </c>
      <c r="E610" s="27" t="s">
        <v>3118</v>
      </c>
    </row>
    <row r="611" ht="216.75">
      <c r="A611" s="1" t="s">
        <v>128</v>
      </c>
      <c r="E611" s="33" t="s">
        <v>3119</v>
      </c>
    </row>
    <row r="612">
      <c r="A612" s="1" t="s">
        <v>129</v>
      </c>
      <c r="E612" s="27" t="s">
        <v>123</v>
      </c>
    </row>
    <row r="613" ht="25.5">
      <c r="A613" s="1" t="s">
        <v>121</v>
      </c>
      <c r="B613" s="1">
        <v>39</v>
      </c>
      <c r="C613" s="26" t="s">
        <v>3120</v>
      </c>
      <c r="D613" t="s">
        <v>123</v>
      </c>
      <c r="E613" s="27" t="s">
        <v>3121</v>
      </c>
      <c r="F613" s="28" t="s">
        <v>125</v>
      </c>
      <c r="G613" s="29">
        <v>3.3780000000000001</v>
      </c>
      <c r="H613" s="28">
        <v>0</v>
      </c>
      <c r="I613" s="30">
        <f>ROUND(G613*H613,P4)</f>
        <v>0</v>
      </c>
      <c r="L613" s="31">
        <v>0</v>
      </c>
      <c r="M613" s="24">
        <f>ROUND(G613*L613,P4)</f>
        <v>0</v>
      </c>
      <c r="N613" s="25" t="s">
        <v>536</v>
      </c>
      <c r="O613" s="32">
        <f>M613*AA613</f>
        <v>0</v>
      </c>
      <c r="P613" s="1">
        <v>3</v>
      </c>
      <c r="AA613" s="1">
        <f>IF(P613=1,$O$3,IF(P613=2,$O$4,$O$5))</f>
        <v>0</v>
      </c>
    </row>
    <row r="614" ht="25.5">
      <c r="A614" s="1" t="s">
        <v>127</v>
      </c>
      <c r="E614" s="27" t="s">
        <v>3121</v>
      </c>
    </row>
    <row r="615" ht="89.25">
      <c r="A615" s="1" t="s">
        <v>128</v>
      </c>
      <c r="E615" s="33" t="s">
        <v>3122</v>
      </c>
    </row>
    <row r="616">
      <c r="A616" s="1" t="s">
        <v>129</v>
      </c>
      <c r="E616" s="27" t="s">
        <v>123</v>
      </c>
    </row>
    <row r="617">
      <c r="A617" s="1" t="s">
        <v>121</v>
      </c>
      <c r="B617" s="1">
        <v>40</v>
      </c>
      <c r="C617" s="26" t="s">
        <v>3123</v>
      </c>
      <c r="D617" t="s">
        <v>123</v>
      </c>
      <c r="E617" s="27" t="s">
        <v>3124</v>
      </c>
      <c r="F617" s="28" t="s">
        <v>603</v>
      </c>
      <c r="G617" s="29">
        <v>10.023999999999999</v>
      </c>
      <c r="H617" s="28">
        <v>0</v>
      </c>
      <c r="I617" s="30">
        <f>ROUND(G617*H617,P4)</f>
        <v>0</v>
      </c>
      <c r="L617" s="31">
        <v>0</v>
      </c>
      <c r="M617" s="24">
        <f>ROUND(G617*L617,P4)</f>
        <v>0</v>
      </c>
      <c r="N617" s="25" t="s">
        <v>536</v>
      </c>
      <c r="O617" s="32">
        <f>M617*AA617</f>
        <v>0</v>
      </c>
      <c r="P617" s="1">
        <v>3</v>
      </c>
      <c r="AA617" s="1">
        <f>IF(P617=1,$O$3,IF(P617=2,$O$4,$O$5))</f>
        <v>0</v>
      </c>
    </row>
    <row r="618">
      <c r="A618" s="1" t="s">
        <v>127</v>
      </c>
      <c r="E618" s="27" t="s">
        <v>3124</v>
      </c>
    </row>
    <row r="619" ht="89.25">
      <c r="A619" s="1" t="s">
        <v>128</v>
      </c>
      <c r="E619" s="33" t="s">
        <v>3125</v>
      </c>
    </row>
    <row r="620">
      <c r="A620" s="1" t="s">
        <v>129</v>
      </c>
      <c r="E620" s="27" t="s">
        <v>123</v>
      </c>
    </row>
    <row r="621">
      <c r="A621" s="1" t="s">
        <v>121</v>
      </c>
      <c r="B621" s="1">
        <v>41</v>
      </c>
      <c r="C621" s="26" t="s">
        <v>3126</v>
      </c>
      <c r="D621" t="s">
        <v>123</v>
      </c>
      <c r="E621" s="27" t="s">
        <v>3127</v>
      </c>
      <c r="F621" s="28" t="s">
        <v>603</v>
      </c>
      <c r="G621" s="29">
        <v>1.339</v>
      </c>
      <c r="H621" s="28">
        <v>0</v>
      </c>
      <c r="I621" s="30">
        <f>ROUND(G621*H621,P4)</f>
        <v>0</v>
      </c>
      <c r="L621" s="31">
        <v>0</v>
      </c>
      <c r="M621" s="24">
        <f>ROUND(G621*L621,P4)</f>
        <v>0</v>
      </c>
      <c r="N621" s="25" t="s">
        <v>536</v>
      </c>
      <c r="O621" s="32">
        <f>M621*AA621</f>
        <v>0</v>
      </c>
      <c r="P621" s="1">
        <v>3</v>
      </c>
      <c r="AA621" s="1">
        <f>IF(P621=1,$O$3,IF(P621=2,$O$4,$O$5))</f>
        <v>0</v>
      </c>
    </row>
    <row r="622">
      <c r="A622" s="1" t="s">
        <v>127</v>
      </c>
      <c r="E622" s="27" t="s">
        <v>3127</v>
      </c>
    </row>
    <row r="623" ht="25.5">
      <c r="A623" s="1" t="s">
        <v>128</v>
      </c>
      <c r="E623" s="33" t="s">
        <v>3128</v>
      </c>
    </row>
    <row r="624">
      <c r="A624" s="1" t="s">
        <v>129</v>
      </c>
      <c r="E624" s="27" t="s">
        <v>123</v>
      </c>
    </row>
    <row r="625" ht="25.5">
      <c r="A625" s="1" t="s">
        <v>121</v>
      </c>
      <c r="B625" s="1">
        <v>42</v>
      </c>
      <c r="C625" s="26" t="s">
        <v>3129</v>
      </c>
      <c r="D625" t="s">
        <v>123</v>
      </c>
      <c r="E625" s="27" t="s">
        <v>3130</v>
      </c>
      <c r="F625" s="28" t="s">
        <v>142</v>
      </c>
      <c r="G625" s="29">
        <v>5.6699999999999999</v>
      </c>
      <c r="H625" s="28">
        <v>0</v>
      </c>
      <c r="I625" s="30">
        <f>ROUND(G625*H625,P4)</f>
        <v>0</v>
      </c>
      <c r="L625" s="31">
        <v>0</v>
      </c>
      <c r="M625" s="24">
        <f>ROUND(G625*L625,P4)</f>
        <v>0</v>
      </c>
      <c r="N625" s="25" t="s">
        <v>536</v>
      </c>
      <c r="O625" s="32">
        <f>M625*AA625</f>
        <v>0</v>
      </c>
      <c r="P625" s="1">
        <v>3</v>
      </c>
      <c r="AA625" s="1">
        <f>IF(P625=1,$O$3,IF(P625=2,$O$4,$O$5))</f>
        <v>0</v>
      </c>
    </row>
    <row r="626" ht="25.5">
      <c r="A626" s="1" t="s">
        <v>127</v>
      </c>
      <c r="E626" s="27" t="s">
        <v>3130</v>
      </c>
    </row>
    <row r="627" ht="51">
      <c r="A627" s="1" t="s">
        <v>128</v>
      </c>
      <c r="E627" s="33" t="s">
        <v>3131</v>
      </c>
    </row>
    <row r="628" ht="25.5">
      <c r="A628" s="1" t="s">
        <v>129</v>
      </c>
      <c r="E628" s="27" t="s">
        <v>3132</v>
      </c>
    </row>
    <row r="629" ht="25.5">
      <c r="A629" s="1" t="s">
        <v>121</v>
      </c>
      <c r="B629" s="1">
        <v>43</v>
      </c>
      <c r="C629" s="26" t="s">
        <v>3133</v>
      </c>
      <c r="D629" t="s">
        <v>123</v>
      </c>
      <c r="E629" s="27" t="s">
        <v>3134</v>
      </c>
      <c r="F629" s="28" t="s">
        <v>632</v>
      </c>
      <c r="G629" s="29">
        <v>7.3019999999999996</v>
      </c>
      <c r="H629" s="28">
        <v>0</v>
      </c>
      <c r="I629" s="30">
        <f>ROUND(G629*H629,P4)</f>
        <v>0</v>
      </c>
      <c r="L629" s="31">
        <v>0</v>
      </c>
      <c r="M629" s="24">
        <f>ROUND(G629*L629,P4)</f>
        <v>0</v>
      </c>
      <c r="N629" s="25" t="s">
        <v>536</v>
      </c>
      <c r="O629" s="32">
        <f>M629*AA629</f>
        <v>0</v>
      </c>
      <c r="P629" s="1">
        <v>3</v>
      </c>
      <c r="AA629" s="1">
        <f>IF(P629=1,$O$3,IF(P629=2,$O$4,$O$5))</f>
        <v>0</v>
      </c>
    </row>
    <row r="630" ht="25.5">
      <c r="A630" s="1" t="s">
        <v>127</v>
      </c>
      <c r="E630" s="27" t="s">
        <v>3134</v>
      </c>
    </row>
    <row r="631" ht="204">
      <c r="A631" s="1" t="s">
        <v>128</v>
      </c>
      <c r="E631" s="33" t="s">
        <v>3135</v>
      </c>
    </row>
    <row r="632">
      <c r="A632" s="1" t="s">
        <v>129</v>
      </c>
      <c r="E632" s="27" t="s">
        <v>123</v>
      </c>
    </row>
    <row r="633" ht="25.5">
      <c r="A633" s="1" t="s">
        <v>121</v>
      </c>
      <c r="B633" s="1">
        <v>44</v>
      </c>
      <c r="C633" s="26" t="s">
        <v>3136</v>
      </c>
      <c r="D633" t="s">
        <v>123</v>
      </c>
      <c r="E633" s="27" t="s">
        <v>3137</v>
      </c>
      <c r="F633" s="28" t="s">
        <v>603</v>
      </c>
      <c r="G633" s="29">
        <v>78.745000000000005</v>
      </c>
      <c r="H633" s="28">
        <v>0</v>
      </c>
      <c r="I633" s="30">
        <f>ROUND(G633*H633,P4)</f>
        <v>0</v>
      </c>
      <c r="L633" s="31">
        <v>0</v>
      </c>
      <c r="M633" s="24">
        <f>ROUND(G633*L633,P4)</f>
        <v>0</v>
      </c>
      <c r="N633" s="25" t="s">
        <v>536</v>
      </c>
      <c r="O633" s="32">
        <f>M633*AA633</f>
        <v>0</v>
      </c>
      <c r="P633" s="1">
        <v>3</v>
      </c>
      <c r="AA633" s="1">
        <f>IF(P633=1,$O$3,IF(P633=2,$O$4,$O$5))</f>
        <v>0</v>
      </c>
    </row>
    <row r="634" ht="25.5">
      <c r="A634" s="1" t="s">
        <v>127</v>
      </c>
      <c r="E634" s="27" t="s">
        <v>3137</v>
      </c>
    </row>
    <row r="635" ht="140.25">
      <c r="A635" s="1" t="s">
        <v>128</v>
      </c>
      <c r="E635" s="33" t="s">
        <v>3138</v>
      </c>
    </row>
    <row r="636">
      <c r="A636" s="1" t="s">
        <v>129</v>
      </c>
      <c r="E636" s="27" t="s">
        <v>123</v>
      </c>
    </row>
    <row r="637">
      <c r="A637" s="1" t="s">
        <v>121</v>
      </c>
      <c r="B637" s="1">
        <v>45</v>
      </c>
      <c r="C637" s="26" t="s">
        <v>3139</v>
      </c>
      <c r="D637" t="s">
        <v>123</v>
      </c>
      <c r="E637" s="27" t="s">
        <v>3140</v>
      </c>
      <c r="F637" s="28" t="s">
        <v>125</v>
      </c>
      <c r="G637" s="29">
        <v>39.768000000000001</v>
      </c>
      <c r="H637" s="28">
        <v>0</v>
      </c>
      <c r="I637" s="30">
        <f>ROUND(G637*H637,P4)</f>
        <v>0</v>
      </c>
      <c r="L637" s="31">
        <v>0</v>
      </c>
      <c r="M637" s="24">
        <f>ROUND(G637*L637,P4)</f>
        <v>0</v>
      </c>
      <c r="N637" s="25" t="s">
        <v>536</v>
      </c>
      <c r="O637" s="32">
        <f>M637*AA637</f>
        <v>0</v>
      </c>
      <c r="P637" s="1">
        <v>3</v>
      </c>
      <c r="AA637" s="1">
        <f>IF(P637=1,$O$3,IF(P637=2,$O$4,$O$5))</f>
        <v>0</v>
      </c>
    </row>
    <row r="638">
      <c r="A638" s="1" t="s">
        <v>127</v>
      </c>
      <c r="E638" s="27" t="s">
        <v>3140</v>
      </c>
    </row>
    <row r="639" ht="318.75">
      <c r="A639" s="1" t="s">
        <v>128</v>
      </c>
      <c r="E639" s="33" t="s">
        <v>3141</v>
      </c>
    </row>
    <row r="640">
      <c r="A640" s="1" t="s">
        <v>129</v>
      </c>
      <c r="E640" s="27" t="s">
        <v>123</v>
      </c>
    </row>
    <row r="641">
      <c r="A641" s="1" t="s">
        <v>121</v>
      </c>
      <c r="B641" s="1">
        <v>46</v>
      </c>
      <c r="C641" s="26" t="s">
        <v>3142</v>
      </c>
      <c r="D641" t="s">
        <v>123</v>
      </c>
      <c r="E641" s="27" t="s">
        <v>3143</v>
      </c>
      <c r="F641" s="28" t="s">
        <v>125</v>
      </c>
      <c r="G641" s="29">
        <v>27.332000000000001</v>
      </c>
      <c r="H641" s="28">
        <v>0</v>
      </c>
      <c r="I641" s="30">
        <f>ROUND(G641*H641,P4)</f>
        <v>0</v>
      </c>
      <c r="L641" s="31">
        <v>0</v>
      </c>
      <c r="M641" s="24">
        <f>ROUND(G641*L641,P4)</f>
        <v>0</v>
      </c>
      <c r="N641" s="25" t="s">
        <v>536</v>
      </c>
      <c r="O641" s="32">
        <f>M641*AA641</f>
        <v>0</v>
      </c>
      <c r="P641" s="1">
        <v>3</v>
      </c>
      <c r="AA641" s="1">
        <f>IF(P641=1,$O$3,IF(P641=2,$O$4,$O$5))</f>
        <v>0</v>
      </c>
    </row>
    <row r="642">
      <c r="A642" s="1" t="s">
        <v>127</v>
      </c>
      <c r="E642" s="27" t="s">
        <v>3143</v>
      </c>
    </row>
    <row r="643" ht="409.5">
      <c r="A643" s="1" t="s">
        <v>128</v>
      </c>
      <c r="E643" s="33" t="s">
        <v>3144</v>
      </c>
    </row>
    <row r="644">
      <c r="A644" s="1" t="s">
        <v>129</v>
      </c>
      <c r="E644" s="27" t="s">
        <v>123</v>
      </c>
    </row>
    <row r="645" ht="25.5">
      <c r="A645" s="1" t="s">
        <v>121</v>
      </c>
      <c r="B645" s="1">
        <v>47</v>
      </c>
      <c r="C645" s="26" t="s">
        <v>3145</v>
      </c>
      <c r="D645" t="s">
        <v>123</v>
      </c>
      <c r="E645" s="27" t="s">
        <v>3146</v>
      </c>
      <c r="F645" s="28" t="s">
        <v>603</v>
      </c>
      <c r="G645" s="29">
        <v>73.810000000000002</v>
      </c>
      <c r="H645" s="28">
        <v>0</v>
      </c>
      <c r="I645" s="30">
        <f>ROUND(G645*H645,P4)</f>
        <v>0</v>
      </c>
      <c r="L645" s="31">
        <v>0</v>
      </c>
      <c r="M645" s="24">
        <f>ROUND(G645*L645,P4)</f>
        <v>0</v>
      </c>
      <c r="N645" s="25" t="s">
        <v>536</v>
      </c>
      <c r="O645" s="32">
        <f>M645*AA645</f>
        <v>0</v>
      </c>
      <c r="P645" s="1">
        <v>3</v>
      </c>
      <c r="AA645" s="1">
        <f>IF(P645=1,$O$3,IF(P645=2,$O$4,$O$5))</f>
        <v>0</v>
      </c>
    </row>
    <row r="646" ht="25.5">
      <c r="A646" s="1" t="s">
        <v>127</v>
      </c>
      <c r="E646" s="27" t="s">
        <v>3146</v>
      </c>
    </row>
    <row r="647" ht="293.25">
      <c r="A647" s="1" t="s">
        <v>128</v>
      </c>
      <c r="E647" s="33" t="s">
        <v>3147</v>
      </c>
    </row>
    <row r="648">
      <c r="A648" s="1" t="s">
        <v>129</v>
      </c>
      <c r="E648" s="27" t="s">
        <v>123</v>
      </c>
    </row>
    <row r="649" ht="25.5">
      <c r="A649" s="1" t="s">
        <v>121</v>
      </c>
      <c r="B649" s="1">
        <v>48</v>
      </c>
      <c r="C649" s="26" t="s">
        <v>3148</v>
      </c>
      <c r="D649" t="s">
        <v>123</v>
      </c>
      <c r="E649" s="27" t="s">
        <v>3149</v>
      </c>
      <c r="F649" s="28" t="s">
        <v>603</v>
      </c>
      <c r="G649" s="29">
        <v>32.5</v>
      </c>
      <c r="H649" s="28">
        <v>0</v>
      </c>
      <c r="I649" s="30">
        <f>ROUND(G649*H649,P4)</f>
        <v>0</v>
      </c>
      <c r="L649" s="31">
        <v>0</v>
      </c>
      <c r="M649" s="24">
        <f>ROUND(G649*L649,P4)</f>
        <v>0</v>
      </c>
      <c r="N649" s="25" t="s">
        <v>536</v>
      </c>
      <c r="O649" s="32">
        <f>M649*AA649</f>
        <v>0</v>
      </c>
      <c r="P649" s="1">
        <v>3</v>
      </c>
      <c r="AA649" s="1">
        <f>IF(P649=1,$O$3,IF(P649=2,$O$4,$O$5))</f>
        <v>0</v>
      </c>
    </row>
    <row r="650" ht="25.5">
      <c r="A650" s="1" t="s">
        <v>127</v>
      </c>
      <c r="E650" s="27" t="s">
        <v>3149</v>
      </c>
    </row>
    <row r="651" ht="63.75">
      <c r="A651" s="1" t="s">
        <v>128</v>
      </c>
      <c r="E651" s="33" t="s">
        <v>3150</v>
      </c>
    </row>
    <row r="652">
      <c r="A652" s="1" t="s">
        <v>129</v>
      </c>
      <c r="E652" s="27" t="s">
        <v>123</v>
      </c>
    </row>
    <row r="653" ht="25.5">
      <c r="A653" s="1" t="s">
        <v>121</v>
      </c>
      <c r="B653" s="1">
        <v>49</v>
      </c>
      <c r="C653" s="26" t="s">
        <v>3151</v>
      </c>
      <c r="D653" t="s">
        <v>123</v>
      </c>
      <c r="E653" s="27" t="s">
        <v>3152</v>
      </c>
      <c r="F653" s="28" t="s">
        <v>603</v>
      </c>
      <c r="G653" s="29">
        <v>5.2089999999999996</v>
      </c>
      <c r="H653" s="28">
        <v>0</v>
      </c>
      <c r="I653" s="30">
        <f>ROUND(G653*H653,P4)</f>
        <v>0</v>
      </c>
      <c r="L653" s="31">
        <v>0</v>
      </c>
      <c r="M653" s="24">
        <f>ROUND(G653*L653,P4)</f>
        <v>0</v>
      </c>
      <c r="N653" s="25" t="s">
        <v>536</v>
      </c>
      <c r="O653" s="32">
        <f>M653*AA653</f>
        <v>0</v>
      </c>
      <c r="P653" s="1">
        <v>3</v>
      </c>
      <c r="AA653" s="1">
        <f>IF(P653=1,$O$3,IF(P653=2,$O$4,$O$5))</f>
        <v>0</v>
      </c>
    </row>
    <row r="654" ht="25.5">
      <c r="A654" s="1" t="s">
        <v>127</v>
      </c>
      <c r="E654" s="27" t="s">
        <v>3152</v>
      </c>
    </row>
    <row r="655" ht="127.5">
      <c r="A655" s="1" t="s">
        <v>128</v>
      </c>
      <c r="E655" s="33" t="s">
        <v>3153</v>
      </c>
    </row>
    <row r="656">
      <c r="A656" s="1" t="s">
        <v>129</v>
      </c>
      <c r="E656" s="27" t="s">
        <v>123</v>
      </c>
    </row>
    <row r="657" ht="25.5">
      <c r="A657" s="1" t="s">
        <v>121</v>
      </c>
      <c r="B657" s="1">
        <v>50</v>
      </c>
      <c r="C657" s="26" t="s">
        <v>3154</v>
      </c>
      <c r="D657" t="s">
        <v>123</v>
      </c>
      <c r="E657" s="27" t="s">
        <v>3155</v>
      </c>
      <c r="F657" s="28" t="s">
        <v>603</v>
      </c>
      <c r="G657" s="29">
        <v>74.495999999999995</v>
      </c>
      <c r="H657" s="28">
        <v>0</v>
      </c>
      <c r="I657" s="30">
        <f>ROUND(G657*H657,P4)</f>
        <v>0</v>
      </c>
      <c r="L657" s="31">
        <v>0</v>
      </c>
      <c r="M657" s="24">
        <f>ROUND(G657*L657,P4)</f>
        <v>0</v>
      </c>
      <c r="N657" s="25" t="s">
        <v>536</v>
      </c>
      <c r="O657" s="32">
        <f>M657*AA657</f>
        <v>0</v>
      </c>
      <c r="P657" s="1">
        <v>3</v>
      </c>
      <c r="AA657" s="1">
        <f>IF(P657=1,$O$3,IF(P657=2,$O$4,$O$5))</f>
        <v>0</v>
      </c>
    </row>
    <row r="658" ht="25.5">
      <c r="A658" s="1" t="s">
        <v>127</v>
      </c>
      <c r="E658" s="27" t="s">
        <v>3155</v>
      </c>
    </row>
    <row r="659" ht="216.75">
      <c r="A659" s="1" t="s">
        <v>128</v>
      </c>
      <c r="E659" s="33" t="s">
        <v>3156</v>
      </c>
    </row>
    <row r="660">
      <c r="A660" s="1" t="s">
        <v>129</v>
      </c>
      <c r="E660" s="27" t="s">
        <v>123</v>
      </c>
    </row>
    <row r="661" ht="25.5">
      <c r="A661" s="1" t="s">
        <v>121</v>
      </c>
      <c r="B661" s="1">
        <v>51</v>
      </c>
      <c r="C661" s="26" t="s">
        <v>3157</v>
      </c>
      <c r="D661" t="s">
        <v>123</v>
      </c>
      <c r="E661" s="27" t="s">
        <v>3158</v>
      </c>
      <c r="F661" s="28" t="s">
        <v>603</v>
      </c>
      <c r="G661" s="29">
        <v>45.555999999999997</v>
      </c>
      <c r="H661" s="28">
        <v>0</v>
      </c>
      <c r="I661" s="30">
        <f>ROUND(G661*H661,P4)</f>
        <v>0</v>
      </c>
      <c r="L661" s="31">
        <v>0</v>
      </c>
      <c r="M661" s="24">
        <f>ROUND(G661*L661,P4)</f>
        <v>0</v>
      </c>
      <c r="N661" s="25" t="s">
        <v>536</v>
      </c>
      <c r="O661" s="32">
        <f>M661*AA661</f>
        <v>0</v>
      </c>
      <c r="P661" s="1">
        <v>3</v>
      </c>
      <c r="AA661" s="1">
        <f>IF(P661=1,$O$3,IF(P661=2,$O$4,$O$5))</f>
        <v>0</v>
      </c>
    </row>
    <row r="662" ht="25.5">
      <c r="A662" s="1" t="s">
        <v>127</v>
      </c>
      <c r="E662" s="27" t="s">
        <v>3158</v>
      </c>
    </row>
    <row r="663" ht="409.5">
      <c r="A663" s="1" t="s">
        <v>128</v>
      </c>
      <c r="E663" s="33" t="s">
        <v>3159</v>
      </c>
    </row>
    <row r="664">
      <c r="A664" s="1" t="s">
        <v>129</v>
      </c>
      <c r="E664" s="27" t="s">
        <v>123</v>
      </c>
    </row>
    <row r="665" ht="25.5">
      <c r="A665" s="1" t="s">
        <v>121</v>
      </c>
      <c r="B665" s="1">
        <v>52</v>
      </c>
      <c r="C665" s="26" t="s">
        <v>3160</v>
      </c>
      <c r="D665" t="s">
        <v>123</v>
      </c>
      <c r="E665" s="27" t="s">
        <v>3161</v>
      </c>
      <c r="F665" s="28" t="s">
        <v>603</v>
      </c>
      <c r="G665" s="29">
        <v>38.616</v>
      </c>
      <c r="H665" s="28">
        <v>0</v>
      </c>
      <c r="I665" s="30">
        <f>ROUND(G665*H665,P4)</f>
        <v>0</v>
      </c>
      <c r="L665" s="31">
        <v>0</v>
      </c>
      <c r="M665" s="24">
        <f>ROUND(G665*L665,P4)</f>
        <v>0</v>
      </c>
      <c r="N665" s="25" t="s">
        <v>536</v>
      </c>
      <c r="O665" s="32">
        <f>M665*AA665</f>
        <v>0</v>
      </c>
      <c r="P665" s="1">
        <v>3</v>
      </c>
      <c r="AA665" s="1">
        <f>IF(P665=1,$O$3,IF(P665=2,$O$4,$O$5))</f>
        <v>0</v>
      </c>
    </row>
    <row r="666" ht="25.5">
      <c r="A666" s="1" t="s">
        <v>127</v>
      </c>
      <c r="E666" s="27" t="s">
        <v>3161</v>
      </c>
    </row>
    <row r="667" ht="229.5">
      <c r="A667" s="1" t="s">
        <v>128</v>
      </c>
      <c r="E667" s="33" t="s">
        <v>3162</v>
      </c>
    </row>
    <row r="668">
      <c r="A668" s="1" t="s">
        <v>129</v>
      </c>
      <c r="E668" s="27" t="s">
        <v>123</v>
      </c>
    </row>
    <row r="669" ht="25.5">
      <c r="A669" s="1" t="s">
        <v>121</v>
      </c>
      <c r="B669" s="1">
        <v>53</v>
      </c>
      <c r="C669" s="26" t="s">
        <v>3163</v>
      </c>
      <c r="D669" t="s">
        <v>123</v>
      </c>
      <c r="E669" s="27" t="s">
        <v>3164</v>
      </c>
      <c r="F669" s="28" t="s">
        <v>603</v>
      </c>
      <c r="G669" s="29">
        <v>7.3499999999999996</v>
      </c>
      <c r="H669" s="28">
        <v>0</v>
      </c>
      <c r="I669" s="30">
        <f>ROUND(G669*H669,P4)</f>
        <v>0</v>
      </c>
      <c r="L669" s="31">
        <v>0</v>
      </c>
      <c r="M669" s="24">
        <f>ROUND(G669*L669,P4)</f>
        <v>0</v>
      </c>
      <c r="N669" s="25" t="s">
        <v>536</v>
      </c>
      <c r="O669" s="32">
        <f>M669*AA669</f>
        <v>0</v>
      </c>
      <c r="P669" s="1">
        <v>3</v>
      </c>
      <c r="AA669" s="1">
        <f>IF(P669=1,$O$3,IF(P669=2,$O$4,$O$5))</f>
        <v>0</v>
      </c>
    </row>
    <row r="670" ht="38.25">
      <c r="A670" s="1" t="s">
        <v>127</v>
      </c>
      <c r="E670" s="27" t="s">
        <v>3165</v>
      </c>
    </row>
    <row r="671">
      <c r="A671" s="1" t="s">
        <v>128</v>
      </c>
      <c r="E671" s="33" t="s">
        <v>3166</v>
      </c>
    </row>
    <row r="672">
      <c r="A672" s="1" t="s">
        <v>129</v>
      </c>
      <c r="E672" s="27" t="s">
        <v>123</v>
      </c>
    </row>
    <row r="673" ht="25.5">
      <c r="A673" s="1" t="s">
        <v>121</v>
      </c>
      <c r="B673" s="1">
        <v>54</v>
      </c>
      <c r="C673" s="26" t="s">
        <v>3167</v>
      </c>
      <c r="D673" t="s">
        <v>123</v>
      </c>
      <c r="E673" s="27" t="s">
        <v>3164</v>
      </c>
      <c r="F673" s="28" t="s">
        <v>603</v>
      </c>
      <c r="G673" s="29">
        <v>7.1829999999999998</v>
      </c>
      <c r="H673" s="28">
        <v>0</v>
      </c>
      <c r="I673" s="30">
        <f>ROUND(G673*H673,P4)</f>
        <v>0</v>
      </c>
      <c r="L673" s="31">
        <v>0</v>
      </c>
      <c r="M673" s="24">
        <f>ROUND(G673*L673,P4)</f>
        <v>0</v>
      </c>
      <c r="N673" s="25" t="s">
        <v>536</v>
      </c>
      <c r="O673" s="32">
        <f>M673*AA673</f>
        <v>0</v>
      </c>
      <c r="P673" s="1">
        <v>3</v>
      </c>
      <c r="AA673" s="1">
        <f>IF(P673=1,$O$3,IF(P673=2,$O$4,$O$5))</f>
        <v>0</v>
      </c>
    </row>
    <row r="674" ht="38.25">
      <c r="A674" s="1" t="s">
        <v>127</v>
      </c>
      <c r="E674" s="27" t="s">
        <v>3168</v>
      </c>
    </row>
    <row r="675">
      <c r="A675" s="1" t="s">
        <v>128</v>
      </c>
      <c r="E675" s="33" t="s">
        <v>3169</v>
      </c>
    </row>
    <row r="676">
      <c r="A676" s="1" t="s">
        <v>129</v>
      </c>
      <c r="E676" s="27" t="s">
        <v>123</v>
      </c>
    </row>
    <row r="677" ht="25.5">
      <c r="A677" s="1" t="s">
        <v>121</v>
      </c>
      <c r="B677" s="1">
        <v>55</v>
      </c>
      <c r="C677" s="26" t="s">
        <v>3170</v>
      </c>
      <c r="D677" t="s">
        <v>123</v>
      </c>
      <c r="E677" s="27" t="s">
        <v>3171</v>
      </c>
      <c r="F677" s="28" t="s">
        <v>603</v>
      </c>
      <c r="G677" s="29">
        <v>54.109000000000002</v>
      </c>
      <c r="H677" s="28">
        <v>0</v>
      </c>
      <c r="I677" s="30">
        <f>ROUND(G677*H677,P4)</f>
        <v>0</v>
      </c>
      <c r="L677" s="31">
        <v>0</v>
      </c>
      <c r="M677" s="24">
        <f>ROUND(G677*L677,P4)</f>
        <v>0</v>
      </c>
      <c r="N677" s="25" t="s">
        <v>536</v>
      </c>
      <c r="O677" s="32">
        <f>M677*AA677</f>
        <v>0</v>
      </c>
      <c r="P677" s="1">
        <v>3</v>
      </c>
      <c r="AA677" s="1">
        <f>IF(P677=1,$O$3,IF(P677=2,$O$4,$O$5))</f>
        <v>0</v>
      </c>
    </row>
    <row r="678" ht="25.5">
      <c r="A678" s="1" t="s">
        <v>127</v>
      </c>
      <c r="E678" s="27" t="s">
        <v>3171</v>
      </c>
    </row>
    <row r="679" ht="409.5">
      <c r="A679" s="1" t="s">
        <v>128</v>
      </c>
      <c r="E679" s="33" t="s">
        <v>3172</v>
      </c>
    </row>
    <row r="680">
      <c r="A680" s="1" t="s">
        <v>129</v>
      </c>
      <c r="E680" s="27" t="s">
        <v>123</v>
      </c>
    </row>
    <row r="681" ht="25.5">
      <c r="A681" s="1" t="s">
        <v>121</v>
      </c>
      <c r="B681" s="1">
        <v>56</v>
      </c>
      <c r="C681" s="26" t="s">
        <v>673</v>
      </c>
      <c r="D681" t="s">
        <v>123</v>
      </c>
      <c r="E681" s="27" t="s">
        <v>671</v>
      </c>
      <c r="F681" s="28" t="s">
        <v>149</v>
      </c>
      <c r="G681" s="29">
        <v>4</v>
      </c>
      <c r="H681" s="28">
        <v>0</v>
      </c>
      <c r="I681" s="30">
        <f>ROUND(G681*H681,P4)</f>
        <v>0</v>
      </c>
      <c r="L681" s="31">
        <v>0</v>
      </c>
      <c r="M681" s="24">
        <f>ROUND(G681*L681,P4)</f>
        <v>0</v>
      </c>
      <c r="N681" s="25" t="s">
        <v>536</v>
      </c>
      <c r="O681" s="32">
        <f>M681*AA681</f>
        <v>0</v>
      </c>
      <c r="P681" s="1">
        <v>3</v>
      </c>
      <c r="AA681" s="1">
        <f>IF(P681=1,$O$3,IF(P681=2,$O$4,$O$5))</f>
        <v>0</v>
      </c>
    </row>
    <row r="682" ht="38.25">
      <c r="A682" s="1" t="s">
        <v>127</v>
      </c>
      <c r="E682" s="27" t="s">
        <v>674</v>
      </c>
    </row>
    <row r="683" ht="25.5">
      <c r="A683" s="1" t="s">
        <v>128</v>
      </c>
      <c r="E683" s="33" t="s">
        <v>3173</v>
      </c>
    </row>
    <row r="684">
      <c r="A684" s="1" t="s">
        <v>129</v>
      </c>
      <c r="E684" s="27" t="s">
        <v>123</v>
      </c>
    </row>
    <row r="685" ht="25.5">
      <c r="A685" s="1" t="s">
        <v>121</v>
      </c>
      <c r="B685" s="1">
        <v>57</v>
      </c>
      <c r="C685" s="26" t="s">
        <v>675</v>
      </c>
      <c r="D685" t="s">
        <v>123</v>
      </c>
      <c r="E685" s="27" t="s">
        <v>671</v>
      </c>
      <c r="F685" s="28" t="s">
        <v>149</v>
      </c>
      <c r="G685" s="29">
        <v>4</v>
      </c>
      <c r="H685" s="28">
        <v>0</v>
      </c>
      <c r="I685" s="30">
        <f>ROUND(G685*H685,P4)</f>
        <v>0</v>
      </c>
      <c r="L685" s="31">
        <v>0</v>
      </c>
      <c r="M685" s="24">
        <f>ROUND(G685*L685,P4)</f>
        <v>0</v>
      </c>
      <c r="N685" s="25" t="s">
        <v>536</v>
      </c>
      <c r="O685" s="32">
        <f>M685*AA685</f>
        <v>0</v>
      </c>
      <c r="P685" s="1">
        <v>3</v>
      </c>
      <c r="AA685" s="1">
        <f>IF(P685=1,$O$3,IF(P685=2,$O$4,$O$5))</f>
        <v>0</v>
      </c>
    </row>
    <row r="686" ht="38.25">
      <c r="A686" s="1" t="s">
        <v>127</v>
      </c>
      <c r="E686" s="27" t="s">
        <v>676</v>
      </c>
    </row>
    <row r="687" ht="25.5">
      <c r="A687" s="1" t="s">
        <v>128</v>
      </c>
      <c r="E687" s="33" t="s">
        <v>3173</v>
      </c>
    </row>
    <row r="688">
      <c r="A688" s="1" t="s">
        <v>129</v>
      </c>
      <c r="E688" s="27" t="s">
        <v>123</v>
      </c>
    </row>
    <row r="689" ht="25.5">
      <c r="A689" s="1" t="s">
        <v>121</v>
      </c>
      <c r="B689" s="1">
        <v>58</v>
      </c>
      <c r="C689" s="26" t="s">
        <v>3174</v>
      </c>
      <c r="D689" t="s">
        <v>123</v>
      </c>
      <c r="E689" s="27" t="s">
        <v>671</v>
      </c>
      <c r="F689" s="28" t="s">
        <v>149</v>
      </c>
      <c r="G689" s="29">
        <v>7</v>
      </c>
      <c r="H689" s="28">
        <v>0</v>
      </c>
      <c r="I689" s="30">
        <f>ROUND(G689*H689,P4)</f>
        <v>0</v>
      </c>
      <c r="L689" s="31">
        <v>0</v>
      </c>
      <c r="M689" s="24">
        <f>ROUND(G689*L689,P4)</f>
        <v>0</v>
      </c>
      <c r="N689" s="25" t="s">
        <v>536</v>
      </c>
      <c r="O689" s="32">
        <f>M689*AA689</f>
        <v>0</v>
      </c>
      <c r="P689" s="1">
        <v>3</v>
      </c>
      <c r="AA689" s="1">
        <f>IF(P689=1,$O$3,IF(P689=2,$O$4,$O$5))</f>
        <v>0</v>
      </c>
    </row>
    <row r="690" ht="38.25">
      <c r="A690" s="1" t="s">
        <v>127</v>
      </c>
      <c r="E690" s="27" t="s">
        <v>3175</v>
      </c>
    </row>
    <row r="691" ht="25.5">
      <c r="A691" s="1" t="s">
        <v>128</v>
      </c>
      <c r="E691" s="33" t="s">
        <v>3176</v>
      </c>
    </row>
    <row r="692">
      <c r="A692" s="1" t="s">
        <v>129</v>
      </c>
      <c r="E692" s="27" t="s">
        <v>123</v>
      </c>
    </row>
    <row r="693" ht="25.5">
      <c r="A693" s="1" t="s">
        <v>121</v>
      </c>
      <c r="B693" s="1">
        <v>59</v>
      </c>
      <c r="C693" s="26" t="s">
        <v>3177</v>
      </c>
      <c r="D693" t="s">
        <v>123</v>
      </c>
      <c r="E693" s="27" t="s">
        <v>3178</v>
      </c>
      <c r="F693" s="28" t="s">
        <v>149</v>
      </c>
      <c r="G693" s="29">
        <v>2</v>
      </c>
      <c r="H693" s="28">
        <v>0</v>
      </c>
      <c r="I693" s="30">
        <f>ROUND(G693*H693,P4)</f>
        <v>0</v>
      </c>
      <c r="L693" s="31">
        <v>0</v>
      </c>
      <c r="M693" s="24">
        <f>ROUND(G693*L693,P4)</f>
        <v>0</v>
      </c>
      <c r="N693" s="25" t="s">
        <v>536</v>
      </c>
      <c r="O693" s="32">
        <f>M693*AA693</f>
        <v>0</v>
      </c>
      <c r="P693" s="1">
        <v>3</v>
      </c>
      <c r="AA693" s="1">
        <f>IF(P693=1,$O$3,IF(P693=2,$O$4,$O$5))</f>
        <v>0</v>
      </c>
    </row>
    <row r="694" ht="38.25">
      <c r="A694" s="1" t="s">
        <v>127</v>
      </c>
      <c r="E694" s="27" t="s">
        <v>3179</v>
      </c>
    </row>
    <row r="695" ht="51">
      <c r="A695" s="1" t="s">
        <v>128</v>
      </c>
      <c r="E695" s="33" t="s">
        <v>3180</v>
      </c>
    </row>
    <row r="696">
      <c r="A696" s="1" t="s">
        <v>129</v>
      </c>
      <c r="E696" s="27" t="s">
        <v>123</v>
      </c>
    </row>
    <row r="697" ht="25.5">
      <c r="A697" s="1" t="s">
        <v>121</v>
      </c>
      <c r="B697" s="1">
        <v>60</v>
      </c>
      <c r="C697" s="26" t="s">
        <v>3181</v>
      </c>
      <c r="D697" t="s">
        <v>123</v>
      </c>
      <c r="E697" s="27" t="s">
        <v>3178</v>
      </c>
      <c r="F697" s="28" t="s">
        <v>149</v>
      </c>
      <c r="G697" s="29">
        <v>2</v>
      </c>
      <c r="H697" s="28">
        <v>0</v>
      </c>
      <c r="I697" s="30">
        <f>ROUND(G697*H697,P4)</f>
        <v>0</v>
      </c>
      <c r="L697" s="31">
        <v>0</v>
      </c>
      <c r="M697" s="24">
        <f>ROUND(G697*L697,P4)</f>
        <v>0</v>
      </c>
      <c r="N697" s="25" t="s">
        <v>536</v>
      </c>
      <c r="O697" s="32">
        <f>M697*AA697</f>
        <v>0</v>
      </c>
      <c r="P697" s="1">
        <v>3</v>
      </c>
      <c r="AA697" s="1">
        <f>IF(P697=1,$O$3,IF(P697=2,$O$4,$O$5))</f>
        <v>0</v>
      </c>
    </row>
    <row r="698" ht="38.25">
      <c r="A698" s="1" t="s">
        <v>127</v>
      </c>
      <c r="E698" s="27" t="s">
        <v>3182</v>
      </c>
    </row>
    <row r="699" ht="51">
      <c r="A699" s="1" t="s">
        <v>128</v>
      </c>
      <c r="E699" s="33" t="s">
        <v>3183</v>
      </c>
    </row>
    <row r="700">
      <c r="A700" s="1" t="s">
        <v>129</v>
      </c>
      <c r="E700" s="27" t="s">
        <v>123</v>
      </c>
    </row>
    <row r="701" ht="25.5">
      <c r="A701" s="1" t="s">
        <v>121</v>
      </c>
      <c r="B701" s="1">
        <v>61</v>
      </c>
      <c r="C701" s="26" t="s">
        <v>3184</v>
      </c>
      <c r="D701" t="s">
        <v>123</v>
      </c>
      <c r="E701" s="27" t="s">
        <v>3178</v>
      </c>
      <c r="F701" s="28" t="s">
        <v>149</v>
      </c>
      <c r="G701" s="29">
        <v>1</v>
      </c>
      <c r="H701" s="28">
        <v>0</v>
      </c>
      <c r="I701" s="30">
        <f>ROUND(G701*H701,P4)</f>
        <v>0</v>
      </c>
      <c r="L701" s="31">
        <v>0</v>
      </c>
      <c r="M701" s="24">
        <f>ROUND(G701*L701,P4)</f>
        <v>0</v>
      </c>
      <c r="N701" s="25" t="s">
        <v>536</v>
      </c>
      <c r="O701" s="32">
        <f>M701*AA701</f>
        <v>0</v>
      </c>
      <c r="P701" s="1">
        <v>3</v>
      </c>
      <c r="AA701" s="1">
        <f>IF(P701=1,$O$3,IF(P701=2,$O$4,$O$5))</f>
        <v>0</v>
      </c>
    </row>
    <row r="702" ht="38.25">
      <c r="A702" s="1" t="s">
        <v>127</v>
      </c>
      <c r="E702" s="27" t="s">
        <v>3185</v>
      </c>
    </row>
    <row r="703" ht="38.25">
      <c r="A703" s="1" t="s">
        <v>128</v>
      </c>
      <c r="E703" s="33" t="s">
        <v>3186</v>
      </c>
    </row>
    <row r="704">
      <c r="A704" s="1" t="s">
        <v>129</v>
      </c>
      <c r="E704" s="27" t="s">
        <v>123</v>
      </c>
    </row>
    <row r="705" ht="25.5">
      <c r="A705" s="1" t="s">
        <v>121</v>
      </c>
      <c r="B705" s="1">
        <v>62</v>
      </c>
      <c r="C705" s="26" t="s">
        <v>3187</v>
      </c>
      <c r="D705" t="s">
        <v>123</v>
      </c>
      <c r="E705" s="27" t="s">
        <v>1047</v>
      </c>
      <c r="F705" s="28" t="s">
        <v>149</v>
      </c>
      <c r="G705" s="29">
        <v>7</v>
      </c>
      <c r="H705" s="28">
        <v>0</v>
      </c>
      <c r="I705" s="30">
        <f>ROUND(G705*H705,P4)</f>
        <v>0</v>
      </c>
      <c r="L705" s="31">
        <v>0</v>
      </c>
      <c r="M705" s="24">
        <f>ROUND(G705*L705,P4)</f>
        <v>0</v>
      </c>
      <c r="N705" s="25" t="s">
        <v>536</v>
      </c>
      <c r="O705" s="32">
        <f>M705*AA705</f>
        <v>0</v>
      </c>
      <c r="P705" s="1">
        <v>3</v>
      </c>
      <c r="AA705" s="1">
        <f>IF(P705=1,$O$3,IF(P705=2,$O$4,$O$5))</f>
        <v>0</v>
      </c>
    </row>
    <row r="706" ht="38.25">
      <c r="A706" s="1" t="s">
        <v>127</v>
      </c>
      <c r="E706" s="27" t="s">
        <v>3188</v>
      </c>
    </row>
    <row r="707" ht="89.25">
      <c r="A707" s="1" t="s">
        <v>128</v>
      </c>
      <c r="E707" s="33" t="s">
        <v>3189</v>
      </c>
    </row>
    <row r="708">
      <c r="A708" s="1" t="s">
        <v>129</v>
      </c>
      <c r="E708" s="27" t="s">
        <v>123</v>
      </c>
    </row>
    <row r="709" ht="25.5">
      <c r="A709" s="1" t="s">
        <v>121</v>
      </c>
      <c r="B709" s="1">
        <v>63</v>
      </c>
      <c r="C709" s="26" t="s">
        <v>1046</v>
      </c>
      <c r="D709" t="s">
        <v>123</v>
      </c>
      <c r="E709" s="27" t="s">
        <v>1047</v>
      </c>
      <c r="F709" s="28" t="s">
        <v>149</v>
      </c>
      <c r="G709" s="29">
        <v>28</v>
      </c>
      <c r="H709" s="28">
        <v>0</v>
      </c>
      <c r="I709" s="30">
        <f>ROUND(G709*H709,P4)</f>
        <v>0</v>
      </c>
      <c r="L709" s="31">
        <v>0</v>
      </c>
      <c r="M709" s="24">
        <f>ROUND(G709*L709,P4)</f>
        <v>0</v>
      </c>
      <c r="N709" s="25" t="s">
        <v>536</v>
      </c>
      <c r="O709" s="32">
        <f>M709*AA709</f>
        <v>0</v>
      </c>
      <c r="P709" s="1">
        <v>3</v>
      </c>
      <c r="AA709" s="1">
        <f>IF(P709=1,$O$3,IF(P709=2,$O$4,$O$5))</f>
        <v>0</v>
      </c>
    </row>
    <row r="710" ht="38.25">
      <c r="A710" s="1" t="s">
        <v>127</v>
      </c>
      <c r="E710" s="27" t="s">
        <v>1048</v>
      </c>
    </row>
    <row r="711" ht="204">
      <c r="A711" s="1" t="s">
        <v>128</v>
      </c>
      <c r="E711" s="33" t="s">
        <v>3190</v>
      </c>
    </row>
    <row r="712">
      <c r="A712" s="1" t="s">
        <v>129</v>
      </c>
      <c r="E712" s="27" t="s">
        <v>123</v>
      </c>
    </row>
    <row r="713" ht="25.5">
      <c r="A713" s="1" t="s">
        <v>121</v>
      </c>
      <c r="B713" s="1">
        <v>64</v>
      </c>
      <c r="C713" s="26" t="s">
        <v>3191</v>
      </c>
      <c r="D713" t="s">
        <v>123</v>
      </c>
      <c r="E713" s="27" t="s">
        <v>3192</v>
      </c>
      <c r="F713" s="28" t="s">
        <v>603</v>
      </c>
      <c r="G713" s="29">
        <v>1.8180000000000001</v>
      </c>
      <c r="H713" s="28">
        <v>0</v>
      </c>
      <c r="I713" s="30">
        <f>ROUND(G713*H713,P4)</f>
        <v>0</v>
      </c>
      <c r="L713" s="31">
        <v>0</v>
      </c>
      <c r="M713" s="24">
        <f>ROUND(G713*L713,P4)</f>
        <v>0</v>
      </c>
      <c r="N713" s="25" t="s">
        <v>536</v>
      </c>
      <c r="O713" s="32">
        <f>M713*AA713</f>
        <v>0</v>
      </c>
      <c r="P713" s="1">
        <v>3</v>
      </c>
      <c r="AA713" s="1">
        <f>IF(P713=1,$O$3,IF(P713=2,$O$4,$O$5))</f>
        <v>0</v>
      </c>
    </row>
    <row r="714" ht="38.25">
      <c r="A714" s="1" t="s">
        <v>127</v>
      </c>
      <c r="E714" s="27" t="s">
        <v>3193</v>
      </c>
    </row>
    <row r="715" ht="38.25">
      <c r="A715" s="1" t="s">
        <v>128</v>
      </c>
      <c r="E715" s="33" t="s">
        <v>3194</v>
      </c>
    </row>
    <row r="716">
      <c r="A716" s="1" t="s">
        <v>129</v>
      </c>
      <c r="E716" s="27" t="s">
        <v>123</v>
      </c>
    </row>
    <row r="717" ht="25.5">
      <c r="A717" s="1" t="s">
        <v>121</v>
      </c>
      <c r="B717" s="1">
        <v>65</v>
      </c>
      <c r="C717" s="26" t="s">
        <v>3195</v>
      </c>
      <c r="D717" t="s">
        <v>123</v>
      </c>
      <c r="E717" s="27" t="s">
        <v>3192</v>
      </c>
      <c r="F717" s="28" t="s">
        <v>125</v>
      </c>
      <c r="G717" s="29">
        <v>1.6870000000000001</v>
      </c>
      <c r="H717" s="28">
        <v>0</v>
      </c>
      <c r="I717" s="30">
        <f>ROUND(G717*H717,P4)</f>
        <v>0</v>
      </c>
      <c r="L717" s="31">
        <v>0</v>
      </c>
      <c r="M717" s="24">
        <f>ROUND(G717*L717,P4)</f>
        <v>0</v>
      </c>
      <c r="N717" s="25" t="s">
        <v>536</v>
      </c>
      <c r="O717" s="32">
        <f>M717*AA717</f>
        <v>0</v>
      </c>
      <c r="P717" s="1">
        <v>3</v>
      </c>
      <c r="AA717" s="1">
        <f>IF(P717=1,$O$3,IF(P717=2,$O$4,$O$5))</f>
        <v>0</v>
      </c>
    </row>
    <row r="718" ht="38.25">
      <c r="A718" s="1" t="s">
        <v>127</v>
      </c>
      <c r="E718" s="27" t="s">
        <v>3196</v>
      </c>
    </row>
    <row r="719" ht="140.25">
      <c r="A719" s="1" t="s">
        <v>128</v>
      </c>
      <c r="E719" s="33" t="s">
        <v>3197</v>
      </c>
    </row>
    <row r="720">
      <c r="A720" s="1" t="s">
        <v>129</v>
      </c>
      <c r="E720" s="27" t="s">
        <v>123</v>
      </c>
    </row>
    <row r="721" ht="25.5">
      <c r="A721" s="1" t="s">
        <v>121</v>
      </c>
      <c r="B721" s="1">
        <v>66</v>
      </c>
      <c r="C721" s="26" t="s">
        <v>3198</v>
      </c>
      <c r="D721" t="s">
        <v>123</v>
      </c>
      <c r="E721" s="27" t="s">
        <v>3192</v>
      </c>
      <c r="F721" s="28" t="s">
        <v>125</v>
      </c>
      <c r="G721" s="29">
        <v>0.33300000000000002</v>
      </c>
      <c r="H721" s="28">
        <v>0</v>
      </c>
      <c r="I721" s="30">
        <f>ROUND(G721*H721,P4)</f>
        <v>0</v>
      </c>
      <c r="L721" s="31">
        <v>0</v>
      </c>
      <c r="M721" s="24">
        <f>ROUND(G721*L721,P4)</f>
        <v>0</v>
      </c>
      <c r="N721" s="25" t="s">
        <v>536</v>
      </c>
      <c r="O721" s="32">
        <f>M721*AA721</f>
        <v>0</v>
      </c>
      <c r="P721" s="1">
        <v>3</v>
      </c>
      <c r="AA721" s="1">
        <f>IF(P721=1,$O$3,IF(P721=2,$O$4,$O$5))</f>
        <v>0</v>
      </c>
    </row>
    <row r="722" ht="38.25">
      <c r="A722" s="1" t="s">
        <v>127</v>
      </c>
      <c r="E722" s="27" t="s">
        <v>3199</v>
      </c>
    </row>
    <row r="723" ht="25.5">
      <c r="A723" s="1" t="s">
        <v>128</v>
      </c>
      <c r="E723" s="33" t="s">
        <v>3200</v>
      </c>
    </row>
    <row r="724">
      <c r="A724" s="1" t="s">
        <v>129</v>
      </c>
      <c r="E724" s="27" t="s">
        <v>123</v>
      </c>
    </row>
    <row r="725" ht="25.5">
      <c r="A725" s="1" t="s">
        <v>121</v>
      </c>
      <c r="B725" s="1">
        <v>67</v>
      </c>
      <c r="C725" s="26" t="s">
        <v>3201</v>
      </c>
      <c r="D725" t="s">
        <v>123</v>
      </c>
      <c r="E725" s="27" t="s">
        <v>3202</v>
      </c>
      <c r="F725" s="28" t="s">
        <v>125</v>
      </c>
      <c r="G725" s="29">
        <v>1.2470000000000001</v>
      </c>
      <c r="H725" s="28">
        <v>0</v>
      </c>
      <c r="I725" s="30">
        <f>ROUND(G725*H725,P4)</f>
        <v>0</v>
      </c>
      <c r="L725" s="31">
        <v>0</v>
      </c>
      <c r="M725" s="24">
        <f>ROUND(G725*L725,P4)</f>
        <v>0</v>
      </c>
      <c r="N725" s="25" t="s">
        <v>536</v>
      </c>
      <c r="O725" s="32">
        <f>M725*AA725</f>
        <v>0</v>
      </c>
      <c r="P725" s="1">
        <v>3</v>
      </c>
      <c r="AA725" s="1">
        <f>IF(P725=1,$O$3,IF(P725=2,$O$4,$O$5))</f>
        <v>0</v>
      </c>
    </row>
    <row r="726" ht="38.25">
      <c r="A726" s="1" t="s">
        <v>127</v>
      </c>
      <c r="E726" s="27" t="s">
        <v>3203</v>
      </c>
    </row>
    <row r="727" ht="76.5">
      <c r="A727" s="1" t="s">
        <v>128</v>
      </c>
      <c r="E727" s="33" t="s">
        <v>3204</v>
      </c>
    </row>
    <row r="728">
      <c r="A728" s="1" t="s">
        <v>129</v>
      </c>
      <c r="E728" s="27" t="s">
        <v>123</v>
      </c>
    </row>
    <row r="729" ht="25.5">
      <c r="A729" s="1" t="s">
        <v>121</v>
      </c>
      <c r="B729" s="1">
        <v>68</v>
      </c>
      <c r="C729" s="26" t="s">
        <v>3205</v>
      </c>
      <c r="D729" t="s">
        <v>123</v>
      </c>
      <c r="E729" s="27" t="s">
        <v>3202</v>
      </c>
      <c r="F729" s="28" t="s">
        <v>125</v>
      </c>
      <c r="G729" s="29">
        <v>19.692</v>
      </c>
      <c r="H729" s="28">
        <v>0</v>
      </c>
      <c r="I729" s="30">
        <f>ROUND(G729*H729,P4)</f>
        <v>0</v>
      </c>
      <c r="L729" s="31">
        <v>0</v>
      </c>
      <c r="M729" s="24">
        <f>ROUND(G729*L729,P4)</f>
        <v>0</v>
      </c>
      <c r="N729" s="25" t="s">
        <v>536</v>
      </c>
      <c r="O729" s="32">
        <f>M729*AA729</f>
        <v>0</v>
      </c>
      <c r="P729" s="1">
        <v>3</v>
      </c>
      <c r="AA729" s="1">
        <f>IF(P729=1,$O$3,IF(P729=2,$O$4,$O$5))</f>
        <v>0</v>
      </c>
    </row>
    <row r="730" ht="38.25">
      <c r="A730" s="1" t="s">
        <v>127</v>
      </c>
      <c r="E730" s="27" t="s">
        <v>3206</v>
      </c>
    </row>
    <row r="731" ht="280.5">
      <c r="A731" s="1" t="s">
        <v>128</v>
      </c>
      <c r="E731" s="33" t="s">
        <v>3207</v>
      </c>
    </row>
    <row r="732">
      <c r="A732" s="1" t="s">
        <v>129</v>
      </c>
      <c r="E732" s="27" t="s">
        <v>123</v>
      </c>
    </row>
    <row r="733" ht="25.5">
      <c r="A733" s="1" t="s">
        <v>121</v>
      </c>
      <c r="B733" s="1">
        <v>69</v>
      </c>
      <c r="C733" s="26" t="s">
        <v>3208</v>
      </c>
      <c r="D733" t="s">
        <v>123</v>
      </c>
      <c r="E733" s="27" t="s">
        <v>3209</v>
      </c>
      <c r="F733" s="28" t="s">
        <v>149</v>
      </c>
      <c r="G733" s="29">
        <v>6</v>
      </c>
      <c r="H733" s="28">
        <v>0</v>
      </c>
      <c r="I733" s="30">
        <f>ROUND(G733*H733,P4)</f>
        <v>0</v>
      </c>
      <c r="L733" s="31">
        <v>0</v>
      </c>
      <c r="M733" s="24">
        <f>ROUND(G733*L733,P4)</f>
        <v>0</v>
      </c>
      <c r="N733" s="25" t="s">
        <v>536</v>
      </c>
      <c r="O733" s="32">
        <f>M733*AA733</f>
        <v>0</v>
      </c>
      <c r="P733" s="1">
        <v>3</v>
      </c>
      <c r="AA733" s="1">
        <f>IF(P733=1,$O$3,IF(P733=2,$O$4,$O$5))</f>
        <v>0</v>
      </c>
    </row>
    <row r="734" ht="25.5">
      <c r="A734" s="1" t="s">
        <v>127</v>
      </c>
      <c r="E734" s="27" t="s">
        <v>3209</v>
      </c>
    </row>
    <row r="735" ht="25.5">
      <c r="A735" s="1" t="s">
        <v>128</v>
      </c>
      <c r="E735" s="33" t="s">
        <v>3210</v>
      </c>
    </row>
    <row r="736">
      <c r="A736" s="1" t="s">
        <v>129</v>
      </c>
      <c r="E736" s="27" t="s">
        <v>123</v>
      </c>
    </row>
    <row r="737" ht="25.5">
      <c r="A737" s="1" t="s">
        <v>121</v>
      </c>
      <c r="B737" s="1">
        <v>70</v>
      </c>
      <c r="C737" s="26" t="s">
        <v>3211</v>
      </c>
      <c r="D737" t="s">
        <v>123</v>
      </c>
      <c r="E737" s="27" t="s">
        <v>3212</v>
      </c>
      <c r="F737" s="28" t="s">
        <v>149</v>
      </c>
      <c r="G737" s="29">
        <v>4</v>
      </c>
      <c r="H737" s="28">
        <v>0</v>
      </c>
      <c r="I737" s="30">
        <f>ROUND(G737*H737,P4)</f>
        <v>0</v>
      </c>
      <c r="L737" s="31">
        <v>0</v>
      </c>
      <c r="M737" s="24">
        <f>ROUND(G737*L737,P4)</f>
        <v>0</v>
      </c>
      <c r="N737" s="25" t="s">
        <v>536</v>
      </c>
      <c r="O737" s="32">
        <f>M737*AA737</f>
        <v>0</v>
      </c>
      <c r="P737" s="1">
        <v>3</v>
      </c>
      <c r="AA737" s="1">
        <f>IF(P737=1,$O$3,IF(P737=2,$O$4,$O$5))</f>
        <v>0</v>
      </c>
    </row>
    <row r="738" ht="25.5">
      <c r="A738" s="1" t="s">
        <v>127</v>
      </c>
      <c r="E738" s="27" t="s">
        <v>3212</v>
      </c>
    </row>
    <row r="739" ht="25.5">
      <c r="A739" s="1" t="s">
        <v>128</v>
      </c>
      <c r="E739" s="33" t="s">
        <v>3173</v>
      </c>
    </row>
    <row r="740">
      <c r="A740" s="1" t="s">
        <v>129</v>
      </c>
      <c r="E740" s="27" t="s">
        <v>123</v>
      </c>
    </row>
    <row r="741" ht="25.5">
      <c r="A741" s="1" t="s">
        <v>121</v>
      </c>
      <c r="B741" s="1">
        <v>71</v>
      </c>
      <c r="C741" s="26" t="s">
        <v>3213</v>
      </c>
      <c r="D741" t="s">
        <v>123</v>
      </c>
      <c r="E741" s="27" t="s">
        <v>3214</v>
      </c>
      <c r="F741" s="28" t="s">
        <v>149</v>
      </c>
      <c r="G741" s="29">
        <v>3</v>
      </c>
      <c r="H741" s="28">
        <v>0</v>
      </c>
      <c r="I741" s="30">
        <f>ROUND(G741*H741,P4)</f>
        <v>0</v>
      </c>
      <c r="L741" s="31">
        <v>0</v>
      </c>
      <c r="M741" s="24">
        <f>ROUND(G741*L741,P4)</f>
        <v>0</v>
      </c>
      <c r="N741" s="25" t="s">
        <v>536</v>
      </c>
      <c r="O741" s="32">
        <f>M741*AA741</f>
        <v>0</v>
      </c>
      <c r="P741" s="1">
        <v>3</v>
      </c>
      <c r="AA741" s="1">
        <f>IF(P741=1,$O$3,IF(P741=2,$O$4,$O$5))</f>
        <v>0</v>
      </c>
    </row>
    <row r="742" ht="25.5">
      <c r="A742" s="1" t="s">
        <v>127</v>
      </c>
      <c r="E742" s="27" t="s">
        <v>3214</v>
      </c>
    </row>
    <row r="743" ht="25.5">
      <c r="A743" s="1" t="s">
        <v>128</v>
      </c>
      <c r="E743" s="33" t="s">
        <v>3215</v>
      </c>
    </row>
    <row r="744">
      <c r="A744" s="1" t="s">
        <v>129</v>
      </c>
      <c r="E744" s="27" t="s">
        <v>123</v>
      </c>
    </row>
    <row r="745" ht="25.5">
      <c r="A745" s="1" t="s">
        <v>121</v>
      </c>
      <c r="B745" s="1">
        <v>72</v>
      </c>
      <c r="C745" s="26" t="s">
        <v>3216</v>
      </c>
      <c r="D745" t="s">
        <v>123</v>
      </c>
      <c r="E745" s="27" t="s">
        <v>3217</v>
      </c>
      <c r="F745" s="28" t="s">
        <v>149</v>
      </c>
      <c r="G745" s="29">
        <v>5</v>
      </c>
      <c r="H745" s="28">
        <v>0</v>
      </c>
      <c r="I745" s="30">
        <f>ROUND(G745*H745,P4)</f>
        <v>0</v>
      </c>
      <c r="L745" s="31">
        <v>0</v>
      </c>
      <c r="M745" s="24">
        <f>ROUND(G745*L745,P4)</f>
        <v>0</v>
      </c>
      <c r="N745" s="25" t="s">
        <v>536</v>
      </c>
      <c r="O745" s="32">
        <f>M745*AA745</f>
        <v>0</v>
      </c>
      <c r="P745" s="1">
        <v>3</v>
      </c>
      <c r="AA745" s="1">
        <f>IF(P745=1,$O$3,IF(P745=2,$O$4,$O$5))</f>
        <v>0</v>
      </c>
    </row>
    <row r="746" ht="25.5">
      <c r="A746" s="1" t="s">
        <v>127</v>
      </c>
      <c r="E746" s="27" t="s">
        <v>3217</v>
      </c>
    </row>
    <row r="747" ht="89.25">
      <c r="A747" s="1" t="s">
        <v>128</v>
      </c>
      <c r="E747" s="33" t="s">
        <v>3218</v>
      </c>
    </row>
    <row r="748">
      <c r="A748" s="1" t="s">
        <v>129</v>
      </c>
      <c r="E748" s="27" t="s">
        <v>123</v>
      </c>
    </row>
    <row r="749" ht="25.5">
      <c r="A749" s="1" t="s">
        <v>121</v>
      </c>
      <c r="B749" s="1">
        <v>73</v>
      </c>
      <c r="C749" s="26" t="s">
        <v>3219</v>
      </c>
      <c r="D749" t="s">
        <v>123</v>
      </c>
      <c r="E749" s="27" t="s">
        <v>3220</v>
      </c>
      <c r="F749" s="28" t="s">
        <v>149</v>
      </c>
      <c r="G749" s="29">
        <v>2</v>
      </c>
      <c r="H749" s="28">
        <v>0</v>
      </c>
      <c r="I749" s="30">
        <f>ROUND(G749*H749,P4)</f>
        <v>0</v>
      </c>
      <c r="L749" s="31">
        <v>0</v>
      </c>
      <c r="M749" s="24">
        <f>ROUND(G749*L749,P4)</f>
        <v>0</v>
      </c>
      <c r="N749" s="25" t="s">
        <v>536</v>
      </c>
      <c r="O749" s="32">
        <f>M749*AA749</f>
        <v>0</v>
      </c>
      <c r="P749" s="1">
        <v>3</v>
      </c>
      <c r="AA749" s="1">
        <f>IF(P749=1,$O$3,IF(P749=2,$O$4,$O$5))</f>
        <v>0</v>
      </c>
    </row>
    <row r="750" ht="25.5">
      <c r="A750" s="1" t="s">
        <v>127</v>
      </c>
      <c r="E750" s="27" t="s">
        <v>3220</v>
      </c>
    </row>
    <row r="751" ht="25.5">
      <c r="A751" s="1" t="s">
        <v>128</v>
      </c>
      <c r="E751" s="33" t="s">
        <v>3221</v>
      </c>
    </row>
    <row r="752">
      <c r="A752" s="1" t="s">
        <v>129</v>
      </c>
      <c r="E752" s="27" t="s">
        <v>123</v>
      </c>
    </row>
    <row r="753" ht="25.5">
      <c r="A753" s="1" t="s">
        <v>121</v>
      </c>
      <c r="B753" s="1">
        <v>74</v>
      </c>
      <c r="C753" s="26" t="s">
        <v>3222</v>
      </c>
      <c r="D753" t="s">
        <v>123</v>
      </c>
      <c r="E753" s="27" t="s">
        <v>3223</v>
      </c>
      <c r="F753" s="28" t="s">
        <v>149</v>
      </c>
      <c r="G753" s="29">
        <v>3</v>
      </c>
      <c r="H753" s="28">
        <v>0</v>
      </c>
      <c r="I753" s="30">
        <f>ROUND(G753*H753,P4)</f>
        <v>0</v>
      </c>
      <c r="L753" s="31">
        <v>0</v>
      </c>
      <c r="M753" s="24">
        <f>ROUND(G753*L753,P4)</f>
        <v>0</v>
      </c>
      <c r="N753" s="25" t="s">
        <v>536</v>
      </c>
      <c r="O753" s="32">
        <f>M753*AA753</f>
        <v>0</v>
      </c>
      <c r="P753" s="1">
        <v>3</v>
      </c>
      <c r="AA753" s="1">
        <f>IF(P753=1,$O$3,IF(P753=2,$O$4,$O$5))</f>
        <v>0</v>
      </c>
    </row>
    <row r="754" ht="25.5">
      <c r="A754" s="1" t="s">
        <v>127</v>
      </c>
      <c r="E754" s="27" t="s">
        <v>3223</v>
      </c>
    </row>
    <row r="755" ht="63.75">
      <c r="A755" s="1" t="s">
        <v>128</v>
      </c>
      <c r="E755" s="33" t="s">
        <v>3224</v>
      </c>
    </row>
    <row r="756">
      <c r="A756" s="1" t="s">
        <v>129</v>
      </c>
      <c r="E756" s="27" t="s">
        <v>123</v>
      </c>
    </row>
    <row r="757" ht="25.5">
      <c r="A757" s="1" t="s">
        <v>121</v>
      </c>
      <c r="B757" s="1">
        <v>75</v>
      </c>
      <c r="C757" s="26" t="s">
        <v>3225</v>
      </c>
      <c r="D757" t="s">
        <v>123</v>
      </c>
      <c r="E757" s="27" t="s">
        <v>3226</v>
      </c>
      <c r="F757" s="28" t="s">
        <v>149</v>
      </c>
      <c r="G757" s="29">
        <v>6</v>
      </c>
      <c r="H757" s="28">
        <v>0</v>
      </c>
      <c r="I757" s="30">
        <f>ROUND(G757*H757,P4)</f>
        <v>0</v>
      </c>
      <c r="L757" s="31">
        <v>0</v>
      </c>
      <c r="M757" s="24">
        <f>ROUND(G757*L757,P4)</f>
        <v>0</v>
      </c>
      <c r="N757" s="25" t="s">
        <v>536</v>
      </c>
      <c r="O757" s="32">
        <f>M757*AA757</f>
        <v>0</v>
      </c>
      <c r="P757" s="1">
        <v>3</v>
      </c>
      <c r="AA757" s="1">
        <f>IF(P757=1,$O$3,IF(P757=2,$O$4,$O$5))</f>
        <v>0</v>
      </c>
    </row>
    <row r="758" ht="25.5">
      <c r="A758" s="1" t="s">
        <v>127</v>
      </c>
      <c r="E758" s="27" t="s">
        <v>3226</v>
      </c>
    </row>
    <row r="759" ht="76.5">
      <c r="A759" s="1" t="s">
        <v>128</v>
      </c>
      <c r="E759" s="33" t="s">
        <v>3227</v>
      </c>
    </row>
    <row r="760">
      <c r="A760" s="1" t="s">
        <v>129</v>
      </c>
      <c r="E760" s="27" t="s">
        <v>123</v>
      </c>
    </row>
    <row r="761">
      <c r="A761" s="1" t="s">
        <v>121</v>
      </c>
      <c r="B761" s="1">
        <v>76</v>
      </c>
      <c r="C761" s="26" t="s">
        <v>3228</v>
      </c>
      <c r="D761" t="s">
        <v>123</v>
      </c>
      <c r="E761" s="27" t="s">
        <v>3229</v>
      </c>
      <c r="F761" s="28" t="s">
        <v>142</v>
      </c>
      <c r="G761" s="29">
        <v>4</v>
      </c>
      <c r="H761" s="28">
        <v>0</v>
      </c>
      <c r="I761" s="30">
        <f>ROUND(G761*H761,P4)</f>
        <v>0</v>
      </c>
      <c r="L761" s="31">
        <v>0</v>
      </c>
      <c r="M761" s="24">
        <f>ROUND(G761*L761,P4)</f>
        <v>0</v>
      </c>
      <c r="N761" s="25" t="s">
        <v>536</v>
      </c>
      <c r="O761" s="32">
        <f>M761*AA761</f>
        <v>0</v>
      </c>
      <c r="P761" s="1">
        <v>3</v>
      </c>
      <c r="AA761" s="1">
        <f>IF(P761=1,$O$3,IF(P761=2,$O$4,$O$5))</f>
        <v>0</v>
      </c>
    </row>
    <row r="762">
      <c r="A762" s="1" t="s">
        <v>127</v>
      </c>
      <c r="E762" s="27" t="s">
        <v>3229</v>
      </c>
    </row>
    <row r="763">
      <c r="A763" s="1" t="s">
        <v>128</v>
      </c>
    </row>
    <row r="764">
      <c r="A764" s="1" t="s">
        <v>129</v>
      </c>
      <c r="E764" s="27" t="s">
        <v>123</v>
      </c>
    </row>
    <row r="765">
      <c r="A765" s="1" t="s">
        <v>121</v>
      </c>
      <c r="B765" s="1">
        <v>77</v>
      </c>
      <c r="C765" s="26" t="s">
        <v>3230</v>
      </c>
      <c r="D765" t="s">
        <v>123</v>
      </c>
      <c r="E765" s="27" t="s">
        <v>3231</v>
      </c>
      <c r="F765" s="28" t="s">
        <v>142</v>
      </c>
      <c r="G765" s="29">
        <v>8</v>
      </c>
      <c r="H765" s="28">
        <v>0</v>
      </c>
      <c r="I765" s="30">
        <f>ROUND(G765*H765,P4)</f>
        <v>0</v>
      </c>
      <c r="L765" s="31">
        <v>0</v>
      </c>
      <c r="M765" s="24">
        <f>ROUND(G765*L765,P4)</f>
        <v>0</v>
      </c>
      <c r="N765" s="25" t="s">
        <v>536</v>
      </c>
      <c r="O765" s="32">
        <f>M765*AA765</f>
        <v>0</v>
      </c>
      <c r="P765" s="1">
        <v>3</v>
      </c>
      <c r="AA765" s="1">
        <f>IF(P765=1,$O$3,IF(P765=2,$O$4,$O$5))</f>
        <v>0</v>
      </c>
    </row>
    <row r="766">
      <c r="A766" s="1" t="s">
        <v>127</v>
      </c>
      <c r="E766" s="27" t="s">
        <v>3231</v>
      </c>
    </row>
    <row r="767">
      <c r="A767" s="1" t="s">
        <v>128</v>
      </c>
    </row>
    <row r="768">
      <c r="A768" s="1" t="s">
        <v>129</v>
      </c>
      <c r="E768" s="27" t="s">
        <v>123</v>
      </c>
    </row>
    <row r="769" ht="25.5">
      <c r="A769" s="1" t="s">
        <v>121</v>
      </c>
      <c r="B769" s="1">
        <v>78</v>
      </c>
      <c r="C769" s="26" t="s">
        <v>3232</v>
      </c>
      <c r="D769" t="s">
        <v>123</v>
      </c>
      <c r="E769" s="27" t="s">
        <v>3233</v>
      </c>
      <c r="F769" s="28" t="s">
        <v>142</v>
      </c>
      <c r="G769" s="29">
        <v>4.0499999999999998</v>
      </c>
      <c r="H769" s="28">
        <v>0</v>
      </c>
      <c r="I769" s="30">
        <f>ROUND(G769*H769,P4)</f>
        <v>0</v>
      </c>
      <c r="L769" s="31">
        <v>0</v>
      </c>
      <c r="M769" s="24">
        <f>ROUND(G769*L769,P4)</f>
        <v>0</v>
      </c>
      <c r="N769" s="25" t="s">
        <v>536</v>
      </c>
      <c r="O769" s="32">
        <f>M769*AA769</f>
        <v>0</v>
      </c>
      <c r="P769" s="1">
        <v>3</v>
      </c>
      <c r="AA769" s="1">
        <f>IF(P769=1,$O$3,IF(P769=2,$O$4,$O$5))</f>
        <v>0</v>
      </c>
    </row>
    <row r="770" ht="25.5">
      <c r="A770" s="1" t="s">
        <v>127</v>
      </c>
      <c r="E770" s="27" t="s">
        <v>3233</v>
      </c>
    </row>
    <row r="771" ht="25.5">
      <c r="A771" s="1" t="s">
        <v>128</v>
      </c>
      <c r="E771" s="33" t="s">
        <v>3234</v>
      </c>
    </row>
    <row r="772">
      <c r="A772" s="1" t="s">
        <v>129</v>
      </c>
      <c r="E772" s="27" t="s">
        <v>123</v>
      </c>
    </row>
    <row r="773" ht="25.5">
      <c r="A773" s="1" t="s">
        <v>121</v>
      </c>
      <c r="B773" s="1">
        <v>79</v>
      </c>
      <c r="C773" s="26" t="s">
        <v>3235</v>
      </c>
      <c r="D773" t="s">
        <v>123</v>
      </c>
      <c r="E773" s="27" t="s">
        <v>3236</v>
      </c>
      <c r="F773" s="28" t="s">
        <v>142</v>
      </c>
      <c r="G773" s="29">
        <v>4.0499999999999998</v>
      </c>
      <c r="H773" s="28">
        <v>0</v>
      </c>
      <c r="I773" s="30">
        <f>ROUND(G773*H773,P4)</f>
        <v>0</v>
      </c>
      <c r="L773" s="31">
        <v>0</v>
      </c>
      <c r="M773" s="24">
        <f>ROUND(G773*L773,P4)</f>
        <v>0</v>
      </c>
      <c r="N773" s="25" t="s">
        <v>536</v>
      </c>
      <c r="O773" s="32">
        <f>M773*AA773</f>
        <v>0</v>
      </c>
      <c r="P773" s="1">
        <v>3</v>
      </c>
      <c r="AA773" s="1">
        <f>IF(P773=1,$O$3,IF(P773=2,$O$4,$O$5))</f>
        <v>0</v>
      </c>
    </row>
    <row r="774" ht="25.5">
      <c r="A774" s="1" t="s">
        <v>127</v>
      </c>
      <c r="E774" s="27" t="s">
        <v>3236</v>
      </c>
    </row>
    <row r="775" ht="25.5">
      <c r="A775" s="1" t="s">
        <v>128</v>
      </c>
      <c r="E775" s="33" t="s">
        <v>3237</v>
      </c>
    </row>
    <row r="776">
      <c r="A776" s="1" t="s">
        <v>129</v>
      </c>
      <c r="E776" s="27" t="s">
        <v>123</v>
      </c>
    </row>
    <row r="777" ht="25.5">
      <c r="A777" s="1" t="s">
        <v>121</v>
      </c>
      <c r="B777" s="1">
        <v>80</v>
      </c>
      <c r="C777" s="26" t="s">
        <v>3238</v>
      </c>
      <c r="D777" t="s">
        <v>123</v>
      </c>
      <c r="E777" s="27" t="s">
        <v>3239</v>
      </c>
      <c r="F777" s="28" t="s">
        <v>142</v>
      </c>
      <c r="G777" s="29">
        <v>27.300000000000001</v>
      </c>
      <c r="H777" s="28">
        <v>0</v>
      </c>
      <c r="I777" s="30">
        <f>ROUND(G777*H777,P4)</f>
        <v>0</v>
      </c>
      <c r="L777" s="31">
        <v>0</v>
      </c>
      <c r="M777" s="24">
        <f>ROUND(G777*L777,P4)</f>
        <v>0</v>
      </c>
      <c r="N777" s="25" t="s">
        <v>536</v>
      </c>
      <c r="O777" s="32">
        <f>M777*AA777</f>
        <v>0</v>
      </c>
      <c r="P777" s="1">
        <v>3</v>
      </c>
      <c r="AA777" s="1">
        <f>IF(P777=1,$O$3,IF(P777=2,$O$4,$O$5))</f>
        <v>0</v>
      </c>
    </row>
    <row r="778" ht="25.5">
      <c r="A778" s="1" t="s">
        <v>127</v>
      </c>
      <c r="E778" s="27" t="s">
        <v>3239</v>
      </c>
    </row>
    <row r="779" ht="127.5">
      <c r="A779" s="1" t="s">
        <v>128</v>
      </c>
      <c r="E779" s="33" t="s">
        <v>3240</v>
      </c>
    </row>
    <row r="780">
      <c r="A780" s="1" t="s">
        <v>129</v>
      </c>
      <c r="E780" s="27" t="s">
        <v>123</v>
      </c>
    </row>
    <row r="781" ht="25.5">
      <c r="A781" s="1" t="s">
        <v>121</v>
      </c>
      <c r="B781" s="1">
        <v>81</v>
      </c>
      <c r="C781" s="26" t="s">
        <v>3241</v>
      </c>
      <c r="D781" t="s">
        <v>123</v>
      </c>
      <c r="E781" s="27" t="s">
        <v>3242</v>
      </c>
      <c r="F781" s="28" t="s">
        <v>142</v>
      </c>
      <c r="G781" s="29">
        <v>8.0999999999999996</v>
      </c>
      <c r="H781" s="28">
        <v>0</v>
      </c>
      <c r="I781" s="30">
        <f>ROUND(G781*H781,P4)</f>
        <v>0</v>
      </c>
      <c r="L781" s="31">
        <v>0</v>
      </c>
      <c r="M781" s="24">
        <f>ROUND(G781*L781,P4)</f>
        <v>0</v>
      </c>
      <c r="N781" s="25" t="s">
        <v>536</v>
      </c>
      <c r="O781" s="32">
        <f>M781*AA781</f>
        <v>0</v>
      </c>
      <c r="P781" s="1">
        <v>3</v>
      </c>
      <c r="AA781" s="1">
        <f>IF(P781=1,$O$3,IF(P781=2,$O$4,$O$5))</f>
        <v>0</v>
      </c>
    </row>
    <row r="782" ht="25.5">
      <c r="A782" s="1" t="s">
        <v>127</v>
      </c>
      <c r="E782" s="27" t="s">
        <v>3242</v>
      </c>
    </row>
    <row r="783" ht="51">
      <c r="A783" s="1" t="s">
        <v>128</v>
      </c>
      <c r="E783" s="33" t="s">
        <v>3243</v>
      </c>
    </row>
    <row r="784">
      <c r="A784" s="1" t="s">
        <v>129</v>
      </c>
      <c r="E784" s="27" t="s">
        <v>123</v>
      </c>
    </row>
    <row r="785" ht="25.5">
      <c r="A785" s="1" t="s">
        <v>121</v>
      </c>
      <c r="B785" s="1">
        <v>82</v>
      </c>
      <c r="C785" s="26" t="s">
        <v>3244</v>
      </c>
      <c r="D785" t="s">
        <v>123</v>
      </c>
      <c r="E785" s="27" t="s">
        <v>3245</v>
      </c>
      <c r="F785" s="28" t="s">
        <v>142</v>
      </c>
      <c r="G785" s="29">
        <v>16.199999999999999</v>
      </c>
      <c r="H785" s="28">
        <v>0</v>
      </c>
      <c r="I785" s="30">
        <f>ROUND(G785*H785,P4)</f>
        <v>0</v>
      </c>
      <c r="L785" s="31">
        <v>0</v>
      </c>
      <c r="M785" s="24">
        <f>ROUND(G785*L785,P4)</f>
        <v>0</v>
      </c>
      <c r="N785" s="25" t="s">
        <v>536</v>
      </c>
      <c r="O785" s="32">
        <f>M785*AA785</f>
        <v>0</v>
      </c>
      <c r="P785" s="1">
        <v>3</v>
      </c>
      <c r="AA785" s="1">
        <f>IF(P785=1,$O$3,IF(P785=2,$O$4,$O$5))</f>
        <v>0</v>
      </c>
    </row>
    <row r="786" ht="38.25">
      <c r="A786" s="1" t="s">
        <v>127</v>
      </c>
      <c r="E786" s="27" t="s">
        <v>3246</v>
      </c>
    </row>
    <row r="787" ht="51">
      <c r="A787" s="1" t="s">
        <v>128</v>
      </c>
      <c r="E787" s="33" t="s">
        <v>3247</v>
      </c>
    </row>
    <row r="788">
      <c r="A788" s="1" t="s">
        <v>129</v>
      </c>
      <c r="E788" s="27" t="s">
        <v>123</v>
      </c>
    </row>
    <row r="789" ht="25.5">
      <c r="A789" s="1" t="s">
        <v>121</v>
      </c>
      <c r="B789" s="1">
        <v>83</v>
      </c>
      <c r="C789" s="26" t="s">
        <v>3248</v>
      </c>
      <c r="D789" t="s">
        <v>123</v>
      </c>
      <c r="E789" s="27" t="s">
        <v>3249</v>
      </c>
      <c r="F789" s="28" t="s">
        <v>142</v>
      </c>
      <c r="G789" s="29">
        <v>0.29999999999999999</v>
      </c>
      <c r="H789" s="28">
        <v>0.00142</v>
      </c>
      <c r="I789" s="30">
        <f>ROUND(G789*H789,P4)</f>
        <v>0</v>
      </c>
      <c r="L789" s="31">
        <v>0</v>
      </c>
      <c r="M789" s="24">
        <f>ROUND(G789*L789,P4)</f>
        <v>0</v>
      </c>
      <c r="N789" s="25" t="s">
        <v>536</v>
      </c>
      <c r="O789" s="32">
        <f>M789*AA789</f>
        <v>0</v>
      </c>
      <c r="P789" s="1">
        <v>3</v>
      </c>
      <c r="AA789" s="1">
        <f>IF(P789=1,$O$3,IF(P789=2,$O$4,$O$5))</f>
        <v>0</v>
      </c>
    </row>
    <row r="790" ht="25.5">
      <c r="A790" s="1" t="s">
        <v>127</v>
      </c>
      <c r="E790" s="27" t="s">
        <v>3249</v>
      </c>
    </row>
    <row r="791" ht="25.5">
      <c r="A791" s="1" t="s">
        <v>128</v>
      </c>
      <c r="E791" s="33" t="s">
        <v>3250</v>
      </c>
    </row>
    <row r="792">
      <c r="A792" s="1" t="s">
        <v>129</v>
      </c>
      <c r="E792" s="27" t="s">
        <v>123</v>
      </c>
    </row>
    <row r="793" ht="25.5">
      <c r="A793" s="1" t="s">
        <v>121</v>
      </c>
      <c r="B793" s="1">
        <v>84</v>
      </c>
      <c r="C793" s="26" t="s">
        <v>3251</v>
      </c>
      <c r="D793" t="s">
        <v>123</v>
      </c>
      <c r="E793" s="27" t="s">
        <v>3252</v>
      </c>
      <c r="F793" s="28" t="s">
        <v>142</v>
      </c>
      <c r="G793" s="29">
        <v>7.7300000000000004</v>
      </c>
      <c r="H793" s="28">
        <v>0.00147</v>
      </c>
      <c r="I793" s="30">
        <f>ROUND(G793*H793,P4)</f>
        <v>0</v>
      </c>
      <c r="L793" s="31">
        <v>0</v>
      </c>
      <c r="M793" s="24">
        <f>ROUND(G793*L793,P4)</f>
        <v>0</v>
      </c>
      <c r="N793" s="25" t="s">
        <v>536</v>
      </c>
      <c r="O793" s="32">
        <f>M793*AA793</f>
        <v>0</v>
      </c>
      <c r="P793" s="1">
        <v>3</v>
      </c>
      <c r="AA793" s="1">
        <f>IF(P793=1,$O$3,IF(P793=2,$O$4,$O$5))</f>
        <v>0</v>
      </c>
    </row>
    <row r="794" ht="25.5">
      <c r="A794" s="1" t="s">
        <v>127</v>
      </c>
      <c r="E794" s="27" t="s">
        <v>3252</v>
      </c>
    </row>
    <row r="795" ht="178.5">
      <c r="A795" s="1" t="s">
        <v>128</v>
      </c>
      <c r="E795" s="33" t="s">
        <v>3253</v>
      </c>
    </row>
    <row r="796">
      <c r="A796" s="1" t="s">
        <v>129</v>
      </c>
      <c r="E796" s="27" t="s">
        <v>123</v>
      </c>
    </row>
    <row r="797" ht="25.5">
      <c r="A797" s="1" t="s">
        <v>121</v>
      </c>
      <c r="B797" s="1">
        <v>85</v>
      </c>
      <c r="C797" s="26" t="s">
        <v>3254</v>
      </c>
      <c r="D797" t="s">
        <v>123</v>
      </c>
      <c r="E797" s="27" t="s">
        <v>3255</v>
      </c>
      <c r="F797" s="28" t="s">
        <v>142</v>
      </c>
      <c r="G797" s="29">
        <v>1.8100000000000001</v>
      </c>
      <c r="H797" s="28">
        <v>0.0024399999999999999</v>
      </c>
      <c r="I797" s="30">
        <f>ROUND(G797*H797,P4)</f>
        <v>0</v>
      </c>
      <c r="L797" s="31">
        <v>0</v>
      </c>
      <c r="M797" s="24">
        <f>ROUND(G797*L797,P4)</f>
        <v>0</v>
      </c>
      <c r="N797" s="25" t="s">
        <v>536</v>
      </c>
      <c r="O797" s="32">
        <f>M797*AA797</f>
        <v>0</v>
      </c>
      <c r="P797" s="1">
        <v>3</v>
      </c>
      <c r="AA797" s="1">
        <f>IF(P797=1,$O$3,IF(P797=2,$O$4,$O$5))</f>
        <v>0</v>
      </c>
    </row>
    <row r="798" ht="25.5">
      <c r="A798" s="1" t="s">
        <v>127</v>
      </c>
      <c r="E798" s="27" t="s">
        <v>3255</v>
      </c>
    </row>
    <row r="799" ht="63.75">
      <c r="A799" s="1" t="s">
        <v>128</v>
      </c>
      <c r="E799" s="33" t="s">
        <v>3256</v>
      </c>
    </row>
    <row r="800">
      <c r="A800" s="1" t="s">
        <v>129</v>
      </c>
      <c r="E800" s="27" t="s">
        <v>123</v>
      </c>
    </row>
    <row r="801" ht="25.5">
      <c r="A801" s="1" t="s">
        <v>121</v>
      </c>
      <c r="B801" s="1">
        <v>86</v>
      </c>
      <c r="C801" s="26" t="s">
        <v>3257</v>
      </c>
      <c r="D801" t="s">
        <v>123</v>
      </c>
      <c r="E801" s="27" t="s">
        <v>3258</v>
      </c>
      <c r="F801" s="28" t="s">
        <v>142</v>
      </c>
      <c r="G801" s="29">
        <v>0.65000000000000002</v>
      </c>
      <c r="H801" s="28">
        <v>0.0033</v>
      </c>
      <c r="I801" s="30">
        <f>ROUND(G801*H801,P4)</f>
        <v>0</v>
      </c>
      <c r="L801" s="31">
        <v>0</v>
      </c>
      <c r="M801" s="24">
        <f>ROUND(G801*L801,P4)</f>
        <v>0</v>
      </c>
      <c r="N801" s="25" t="s">
        <v>536</v>
      </c>
      <c r="O801" s="32">
        <f>M801*AA801</f>
        <v>0</v>
      </c>
      <c r="P801" s="1">
        <v>3</v>
      </c>
      <c r="AA801" s="1">
        <f>IF(P801=1,$O$3,IF(P801=2,$O$4,$O$5))</f>
        <v>0</v>
      </c>
    </row>
    <row r="802" ht="25.5">
      <c r="A802" s="1" t="s">
        <v>127</v>
      </c>
      <c r="E802" s="27" t="s">
        <v>3258</v>
      </c>
    </row>
    <row r="803" ht="25.5">
      <c r="A803" s="1" t="s">
        <v>128</v>
      </c>
      <c r="E803" s="33" t="s">
        <v>3259</v>
      </c>
    </row>
    <row r="804">
      <c r="A804" s="1" t="s">
        <v>129</v>
      </c>
      <c r="E804" s="27" t="s">
        <v>123</v>
      </c>
    </row>
    <row r="805" ht="25.5">
      <c r="A805" s="1" t="s">
        <v>121</v>
      </c>
      <c r="B805" s="1">
        <v>87</v>
      </c>
      <c r="C805" s="26" t="s">
        <v>3260</v>
      </c>
      <c r="D805" t="s">
        <v>123</v>
      </c>
      <c r="E805" s="27" t="s">
        <v>3261</v>
      </c>
      <c r="F805" s="28" t="s">
        <v>603</v>
      </c>
      <c r="G805" s="29">
        <v>352.01299999999998</v>
      </c>
      <c r="H805" s="28">
        <v>0</v>
      </c>
      <c r="I805" s="30">
        <f>ROUND(G805*H805,P4)</f>
        <v>0</v>
      </c>
      <c r="L805" s="31">
        <v>0</v>
      </c>
      <c r="M805" s="24">
        <f>ROUND(G805*L805,P4)</f>
        <v>0</v>
      </c>
      <c r="N805" s="25" t="s">
        <v>536</v>
      </c>
      <c r="O805" s="32">
        <f>M805*AA805</f>
        <v>0</v>
      </c>
      <c r="P805" s="1">
        <v>3</v>
      </c>
      <c r="AA805" s="1">
        <f>IF(P805=1,$O$3,IF(P805=2,$O$4,$O$5))</f>
        <v>0</v>
      </c>
    </row>
    <row r="806" ht="25.5">
      <c r="A806" s="1" t="s">
        <v>127</v>
      </c>
      <c r="E806" s="27" t="s">
        <v>3261</v>
      </c>
    </row>
    <row r="807" ht="331.5">
      <c r="A807" s="1" t="s">
        <v>128</v>
      </c>
      <c r="E807" s="33" t="s">
        <v>3262</v>
      </c>
    </row>
    <row r="808">
      <c r="A808" s="1" t="s">
        <v>129</v>
      </c>
      <c r="E808" s="27" t="s">
        <v>123</v>
      </c>
    </row>
    <row r="809" ht="25.5">
      <c r="A809" s="1" t="s">
        <v>121</v>
      </c>
      <c r="B809" s="1">
        <v>88</v>
      </c>
      <c r="C809" s="26" t="s">
        <v>3263</v>
      </c>
      <c r="D809" t="s">
        <v>123</v>
      </c>
      <c r="E809" s="27" t="s">
        <v>3264</v>
      </c>
      <c r="F809" s="28" t="s">
        <v>603</v>
      </c>
      <c r="G809" s="29">
        <v>575.88300000000004</v>
      </c>
      <c r="H809" s="28">
        <v>0</v>
      </c>
      <c r="I809" s="30">
        <f>ROUND(G809*H809,P4)</f>
        <v>0</v>
      </c>
      <c r="L809" s="31">
        <v>0</v>
      </c>
      <c r="M809" s="24">
        <f>ROUND(G809*L809,P4)</f>
        <v>0</v>
      </c>
      <c r="N809" s="25" t="s">
        <v>536</v>
      </c>
      <c r="O809" s="32">
        <f>M809*AA809</f>
        <v>0</v>
      </c>
      <c r="P809" s="1">
        <v>3</v>
      </c>
      <c r="AA809" s="1">
        <f>IF(P809=1,$O$3,IF(P809=2,$O$4,$O$5))</f>
        <v>0</v>
      </c>
    </row>
    <row r="810" ht="25.5">
      <c r="A810" s="1" t="s">
        <v>127</v>
      </c>
      <c r="E810" s="27" t="s">
        <v>3264</v>
      </c>
    </row>
    <row r="811" ht="409.5">
      <c r="A811" s="1" t="s">
        <v>128</v>
      </c>
      <c r="E811" s="33" t="s">
        <v>3265</v>
      </c>
    </row>
    <row r="812">
      <c r="A812" s="1" t="s">
        <v>129</v>
      </c>
      <c r="E812" s="27" t="s">
        <v>123</v>
      </c>
    </row>
    <row r="813" ht="25.5">
      <c r="A813" s="1" t="s">
        <v>121</v>
      </c>
      <c r="B813" s="1">
        <v>89</v>
      </c>
      <c r="C813" s="26" t="s">
        <v>3266</v>
      </c>
      <c r="D813" t="s">
        <v>123</v>
      </c>
      <c r="E813" s="27" t="s">
        <v>3267</v>
      </c>
      <c r="F813" s="28" t="s">
        <v>603</v>
      </c>
      <c r="G813" s="29">
        <v>159.792</v>
      </c>
      <c r="H813" s="28">
        <v>0</v>
      </c>
      <c r="I813" s="30">
        <f>ROUND(G813*H813,P4)</f>
        <v>0</v>
      </c>
      <c r="L813" s="31">
        <v>0</v>
      </c>
      <c r="M813" s="24">
        <f>ROUND(G813*L813,P4)</f>
        <v>0</v>
      </c>
      <c r="N813" s="25" t="s">
        <v>536</v>
      </c>
      <c r="O813" s="32">
        <f>M813*AA813</f>
        <v>0</v>
      </c>
      <c r="P813" s="1">
        <v>3</v>
      </c>
      <c r="AA813" s="1">
        <f>IF(P813=1,$O$3,IF(P813=2,$O$4,$O$5))</f>
        <v>0</v>
      </c>
    </row>
    <row r="814" ht="25.5">
      <c r="A814" s="1" t="s">
        <v>127</v>
      </c>
      <c r="E814" s="27" t="s">
        <v>3267</v>
      </c>
    </row>
    <row r="815" ht="178.5">
      <c r="A815" s="1" t="s">
        <v>128</v>
      </c>
      <c r="E815" s="33" t="s">
        <v>3268</v>
      </c>
    </row>
    <row r="816">
      <c r="A816" s="1" t="s">
        <v>129</v>
      </c>
      <c r="E816" s="27" t="s">
        <v>123</v>
      </c>
    </row>
    <row r="817" ht="25.5">
      <c r="A817" s="1" t="s">
        <v>121</v>
      </c>
      <c r="B817" s="1">
        <v>90</v>
      </c>
      <c r="C817" s="26" t="s">
        <v>3269</v>
      </c>
      <c r="D817" t="s">
        <v>123</v>
      </c>
      <c r="E817" s="27" t="s">
        <v>3270</v>
      </c>
      <c r="F817" s="28" t="s">
        <v>603</v>
      </c>
      <c r="G817" s="29">
        <v>2681.2489999999998</v>
      </c>
      <c r="H817" s="28">
        <v>0</v>
      </c>
      <c r="I817" s="30">
        <f>ROUND(G817*H817,P4)</f>
        <v>0</v>
      </c>
      <c r="L817" s="31">
        <v>0</v>
      </c>
      <c r="M817" s="24">
        <f>ROUND(G817*L817,P4)</f>
        <v>0</v>
      </c>
      <c r="N817" s="25" t="s">
        <v>536</v>
      </c>
      <c r="O817" s="32">
        <f>M817*AA817</f>
        <v>0</v>
      </c>
      <c r="P817" s="1">
        <v>3</v>
      </c>
      <c r="AA817" s="1">
        <f>IF(P817=1,$O$3,IF(P817=2,$O$4,$O$5))</f>
        <v>0</v>
      </c>
    </row>
    <row r="818" ht="25.5">
      <c r="A818" s="1" t="s">
        <v>127</v>
      </c>
      <c r="E818" s="27" t="s">
        <v>3270</v>
      </c>
    </row>
    <row r="819" ht="409.5">
      <c r="A819" s="1" t="s">
        <v>128</v>
      </c>
      <c r="E819" s="33" t="s">
        <v>3271</v>
      </c>
    </row>
    <row r="820">
      <c r="A820" s="1" t="s">
        <v>129</v>
      </c>
      <c r="E820" s="27" t="s">
        <v>123</v>
      </c>
    </row>
    <row r="821" ht="25.5">
      <c r="A821" s="1" t="s">
        <v>121</v>
      </c>
      <c r="B821" s="1">
        <v>91</v>
      </c>
      <c r="C821" s="26" t="s">
        <v>3272</v>
      </c>
      <c r="D821" t="s">
        <v>123</v>
      </c>
      <c r="E821" s="27" t="s">
        <v>3273</v>
      </c>
      <c r="F821" s="28" t="s">
        <v>603</v>
      </c>
      <c r="G821" s="29">
        <v>660.39200000000005</v>
      </c>
      <c r="H821" s="28">
        <v>0</v>
      </c>
      <c r="I821" s="30">
        <f>ROUND(G821*H821,P4)</f>
        <v>0</v>
      </c>
      <c r="L821" s="31">
        <v>0</v>
      </c>
      <c r="M821" s="24">
        <f>ROUND(G821*L821,P4)</f>
        <v>0</v>
      </c>
      <c r="N821" s="25" t="s">
        <v>536</v>
      </c>
      <c r="O821" s="32">
        <f>M821*AA821</f>
        <v>0</v>
      </c>
      <c r="P821" s="1">
        <v>3</v>
      </c>
      <c r="AA821" s="1">
        <f>IF(P821=1,$O$3,IF(P821=2,$O$4,$O$5))</f>
        <v>0</v>
      </c>
    </row>
    <row r="822" ht="25.5">
      <c r="A822" s="1" t="s">
        <v>127</v>
      </c>
      <c r="E822" s="27" t="s">
        <v>3273</v>
      </c>
    </row>
    <row r="823" ht="369.75">
      <c r="A823" s="1" t="s">
        <v>128</v>
      </c>
      <c r="E823" s="33" t="s">
        <v>3274</v>
      </c>
    </row>
    <row r="824">
      <c r="A824" s="1" t="s">
        <v>129</v>
      </c>
      <c r="E824" s="27" t="s">
        <v>123</v>
      </c>
    </row>
    <row r="825" ht="25.5">
      <c r="A825" s="1" t="s">
        <v>121</v>
      </c>
      <c r="B825" s="1">
        <v>92</v>
      </c>
      <c r="C825" s="26" t="s">
        <v>3275</v>
      </c>
      <c r="D825" t="s">
        <v>123</v>
      </c>
      <c r="E825" s="27" t="s">
        <v>3276</v>
      </c>
      <c r="F825" s="28" t="s">
        <v>603</v>
      </c>
      <c r="G825" s="29">
        <v>1020.742</v>
      </c>
      <c r="H825" s="28">
        <v>0</v>
      </c>
      <c r="I825" s="30">
        <f>ROUND(G825*H825,P4)</f>
        <v>0</v>
      </c>
      <c r="L825" s="31">
        <v>0</v>
      </c>
      <c r="M825" s="24">
        <f>ROUND(G825*L825,P4)</f>
        <v>0</v>
      </c>
      <c r="N825" s="25" t="s">
        <v>536</v>
      </c>
      <c r="O825" s="32">
        <f>M825*AA825</f>
        <v>0</v>
      </c>
      <c r="P825" s="1">
        <v>3</v>
      </c>
      <c r="AA825" s="1">
        <f>IF(P825=1,$O$3,IF(P825=2,$O$4,$O$5))</f>
        <v>0</v>
      </c>
    </row>
    <row r="826" ht="25.5">
      <c r="A826" s="1" t="s">
        <v>127</v>
      </c>
      <c r="E826" s="27" t="s">
        <v>3276</v>
      </c>
    </row>
    <row r="827" ht="25.5">
      <c r="A827" s="1" t="s">
        <v>128</v>
      </c>
      <c r="E827" s="33" t="s">
        <v>3277</v>
      </c>
    </row>
    <row r="828">
      <c r="A828" s="1" t="s">
        <v>129</v>
      </c>
      <c r="E828" s="27" t="s">
        <v>123</v>
      </c>
    </row>
    <row r="829" ht="25.5">
      <c r="A829" s="1" t="s">
        <v>121</v>
      </c>
      <c r="B829" s="1">
        <v>93</v>
      </c>
      <c r="C829" s="26" t="s">
        <v>3278</v>
      </c>
      <c r="D829" t="s">
        <v>123</v>
      </c>
      <c r="E829" s="27" t="s">
        <v>3279</v>
      </c>
      <c r="F829" s="28" t="s">
        <v>603</v>
      </c>
      <c r="G829" s="29">
        <v>0.54000000000000004</v>
      </c>
      <c r="H829" s="28">
        <v>0</v>
      </c>
      <c r="I829" s="30">
        <f>ROUND(G829*H829,P4)</f>
        <v>0</v>
      </c>
      <c r="L829" s="31">
        <v>0</v>
      </c>
      <c r="M829" s="24">
        <f>ROUND(G829*L829,P4)</f>
        <v>0</v>
      </c>
      <c r="N829" s="25" t="s">
        <v>536</v>
      </c>
      <c r="O829" s="32">
        <f>M829*AA829</f>
        <v>0</v>
      </c>
      <c r="P829" s="1">
        <v>3</v>
      </c>
      <c r="AA829" s="1">
        <f>IF(P829=1,$O$3,IF(P829=2,$O$4,$O$5))</f>
        <v>0</v>
      </c>
    </row>
    <row r="830" ht="25.5">
      <c r="A830" s="1" t="s">
        <v>127</v>
      </c>
      <c r="E830" s="27" t="s">
        <v>3279</v>
      </c>
    </row>
    <row r="831">
      <c r="A831" s="1" t="s">
        <v>128</v>
      </c>
      <c r="E831" s="33" t="s">
        <v>3280</v>
      </c>
    </row>
    <row r="832">
      <c r="A832" s="1" t="s">
        <v>129</v>
      </c>
      <c r="E832" s="27" t="s">
        <v>123</v>
      </c>
    </row>
    <row r="833" ht="25.5">
      <c r="A833" s="1" t="s">
        <v>121</v>
      </c>
      <c r="B833" s="1">
        <v>94</v>
      </c>
      <c r="C833" s="26" t="s">
        <v>3281</v>
      </c>
      <c r="D833" t="s">
        <v>123</v>
      </c>
      <c r="E833" s="27" t="s">
        <v>3282</v>
      </c>
      <c r="F833" s="28" t="s">
        <v>603</v>
      </c>
      <c r="G833" s="29">
        <v>228.161</v>
      </c>
      <c r="H833" s="28">
        <v>0</v>
      </c>
      <c r="I833" s="30">
        <f>ROUND(G833*H833,P4)</f>
        <v>0</v>
      </c>
      <c r="L833" s="31">
        <v>0</v>
      </c>
      <c r="M833" s="24">
        <f>ROUND(G833*L833,P4)</f>
        <v>0</v>
      </c>
      <c r="N833" s="25" t="s">
        <v>536</v>
      </c>
      <c r="O833" s="32">
        <f>M833*AA833</f>
        <v>0</v>
      </c>
      <c r="P833" s="1">
        <v>3</v>
      </c>
      <c r="AA833" s="1">
        <f>IF(P833=1,$O$3,IF(P833=2,$O$4,$O$5))</f>
        <v>0</v>
      </c>
    </row>
    <row r="834" ht="25.5">
      <c r="A834" s="1" t="s">
        <v>127</v>
      </c>
      <c r="E834" s="27" t="s">
        <v>3282</v>
      </c>
    </row>
    <row r="835" ht="382.5">
      <c r="A835" s="1" t="s">
        <v>128</v>
      </c>
      <c r="E835" s="33" t="s">
        <v>3283</v>
      </c>
    </row>
    <row r="836">
      <c r="A836" s="1" t="s">
        <v>129</v>
      </c>
      <c r="E836" s="27" t="s">
        <v>123</v>
      </c>
    </row>
    <row r="837">
      <c r="A837" s="1" t="s">
        <v>121</v>
      </c>
      <c r="B837" s="1">
        <v>95</v>
      </c>
      <c r="C837" s="26" t="s">
        <v>3284</v>
      </c>
      <c r="D837" t="s">
        <v>123</v>
      </c>
      <c r="E837" s="27" t="s">
        <v>3285</v>
      </c>
      <c r="F837" s="28" t="s">
        <v>149</v>
      </c>
      <c r="G837" s="29">
        <v>1</v>
      </c>
      <c r="H837" s="28">
        <v>0</v>
      </c>
      <c r="I837" s="30">
        <f>ROUND(G837*H837,P4)</f>
        <v>0</v>
      </c>
      <c r="L837" s="31">
        <v>0</v>
      </c>
      <c r="M837" s="24">
        <f>ROUND(G837*L837,P4)</f>
        <v>0</v>
      </c>
      <c r="N837" s="25" t="s">
        <v>177</v>
      </c>
      <c r="O837" s="32">
        <f>M837*AA837</f>
        <v>0</v>
      </c>
      <c r="P837" s="1">
        <v>3</v>
      </c>
      <c r="AA837" s="1">
        <f>IF(P837=1,$O$3,IF(P837=2,$O$4,$O$5))</f>
        <v>0</v>
      </c>
    </row>
    <row r="838">
      <c r="A838" s="1" t="s">
        <v>127</v>
      </c>
      <c r="E838" s="27" t="s">
        <v>3285</v>
      </c>
    </row>
    <row r="839">
      <c r="A839" s="1" t="s">
        <v>128</v>
      </c>
      <c r="E839" s="33" t="s">
        <v>3286</v>
      </c>
    </row>
    <row r="840">
      <c r="A840" s="1" t="s">
        <v>129</v>
      </c>
      <c r="E840" s="27" t="s">
        <v>123</v>
      </c>
    </row>
    <row r="841">
      <c r="A841" s="1" t="s">
        <v>121</v>
      </c>
      <c r="B841" s="1">
        <v>96</v>
      </c>
      <c r="C841" s="26" t="s">
        <v>3284</v>
      </c>
      <c r="D841" t="s">
        <v>119</v>
      </c>
      <c r="E841" s="27" t="s">
        <v>3287</v>
      </c>
      <c r="F841" s="28" t="s">
        <v>149</v>
      </c>
      <c r="G841" s="29">
        <v>1</v>
      </c>
      <c r="H841" s="28">
        <v>0</v>
      </c>
      <c r="I841" s="30">
        <f>ROUND(G841*H841,P4)</f>
        <v>0</v>
      </c>
      <c r="L841" s="31">
        <v>0</v>
      </c>
      <c r="M841" s="24">
        <f>ROUND(G841*L841,P4)</f>
        <v>0</v>
      </c>
      <c r="N841" s="25" t="s">
        <v>177</v>
      </c>
      <c r="O841" s="32">
        <f>M841*AA841</f>
        <v>0</v>
      </c>
      <c r="P841" s="1">
        <v>3</v>
      </c>
      <c r="AA841" s="1">
        <f>IF(P841=1,$O$3,IF(P841=2,$O$4,$O$5))</f>
        <v>0</v>
      </c>
    </row>
    <row r="842">
      <c r="A842" s="1" t="s">
        <v>127</v>
      </c>
      <c r="E842" s="27" t="s">
        <v>3287</v>
      </c>
    </row>
    <row r="843" ht="25.5">
      <c r="A843" s="1" t="s">
        <v>128</v>
      </c>
      <c r="E843" s="33" t="s">
        <v>3288</v>
      </c>
    </row>
    <row r="844">
      <c r="A844" s="1" t="s">
        <v>129</v>
      </c>
      <c r="E844" s="27" t="s">
        <v>123</v>
      </c>
    </row>
    <row r="845">
      <c r="A845" s="1" t="s">
        <v>118</v>
      </c>
      <c r="C845" s="22" t="s">
        <v>679</v>
      </c>
      <c r="E845" s="23" t="s">
        <v>680</v>
      </c>
      <c r="L845" s="24">
        <f>SUMIFS(L846:L885,A846:A885,"P")</f>
        <v>0</v>
      </c>
      <c r="M845" s="24">
        <f>SUMIFS(M846:M885,A846:A885,"P")</f>
        <v>0</v>
      </c>
      <c r="N845" s="25"/>
    </row>
    <row r="846" ht="25.5">
      <c r="A846" s="1" t="s">
        <v>121</v>
      </c>
      <c r="B846" s="1">
        <v>97</v>
      </c>
      <c r="C846" s="26" t="s">
        <v>3289</v>
      </c>
      <c r="D846" t="s">
        <v>123</v>
      </c>
      <c r="E846" s="27" t="s">
        <v>3290</v>
      </c>
      <c r="F846" s="28" t="s">
        <v>632</v>
      </c>
      <c r="G846" s="29">
        <v>572.95699999999999</v>
      </c>
      <c r="H846" s="28">
        <v>0</v>
      </c>
      <c r="I846" s="30">
        <f>ROUND(G846*H846,P4)</f>
        <v>0</v>
      </c>
      <c r="L846" s="31">
        <v>0</v>
      </c>
      <c r="M846" s="24">
        <f>ROUND(G846*L846,P4)</f>
        <v>0</v>
      </c>
      <c r="N846" s="25" t="s">
        <v>536</v>
      </c>
      <c r="O846" s="32">
        <f>M846*AA846</f>
        <v>0</v>
      </c>
      <c r="P846" s="1">
        <v>3</v>
      </c>
      <c r="AA846" s="1">
        <f>IF(P846=1,$O$3,IF(P846=2,$O$4,$O$5))</f>
        <v>0</v>
      </c>
    </row>
    <row r="847" ht="25.5">
      <c r="A847" s="1" t="s">
        <v>127</v>
      </c>
      <c r="E847" s="27" t="s">
        <v>3290</v>
      </c>
    </row>
    <row r="848">
      <c r="A848" s="1" t="s">
        <v>128</v>
      </c>
    </row>
    <row r="849">
      <c r="A849" s="1" t="s">
        <v>129</v>
      </c>
      <c r="E849" s="27" t="s">
        <v>123</v>
      </c>
    </row>
    <row r="850" ht="38.25">
      <c r="A850" s="1" t="s">
        <v>121</v>
      </c>
      <c r="B850" s="1">
        <v>98</v>
      </c>
      <c r="C850" s="26" t="s">
        <v>683</v>
      </c>
      <c r="D850" t="s">
        <v>123</v>
      </c>
      <c r="E850" s="27" t="s">
        <v>684</v>
      </c>
      <c r="F850" s="28" t="s">
        <v>632</v>
      </c>
      <c r="G850" s="29">
        <v>137.75200000000001</v>
      </c>
      <c r="H850" s="28">
        <v>0</v>
      </c>
      <c r="I850" s="30">
        <f>ROUND(G850*H850,P4)</f>
        <v>0</v>
      </c>
      <c r="L850" s="31">
        <v>0</v>
      </c>
      <c r="M850" s="24">
        <f>ROUND(G850*L850,P4)</f>
        <v>0</v>
      </c>
      <c r="N850" s="25" t="s">
        <v>177</v>
      </c>
      <c r="O850" s="32">
        <f>M850*AA850</f>
        <v>0</v>
      </c>
      <c r="P850" s="1">
        <v>3</v>
      </c>
      <c r="AA850" s="1">
        <f>IF(P850=1,$O$3,IF(P850=2,$O$4,$O$5))</f>
        <v>0</v>
      </c>
    </row>
    <row r="851" ht="38.25">
      <c r="A851" s="1" t="s">
        <v>127</v>
      </c>
      <c r="E851" s="27" t="s">
        <v>684</v>
      </c>
    </row>
    <row r="852">
      <c r="A852" s="1" t="s">
        <v>128</v>
      </c>
      <c r="E852" s="33" t="s">
        <v>3291</v>
      </c>
    </row>
    <row r="853" ht="25.5">
      <c r="A853" s="1" t="s">
        <v>129</v>
      </c>
      <c r="E853" s="27" t="s">
        <v>685</v>
      </c>
    </row>
    <row r="854" ht="38.25">
      <c r="A854" s="1" t="s">
        <v>121</v>
      </c>
      <c r="B854" s="1">
        <v>100</v>
      </c>
      <c r="C854" s="26" t="s">
        <v>3292</v>
      </c>
      <c r="D854" t="s">
        <v>123</v>
      </c>
      <c r="E854" s="27" t="s">
        <v>3293</v>
      </c>
      <c r="F854" s="28" t="s">
        <v>632</v>
      </c>
      <c r="G854" s="29">
        <v>246.589</v>
      </c>
      <c r="H854" s="28">
        <v>0</v>
      </c>
      <c r="I854" s="30">
        <f>ROUND(G854*H854,P4)</f>
        <v>0</v>
      </c>
      <c r="L854" s="31">
        <v>0</v>
      </c>
      <c r="M854" s="24">
        <f>ROUND(G854*L854,P4)</f>
        <v>0</v>
      </c>
      <c r="N854" s="25" t="s">
        <v>177</v>
      </c>
      <c r="O854" s="32">
        <f>M854*AA854</f>
        <v>0</v>
      </c>
      <c r="P854" s="1">
        <v>3</v>
      </c>
      <c r="AA854" s="1">
        <f>IF(P854=1,$O$3,IF(P854=2,$O$4,$O$5))</f>
        <v>0</v>
      </c>
    </row>
    <row r="855" ht="38.25">
      <c r="A855" s="1" t="s">
        <v>127</v>
      </c>
      <c r="E855" s="27" t="s">
        <v>3293</v>
      </c>
    </row>
    <row r="856" ht="204">
      <c r="A856" s="1" t="s">
        <v>128</v>
      </c>
      <c r="E856" s="33" t="s">
        <v>3294</v>
      </c>
    </row>
    <row r="857" ht="25.5">
      <c r="A857" s="1" t="s">
        <v>129</v>
      </c>
      <c r="E857" s="27" t="s">
        <v>685</v>
      </c>
    </row>
    <row r="858" ht="25.5">
      <c r="A858" s="1" t="s">
        <v>121</v>
      </c>
      <c r="B858" s="1">
        <v>99</v>
      </c>
      <c r="C858" s="26" t="s">
        <v>1348</v>
      </c>
      <c r="D858" t="s">
        <v>123</v>
      </c>
      <c r="E858" s="27" t="s">
        <v>1349</v>
      </c>
      <c r="F858" s="28" t="s">
        <v>632</v>
      </c>
      <c r="G858" s="29">
        <v>70.241</v>
      </c>
      <c r="H858" s="28">
        <v>0</v>
      </c>
      <c r="I858" s="30">
        <f>ROUND(G858*H858,P4)</f>
        <v>0</v>
      </c>
      <c r="L858" s="31">
        <v>0</v>
      </c>
      <c r="M858" s="24">
        <f>ROUND(G858*L858,P4)</f>
        <v>0</v>
      </c>
      <c r="N858" s="25" t="s">
        <v>177</v>
      </c>
      <c r="O858" s="32">
        <f>M858*AA858</f>
        <v>0</v>
      </c>
      <c r="P858" s="1">
        <v>3</v>
      </c>
      <c r="AA858" s="1">
        <f>IF(P858=1,$O$3,IF(P858=2,$O$4,$O$5))</f>
        <v>0</v>
      </c>
    </row>
    <row r="859" ht="25.5">
      <c r="A859" s="1" t="s">
        <v>127</v>
      </c>
      <c r="E859" s="27" t="s">
        <v>1349</v>
      </c>
    </row>
    <row r="860" ht="38.25">
      <c r="A860" s="1" t="s">
        <v>128</v>
      </c>
      <c r="E860" s="33" t="s">
        <v>3295</v>
      </c>
    </row>
    <row r="861" ht="25.5">
      <c r="A861" s="1" t="s">
        <v>129</v>
      </c>
      <c r="E861" s="27" t="s">
        <v>685</v>
      </c>
    </row>
    <row r="862" ht="51">
      <c r="A862" s="1" t="s">
        <v>121</v>
      </c>
      <c r="B862" s="1">
        <v>101</v>
      </c>
      <c r="C862" s="26" t="s">
        <v>3296</v>
      </c>
      <c r="D862" t="s">
        <v>123</v>
      </c>
      <c r="E862" s="27" t="s">
        <v>3297</v>
      </c>
      <c r="F862" s="28" t="s">
        <v>632</v>
      </c>
      <c r="G862" s="29">
        <v>74.209999999999994</v>
      </c>
      <c r="H862" s="28">
        <v>0</v>
      </c>
      <c r="I862" s="30">
        <f>ROUND(G862*H862,P4)</f>
        <v>0</v>
      </c>
      <c r="L862" s="31">
        <v>0</v>
      </c>
      <c r="M862" s="24">
        <f>ROUND(G862*L862,P4)</f>
        <v>0</v>
      </c>
      <c r="N862" s="25" t="s">
        <v>177</v>
      </c>
      <c r="O862" s="32">
        <f>M862*AA862</f>
        <v>0</v>
      </c>
      <c r="P862" s="1">
        <v>3</v>
      </c>
      <c r="AA862" s="1">
        <f>IF(P862=1,$O$3,IF(P862=2,$O$4,$O$5))</f>
        <v>0</v>
      </c>
    </row>
    <row r="863" ht="51">
      <c r="A863" s="1" t="s">
        <v>127</v>
      </c>
      <c r="E863" s="27" t="s">
        <v>3297</v>
      </c>
    </row>
    <row r="864" ht="51">
      <c r="A864" s="1" t="s">
        <v>128</v>
      </c>
      <c r="E864" s="33" t="s">
        <v>3298</v>
      </c>
    </row>
    <row r="865" ht="25.5">
      <c r="A865" s="1" t="s">
        <v>129</v>
      </c>
      <c r="E865" s="27" t="s">
        <v>685</v>
      </c>
    </row>
    <row r="866" ht="38.25">
      <c r="A866" s="1" t="s">
        <v>121</v>
      </c>
      <c r="B866" s="1">
        <v>104</v>
      </c>
      <c r="C866" s="26" t="s">
        <v>3299</v>
      </c>
      <c r="D866" t="s">
        <v>123</v>
      </c>
      <c r="E866" s="27" t="s">
        <v>3300</v>
      </c>
      <c r="F866" s="28" t="s">
        <v>632</v>
      </c>
      <c r="G866" s="29">
        <v>10</v>
      </c>
      <c r="H866" s="28">
        <v>0</v>
      </c>
      <c r="I866" s="30">
        <f>ROUND(G866*H866,P4)</f>
        <v>0</v>
      </c>
      <c r="L866" s="31">
        <v>0</v>
      </c>
      <c r="M866" s="24">
        <f>ROUND(G866*L866,P4)</f>
        <v>0</v>
      </c>
      <c r="N866" s="25" t="s">
        <v>177</v>
      </c>
      <c r="O866" s="32">
        <f>M866*AA866</f>
        <v>0</v>
      </c>
      <c r="P866" s="1">
        <v>3</v>
      </c>
      <c r="AA866" s="1">
        <f>IF(P866=1,$O$3,IF(P866=2,$O$4,$O$5))</f>
        <v>0</v>
      </c>
    </row>
    <row r="867" ht="38.25">
      <c r="A867" s="1" t="s">
        <v>127</v>
      </c>
      <c r="E867" s="27" t="s">
        <v>3300</v>
      </c>
    </row>
    <row r="868">
      <c r="A868" s="1" t="s">
        <v>128</v>
      </c>
    </row>
    <row r="869" ht="38.25">
      <c r="A869" s="1" t="s">
        <v>129</v>
      </c>
      <c r="E869" s="27" t="s">
        <v>3301</v>
      </c>
    </row>
    <row r="870" ht="38.25">
      <c r="A870" s="1" t="s">
        <v>121</v>
      </c>
      <c r="B870" s="1">
        <v>102</v>
      </c>
      <c r="C870" s="26" t="s">
        <v>3302</v>
      </c>
      <c r="D870" t="s">
        <v>123</v>
      </c>
      <c r="E870" s="27" t="s">
        <v>3303</v>
      </c>
      <c r="F870" s="28" t="s">
        <v>632</v>
      </c>
      <c r="G870" s="29">
        <v>1</v>
      </c>
      <c r="H870" s="28">
        <v>0</v>
      </c>
      <c r="I870" s="30">
        <f>ROUND(G870*H870,P4)</f>
        <v>0</v>
      </c>
      <c r="L870" s="31">
        <v>0</v>
      </c>
      <c r="M870" s="24">
        <f>ROUND(G870*L870,P4)</f>
        <v>0</v>
      </c>
      <c r="N870" s="25" t="s">
        <v>177</v>
      </c>
      <c r="O870" s="32">
        <f>M870*AA870</f>
        <v>0</v>
      </c>
      <c r="P870" s="1">
        <v>3</v>
      </c>
      <c r="AA870" s="1">
        <f>IF(P870=1,$O$3,IF(P870=2,$O$4,$O$5))</f>
        <v>0</v>
      </c>
    </row>
    <row r="871" ht="38.25">
      <c r="A871" s="1" t="s">
        <v>127</v>
      </c>
      <c r="E871" s="27" t="s">
        <v>3303</v>
      </c>
    </row>
    <row r="872">
      <c r="A872" s="1" t="s">
        <v>128</v>
      </c>
    </row>
    <row r="873" ht="25.5">
      <c r="A873" s="1" t="s">
        <v>129</v>
      </c>
      <c r="E873" s="27" t="s">
        <v>685</v>
      </c>
    </row>
    <row r="874" ht="38.25">
      <c r="A874" s="1" t="s">
        <v>121</v>
      </c>
      <c r="B874" s="1">
        <v>103</v>
      </c>
      <c r="C874" s="26" t="s">
        <v>3304</v>
      </c>
      <c r="D874" t="s">
        <v>123</v>
      </c>
      <c r="E874" s="27" t="s">
        <v>3305</v>
      </c>
      <c r="F874" s="28" t="s">
        <v>632</v>
      </c>
      <c r="G874" s="29">
        <v>1</v>
      </c>
      <c r="H874" s="28">
        <v>0</v>
      </c>
      <c r="I874" s="30">
        <f>ROUND(G874*H874,P4)</f>
        <v>0</v>
      </c>
      <c r="L874" s="31">
        <v>0</v>
      </c>
      <c r="M874" s="24">
        <f>ROUND(G874*L874,P4)</f>
        <v>0</v>
      </c>
      <c r="N874" s="25" t="s">
        <v>177</v>
      </c>
      <c r="O874" s="32">
        <f>M874*AA874</f>
        <v>0</v>
      </c>
      <c r="P874" s="1">
        <v>3</v>
      </c>
      <c r="AA874" s="1">
        <f>IF(P874=1,$O$3,IF(P874=2,$O$4,$O$5))</f>
        <v>0</v>
      </c>
    </row>
    <row r="875" ht="38.25">
      <c r="A875" s="1" t="s">
        <v>127</v>
      </c>
      <c r="E875" s="27" t="s">
        <v>3305</v>
      </c>
    </row>
    <row r="876">
      <c r="A876" s="1" t="s">
        <v>128</v>
      </c>
    </row>
    <row r="877" ht="25.5">
      <c r="A877" s="1" t="s">
        <v>129</v>
      </c>
      <c r="E877" s="27" t="s">
        <v>685</v>
      </c>
    </row>
    <row r="878">
      <c r="A878" s="1" t="s">
        <v>121</v>
      </c>
      <c r="B878" s="1">
        <v>212</v>
      </c>
      <c r="C878" s="26" t="s">
        <v>3306</v>
      </c>
      <c r="D878" t="s">
        <v>123</v>
      </c>
      <c r="E878" s="27" t="s">
        <v>3307</v>
      </c>
      <c r="F878" s="28" t="s">
        <v>632</v>
      </c>
      <c r="G878" s="29">
        <v>1</v>
      </c>
      <c r="H878" s="28">
        <v>0.0074999999999999997</v>
      </c>
      <c r="I878" s="30">
        <f>ROUND(G878*H878,P4)</f>
        <v>0</v>
      </c>
      <c r="L878" s="31">
        <v>0</v>
      </c>
      <c r="M878" s="24">
        <f>ROUND(G878*L878,P4)</f>
        <v>0</v>
      </c>
      <c r="N878" s="25" t="s">
        <v>123</v>
      </c>
      <c r="O878" s="32">
        <f>M878*AA878</f>
        <v>0</v>
      </c>
      <c r="P878" s="1">
        <v>3</v>
      </c>
      <c r="AA878" s="1">
        <f>IF(P878=1,$O$3,IF(P878=2,$O$4,$O$5))</f>
        <v>0</v>
      </c>
    </row>
    <row r="879">
      <c r="A879" s="1" t="s">
        <v>127</v>
      </c>
      <c r="E879" s="27" t="s">
        <v>3307</v>
      </c>
    </row>
    <row r="880">
      <c r="A880" s="1" t="s">
        <v>128</v>
      </c>
    </row>
    <row r="881">
      <c r="A881" s="1" t="s">
        <v>129</v>
      </c>
      <c r="E881" s="27" t="s">
        <v>123</v>
      </c>
    </row>
    <row r="882">
      <c r="A882" s="1" t="s">
        <v>121</v>
      </c>
      <c r="B882" s="1">
        <v>213</v>
      </c>
      <c r="C882" s="26" t="s">
        <v>3306</v>
      </c>
      <c r="D882" t="s">
        <v>119</v>
      </c>
      <c r="E882" s="27" t="s">
        <v>3308</v>
      </c>
      <c r="F882" s="28" t="s">
        <v>637</v>
      </c>
      <c r="G882" s="29">
        <v>1</v>
      </c>
      <c r="H882" s="28">
        <v>0.0074999999999999997</v>
      </c>
      <c r="I882" s="30">
        <f>ROUND(G882*H882,P4)</f>
        <v>0</v>
      </c>
      <c r="L882" s="31">
        <v>0</v>
      </c>
      <c r="M882" s="24">
        <f>ROUND(G882*L882,P4)</f>
        <v>0</v>
      </c>
      <c r="N882" s="25" t="s">
        <v>123</v>
      </c>
      <c r="O882" s="32">
        <f>M882*AA882</f>
        <v>0</v>
      </c>
      <c r="P882" s="1">
        <v>3</v>
      </c>
      <c r="AA882" s="1">
        <f>IF(P882=1,$O$3,IF(P882=2,$O$4,$O$5))</f>
        <v>0</v>
      </c>
    </row>
    <row r="883">
      <c r="A883" s="1" t="s">
        <v>127</v>
      </c>
      <c r="E883" s="27" t="s">
        <v>3308</v>
      </c>
    </row>
    <row r="884">
      <c r="A884" s="1" t="s">
        <v>128</v>
      </c>
    </row>
    <row r="885" ht="38.25">
      <c r="A885" s="1" t="s">
        <v>129</v>
      </c>
      <c r="E885" s="27" t="s">
        <v>3309</v>
      </c>
    </row>
    <row r="886">
      <c r="A886" s="1" t="s">
        <v>118</v>
      </c>
      <c r="C886" s="22" t="s">
        <v>686</v>
      </c>
      <c r="E886" s="23" t="s">
        <v>687</v>
      </c>
      <c r="L886" s="24">
        <f>SUMIFS(L887:L890,A887:A890,"P")</f>
        <v>0</v>
      </c>
      <c r="M886" s="24">
        <f>SUMIFS(M887:M890,A887:A890,"P")</f>
        <v>0</v>
      </c>
      <c r="N886" s="25"/>
    </row>
    <row r="887" ht="25.5">
      <c r="A887" s="1" t="s">
        <v>121</v>
      </c>
      <c r="B887" s="1">
        <v>105</v>
      </c>
      <c r="C887" s="26" t="s">
        <v>688</v>
      </c>
      <c r="D887" t="s">
        <v>123</v>
      </c>
      <c r="E887" s="27" t="s">
        <v>689</v>
      </c>
      <c r="F887" s="28" t="s">
        <v>632</v>
      </c>
      <c r="G887" s="29">
        <v>24.917999999999999</v>
      </c>
      <c r="H887" s="28">
        <v>0</v>
      </c>
      <c r="I887" s="30">
        <f>ROUND(G887*H887,P4)</f>
        <v>0</v>
      </c>
      <c r="L887" s="31">
        <v>0</v>
      </c>
      <c r="M887" s="24">
        <f>ROUND(G887*L887,P4)</f>
        <v>0</v>
      </c>
      <c r="N887" s="25" t="s">
        <v>536</v>
      </c>
      <c r="O887" s="32">
        <f>M887*AA887</f>
        <v>0</v>
      </c>
      <c r="P887" s="1">
        <v>3</v>
      </c>
      <c r="AA887" s="1">
        <f>IF(P887=1,$O$3,IF(P887=2,$O$4,$O$5))</f>
        <v>0</v>
      </c>
    </row>
    <row r="888" ht="38.25">
      <c r="A888" s="1" t="s">
        <v>127</v>
      </c>
      <c r="E888" s="27" t="s">
        <v>690</v>
      </c>
    </row>
    <row r="889">
      <c r="A889" s="1" t="s">
        <v>128</v>
      </c>
    </row>
    <row r="890">
      <c r="A890" s="1" t="s">
        <v>129</v>
      </c>
      <c r="E890" s="27" t="s">
        <v>123</v>
      </c>
    </row>
  </sheetData>
  <sheetProtection sheet="1" objects="1" scenarios="1" spinCount="100000" saltValue="eGS8Zz5pKwUEGjKyjKnlxzHFUefsEN0dFkHA/kRSTzyNkANdRl4M2K7GdbQnF0PdJ1yuB0XwxH5MLlFQUqjEVw==" hashValue="aLfPRNdnhTMWM/u7Fy0UAYrGtnFBvgytv/JiiJfIOTeXUJFfs8/ToACdvwsK6URRkAeZcSb6sgNiOmxmOANei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COUNTIFS(L8:L424,"=0",A8:A424,"P")+COUNTIFS(L8:L424,"",A8:A424,"P")+SUM(Q8:Q424)</f>
        <v>0</v>
      </c>
    </row>
    <row r="8">
      <c r="A8" s="1" t="s">
        <v>116</v>
      </c>
      <c r="C8" s="22" t="s">
        <v>3310</v>
      </c>
      <c r="E8" s="23" t="s">
        <v>61</v>
      </c>
      <c r="L8" s="24">
        <f>L9+L30+L35+L40+L97+L242+L343+L368+L373+L378+L383+L396+L405+L410+L419</f>
        <v>0</v>
      </c>
      <c r="M8" s="24">
        <f>M9+M30+M35+M40+M97+M242+M343+M368+M373+M378+M383+M396+M405+M410+M419</f>
        <v>0</v>
      </c>
      <c r="N8" s="25"/>
    </row>
    <row r="9">
      <c r="A9" s="1" t="s">
        <v>118</v>
      </c>
      <c r="C9" s="22" t="s">
        <v>119</v>
      </c>
      <c r="E9" s="23" t="s">
        <v>1051</v>
      </c>
      <c r="L9" s="24">
        <f>SUMIFS(L10:L29,A10:A29,"P")</f>
        <v>0</v>
      </c>
      <c r="M9" s="24">
        <f>SUMIFS(M10:M29,A10:A29,"P")</f>
        <v>0</v>
      </c>
      <c r="N9" s="25"/>
    </row>
    <row r="10" ht="25.5">
      <c r="A10" s="1" t="s">
        <v>121</v>
      </c>
      <c r="B10" s="1">
        <v>1</v>
      </c>
      <c r="C10" s="26" t="s">
        <v>3311</v>
      </c>
      <c r="D10" t="s">
        <v>123</v>
      </c>
      <c r="E10" s="27" t="s">
        <v>3312</v>
      </c>
      <c r="F10" s="28" t="s">
        <v>125</v>
      </c>
      <c r="G10" s="29">
        <v>12.6</v>
      </c>
      <c r="H10" s="28">
        <v>0</v>
      </c>
      <c r="I10" s="30">
        <f>ROUND(G10*H10,P4)</f>
        <v>0</v>
      </c>
      <c r="L10" s="31">
        <v>0</v>
      </c>
      <c r="M10" s="24">
        <f>ROUND(G10*L10,P4)</f>
        <v>0</v>
      </c>
      <c r="N10" s="25" t="s">
        <v>536</v>
      </c>
      <c r="O10" s="32">
        <f>M10*AA10</f>
        <v>0</v>
      </c>
      <c r="P10" s="1">
        <v>3</v>
      </c>
      <c r="AA10" s="1">
        <f>IF(P10=1,$O$3,IF(P10=2,$O$4,$O$5))</f>
        <v>0</v>
      </c>
    </row>
    <row r="11" ht="25.5">
      <c r="A11" s="1" t="s">
        <v>127</v>
      </c>
      <c r="E11" s="27" t="s">
        <v>3312</v>
      </c>
    </row>
    <row r="12" ht="38.25">
      <c r="A12" s="1" t="s">
        <v>128</v>
      </c>
      <c r="E12" s="33" t="s">
        <v>3313</v>
      </c>
    </row>
    <row r="13">
      <c r="A13" s="1" t="s">
        <v>129</v>
      </c>
      <c r="E13" s="27" t="s">
        <v>123</v>
      </c>
    </row>
    <row r="14" ht="25.5">
      <c r="A14" s="1" t="s">
        <v>121</v>
      </c>
      <c r="B14" s="1">
        <v>2</v>
      </c>
      <c r="C14" s="26" t="s">
        <v>1070</v>
      </c>
      <c r="D14" t="s">
        <v>123</v>
      </c>
      <c r="E14" s="27" t="s">
        <v>1071</v>
      </c>
      <c r="F14" s="28" t="s">
        <v>125</v>
      </c>
      <c r="G14" s="29">
        <v>3.7799999999999998</v>
      </c>
      <c r="H14" s="28">
        <v>0</v>
      </c>
      <c r="I14" s="30">
        <f>ROUND(G14*H14,P4)</f>
        <v>0</v>
      </c>
      <c r="L14" s="31">
        <v>0</v>
      </c>
      <c r="M14" s="24">
        <f>ROUND(G14*L14,P4)</f>
        <v>0</v>
      </c>
      <c r="N14" s="25" t="s">
        <v>536</v>
      </c>
      <c r="O14" s="32">
        <f>M14*AA14</f>
        <v>0</v>
      </c>
      <c r="P14" s="1">
        <v>3</v>
      </c>
      <c r="AA14" s="1">
        <f>IF(P14=1,$O$3,IF(P14=2,$O$4,$O$5))</f>
        <v>0</v>
      </c>
    </row>
    <row r="15" ht="25.5">
      <c r="A15" s="1" t="s">
        <v>127</v>
      </c>
      <c r="E15" s="27" t="s">
        <v>1071</v>
      </c>
    </row>
    <row r="16" ht="38.25">
      <c r="A16" s="1" t="s">
        <v>128</v>
      </c>
      <c r="E16" s="33" t="s">
        <v>3314</v>
      </c>
    </row>
    <row r="17">
      <c r="A17" s="1" t="s">
        <v>129</v>
      </c>
      <c r="E17" s="27" t="s">
        <v>123</v>
      </c>
    </row>
    <row r="18" ht="25.5">
      <c r="A18" s="1" t="s">
        <v>121</v>
      </c>
      <c r="B18" s="1">
        <v>3</v>
      </c>
      <c r="C18" s="26" t="s">
        <v>1073</v>
      </c>
      <c r="D18" t="s">
        <v>123</v>
      </c>
      <c r="E18" s="27" t="s">
        <v>1074</v>
      </c>
      <c r="F18" s="28" t="s">
        <v>125</v>
      </c>
      <c r="G18" s="29">
        <v>8.8200000000000003</v>
      </c>
      <c r="H18" s="28">
        <v>0</v>
      </c>
      <c r="I18" s="30">
        <f>ROUND(G18*H18,P4)</f>
        <v>0</v>
      </c>
      <c r="L18" s="31">
        <v>0</v>
      </c>
      <c r="M18" s="24">
        <f>ROUND(G18*L18,P4)</f>
        <v>0</v>
      </c>
      <c r="N18" s="25" t="s">
        <v>536</v>
      </c>
      <c r="O18" s="32">
        <f>M18*AA18</f>
        <v>0</v>
      </c>
      <c r="P18" s="1">
        <v>3</v>
      </c>
      <c r="AA18" s="1">
        <f>IF(P18=1,$O$3,IF(P18=2,$O$4,$O$5))</f>
        <v>0</v>
      </c>
    </row>
    <row r="19" ht="38.25">
      <c r="A19" s="1" t="s">
        <v>127</v>
      </c>
      <c r="E19" s="27" t="s">
        <v>1075</v>
      </c>
    </row>
    <row r="20" ht="38.25">
      <c r="A20" s="1" t="s">
        <v>128</v>
      </c>
      <c r="E20" s="33" t="s">
        <v>3315</v>
      </c>
    </row>
    <row r="21">
      <c r="A21" s="1" t="s">
        <v>129</v>
      </c>
      <c r="E21" s="27" t="s">
        <v>123</v>
      </c>
    </row>
    <row r="22">
      <c r="A22" s="1" t="s">
        <v>121</v>
      </c>
      <c r="B22" s="1">
        <v>4</v>
      </c>
      <c r="C22" s="26" t="s">
        <v>1079</v>
      </c>
      <c r="D22" t="s">
        <v>123</v>
      </c>
      <c r="E22" s="27" t="s">
        <v>1080</v>
      </c>
      <c r="F22" s="28" t="s">
        <v>632</v>
      </c>
      <c r="G22" s="29">
        <v>17.640000000000001</v>
      </c>
      <c r="H22" s="28">
        <v>1</v>
      </c>
      <c r="I22" s="30">
        <f>ROUND(G22*H22,P4)</f>
        <v>0</v>
      </c>
      <c r="L22" s="31">
        <v>0</v>
      </c>
      <c r="M22" s="24">
        <f>ROUND(G22*L22,P4)</f>
        <v>0</v>
      </c>
      <c r="N22" s="25" t="s">
        <v>536</v>
      </c>
      <c r="O22" s="32">
        <f>M22*AA22</f>
        <v>0</v>
      </c>
      <c r="P22" s="1">
        <v>3</v>
      </c>
      <c r="AA22" s="1">
        <f>IF(P22=1,$O$3,IF(P22=2,$O$4,$O$5))</f>
        <v>0</v>
      </c>
    </row>
    <row r="23">
      <c r="A23" s="1" t="s">
        <v>127</v>
      </c>
      <c r="E23" s="27" t="s">
        <v>1080</v>
      </c>
    </row>
    <row r="24">
      <c r="A24" s="1" t="s">
        <v>128</v>
      </c>
      <c r="E24" s="33" t="s">
        <v>3316</v>
      </c>
    </row>
    <row r="25">
      <c r="A25" s="1" t="s">
        <v>129</v>
      </c>
      <c r="E25" s="27" t="s">
        <v>123</v>
      </c>
    </row>
    <row r="26" ht="51">
      <c r="A26" s="1" t="s">
        <v>121</v>
      </c>
      <c r="B26" s="1">
        <v>5</v>
      </c>
      <c r="C26" s="26" t="s">
        <v>1081</v>
      </c>
      <c r="D26" t="s">
        <v>123</v>
      </c>
      <c r="E26" s="27" t="s">
        <v>1082</v>
      </c>
      <c r="F26" s="28" t="s">
        <v>632</v>
      </c>
      <c r="G26" s="29">
        <v>25.199999999999999</v>
      </c>
      <c r="H26" s="28">
        <v>0</v>
      </c>
      <c r="I26" s="30">
        <f>ROUND(G26*H26,P4)</f>
        <v>0</v>
      </c>
      <c r="L26" s="31">
        <v>0</v>
      </c>
      <c r="M26" s="24">
        <f>ROUND(G26*L26,P4)</f>
        <v>0</v>
      </c>
      <c r="N26" s="25" t="s">
        <v>177</v>
      </c>
      <c r="O26" s="32">
        <f>M26*AA26</f>
        <v>0</v>
      </c>
      <c r="P26" s="1">
        <v>3</v>
      </c>
      <c r="AA26" s="1">
        <f>IF(P26=1,$O$3,IF(P26=2,$O$4,$O$5))</f>
        <v>0</v>
      </c>
    </row>
    <row r="27" ht="51">
      <c r="A27" s="1" t="s">
        <v>127</v>
      </c>
      <c r="E27" s="27" t="s">
        <v>1082</v>
      </c>
    </row>
    <row r="28">
      <c r="A28" s="1" t="s">
        <v>128</v>
      </c>
      <c r="E28" s="33" t="s">
        <v>3317</v>
      </c>
    </row>
    <row r="29" ht="25.5">
      <c r="A29" s="1" t="s">
        <v>129</v>
      </c>
      <c r="E29" s="27" t="s">
        <v>685</v>
      </c>
    </row>
    <row r="30">
      <c r="A30" s="1" t="s">
        <v>118</v>
      </c>
      <c r="C30" s="22" t="s">
        <v>1089</v>
      </c>
      <c r="E30" s="23" t="s">
        <v>1090</v>
      </c>
      <c r="L30" s="24">
        <f>SUMIFS(L31:L34,A31:A34,"P")</f>
        <v>0</v>
      </c>
      <c r="M30" s="24">
        <f>SUMIFS(M31:M34,A31:A34,"P")</f>
        <v>0</v>
      </c>
      <c r="N30" s="25"/>
    </row>
    <row r="31" ht="25.5">
      <c r="A31" s="1" t="s">
        <v>121</v>
      </c>
      <c r="B31" s="1">
        <v>6</v>
      </c>
      <c r="C31" s="26" t="s">
        <v>3318</v>
      </c>
      <c r="D31" t="s">
        <v>123</v>
      </c>
      <c r="E31" s="27" t="s">
        <v>3319</v>
      </c>
      <c r="F31" s="28" t="s">
        <v>125</v>
      </c>
      <c r="G31" s="29">
        <v>3.7799999999999998</v>
      </c>
      <c r="H31" s="28">
        <v>1.8907700000000001</v>
      </c>
      <c r="I31" s="30">
        <f>ROUND(G31*H31,P4)</f>
        <v>0</v>
      </c>
      <c r="L31" s="31">
        <v>0</v>
      </c>
      <c r="M31" s="24">
        <f>ROUND(G31*L31,P4)</f>
        <v>0</v>
      </c>
      <c r="N31" s="25" t="s">
        <v>536</v>
      </c>
      <c r="O31" s="32">
        <f>M31*AA31</f>
        <v>0</v>
      </c>
      <c r="P31" s="1">
        <v>3</v>
      </c>
      <c r="AA31" s="1">
        <f>IF(P31=1,$O$3,IF(P31=2,$O$4,$O$5))</f>
        <v>0</v>
      </c>
    </row>
    <row r="32" ht="25.5">
      <c r="A32" s="1" t="s">
        <v>127</v>
      </c>
      <c r="E32" s="27" t="s">
        <v>3319</v>
      </c>
    </row>
    <row r="33" ht="38.25">
      <c r="A33" s="1" t="s">
        <v>128</v>
      </c>
      <c r="E33" s="33" t="s">
        <v>3320</v>
      </c>
    </row>
    <row r="34">
      <c r="A34" s="1" t="s">
        <v>129</v>
      </c>
      <c r="E34" s="27" t="s">
        <v>123</v>
      </c>
    </row>
    <row r="35">
      <c r="A35" s="1" t="s">
        <v>118</v>
      </c>
      <c r="C35" s="22" t="s">
        <v>599</v>
      </c>
      <c r="E35" s="23" t="s">
        <v>600</v>
      </c>
      <c r="L35" s="24">
        <f>SUMIFS(L36:L39,A36:A39,"P")</f>
        <v>0</v>
      </c>
      <c r="M35" s="24">
        <f>SUMIFS(M36:M39,A36:A39,"P")</f>
        <v>0</v>
      </c>
      <c r="N35" s="25"/>
    </row>
    <row r="36">
      <c r="A36" s="1" t="s">
        <v>121</v>
      </c>
      <c r="B36" s="1">
        <v>7</v>
      </c>
      <c r="C36" s="26" t="s">
        <v>601</v>
      </c>
      <c r="D36" t="s">
        <v>123</v>
      </c>
      <c r="E36" s="27" t="s">
        <v>602</v>
      </c>
      <c r="F36" s="28" t="s">
        <v>603</v>
      </c>
      <c r="G36" s="29">
        <v>2.0499999999999998</v>
      </c>
      <c r="H36" s="28">
        <v>0.056000000000000001</v>
      </c>
      <c r="I36" s="30">
        <f>ROUND(G36*H36,P4)</f>
        <v>0</v>
      </c>
      <c r="L36" s="31">
        <v>0</v>
      </c>
      <c r="M36" s="24">
        <f>ROUND(G36*L36,P4)</f>
        <v>0</v>
      </c>
      <c r="N36" s="25" t="s">
        <v>536</v>
      </c>
      <c r="O36" s="32">
        <f>M36*AA36</f>
        <v>0</v>
      </c>
      <c r="P36" s="1">
        <v>3</v>
      </c>
      <c r="AA36" s="1">
        <f>IF(P36=1,$O$3,IF(P36=2,$O$4,$O$5))</f>
        <v>0</v>
      </c>
    </row>
    <row r="37">
      <c r="A37" s="1" t="s">
        <v>127</v>
      </c>
      <c r="E37" s="27" t="s">
        <v>602</v>
      </c>
    </row>
    <row r="38" ht="38.25">
      <c r="A38" s="1" t="s">
        <v>128</v>
      </c>
      <c r="E38" s="33" t="s">
        <v>3321</v>
      </c>
    </row>
    <row r="39">
      <c r="A39" s="1" t="s">
        <v>129</v>
      </c>
      <c r="E39" s="27" t="s">
        <v>123</v>
      </c>
    </row>
    <row r="40">
      <c r="A40" s="1" t="s">
        <v>118</v>
      </c>
      <c r="C40" s="22" t="s">
        <v>2791</v>
      </c>
      <c r="E40" s="23" t="s">
        <v>2792</v>
      </c>
      <c r="L40" s="24">
        <f>SUMIFS(L41:L96,A41:A96,"P")</f>
        <v>0</v>
      </c>
      <c r="M40" s="24">
        <f>SUMIFS(M41:M96,A41:A96,"P")</f>
        <v>0</v>
      </c>
      <c r="N40" s="25"/>
    </row>
    <row r="41" ht="25.5">
      <c r="A41" s="1" t="s">
        <v>121</v>
      </c>
      <c r="B41" s="1">
        <v>12</v>
      </c>
      <c r="C41" s="26" t="s">
        <v>3322</v>
      </c>
      <c r="D41" t="s">
        <v>123</v>
      </c>
      <c r="E41" s="27" t="s">
        <v>3323</v>
      </c>
      <c r="F41" s="28" t="s">
        <v>142</v>
      </c>
      <c r="G41" s="29">
        <v>70</v>
      </c>
      <c r="H41" s="28">
        <v>0</v>
      </c>
      <c r="I41" s="30">
        <f>ROUND(G41*H41,P4)</f>
        <v>0</v>
      </c>
      <c r="L41" s="31">
        <v>0</v>
      </c>
      <c r="M41" s="24">
        <f>ROUND(G41*L41,P4)</f>
        <v>0</v>
      </c>
      <c r="N41" s="25" t="s">
        <v>536</v>
      </c>
      <c r="O41" s="32">
        <f>M41*AA41</f>
        <v>0</v>
      </c>
      <c r="P41" s="1">
        <v>3</v>
      </c>
      <c r="AA41" s="1">
        <f>IF(P41=1,$O$3,IF(P41=2,$O$4,$O$5))</f>
        <v>0</v>
      </c>
    </row>
    <row r="42" ht="25.5">
      <c r="A42" s="1" t="s">
        <v>127</v>
      </c>
      <c r="E42" s="27" t="s">
        <v>3323</v>
      </c>
    </row>
    <row r="43">
      <c r="A43" s="1" t="s">
        <v>128</v>
      </c>
      <c r="E43" s="33" t="s">
        <v>3324</v>
      </c>
    </row>
    <row r="44">
      <c r="A44" s="1" t="s">
        <v>129</v>
      </c>
      <c r="E44" s="27" t="s">
        <v>123</v>
      </c>
    </row>
    <row r="45">
      <c r="A45" s="1" t="s">
        <v>121</v>
      </c>
      <c r="B45" s="1">
        <v>13</v>
      </c>
      <c r="C45" s="26" t="s">
        <v>2793</v>
      </c>
      <c r="D45" t="s">
        <v>123</v>
      </c>
      <c r="E45" s="27" t="s">
        <v>2794</v>
      </c>
      <c r="F45" s="28" t="s">
        <v>142</v>
      </c>
      <c r="G45" s="29">
        <v>100</v>
      </c>
      <c r="H45" s="28">
        <v>0</v>
      </c>
      <c r="I45" s="30">
        <f>ROUND(G45*H45,P4)</f>
        <v>0</v>
      </c>
      <c r="L45" s="31">
        <v>0</v>
      </c>
      <c r="M45" s="24">
        <f>ROUND(G45*L45,P4)</f>
        <v>0</v>
      </c>
      <c r="N45" s="25" t="s">
        <v>536</v>
      </c>
      <c r="O45" s="32">
        <f>M45*AA45</f>
        <v>0</v>
      </c>
      <c r="P45" s="1">
        <v>3</v>
      </c>
      <c r="AA45" s="1">
        <f>IF(P45=1,$O$3,IF(P45=2,$O$4,$O$5))</f>
        <v>0</v>
      </c>
    </row>
    <row r="46">
      <c r="A46" s="1" t="s">
        <v>127</v>
      </c>
      <c r="E46" s="27" t="s">
        <v>2794</v>
      </c>
    </row>
    <row r="47">
      <c r="A47" s="1" t="s">
        <v>128</v>
      </c>
      <c r="E47" s="33" t="s">
        <v>3325</v>
      </c>
    </row>
    <row r="48">
      <c r="A48" s="1" t="s">
        <v>129</v>
      </c>
      <c r="E48" s="27" t="s">
        <v>123</v>
      </c>
    </row>
    <row r="49">
      <c r="A49" s="1" t="s">
        <v>121</v>
      </c>
      <c r="B49" s="1">
        <v>14</v>
      </c>
      <c r="C49" s="26" t="s">
        <v>3326</v>
      </c>
      <c r="D49" t="s">
        <v>123</v>
      </c>
      <c r="E49" s="27" t="s">
        <v>3327</v>
      </c>
      <c r="F49" s="28" t="s">
        <v>142</v>
      </c>
      <c r="G49" s="29">
        <v>9.0999999999999996</v>
      </c>
      <c r="H49" s="28">
        <v>0.00142</v>
      </c>
      <c r="I49" s="30">
        <f>ROUND(G49*H49,P4)</f>
        <v>0</v>
      </c>
      <c r="L49" s="31">
        <v>0</v>
      </c>
      <c r="M49" s="24">
        <f>ROUND(G49*L49,P4)</f>
        <v>0</v>
      </c>
      <c r="N49" s="25" t="s">
        <v>536</v>
      </c>
      <c r="O49" s="32">
        <f>M49*AA49</f>
        <v>0</v>
      </c>
      <c r="P49" s="1">
        <v>3</v>
      </c>
      <c r="AA49" s="1">
        <f>IF(P49=1,$O$3,IF(P49=2,$O$4,$O$5))</f>
        <v>0</v>
      </c>
    </row>
    <row r="50">
      <c r="A50" s="1" t="s">
        <v>127</v>
      </c>
      <c r="E50" s="27" t="s">
        <v>3327</v>
      </c>
    </row>
    <row r="51" ht="63.75">
      <c r="A51" s="1" t="s">
        <v>128</v>
      </c>
      <c r="E51" s="33" t="s">
        <v>3328</v>
      </c>
    </row>
    <row r="52">
      <c r="A52" s="1" t="s">
        <v>129</v>
      </c>
      <c r="E52" s="27" t="s">
        <v>123</v>
      </c>
    </row>
    <row r="53">
      <c r="A53" s="1" t="s">
        <v>121</v>
      </c>
      <c r="B53" s="1">
        <v>15</v>
      </c>
      <c r="C53" s="26" t="s">
        <v>3329</v>
      </c>
      <c r="D53" t="s">
        <v>123</v>
      </c>
      <c r="E53" s="27" t="s">
        <v>3330</v>
      </c>
      <c r="F53" s="28" t="s">
        <v>142</v>
      </c>
      <c r="G53" s="29">
        <v>103</v>
      </c>
      <c r="H53" s="28">
        <v>0.00197</v>
      </c>
      <c r="I53" s="30">
        <f>ROUND(G53*H53,P4)</f>
        <v>0</v>
      </c>
      <c r="L53" s="31">
        <v>0</v>
      </c>
      <c r="M53" s="24">
        <f>ROUND(G53*L53,P4)</f>
        <v>0</v>
      </c>
      <c r="N53" s="25" t="s">
        <v>536</v>
      </c>
      <c r="O53" s="32">
        <f>M53*AA53</f>
        <v>0</v>
      </c>
      <c r="P53" s="1">
        <v>3</v>
      </c>
      <c r="AA53" s="1">
        <f>IF(P53=1,$O$3,IF(P53=2,$O$4,$O$5))</f>
        <v>0</v>
      </c>
    </row>
    <row r="54">
      <c r="A54" s="1" t="s">
        <v>127</v>
      </c>
      <c r="E54" s="27" t="s">
        <v>3330</v>
      </c>
    </row>
    <row r="55" ht="38.25">
      <c r="A55" s="1" t="s">
        <v>128</v>
      </c>
      <c r="E55" s="33" t="s">
        <v>3331</v>
      </c>
    </row>
    <row r="56">
      <c r="A56" s="1" t="s">
        <v>129</v>
      </c>
      <c r="E56" s="27" t="s">
        <v>123</v>
      </c>
    </row>
    <row r="57">
      <c r="A57" s="1" t="s">
        <v>121</v>
      </c>
      <c r="B57" s="1">
        <v>16</v>
      </c>
      <c r="C57" s="26" t="s">
        <v>3332</v>
      </c>
      <c r="D57" t="s">
        <v>123</v>
      </c>
      <c r="E57" s="27" t="s">
        <v>3333</v>
      </c>
      <c r="F57" s="28" t="s">
        <v>142</v>
      </c>
      <c r="G57" s="29">
        <v>47.549999999999997</v>
      </c>
      <c r="H57" s="28">
        <v>0.00050000000000000001</v>
      </c>
      <c r="I57" s="30">
        <f>ROUND(G57*H57,P4)</f>
        <v>0</v>
      </c>
      <c r="L57" s="31">
        <v>0</v>
      </c>
      <c r="M57" s="24">
        <f>ROUND(G57*L57,P4)</f>
        <v>0</v>
      </c>
      <c r="N57" s="25" t="s">
        <v>536</v>
      </c>
      <c r="O57" s="32">
        <f>M57*AA57</f>
        <v>0</v>
      </c>
      <c r="P57" s="1">
        <v>3</v>
      </c>
      <c r="AA57" s="1">
        <f>IF(P57=1,$O$3,IF(P57=2,$O$4,$O$5))</f>
        <v>0</v>
      </c>
    </row>
    <row r="58">
      <c r="A58" s="1" t="s">
        <v>127</v>
      </c>
      <c r="E58" s="27" t="s">
        <v>3333</v>
      </c>
    </row>
    <row r="59" ht="63.75">
      <c r="A59" s="1" t="s">
        <v>128</v>
      </c>
      <c r="E59" s="33" t="s">
        <v>3334</v>
      </c>
    </row>
    <row r="60">
      <c r="A60" s="1" t="s">
        <v>129</v>
      </c>
      <c r="E60" s="27" t="s">
        <v>123</v>
      </c>
    </row>
    <row r="61">
      <c r="A61" s="1" t="s">
        <v>121</v>
      </c>
      <c r="B61" s="1">
        <v>17</v>
      </c>
      <c r="C61" s="26" t="s">
        <v>3335</v>
      </c>
      <c r="D61" t="s">
        <v>123</v>
      </c>
      <c r="E61" s="27" t="s">
        <v>3336</v>
      </c>
      <c r="F61" s="28" t="s">
        <v>142</v>
      </c>
      <c r="G61" s="29">
        <v>64.799999999999997</v>
      </c>
      <c r="H61" s="28">
        <v>0.0018400000000000001</v>
      </c>
      <c r="I61" s="30">
        <f>ROUND(G61*H61,P4)</f>
        <v>0</v>
      </c>
      <c r="L61" s="31">
        <v>0</v>
      </c>
      <c r="M61" s="24">
        <f>ROUND(G61*L61,P4)</f>
        <v>0</v>
      </c>
      <c r="N61" s="25" t="s">
        <v>536</v>
      </c>
      <c r="O61" s="32">
        <f>M61*AA61</f>
        <v>0</v>
      </c>
      <c r="P61" s="1">
        <v>3</v>
      </c>
      <c r="AA61" s="1">
        <f>IF(P61=1,$O$3,IF(P61=2,$O$4,$O$5))</f>
        <v>0</v>
      </c>
    </row>
    <row r="62">
      <c r="A62" s="1" t="s">
        <v>127</v>
      </c>
      <c r="E62" s="27" t="s">
        <v>3336</v>
      </c>
    </row>
    <row r="63" ht="38.25">
      <c r="A63" s="1" t="s">
        <v>128</v>
      </c>
      <c r="E63" s="33" t="s">
        <v>3337</v>
      </c>
    </row>
    <row r="64">
      <c r="A64" s="1" t="s">
        <v>129</v>
      </c>
      <c r="E64" s="27" t="s">
        <v>123</v>
      </c>
    </row>
    <row r="65">
      <c r="A65" s="1" t="s">
        <v>121</v>
      </c>
      <c r="B65" s="1">
        <v>18</v>
      </c>
      <c r="C65" s="26" t="s">
        <v>3338</v>
      </c>
      <c r="D65" t="s">
        <v>123</v>
      </c>
      <c r="E65" s="27" t="s">
        <v>3339</v>
      </c>
      <c r="F65" s="28" t="s">
        <v>142</v>
      </c>
      <c r="G65" s="29">
        <v>3.2000000000000002</v>
      </c>
      <c r="H65" s="28">
        <v>0.0010200000000000001</v>
      </c>
      <c r="I65" s="30">
        <f>ROUND(G65*H65,P4)</f>
        <v>0</v>
      </c>
      <c r="L65" s="31">
        <v>0</v>
      </c>
      <c r="M65" s="24">
        <f>ROUND(G65*L65,P4)</f>
        <v>0</v>
      </c>
      <c r="N65" s="25" t="s">
        <v>536</v>
      </c>
      <c r="O65" s="32">
        <f>M65*AA65</f>
        <v>0</v>
      </c>
      <c r="P65" s="1">
        <v>3</v>
      </c>
      <c r="AA65" s="1">
        <f>IF(P65=1,$O$3,IF(P65=2,$O$4,$O$5))</f>
        <v>0</v>
      </c>
    </row>
    <row r="66">
      <c r="A66" s="1" t="s">
        <v>127</v>
      </c>
      <c r="E66" s="27" t="s">
        <v>3339</v>
      </c>
    </row>
    <row r="67" ht="38.25">
      <c r="A67" s="1" t="s">
        <v>128</v>
      </c>
      <c r="E67" s="33" t="s">
        <v>3340</v>
      </c>
    </row>
    <row r="68">
      <c r="A68" s="1" t="s">
        <v>129</v>
      </c>
      <c r="E68" s="27" t="s">
        <v>123</v>
      </c>
    </row>
    <row r="69">
      <c r="A69" s="1" t="s">
        <v>121</v>
      </c>
      <c r="B69" s="1">
        <v>19</v>
      </c>
      <c r="C69" s="26" t="s">
        <v>3341</v>
      </c>
      <c r="D69" t="s">
        <v>123</v>
      </c>
      <c r="E69" s="27" t="s">
        <v>3342</v>
      </c>
      <c r="F69" s="28" t="s">
        <v>149</v>
      </c>
      <c r="G69" s="29">
        <v>35</v>
      </c>
      <c r="H69" s="28">
        <v>0</v>
      </c>
      <c r="I69" s="30">
        <f>ROUND(G69*H69,P4)</f>
        <v>0</v>
      </c>
      <c r="L69" s="31">
        <v>0</v>
      </c>
      <c r="M69" s="24">
        <f>ROUND(G69*L69,P4)</f>
        <v>0</v>
      </c>
      <c r="N69" s="25" t="s">
        <v>536</v>
      </c>
      <c r="O69" s="32">
        <f>M69*AA69</f>
        <v>0</v>
      </c>
      <c r="P69" s="1">
        <v>3</v>
      </c>
      <c r="AA69" s="1">
        <f>IF(P69=1,$O$3,IF(P69=2,$O$4,$O$5))</f>
        <v>0</v>
      </c>
    </row>
    <row r="70">
      <c r="A70" s="1" t="s">
        <v>127</v>
      </c>
      <c r="E70" s="27" t="s">
        <v>3342</v>
      </c>
    </row>
    <row r="71">
      <c r="A71" s="1" t="s">
        <v>128</v>
      </c>
      <c r="E71" s="33" t="s">
        <v>3343</v>
      </c>
    </row>
    <row r="72">
      <c r="A72" s="1" t="s">
        <v>129</v>
      </c>
      <c r="E72" s="27" t="s">
        <v>123</v>
      </c>
    </row>
    <row r="73">
      <c r="A73" s="1" t="s">
        <v>121</v>
      </c>
      <c r="B73" s="1">
        <v>20</v>
      </c>
      <c r="C73" s="26" t="s">
        <v>3344</v>
      </c>
      <c r="D73" t="s">
        <v>123</v>
      </c>
      <c r="E73" s="27" t="s">
        <v>3345</v>
      </c>
      <c r="F73" s="28" t="s">
        <v>149</v>
      </c>
      <c r="G73" s="29">
        <v>35</v>
      </c>
      <c r="H73" s="28">
        <v>0</v>
      </c>
      <c r="I73" s="30">
        <f>ROUND(G73*H73,P4)</f>
        <v>0</v>
      </c>
      <c r="L73" s="31">
        <v>0</v>
      </c>
      <c r="M73" s="24">
        <f>ROUND(G73*L73,P4)</f>
        <v>0</v>
      </c>
      <c r="N73" s="25" t="s">
        <v>536</v>
      </c>
      <c r="O73" s="32">
        <f>M73*AA73</f>
        <v>0</v>
      </c>
      <c r="P73" s="1">
        <v>3</v>
      </c>
      <c r="AA73" s="1">
        <f>IF(P73=1,$O$3,IF(P73=2,$O$4,$O$5))</f>
        <v>0</v>
      </c>
    </row>
    <row r="74">
      <c r="A74" s="1" t="s">
        <v>127</v>
      </c>
      <c r="E74" s="27" t="s">
        <v>3345</v>
      </c>
    </row>
    <row r="75">
      <c r="A75" s="1" t="s">
        <v>128</v>
      </c>
      <c r="E75" s="33" t="s">
        <v>3343</v>
      </c>
    </row>
    <row r="76">
      <c r="A76" s="1" t="s">
        <v>129</v>
      </c>
      <c r="E76" s="27" t="s">
        <v>123</v>
      </c>
    </row>
    <row r="77">
      <c r="A77" s="1" t="s">
        <v>121</v>
      </c>
      <c r="B77" s="1">
        <v>21</v>
      </c>
      <c r="C77" s="26" t="s">
        <v>3346</v>
      </c>
      <c r="D77" t="s">
        <v>123</v>
      </c>
      <c r="E77" s="27" t="s">
        <v>3347</v>
      </c>
      <c r="F77" s="28" t="s">
        <v>149</v>
      </c>
      <c r="G77" s="29">
        <v>2</v>
      </c>
      <c r="H77" s="28">
        <v>0.0039399999999999999</v>
      </c>
      <c r="I77" s="30">
        <f>ROUND(G77*H77,P4)</f>
        <v>0</v>
      </c>
      <c r="L77" s="31">
        <v>0</v>
      </c>
      <c r="M77" s="24">
        <f>ROUND(G77*L77,P4)</f>
        <v>0</v>
      </c>
      <c r="N77" s="25" t="s">
        <v>536</v>
      </c>
      <c r="O77" s="32">
        <f>M77*AA77</f>
        <v>0</v>
      </c>
      <c r="P77" s="1">
        <v>3</v>
      </c>
      <c r="AA77" s="1">
        <f>IF(P77=1,$O$3,IF(P77=2,$O$4,$O$5))</f>
        <v>0</v>
      </c>
    </row>
    <row r="78">
      <c r="A78" s="1" t="s">
        <v>127</v>
      </c>
      <c r="E78" s="27" t="s">
        <v>3347</v>
      </c>
    </row>
    <row r="79" ht="25.5">
      <c r="A79" s="1" t="s">
        <v>128</v>
      </c>
      <c r="E79" s="33" t="s">
        <v>3348</v>
      </c>
    </row>
    <row r="80">
      <c r="A80" s="1" t="s">
        <v>129</v>
      </c>
      <c r="E80" s="27" t="s">
        <v>123</v>
      </c>
    </row>
    <row r="81">
      <c r="A81" s="1" t="s">
        <v>121</v>
      </c>
      <c r="B81" s="1">
        <v>22</v>
      </c>
      <c r="C81" s="26" t="s">
        <v>3349</v>
      </c>
      <c r="D81" t="s">
        <v>123</v>
      </c>
      <c r="E81" s="27" t="s">
        <v>3350</v>
      </c>
      <c r="F81" s="28" t="s">
        <v>149</v>
      </c>
      <c r="G81" s="29">
        <v>5</v>
      </c>
      <c r="H81" s="28">
        <v>0.00029</v>
      </c>
      <c r="I81" s="30">
        <f>ROUND(G81*H81,P4)</f>
        <v>0</v>
      </c>
      <c r="L81" s="31">
        <v>0</v>
      </c>
      <c r="M81" s="24">
        <f>ROUND(G81*L81,P4)</f>
        <v>0</v>
      </c>
      <c r="N81" s="25" t="s">
        <v>536</v>
      </c>
      <c r="O81" s="32">
        <f>M81*AA81</f>
        <v>0</v>
      </c>
      <c r="P81" s="1">
        <v>3</v>
      </c>
      <c r="AA81" s="1">
        <f>IF(P81=1,$O$3,IF(P81=2,$O$4,$O$5))</f>
        <v>0</v>
      </c>
    </row>
    <row r="82">
      <c r="A82" s="1" t="s">
        <v>127</v>
      </c>
      <c r="E82" s="27" t="s">
        <v>3350</v>
      </c>
    </row>
    <row r="83" ht="38.25">
      <c r="A83" s="1" t="s">
        <v>128</v>
      </c>
      <c r="E83" s="33" t="s">
        <v>3351</v>
      </c>
    </row>
    <row r="84">
      <c r="A84" s="1" t="s">
        <v>129</v>
      </c>
      <c r="E84" s="27" t="s">
        <v>123</v>
      </c>
    </row>
    <row r="85">
      <c r="A85" s="1" t="s">
        <v>121</v>
      </c>
      <c r="B85" s="1">
        <v>23</v>
      </c>
      <c r="C85" s="26" t="s">
        <v>3352</v>
      </c>
      <c r="D85" t="s">
        <v>123</v>
      </c>
      <c r="E85" s="27" t="s">
        <v>3353</v>
      </c>
      <c r="F85" s="28" t="s">
        <v>149</v>
      </c>
      <c r="G85" s="29">
        <v>12</v>
      </c>
      <c r="H85" s="28">
        <v>0.00014999999999999999</v>
      </c>
      <c r="I85" s="30">
        <f>ROUND(G85*H85,P4)</f>
        <v>0</v>
      </c>
      <c r="L85" s="31">
        <v>0</v>
      </c>
      <c r="M85" s="24">
        <f>ROUND(G85*L85,P4)</f>
        <v>0</v>
      </c>
      <c r="N85" s="25" t="s">
        <v>536</v>
      </c>
      <c r="O85" s="32">
        <f>M85*AA85</f>
        <v>0</v>
      </c>
      <c r="P85" s="1">
        <v>3</v>
      </c>
      <c r="AA85" s="1">
        <f>IF(P85=1,$O$3,IF(P85=2,$O$4,$O$5))</f>
        <v>0</v>
      </c>
    </row>
    <row r="86">
      <c r="A86" s="1" t="s">
        <v>127</v>
      </c>
      <c r="E86" s="27" t="s">
        <v>3353</v>
      </c>
    </row>
    <row r="87" ht="89.25">
      <c r="A87" s="1" t="s">
        <v>128</v>
      </c>
      <c r="E87" s="33" t="s">
        <v>3354</v>
      </c>
    </row>
    <row r="88">
      <c r="A88" s="1" t="s">
        <v>129</v>
      </c>
      <c r="E88" s="27" t="s">
        <v>123</v>
      </c>
    </row>
    <row r="89">
      <c r="A89" s="1" t="s">
        <v>121</v>
      </c>
      <c r="B89" s="1">
        <v>24</v>
      </c>
      <c r="C89" s="26" t="s">
        <v>3355</v>
      </c>
      <c r="D89" t="s">
        <v>123</v>
      </c>
      <c r="E89" s="27" t="s">
        <v>3356</v>
      </c>
      <c r="F89" s="28" t="s">
        <v>142</v>
      </c>
      <c r="G89" s="29">
        <v>172.69999999999999</v>
      </c>
      <c r="H89" s="28">
        <v>0</v>
      </c>
      <c r="I89" s="30">
        <f>ROUND(G89*H89,P4)</f>
        <v>0</v>
      </c>
      <c r="L89" s="31">
        <v>0</v>
      </c>
      <c r="M89" s="24">
        <f>ROUND(G89*L89,P4)</f>
        <v>0</v>
      </c>
      <c r="N89" s="25" t="s">
        <v>536</v>
      </c>
      <c r="O89" s="32">
        <f>M89*AA89</f>
        <v>0</v>
      </c>
      <c r="P89" s="1">
        <v>3</v>
      </c>
      <c r="AA89" s="1">
        <f>IF(P89=1,$O$3,IF(P89=2,$O$4,$O$5))</f>
        <v>0</v>
      </c>
    </row>
    <row r="90">
      <c r="A90" s="1" t="s">
        <v>127</v>
      </c>
      <c r="E90" s="27" t="s">
        <v>3356</v>
      </c>
    </row>
    <row r="91" ht="38.25">
      <c r="A91" s="1" t="s">
        <v>128</v>
      </c>
      <c r="E91" s="33" t="s">
        <v>3357</v>
      </c>
    </row>
    <row r="92">
      <c r="A92" s="1" t="s">
        <v>129</v>
      </c>
      <c r="E92" s="27" t="s">
        <v>123</v>
      </c>
    </row>
    <row r="93" ht="25.5">
      <c r="A93" s="1" t="s">
        <v>121</v>
      </c>
      <c r="B93" s="1">
        <v>25</v>
      </c>
      <c r="C93" s="26" t="s">
        <v>3358</v>
      </c>
      <c r="D93" t="s">
        <v>123</v>
      </c>
      <c r="E93" s="27" t="s">
        <v>3359</v>
      </c>
      <c r="F93" s="28" t="s">
        <v>632</v>
      </c>
      <c r="G93" s="29">
        <v>0.37</v>
      </c>
      <c r="H93" s="28">
        <v>0</v>
      </c>
      <c r="I93" s="30">
        <f>ROUND(G93*H93,P4)</f>
        <v>0</v>
      </c>
      <c r="L93" s="31">
        <v>0</v>
      </c>
      <c r="M93" s="24">
        <f>ROUND(G93*L93,P4)</f>
        <v>0</v>
      </c>
      <c r="N93" s="25" t="s">
        <v>536</v>
      </c>
      <c r="O93" s="32">
        <f>M93*AA93</f>
        <v>0</v>
      </c>
      <c r="P93" s="1">
        <v>3</v>
      </c>
      <c r="AA93" s="1">
        <f>IF(P93=1,$O$3,IF(P93=2,$O$4,$O$5))</f>
        <v>0</v>
      </c>
    </row>
    <row r="94" ht="25.5">
      <c r="A94" s="1" t="s">
        <v>127</v>
      </c>
      <c r="E94" s="27" t="s">
        <v>3359</v>
      </c>
    </row>
    <row r="95">
      <c r="A95" s="1" t="s">
        <v>128</v>
      </c>
    </row>
    <row r="96">
      <c r="A96" s="1" t="s">
        <v>129</v>
      </c>
      <c r="E96" s="27" t="s">
        <v>123</v>
      </c>
    </row>
    <row r="97">
      <c r="A97" s="1" t="s">
        <v>118</v>
      </c>
      <c r="C97" s="22" t="s">
        <v>1162</v>
      </c>
      <c r="E97" s="23" t="s">
        <v>1163</v>
      </c>
      <c r="L97" s="24">
        <f>SUMIFS(L98:L241,A98:A241,"P")</f>
        <v>0</v>
      </c>
      <c r="M97" s="24">
        <f>SUMIFS(M98:M241,A98:A241,"P")</f>
        <v>0</v>
      </c>
      <c r="N97" s="25"/>
    </row>
    <row r="98" ht="25.5">
      <c r="A98" s="1" t="s">
        <v>121</v>
      </c>
      <c r="B98" s="1">
        <v>26</v>
      </c>
      <c r="C98" s="26" t="s">
        <v>3360</v>
      </c>
      <c r="D98" t="s">
        <v>123</v>
      </c>
      <c r="E98" s="27" t="s">
        <v>3361</v>
      </c>
      <c r="F98" s="28" t="s">
        <v>142</v>
      </c>
      <c r="G98" s="29">
        <v>15</v>
      </c>
      <c r="H98" s="28">
        <v>0.00088000000000000003</v>
      </c>
      <c r="I98" s="30">
        <f>ROUND(G98*H98,P4)</f>
        <v>0</v>
      </c>
      <c r="L98" s="31">
        <v>0</v>
      </c>
      <c r="M98" s="24">
        <f>ROUND(G98*L98,P4)</f>
        <v>0</v>
      </c>
      <c r="N98" s="25" t="s">
        <v>536</v>
      </c>
      <c r="O98" s="32">
        <f>M98*AA98</f>
        <v>0</v>
      </c>
      <c r="P98" s="1">
        <v>3</v>
      </c>
      <c r="AA98" s="1">
        <f>IF(P98=1,$O$3,IF(P98=2,$O$4,$O$5))</f>
        <v>0</v>
      </c>
    </row>
    <row r="99" ht="25.5">
      <c r="A99" s="1" t="s">
        <v>127</v>
      </c>
      <c r="E99" s="27" t="s">
        <v>3361</v>
      </c>
    </row>
    <row r="100">
      <c r="A100" s="1" t="s">
        <v>128</v>
      </c>
      <c r="E100" s="33" t="s">
        <v>3362</v>
      </c>
    </row>
    <row r="101">
      <c r="A101" s="1" t="s">
        <v>129</v>
      </c>
      <c r="E101" s="27" t="s">
        <v>123</v>
      </c>
    </row>
    <row r="102" ht="25.5">
      <c r="A102" s="1" t="s">
        <v>121</v>
      </c>
      <c r="B102" s="1">
        <v>27</v>
      </c>
      <c r="C102" s="26" t="s">
        <v>3363</v>
      </c>
      <c r="D102" t="s">
        <v>123</v>
      </c>
      <c r="E102" s="27" t="s">
        <v>3364</v>
      </c>
      <c r="F102" s="28" t="s">
        <v>142</v>
      </c>
      <c r="G102" s="29">
        <v>52</v>
      </c>
      <c r="H102" s="28">
        <v>0.0011100000000000001</v>
      </c>
      <c r="I102" s="30">
        <f>ROUND(G102*H102,P4)</f>
        <v>0</v>
      </c>
      <c r="L102" s="31">
        <v>0</v>
      </c>
      <c r="M102" s="24">
        <f>ROUND(G102*L102,P4)</f>
        <v>0</v>
      </c>
      <c r="N102" s="25" t="s">
        <v>536</v>
      </c>
      <c r="O102" s="32">
        <f>M102*AA102</f>
        <v>0</v>
      </c>
      <c r="P102" s="1">
        <v>3</v>
      </c>
      <c r="AA102" s="1">
        <f>IF(P102=1,$O$3,IF(P102=2,$O$4,$O$5))</f>
        <v>0</v>
      </c>
    </row>
    <row r="103" ht="25.5">
      <c r="A103" s="1" t="s">
        <v>127</v>
      </c>
      <c r="E103" s="27" t="s">
        <v>3364</v>
      </c>
    </row>
    <row r="104">
      <c r="A104" s="1" t="s">
        <v>128</v>
      </c>
      <c r="E104" s="33" t="s">
        <v>3365</v>
      </c>
    </row>
    <row r="105">
      <c r="A105" s="1" t="s">
        <v>129</v>
      </c>
      <c r="E105" s="27" t="s">
        <v>123</v>
      </c>
    </row>
    <row r="106" ht="25.5">
      <c r="A106" s="1" t="s">
        <v>121</v>
      </c>
      <c r="B106" s="1">
        <v>28</v>
      </c>
      <c r="C106" s="26" t="s">
        <v>3366</v>
      </c>
      <c r="D106" t="s">
        <v>123</v>
      </c>
      <c r="E106" s="27" t="s">
        <v>3367</v>
      </c>
      <c r="F106" s="28" t="s">
        <v>142</v>
      </c>
      <c r="G106" s="29">
        <v>8</v>
      </c>
      <c r="H106" s="28">
        <v>0.0013600000000000001</v>
      </c>
      <c r="I106" s="30">
        <f>ROUND(G106*H106,P4)</f>
        <v>0</v>
      </c>
      <c r="L106" s="31">
        <v>0</v>
      </c>
      <c r="M106" s="24">
        <f>ROUND(G106*L106,P4)</f>
        <v>0</v>
      </c>
      <c r="N106" s="25" t="s">
        <v>536</v>
      </c>
      <c r="O106" s="32">
        <f>M106*AA106</f>
        <v>0</v>
      </c>
      <c r="P106" s="1">
        <v>3</v>
      </c>
      <c r="AA106" s="1">
        <f>IF(P106=1,$O$3,IF(P106=2,$O$4,$O$5))</f>
        <v>0</v>
      </c>
    </row>
    <row r="107" ht="25.5">
      <c r="A107" s="1" t="s">
        <v>127</v>
      </c>
      <c r="E107" s="27" t="s">
        <v>3367</v>
      </c>
    </row>
    <row r="108">
      <c r="A108" s="1" t="s">
        <v>128</v>
      </c>
      <c r="E108" s="33" t="s">
        <v>3368</v>
      </c>
    </row>
    <row r="109">
      <c r="A109" s="1" t="s">
        <v>129</v>
      </c>
      <c r="E109" s="27" t="s">
        <v>123</v>
      </c>
    </row>
    <row r="110">
      <c r="A110" s="1" t="s">
        <v>121</v>
      </c>
      <c r="B110" s="1">
        <v>29</v>
      </c>
      <c r="C110" s="26" t="s">
        <v>3369</v>
      </c>
      <c r="D110" t="s">
        <v>123</v>
      </c>
      <c r="E110" s="27" t="s">
        <v>3370</v>
      </c>
      <c r="F110" s="28" t="s">
        <v>142</v>
      </c>
      <c r="G110" s="29">
        <v>200</v>
      </c>
      <c r="H110" s="28">
        <v>0</v>
      </c>
      <c r="I110" s="30">
        <f>ROUND(G110*H110,P4)</f>
        <v>0</v>
      </c>
      <c r="L110" s="31">
        <v>0</v>
      </c>
      <c r="M110" s="24">
        <f>ROUND(G110*L110,P4)</f>
        <v>0</v>
      </c>
      <c r="N110" s="25" t="s">
        <v>536</v>
      </c>
      <c r="O110" s="32">
        <f>M110*AA110</f>
        <v>0</v>
      </c>
      <c r="P110" s="1">
        <v>3</v>
      </c>
      <c r="AA110" s="1">
        <f>IF(P110=1,$O$3,IF(P110=2,$O$4,$O$5))</f>
        <v>0</v>
      </c>
    </row>
    <row r="111">
      <c r="A111" s="1" t="s">
        <v>127</v>
      </c>
      <c r="E111" s="27" t="s">
        <v>3370</v>
      </c>
    </row>
    <row r="112">
      <c r="A112" s="1" t="s">
        <v>128</v>
      </c>
      <c r="E112" s="33" t="s">
        <v>3371</v>
      </c>
    </row>
    <row r="113">
      <c r="A113" s="1" t="s">
        <v>129</v>
      </c>
      <c r="E113" s="27" t="s">
        <v>123</v>
      </c>
    </row>
    <row r="114">
      <c r="A114" s="1" t="s">
        <v>121</v>
      </c>
      <c r="B114" s="1">
        <v>30</v>
      </c>
      <c r="C114" s="26" t="s">
        <v>3372</v>
      </c>
      <c r="D114" t="s">
        <v>123</v>
      </c>
      <c r="E114" s="27" t="s">
        <v>3373</v>
      </c>
      <c r="F114" s="28" t="s">
        <v>142</v>
      </c>
      <c r="G114" s="29">
        <v>200</v>
      </c>
      <c r="H114" s="28">
        <v>0</v>
      </c>
      <c r="I114" s="30">
        <f>ROUND(G114*H114,P4)</f>
        <v>0</v>
      </c>
      <c r="L114" s="31">
        <v>0</v>
      </c>
      <c r="M114" s="24">
        <f>ROUND(G114*L114,P4)</f>
        <v>0</v>
      </c>
      <c r="N114" s="25" t="s">
        <v>536</v>
      </c>
      <c r="O114" s="32">
        <f>M114*AA114</f>
        <v>0</v>
      </c>
      <c r="P114" s="1">
        <v>3</v>
      </c>
      <c r="AA114" s="1">
        <f>IF(P114=1,$O$3,IF(P114=2,$O$4,$O$5))</f>
        <v>0</v>
      </c>
    </row>
    <row r="115">
      <c r="A115" s="1" t="s">
        <v>127</v>
      </c>
      <c r="E115" s="27" t="s">
        <v>3373</v>
      </c>
    </row>
    <row r="116">
      <c r="A116" s="1" t="s">
        <v>128</v>
      </c>
      <c r="E116" s="33" t="s">
        <v>3371</v>
      </c>
    </row>
    <row r="117">
      <c r="A117" s="1" t="s">
        <v>129</v>
      </c>
      <c r="E117" s="27" t="s">
        <v>123</v>
      </c>
    </row>
    <row r="118" ht="25.5">
      <c r="A118" s="1" t="s">
        <v>121</v>
      </c>
      <c r="B118" s="1">
        <v>31</v>
      </c>
      <c r="C118" s="26" t="s">
        <v>3374</v>
      </c>
      <c r="D118" t="s">
        <v>123</v>
      </c>
      <c r="E118" s="27" t="s">
        <v>3375</v>
      </c>
      <c r="F118" s="28" t="s">
        <v>142</v>
      </c>
      <c r="G118" s="29">
        <v>240</v>
      </c>
      <c r="H118" s="28">
        <v>0.00075000000000000002</v>
      </c>
      <c r="I118" s="30">
        <f>ROUND(G118*H118,P4)</f>
        <v>0</v>
      </c>
      <c r="L118" s="31">
        <v>0</v>
      </c>
      <c r="M118" s="24">
        <f>ROUND(G118*L118,P4)</f>
        <v>0</v>
      </c>
      <c r="N118" s="25" t="s">
        <v>536</v>
      </c>
      <c r="O118" s="32">
        <f>M118*AA118</f>
        <v>0</v>
      </c>
      <c r="P118" s="1">
        <v>3</v>
      </c>
      <c r="AA118" s="1">
        <f>IF(P118=1,$O$3,IF(P118=2,$O$4,$O$5))</f>
        <v>0</v>
      </c>
    </row>
    <row r="119" ht="25.5">
      <c r="A119" s="1" t="s">
        <v>127</v>
      </c>
      <c r="E119" s="27" t="s">
        <v>3375</v>
      </c>
    </row>
    <row r="120">
      <c r="A120" s="1" t="s">
        <v>128</v>
      </c>
      <c r="E120" s="33" t="s">
        <v>3376</v>
      </c>
    </row>
    <row r="121">
      <c r="A121" s="1" t="s">
        <v>129</v>
      </c>
      <c r="E121" s="27" t="s">
        <v>123</v>
      </c>
    </row>
    <row r="122" ht="25.5">
      <c r="A122" s="1" t="s">
        <v>121</v>
      </c>
      <c r="B122" s="1">
        <v>32</v>
      </c>
      <c r="C122" s="26" t="s">
        <v>3377</v>
      </c>
      <c r="D122" t="s">
        <v>123</v>
      </c>
      <c r="E122" s="27" t="s">
        <v>3378</v>
      </c>
      <c r="F122" s="28" t="s">
        <v>142</v>
      </c>
      <c r="G122" s="29">
        <v>220</v>
      </c>
      <c r="H122" s="28">
        <v>0.00115</v>
      </c>
      <c r="I122" s="30">
        <f>ROUND(G122*H122,P4)</f>
        <v>0</v>
      </c>
      <c r="L122" s="31">
        <v>0</v>
      </c>
      <c r="M122" s="24">
        <f>ROUND(G122*L122,P4)</f>
        <v>0</v>
      </c>
      <c r="N122" s="25" t="s">
        <v>536</v>
      </c>
      <c r="O122" s="32">
        <f>M122*AA122</f>
        <v>0</v>
      </c>
      <c r="P122" s="1">
        <v>3</v>
      </c>
      <c r="AA122" s="1">
        <f>IF(P122=1,$O$3,IF(P122=2,$O$4,$O$5))</f>
        <v>0</v>
      </c>
    </row>
    <row r="123" ht="25.5">
      <c r="A123" s="1" t="s">
        <v>127</v>
      </c>
      <c r="E123" s="27" t="s">
        <v>3378</v>
      </c>
    </row>
    <row r="124">
      <c r="A124" s="1" t="s">
        <v>128</v>
      </c>
      <c r="E124" s="33" t="s">
        <v>3379</v>
      </c>
    </row>
    <row r="125">
      <c r="A125" s="1" t="s">
        <v>129</v>
      </c>
      <c r="E125" s="27" t="s">
        <v>123</v>
      </c>
    </row>
    <row r="126" ht="25.5">
      <c r="A126" s="1" t="s">
        <v>121</v>
      </c>
      <c r="B126" s="1">
        <v>33</v>
      </c>
      <c r="C126" s="26" t="s">
        <v>3380</v>
      </c>
      <c r="D126" t="s">
        <v>123</v>
      </c>
      <c r="E126" s="27" t="s">
        <v>3381</v>
      </c>
      <c r="F126" s="28" t="s">
        <v>142</v>
      </c>
      <c r="G126" s="29">
        <v>151</v>
      </c>
      <c r="H126" s="28">
        <v>0.0012999999999999999</v>
      </c>
      <c r="I126" s="30">
        <f>ROUND(G126*H126,P4)</f>
        <v>0</v>
      </c>
      <c r="L126" s="31">
        <v>0</v>
      </c>
      <c r="M126" s="24">
        <f>ROUND(G126*L126,P4)</f>
        <v>0</v>
      </c>
      <c r="N126" s="25" t="s">
        <v>536</v>
      </c>
      <c r="O126" s="32">
        <f>M126*AA126</f>
        <v>0</v>
      </c>
      <c r="P126" s="1">
        <v>3</v>
      </c>
      <c r="AA126" s="1">
        <f>IF(P126=1,$O$3,IF(P126=2,$O$4,$O$5))</f>
        <v>0</v>
      </c>
    </row>
    <row r="127" ht="25.5">
      <c r="A127" s="1" t="s">
        <v>127</v>
      </c>
      <c r="E127" s="27" t="s">
        <v>3381</v>
      </c>
    </row>
    <row r="128">
      <c r="A128" s="1" t="s">
        <v>128</v>
      </c>
      <c r="E128" s="33" t="s">
        <v>3382</v>
      </c>
    </row>
    <row r="129">
      <c r="A129" s="1" t="s">
        <v>129</v>
      </c>
      <c r="E129" s="27" t="s">
        <v>123</v>
      </c>
    </row>
    <row r="130" ht="25.5">
      <c r="A130" s="1" t="s">
        <v>121</v>
      </c>
      <c r="B130" s="1">
        <v>34</v>
      </c>
      <c r="C130" s="26" t="s">
        <v>3383</v>
      </c>
      <c r="D130" t="s">
        <v>123</v>
      </c>
      <c r="E130" s="27" t="s">
        <v>3384</v>
      </c>
      <c r="F130" s="28" t="s">
        <v>142</v>
      </c>
      <c r="G130" s="29">
        <v>50</v>
      </c>
      <c r="H130" s="28">
        <v>0.0025500000000000002</v>
      </c>
      <c r="I130" s="30">
        <f>ROUND(G130*H130,P4)</f>
        <v>0</v>
      </c>
      <c r="L130" s="31">
        <v>0</v>
      </c>
      <c r="M130" s="24">
        <f>ROUND(G130*L130,P4)</f>
        <v>0</v>
      </c>
      <c r="N130" s="25" t="s">
        <v>536</v>
      </c>
      <c r="O130" s="32">
        <f>M130*AA130</f>
        <v>0</v>
      </c>
      <c r="P130" s="1">
        <v>3</v>
      </c>
      <c r="AA130" s="1">
        <f>IF(P130=1,$O$3,IF(P130=2,$O$4,$O$5))</f>
        <v>0</v>
      </c>
    </row>
    <row r="131" ht="25.5">
      <c r="A131" s="1" t="s">
        <v>127</v>
      </c>
      <c r="E131" s="27" t="s">
        <v>3384</v>
      </c>
    </row>
    <row r="132">
      <c r="A132" s="1" t="s">
        <v>128</v>
      </c>
      <c r="E132" s="33" t="s">
        <v>3385</v>
      </c>
    </row>
    <row r="133">
      <c r="A133" s="1" t="s">
        <v>129</v>
      </c>
      <c r="E133" s="27" t="s">
        <v>123</v>
      </c>
    </row>
    <row r="134" ht="25.5">
      <c r="A134" s="1" t="s">
        <v>121</v>
      </c>
      <c r="B134" s="1">
        <v>35</v>
      </c>
      <c r="C134" s="26" t="s">
        <v>3386</v>
      </c>
      <c r="D134" t="s">
        <v>123</v>
      </c>
      <c r="E134" s="27" t="s">
        <v>3387</v>
      </c>
      <c r="F134" s="28" t="s">
        <v>142</v>
      </c>
      <c r="G134" s="29">
        <v>15</v>
      </c>
      <c r="H134" s="28">
        <v>0.00362</v>
      </c>
      <c r="I134" s="30">
        <f>ROUND(G134*H134,P4)</f>
        <v>0</v>
      </c>
      <c r="L134" s="31">
        <v>0</v>
      </c>
      <c r="M134" s="24">
        <f>ROUND(G134*L134,P4)</f>
        <v>0</v>
      </c>
      <c r="N134" s="25" t="s">
        <v>536</v>
      </c>
      <c r="O134" s="32">
        <f>M134*AA134</f>
        <v>0</v>
      </c>
      <c r="P134" s="1">
        <v>3</v>
      </c>
      <c r="AA134" s="1">
        <f>IF(P134=1,$O$3,IF(P134=2,$O$4,$O$5))</f>
        <v>0</v>
      </c>
    </row>
    <row r="135" ht="25.5">
      <c r="A135" s="1" t="s">
        <v>127</v>
      </c>
      <c r="E135" s="27" t="s">
        <v>3387</v>
      </c>
    </row>
    <row r="136">
      <c r="A136" s="1" t="s">
        <v>128</v>
      </c>
      <c r="E136" s="33" t="s">
        <v>3362</v>
      </c>
    </row>
    <row r="137">
      <c r="A137" s="1" t="s">
        <v>129</v>
      </c>
      <c r="E137" s="27" t="s">
        <v>123</v>
      </c>
    </row>
    <row r="138">
      <c r="A138" s="1" t="s">
        <v>121</v>
      </c>
      <c r="B138" s="1">
        <v>36</v>
      </c>
      <c r="C138" s="26" t="s">
        <v>3388</v>
      </c>
      <c r="D138" t="s">
        <v>123</v>
      </c>
      <c r="E138" s="27" t="s">
        <v>3389</v>
      </c>
      <c r="F138" s="28" t="s">
        <v>142</v>
      </c>
      <c r="G138" s="29">
        <v>67</v>
      </c>
      <c r="H138" s="28">
        <v>0.00016000000000000001</v>
      </c>
      <c r="I138" s="30">
        <f>ROUND(G138*H138,P4)</f>
        <v>0</v>
      </c>
      <c r="L138" s="31">
        <v>0</v>
      </c>
      <c r="M138" s="24">
        <f>ROUND(G138*L138,P4)</f>
        <v>0</v>
      </c>
      <c r="N138" s="25" t="s">
        <v>536</v>
      </c>
      <c r="O138" s="32">
        <f>M138*AA138</f>
        <v>0</v>
      </c>
      <c r="P138" s="1">
        <v>3</v>
      </c>
      <c r="AA138" s="1">
        <f>IF(P138=1,$O$3,IF(P138=2,$O$4,$O$5))</f>
        <v>0</v>
      </c>
    </row>
    <row r="139">
      <c r="A139" s="1" t="s">
        <v>127</v>
      </c>
      <c r="E139" s="27" t="s">
        <v>3389</v>
      </c>
    </row>
    <row r="140">
      <c r="A140" s="1" t="s">
        <v>128</v>
      </c>
      <c r="E140" s="33" t="s">
        <v>3390</v>
      </c>
    </row>
    <row r="141">
      <c r="A141" s="1" t="s">
        <v>129</v>
      </c>
      <c r="E141" s="27" t="s">
        <v>123</v>
      </c>
    </row>
    <row r="142">
      <c r="A142" s="1" t="s">
        <v>121</v>
      </c>
      <c r="B142" s="1">
        <v>37</v>
      </c>
      <c r="C142" s="26" t="s">
        <v>3391</v>
      </c>
      <c r="D142" t="s">
        <v>123</v>
      </c>
      <c r="E142" s="27" t="s">
        <v>3392</v>
      </c>
      <c r="F142" s="28" t="s">
        <v>142</v>
      </c>
      <c r="G142" s="29">
        <v>8</v>
      </c>
      <c r="H142" s="28">
        <v>0.00029</v>
      </c>
      <c r="I142" s="30">
        <f>ROUND(G142*H142,P4)</f>
        <v>0</v>
      </c>
      <c r="L142" s="31">
        <v>0</v>
      </c>
      <c r="M142" s="24">
        <f>ROUND(G142*L142,P4)</f>
        <v>0</v>
      </c>
      <c r="N142" s="25" t="s">
        <v>536</v>
      </c>
      <c r="O142" s="32">
        <f>M142*AA142</f>
        <v>0</v>
      </c>
      <c r="P142" s="1">
        <v>3</v>
      </c>
      <c r="AA142" s="1">
        <f>IF(P142=1,$O$3,IF(P142=2,$O$4,$O$5))</f>
        <v>0</v>
      </c>
    </row>
    <row r="143">
      <c r="A143" s="1" t="s">
        <v>127</v>
      </c>
      <c r="E143" s="27" t="s">
        <v>3392</v>
      </c>
    </row>
    <row r="144">
      <c r="A144" s="1" t="s">
        <v>128</v>
      </c>
      <c r="E144" s="33" t="s">
        <v>3368</v>
      </c>
    </row>
    <row r="145">
      <c r="A145" s="1" t="s">
        <v>129</v>
      </c>
      <c r="E145" s="27" t="s">
        <v>123</v>
      </c>
    </row>
    <row r="146">
      <c r="A146" s="1" t="s">
        <v>121</v>
      </c>
      <c r="B146" s="1">
        <v>38</v>
      </c>
      <c r="C146" s="26" t="s">
        <v>3393</v>
      </c>
      <c r="D146" t="s">
        <v>123</v>
      </c>
      <c r="E146" s="27" t="s">
        <v>3394</v>
      </c>
      <c r="F146" s="28" t="s">
        <v>142</v>
      </c>
      <c r="G146" s="29">
        <v>65</v>
      </c>
      <c r="H146" s="28">
        <v>0.00040000000000000002</v>
      </c>
      <c r="I146" s="30">
        <f>ROUND(G146*H146,P4)</f>
        <v>0</v>
      </c>
      <c r="L146" s="31">
        <v>0</v>
      </c>
      <c r="M146" s="24">
        <f>ROUND(G146*L146,P4)</f>
        <v>0</v>
      </c>
      <c r="N146" s="25" t="s">
        <v>536</v>
      </c>
      <c r="O146" s="32">
        <f>M146*AA146</f>
        <v>0</v>
      </c>
      <c r="P146" s="1">
        <v>3</v>
      </c>
      <c r="AA146" s="1">
        <f>IF(P146=1,$O$3,IF(P146=2,$O$4,$O$5))</f>
        <v>0</v>
      </c>
    </row>
    <row r="147">
      <c r="A147" s="1" t="s">
        <v>127</v>
      </c>
      <c r="E147" s="27" t="s">
        <v>3394</v>
      </c>
    </row>
    <row r="148">
      <c r="A148" s="1" t="s">
        <v>128</v>
      </c>
      <c r="E148" s="33" t="s">
        <v>3395</v>
      </c>
    </row>
    <row r="149">
      <c r="A149" s="1" t="s">
        <v>129</v>
      </c>
      <c r="E149" s="27" t="s">
        <v>123</v>
      </c>
    </row>
    <row r="150" ht="25.5">
      <c r="A150" s="1" t="s">
        <v>121</v>
      </c>
      <c r="B150" s="1">
        <v>39</v>
      </c>
      <c r="C150" s="26" t="s">
        <v>3396</v>
      </c>
      <c r="D150" t="s">
        <v>123</v>
      </c>
      <c r="E150" s="27" t="s">
        <v>3397</v>
      </c>
      <c r="F150" s="28" t="s">
        <v>142</v>
      </c>
      <c r="G150" s="29">
        <v>240</v>
      </c>
      <c r="H150" s="28">
        <v>4.0000000000000003E-05</v>
      </c>
      <c r="I150" s="30">
        <f>ROUND(G150*H150,P4)</f>
        <v>0</v>
      </c>
      <c r="L150" s="31">
        <v>0</v>
      </c>
      <c r="M150" s="24">
        <f>ROUND(G150*L150,P4)</f>
        <v>0</v>
      </c>
      <c r="N150" s="25" t="s">
        <v>536</v>
      </c>
      <c r="O150" s="32">
        <f>M150*AA150</f>
        <v>0</v>
      </c>
      <c r="P150" s="1">
        <v>3</v>
      </c>
      <c r="AA150" s="1">
        <f>IF(P150=1,$O$3,IF(P150=2,$O$4,$O$5))</f>
        <v>0</v>
      </c>
    </row>
    <row r="151" ht="38.25">
      <c r="A151" s="1" t="s">
        <v>127</v>
      </c>
      <c r="E151" s="27" t="s">
        <v>3398</v>
      </c>
    </row>
    <row r="152">
      <c r="A152" s="1" t="s">
        <v>128</v>
      </c>
      <c r="E152" s="33" t="s">
        <v>3376</v>
      </c>
    </row>
    <row r="153">
      <c r="A153" s="1" t="s">
        <v>129</v>
      </c>
      <c r="E153" s="27" t="s">
        <v>123</v>
      </c>
    </row>
    <row r="154" ht="25.5">
      <c r="A154" s="1" t="s">
        <v>121</v>
      </c>
      <c r="B154" s="1">
        <v>40</v>
      </c>
      <c r="C154" s="26" t="s">
        <v>3399</v>
      </c>
      <c r="D154" t="s">
        <v>123</v>
      </c>
      <c r="E154" s="27" t="s">
        <v>3397</v>
      </c>
      <c r="F154" s="28" t="s">
        <v>142</v>
      </c>
      <c r="G154" s="29">
        <v>220</v>
      </c>
      <c r="H154" s="28">
        <v>4.0000000000000003E-05</v>
      </c>
      <c r="I154" s="30">
        <f>ROUND(G154*H154,P4)</f>
        <v>0</v>
      </c>
      <c r="L154" s="31">
        <v>0</v>
      </c>
      <c r="M154" s="24">
        <f>ROUND(G154*L154,P4)</f>
        <v>0</v>
      </c>
      <c r="N154" s="25" t="s">
        <v>536</v>
      </c>
      <c r="O154" s="32">
        <f>M154*AA154</f>
        <v>0</v>
      </c>
      <c r="P154" s="1">
        <v>3</v>
      </c>
      <c r="AA154" s="1">
        <f>IF(P154=1,$O$3,IF(P154=2,$O$4,$O$5))</f>
        <v>0</v>
      </c>
    </row>
    <row r="155" ht="38.25">
      <c r="A155" s="1" t="s">
        <v>127</v>
      </c>
      <c r="E155" s="27" t="s">
        <v>3400</v>
      </c>
    </row>
    <row r="156">
      <c r="A156" s="1" t="s">
        <v>128</v>
      </c>
      <c r="E156" s="33" t="s">
        <v>3379</v>
      </c>
    </row>
    <row r="157">
      <c r="A157" s="1" t="s">
        <v>129</v>
      </c>
      <c r="E157" s="27" t="s">
        <v>123</v>
      </c>
    </row>
    <row r="158" ht="25.5">
      <c r="A158" s="1" t="s">
        <v>121</v>
      </c>
      <c r="B158" s="1">
        <v>41</v>
      </c>
      <c r="C158" s="26" t="s">
        <v>3401</v>
      </c>
      <c r="D158" t="s">
        <v>123</v>
      </c>
      <c r="E158" s="27" t="s">
        <v>3402</v>
      </c>
      <c r="F158" s="28" t="s">
        <v>142</v>
      </c>
      <c r="G158" s="29">
        <v>8</v>
      </c>
      <c r="H158" s="28">
        <v>8.0000000000000007E-05</v>
      </c>
      <c r="I158" s="30">
        <f>ROUND(G158*H158,P4)</f>
        <v>0</v>
      </c>
      <c r="L158" s="31">
        <v>0</v>
      </c>
      <c r="M158" s="24">
        <f>ROUND(G158*L158,P4)</f>
        <v>0</v>
      </c>
      <c r="N158" s="25" t="s">
        <v>536</v>
      </c>
      <c r="O158" s="32">
        <f>M158*AA158</f>
        <v>0</v>
      </c>
      <c r="P158" s="1">
        <v>3</v>
      </c>
      <c r="AA158" s="1">
        <f>IF(P158=1,$O$3,IF(P158=2,$O$4,$O$5))</f>
        <v>0</v>
      </c>
    </row>
    <row r="159" ht="38.25">
      <c r="A159" s="1" t="s">
        <v>127</v>
      </c>
      <c r="E159" s="27" t="s">
        <v>3403</v>
      </c>
    </row>
    <row r="160">
      <c r="A160" s="1" t="s">
        <v>128</v>
      </c>
      <c r="E160" s="33" t="s">
        <v>3368</v>
      </c>
    </row>
    <row r="161">
      <c r="A161" s="1" t="s">
        <v>129</v>
      </c>
      <c r="E161" s="27" t="s">
        <v>123</v>
      </c>
    </row>
    <row r="162" ht="25.5">
      <c r="A162" s="1" t="s">
        <v>121</v>
      </c>
      <c r="B162" s="1">
        <v>42</v>
      </c>
      <c r="C162" s="26" t="s">
        <v>3404</v>
      </c>
      <c r="D162" t="s">
        <v>123</v>
      </c>
      <c r="E162" s="27" t="s">
        <v>3402</v>
      </c>
      <c r="F162" s="28" t="s">
        <v>142</v>
      </c>
      <c r="G162" s="29">
        <v>15</v>
      </c>
      <c r="H162" s="28">
        <v>0.00011</v>
      </c>
      <c r="I162" s="30">
        <f>ROUND(G162*H162,P4)</f>
        <v>0</v>
      </c>
      <c r="L162" s="31">
        <v>0</v>
      </c>
      <c r="M162" s="24">
        <f>ROUND(G162*L162,P4)</f>
        <v>0</v>
      </c>
      <c r="N162" s="25" t="s">
        <v>536</v>
      </c>
      <c r="O162" s="32">
        <f>M162*AA162</f>
        <v>0</v>
      </c>
      <c r="P162" s="1">
        <v>3</v>
      </c>
      <c r="AA162" s="1">
        <f>IF(P162=1,$O$3,IF(P162=2,$O$4,$O$5))</f>
        <v>0</v>
      </c>
    </row>
    <row r="163" ht="38.25">
      <c r="A163" s="1" t="s">
        <v>127</v>
      </c>
      <c r="E163" s="27" t="s">
        <v>3405</v>
      </c>
    </row>
    <row r="164">
      <c r="A164" s="1" t="s">
        <v>128</v>
      </c>
      <c r="E164" s="33" t="s">
        <v>3362</v>
      </c>
    </row>
    <row r="165">
      <c r="A165" s="1" t="s">
        <v>129</v>
      </c>
      <c r="E165" s="27" t="s">
        <v>123</v>
      </c>
    </row>
    <row r="166" ht="25.5">
      <c r="A166" s="1" t="s">
        <v>121</v>
      </c>
      <c r="B166" s="1">
        <v>43</v>
      </c>
      <c r="C166" s="26" t="s">
        <v>3406</v>
      </c>
      <c r="D166" t="s">
        <v>123</v>
      </c>
      <c r="E166" s="27" t="s">
        <v>3407</v>
      </c>
      <c r="F166" s="28" t="s">
        <v>142</v>
      </c>
      <c r="G166" s="29">
        <v>7.4000000000000004</v>
      </c>
      <c r="H166" s="28">
        <v>0.00031</v>
      </c>
      <c r="I166" s="30">
        <f>ROUND(G166*H166,P4)</f>
        <v>0</v>
      </c>
      <c r="L166" s="31">
        <v>0</v>
      </c>
      <c r="M166" s="24">
        <f>ROUND(G166*L166,P4)</f>
        <v>0</v>
      </c>
      <c r="N166" s="25" t="s">
        <v>536</v>
      </c>
      <c r="O166" s="32">
        <f>M166*AA166</f>
        <v>0</v>
      </c>
      <c r="P166" s="1">
        <v>3</v>
      </c>
      <c r="AA166" s="1">
        <f>IF(P166=1,$O$3,IF(P166=2,$O$4,$O$5))</f>
        <v>0</v>
      </c>
    </row>
    <row r="167" ht="38.25">
      <c r="A167" s="1" t="s">
        <v>127</v>
      </c>
      <c r="E167" s="27" t="s">
        <v>3408</v>
      </c>
    </row>
    <row r="168" ht="25.5">
      <c r="A168" s="1" t="s">
        <v>128</v>
      </c>
      <c r="E168" s="33" t="s">
        <v>3409</v>
      </c>
    </row>
    <row r="169">
      <c r="A169" s="1" t="s">
        <v>129</v>
      </c>
      <c r="E169" s="27" t="s">
        <v>123</v>
      </c>
    </row>
    <row r="170" ht="25.5">
      <c r="A170" s="1" t="s">
        <v>121</v>
      </c>
      <c r="B170" s="1">
        <v>44</v>
      </c>
      <c r="C170" s="26" t="s">
        <v>3410</v>
      </c>
      <c r="D170" t="s">
        <v>123</v>
      </c>
      <c r="E170" s="27" t="s">
        <v>3407</v>
      </c>
      <c r="F170" s="28" t="s">
        <v>142</v>
      </c>
      <c r="G170" s="29">
        <v>6</v>
      </c>
      <c r="H170" s="28">
        <v>0.00032000000000000003</v>
      </c>
      <c r="I170" s="30">
        <f>ROUND(G170*H170,P4)</f>
        <v>0</v>
      </c>
      <c r="L170" s="31">
        <v>0</v>
      </c>
      <c r="M170" s="24">
        <f>ROUND(G170*L170,P4)</f>
        <v>0</v>
      </c>
      <c r="N170" s="25" t="s">
        <v>536</v>
      </c>
      <c r="O170" s="32">
        <f>M170*AA170</f>
        <v>0</v>
      </c>
      <c r="P170" s="1">
        <v>3</v>
      </c>
      <c r="AA170" s="1">
        <f>IF(P170=1,$O$3,IF(P170=2,$O$4,$O$5))</f>
        <v>0</v>
      </c>
    </row>
    <row r="171" ht="38.25">
      <c r="A171" s="1" t="s">
        <v>127</v>
      </c>
      <c r="E171" s="27" t="s">
        <v>3411</v>
      </c>
    </row>
    <row r="172" ht="51">
      <c r="A172" s="1" t="s">
        <v>128</v>
      </c>
      <c r="E172" s="33" t="s">
        <v>3412</v>
      </c>
    </row>
    <row r="173">
      <c r="A173" s="1" t="s">
        <v>129</v>
      </c>
      <c r="E173" s="27" t="s">
        <v>123</v>
      </c>
    </row>
    <row r="174">
      <c r="A174" s="1" t="s">
        <v>121</v>
      </c>
      <c r="B174" s="1">
        <v>45</v>
      </c>
      <c r="C174" s="26" t="s">
        <v>3413</v>
      </c>
      <c r="D174" t="s">
        <v>123</v>
      </c>
      <c r="E174" s="27" t="s">
        <v>3414</v>
      </c>
      <c r="F174" s="28" t="s">
        <v>149</v>
      </c>
      <c r="G174" s="29">
        <v>20</v>
      </c>
      <c r="H174" s="28">
        <v>0.00012999999999999999</v>
      </c>
      <c r="I174" s="30">
        <f>ROUND(G174*H174,P4)</f>
        <v>0</v>
      </c>
      <c r="L174" s="31">
        <v>0</v>
      </c>
      <c r="M174" s="24">
        <f>ROUND(G174*L174,P4)</f>
        <v>0</v>
      </c>
      <c r="N174" s="25" t="s">
        <v>536</v>
      </c>
      <c r="O174" s="32">
        <f>M174*AA174</f>
        <v>0</v>
      </c>
      <c r="P174" s="1">
        <v>3</v>
      </c>
      <c r="AA174" s="1">
        <f>IF(P174=1,$O$3,IF(P174=2,$O$4,$O$5))</f>
        <v>0</v>
      </c>
    </row>
    <row r="175">
      <c r="A175" s="1" t="s">
        <v>127</v>
      </c>
      <c r="E175" s="27" t="s">
        <v>3414</v>
      </c>
    </row>
    <row r="176">
      <c r="A176" s="1" t="s">
        <v>128</v>
      </c>
      <c r="E176" s="33" t="s">
        <v>3415</v>
      </c>
    </row>
    <row r="177">
      <c r="A177" s="1" t="s">
        <v>129</v>
      </c>
      <c r="E177" s="27" t="s">
        <v>123</v>
      </c>
    </row>
    <row r="178" ht="25.5">
      <c r="A178" s="1" t="s">
        <v>121</v>
      </c>
      <c r="B178" s="1">
        <v>46</v>
      </c>
      <c r="C178" s="26" t="s">
        <v>3416</v>
      </c>
      <c r="D178" t="s">
        <v>123</v>
      </c>
      <c r="E178" s="27" t="s">
        <v>3417</v>
      </c>
      <c r="F178" s="28" t="s">
        <v>149</v>
      </c>
      <c r="G178" s="29">
        <v>1</v>
      </c>
      <c r="H178" s="28">
        <v>0.00022000000000000001</v>
      </c>
      <c r="I178" s="30">
        <f>ROUND(G178*H178,P4)</f>
        <v>0</v>
      </c>
      <c r="L178" s="31">
        <v>0</v>
      </c>
      <c r="M178" s="24">
        <f>ROUND(G178*L178,P4)</f>
        <v>0</v>
      </c>
      <c r="N178" s="25" t="s">
        <v>536</v>
      </c>
      <c r="O178" s="32">
        <f>M178*AA178</f>
        <v>0</v>
      </c>
      <c r="P178" s="1">
        <v>3</v>
      </c>
      <c r="AA178" s="1">
        <f>IF(P178=1,$O$3,IF(P178=2,$O$4,$O$5))</f>
        <v>0</v>
      </c>
    </row>
    <row r="179" ht="25.5">
      <c r="A179" s="1" t="s">
        <v>127</v>
      </c>
      <c r="E179" s="27" t="s">
        <v>3417</v>
      </c>
    </row>
    <row r="180">
      <c r="A180" s="1" t="s">
        <v>128</v>
      </c>
      <c r="E180" s="33" t="s">
        <v>3418</v>
      </c>
    </row>
    <row r="181">
      <c r="A181" s="1" t="s">
        <v>129</v>
      </c>
      <c r="E181" s="27" t="s">
        <v>123</v>
      </c>
    </row>
    <row r="182">
      <c r="A182" s="1" t="s">
        <v>121</v>
      </c>
      <c r="B182" s="1">
        <v>47</v>
      </c>
      <c r="C182" s="26" t="s">
        <v>3419</v>
      </c>
      <c r="D182" t="s">
        <v>123</v>
      </c>
      <c r="E182" s="27" t="s">
        <v>3420</v>
      </c>
      <c r="F182" s="28" t="s">
        <v>149</v>
      </c>
      <c r="G182" s="29">
        <v>10</v>
      </c>
      <c r="H182" s="28">
        <v>0.0015200000000000001</v>
      </c>
      <c r="I182" s="30">
        <f>ROUND(G182*H182,P4)</f>
        <v>0</v>
      </c>
      <c r="L182" s="31">
        <v>0</v>
      </c>
      <c r="M182" s="24">
        <f>ROUND(G182*L182,P4)</f>
        <v>0</v>
      </c>
      <c r="N182" s="25" t="s">
        <v>536</v>
      </c>
      <c r="O182" s="32">
        <f>M182*AA182</f>
        <v>0</v>
      </c>
      <c r="P182" s="1">
        <v>3</v>
      </c>
      <c r="AA182" s="1">
        <f>IF(P182=1,$O$3,IF(P182=2,$O$4,$O$5))</f>
        <v>0</v>
      </c>
    </row>
    <row r="183">
      <c r="A183" s="1" t="s">
        <v>127</v>
      </c>
      <c r="E183" s="27" t="s">
        <v>3420</v>
      </c>
    </row>
    <row r="184">
      <c r="A184" s="1" t="s">
        <v>128</v>
      </c>
      <c r="E184" s="33" t="s">
        <v>3421</v>
      </c>
    </row>
    <row r="185">
      <c r="A185" s="1" t="s">
        <v>129</v>
      </c>
      <c r="E185" s="27" t="s">
        <v>123</v>
      </c>
    </row>
    <row r="186">
      <c r="A186" s="1" t="s">
        <v>121</v>
      </c>
      <c r="B186" s="1">
        <v>48</v>
      </c>
      <c r="C186" s="26" t="s">
        <v>3422</v>
      </c>
      <c r="D186" t="s">
        <v>123</v>
      </c>
      <c r="E186" s="27" t="s">
        <v>3423</v>
      </c>
      <c r="F186" s="28" t="s">
        <v>149</v>
      </c>
      <c r="G186" s="29">
        <v>1</v>
      </c>
      <c r="H186" s="28">
        <v>0.00035</v>
      </c>
      <c r="I186" s="30">
        <f>ROUND(G186*H186,P4)</f>
        <v>0</v>
      </c>
      <c r="L186" s="31">
        <v>0</v>
      </c>
      <c r="M186" s="24">
        <f>ROUND(G186*L186,P4)</f>
        <v>0</v>
      </c>
      <c r="N186" s="25" t="s">
        <v>536</v>
      </c>
      <c r="O186" s="32">
        <f>M186*AA186</f>
        <v>0</v>
      </c>
      <c r="P186" s="1">
        <v>3</v>
      </c>
      <c r="AA186" s="1">
        <f>IF(P186=1,$O$3,IF(P186=2,$O$4,$O$5))</f>
        <v>0</v>
      </c>
    </row>
    <row r="187">
      <c r="A187" s="1" t="s">
        <v>127</v>
      </c>
      <c r="E187" s="27" t="s">
        <v>3423</v>
      </c>
    </row>
    <row r="188">
      <c r="A188" s="1" t="s">
        <v>128</v>
      </c>
      <c r="E188" s="33" t="s">
        <v>3418</v>
      </c>
    </row>
    <row r="189">
      <c r="A189" s="1" t="s">
        <v>129</v>
      </c>
      <c r="E189" s="27" t="s">
        <v>123</v>
      </c>
    </row>
    <row r="190">
      <c r="A190" s="1" t="s">
        <v>121</v>
      </c>
      <c r="B190" s="1">
        <v>49</v>
      </c>
      <c r="C190" s="26" t="s">
        <v>3424</v>
      </c>
      <c r="D190" t="s">
        <v>123</v>
      </c>
      <c r="E190" s="27" t="s">
        <v>3425</v>
      </c>
      <c r="F190" s="28" t="s">
        <v>149</v>
      </c>
      <c r="G190" s="29">
        <v>9</v>
      </c>
      <c r="H190" s="28">
        <v>0.00056999999999999998</v>
      </c>
      <c r="I190" s="30">
        <f>ROUND(G190*H190,P4)</f>
        <v>0</v>
      </c>
      <c r="L190" s="31">
        <v>0</v>
      </c>
      <c r="M190" s="24">
        <f>ROUND(G190*L190,P4)</f>
        <v>0</v>
      </c>
      <c r="N190" s="25" t="s">
        <v>536</v>
      </c>
      <c r="O190" s="32">
        <f>M190*AA190</f>
        <v>0</v>
      </c>
      <c r="P190" s="1">
        <v>3</v>
      </c>
      <c r="AA190" s="1">
        <f>IF(P190=1,$O$3,IF(P190=2,$O$4,$O$5))</f>
        <v>0</v>
      </c>
    </row>
    <row r="191">
      <c r="A191" s="1" t="s">
        <v>127</v>
      </c>
      <c r="E191" s="27" t="s">
        <v>3425</v>
      </c>
    </row>
    <row r="192">
      <c r="A192" s="1" t="s">
        <v>128</v>
      </c>
      <c r="E192" s="33" t="s">
        <v>3426</v>
      </c>
    </row>
    <row r="193">
      <c r="A193" s="1" t="s">
        <v>129</v>
      </c>
      <c r="E193" s="27" t="s">
        <v>123</v>
      </c>
    </row>
    <row r="194">
      <c r="A194" s="1" t="s">
        <v>121</v>
      </c>
      <c r="B194" s="1">
        <v>50</v>
      </c>
      <c r="C194" s="26" t="s">
        <v>3427</v>
      </c>
      <c r="D194" t="s">
        <v>123</v>
      </c>
      <c r="E194" s="27" t="s">
        <v>3428</v>
      </c>
      <c r="F194" s="28" t="s">
        <v>149</v>
      </c>
      <c r="G194" s="29">
        <v>8</v>
      </c>
      <c r="H194" s="28">
        <v>0.00072000000000000005</v>
      </c>
      <c r="I194" s="30">
        <f>ROUND(G194*H194,P4)</f>
        <v>0</v>
      </c>
      <c r="L194" s="31">
        <v>0</v>
      </c>
      <c r="M194" s="24">
        <f>ROUND(G194*L194,P4)</f>
        <v>0</v>
      </c>
      <c r="N194" s="25" t="s">
        <v>536</v>
      </c>
      <c r="O194" s="32">
        <f>M194*AA194</f>
        <v>0</v>
      </c>
      <c r="P194" s="1">
        <v>3</v>
      </c>
      <c r="AA194" s="1">
        <f>IF(P194=1,$O$3,IF(P194=2,$O$4,$O$5))</f>
        <v>0</v>
      </c>
    </row>
    <row r="195">
      <c r="A195" s="1" t="s">
        <v>127</v>
      </c>
      <c r="E195" s="27" t="s">
        <v>3428</v>
      </c>
    </row>
    <row r="196">
      <c r="A196" s="1" t="s">
        <v>128</v>
      </c>
      <c r="E196" s="33" t="s">
        <v>3368</v>
      </c>
    </row>
    <row r="197">
      <c r="A197" s="1" t="s">
        <v>129</v>
      </c>
      <c r="E197" s="27" t="s">
        <v>123</v>
      </c>
    </row>
    <row r="198">
      <c r="A198" s="1" t="s">
        <v>121</v>
      </c>
      <c r="B198" s="1">
        <v>51</v>
      </c>
      <c r="C198" s="26" t="s">
        <v>3429</v>
      </c>
      <c r="D198" t="s">
        <v>123</v>
      </c>
      <c r="E198" s="27" t="s">
        <v>3430</v>
      </c>
      <c r="F198" s="28" t="s">
        <v>149</v>
      </c>
      <c r="G198" s="29">
        <v>2</v>
      </c>
      <c r="H198" s="28">
        <v>0.00132</v>
      </c>
      <c r="I198" s="30">
        <f>ROUND(G198*H198,P4)</f>
        <v>0</v>
      </c>
      <c r="L198" s="31">
        <v>0</v>
      </c>
      <c r="M198" s="24">
        <f>ROUND(G198*L198,P4)</f>
        <v>0</v>
      </c>
      <c r="N198" s="25" t="s">
        <v>536</v>
      </c>
      <c r="O198" s="32">
        <f>M198*AA198</f>
        <v>0</v>
      </c>
      <c r="P198" s="1">
        <v>3</v>
      </c>
      <c r="AA198" s="1">
        <f>IF(P198=1,$O$3,IF(P198=2,$O$4,$O$5))</f>
        <v>0</v>
      </c>
    </row>
    <row r="199">
      <c r="A199" s="1" t="s">
        <v>127</v>
      </c>
      <c r="E199" s="27" t="s">
        <v>3430</v>
      </c>
    </row>
    <row r="200">
      <c r="A200" s="1" t="s">
        <v>128</v>
      </c>
      <c r="E200" s="33" t="s">
        <v>3431</v>
      </c>
    </row>
    <row r="201">
      <c r="A201" s="1" t="s">
        <v>129</v>
      </c>
      <c r="E201" s="27" t="s">
        <v>123</v>
      </c>
    </row>
    <row r="202">
      <c r="A202" s="1" t="s">
        <v>121</v>
      </c>
      <c r="B202" s="1">
        <v>52</v>
      </c>
      <c r="C202" s="26" t="s">
        <v>3432</v>
      </c>
      <c r="D202" t="s">
        <v>123</v>
      </c>
      <c r="E202" s="27" t="s">
        <v>3433</v>
      </c>
      <c r="F202" s="28" t="s">
        <v>149</v>
      </c>
      <c r="G202" s="29">
        <v>1</v>
      </c>
      <c r="H202" s="28">
        <v>0.00012</v>
      </c>
      <c r="I202" s="30">
        <f>ROUND(G202*H202,P4)</f>
        <v>0</v>
      </c>
      <c r="L202" s="31">
        <v>0</v>
      </c>
      <c r="M202" s="24">
        <f>ROUND(G202*L202,P4)</f>
        <v>0</v>
      </c>
      <c r="N202" s="25" t="s">
        <v>536</v>
      </c>
      <c r="O202" s="32">
        <f>M202*AA202</f>
        <v>0</v>
      </c>
      <c r="P202" s="1">
        <v>3</v>
      </c>
      <c r="AA202" s="1">
        <f>IF(P202=1,$O$3,IF(P202=2,$O$4,$O$5))</f>
        <v>0</v>
      </c>
    </row>
    <row r="203">
      <c r="A203" s="1" t="s">
        <v>127</v>
      </c>
      <c r="E203" s="27" t="s">
        <v>3433</v>
      </c>
    </row>
    <row r="204">
      <c r="A204" s="1" t="s">
        <v>128</v>
      </c>
      <c r="E204" s="33" t="s">
        <v>3418</v>
      </c>
    </row>
    <row r="205">
      <c r="A205" s="1" t="s">
        <v>129</v>
      </c>
      <c r="E205" s="27" t="s">
        <v>123</v>
      </c>
    </row>
    <row r="206">
      <c r="A206" s="1" t="s">
        <v>121</v>
      </c>
      <c r="B206" s="1">
        <v>53</v>
      </c>
      <c r="C206" s="26" t="s">
        <v>3434</v>
      </c>
      <c r="D206" t="s">
        <v>123</v>
      </c>
      <c r="E206" s="27" t="s">
        <v>3435</v>
      </c>
      <c r="F206" s="28" t="s">
        <v>149</v>
      </c>
      <c r="G206" s="29">
        <v>1</v>
      </c>
      <c r="H206" s="28">
        <v>0.00055999999999999995</v>
      </c>
      <c r="I206" s="30">
        <f>ROUND(G206*H206,P4)</f>
        <v>0</v>
      </c>
      <c r="L206" s="31">
        <v>0</v>
      </c>
      <c r="M206" s="24">
        <f>ROUND(G206*L206,P4)</f>
        <v>0</v>
      </c>
      <c r="N206" s="25" t="s">
        <v>536</v>
      </c>
      <c r="O206" s="32">
        <f>M206*AA206</f>
        <v>0</v>
      </c>
      <c r="P206" s="1">
        <v>3</v>
      </c>
      <c r="AA206" s="1">
        <f>IF(P206=1,$O$3,IF(P206=2,$O$4,$O$5))</f>
        <v>0</v>
      </c>
    </row>
    <row r="207">
      <c r="A207" s="1" t="s">
        <v>127</v>
      </c>
      <c r="E207" s="27" t="s">
        <v>3435</v>
      </c>
    </row>
    <row r="208">
      <c r="A208" s="1" t="s">
        <v>128</v>
      </c>
      <c r="E208" s="33" t="s">
        <v>3418</v>
      </c>
    </row>
    <row r="209">
      <c r="A209" s="1" t="s">
        <v>129</v>
      </c>
      <c r="E209" s="27" t="s">
        <v>123</v>
      </c>
    </row>
    <row r="210">
      <c r="A210" s="1" t="s">
        <v>121</v>
      </c>
      <c r="B210" s="1">
        <v>54</v>
      </c>
      <c r="C210" s="26" t="s">
        <v>3436</v>
      </c>
      <c r="D210" t="s">
        <v>123</v>
      </c>
      <c r="E210" s="27" t="s">
        <v>3437</v>
      </c>
      <c r="F210" s="28" t="s">
        <v>149</v>
      </c>
      <c r="G210" s="29">
        <v>1</v>
      </c>
      <c r="H210" s="28">
        <v>0.00068000000000000005</v>
      </c>
      <c r="I210" s="30">
        <f>ROUND(G210*H210,P4)</f>
        <v>0</v>
      </c>
      <c r="L210" s="31">
        <v>0</v>
      </c>
      <c r="M210" s="24">
        <f>ROUND(G210*L210,P4)</f>
        <v>0</v>
      </c>
      <c r="N210" s="25" t="s">
        <v>536</v>
      </c>
      <c r="O210" s="32">
        <f>M210*AA210</f>
        <v>0</v>
      </c>
      <c r="P210" s="1">
        <v>3</v>
      </c>
      <c r="AA210" s="1">
        <f>IF(P210=1,$O$3,IF(P210=2,$O$4,$O$5))</f>
        <v>0</v>
      </c>
    </row>
    <row r="211">
      <c r="A211" s="1" t="s">
        <v>127</v>
      </c>
      <c r="E211" s="27" t="s">
        <v>3437</v>
      </c>
    </row>
    <row r="212">
      <c r="A212" s="1" t="s">
        <v>128</v>
      </c>
      <c r="E212" s="33" t="s">
        <v>3418</v>
      </c>
    </row>
    <row r="213">
      <c r="A213" s="1" t="s">
        <v>129</v>
      </c>
      <c r="E213" s="27" t="s">
        <v>123</v>
      </c>
    </row>
    <row r="214">
      <c r="A214" s="1" t="s">
        <v>121</v>
      </c>
      <c r="B214" s="1">
        <v>55</v>
      </c>
      <c r="C214" s="26" t="s">
        <v>3438</v>
      </c>
      <c r="D214" t="s">
        <v>123</v>
      </c>
      <c r="E214" s="27" t="s">
        <v>3439</v>
      </c>
      <c r="F214" s="28" t="s">
        <v>149</v>
      </c>
      <c r="G214" s="29">
        <v>44</v>
      </c>
      <c r="H214" s="28">
        <v>0.00029</v>
      </c>
      <c r="I214" s="30">
        <f>ROUND(G214*H214,P4)</f>
        <v>0</v>
      </c>
      <c r="L214" s="31">
        <v>0</v>
      </c>
      <c r="M214" s="24">
        <f>ROUND(G214*L214,P4)</f>
        <v>0</v>
      </c>
      <c r="N214" s="25" t="s">
        <v>536</v>
      </c>
      <c r="O214" s="32">
        <f>M214*AA214</f>
        <v>0</v>
      </c>
      <c r="P214" s="1">
        <v>3</v>
      </c>
      <c r="AA214" s="1">
        <f>IF(P214=1,$O$3,IF(P214=2,$O$4,$O$5))</f>
        <v>0</v>
      </c>
    </row>
    <row r="215">
      <c r="A215" s="1" t="s">
        <v>127</v>
      </c>
      <c r="E215" s="27" t="s">
        <v>3439</v>
      </c>
    </row>
    <row r="216" ht="76.5">
      <c r="A216" s="1" t="s">
        <v>128</v>
      </c>
      <c r="E216" s="33" t="s">
        <v>3440</v>
      </c>
    </row>
    <row r="217">
      <c r="A217" s="1" t="s">
        <v>129</v>
      </c>
      <c r="E217" s="27" t="s">
        <v>123</v>
      </c>
    </row>
    <row r="218" ht="25.5">
      <c r="A218" s="1" t="s">
        <v>121</v>
      </c>
      <c r="B218" s="1">
        <v>56</v>
      </c>
      <c r="C218" s="26" t="s">
        <v>3441</v>
      </c>
      <c r="D218" t="s">
        <v>123</v>
      </c>
      <c r="E218" s="27" t="s">
        <v>3442</v>
      </c>
      <c r="F218" s="28" t="s">
        <v>637</v>
      </c>
      <c r="G218" s="29">
        <v>3</v>
      </c>
      <c r="H218" s="28">
        <v>0.01188</v>
      </c>
      <c r="I218" s="30">
        <f>ROUND(G218*H218,P4)</f>
        <v>0</v>
      </c>
      <c r="L218" s="31">
        <v>0</v>
      </c>
      <c r="M218" s="24">
        <f>ROUND(G218*L218,P4)</f>
        <v>0</v>
      </c>
      <c r="N218" s="25" t="s">
        <v>536</v>
      </c>
      <c r="O218" s="32">
        <f>M218*AA218</f>
        <v>0</v>
      </c>
      <c r="P218" s="1">
        <v>3</v>
      </c>
      <c r="AA218" s="1">
        <f>IF(P218=1,$O$3,IF(P218=2,$O$4,$O$5))</f>
        <v>0</v>
      </c>
    </row>
    <row r="219" ht="25.5">
      <c r="A219" s="1" t="s">
        <v>127</v>
      </c>
      <c r="E219" s="27" t="s">
        <v>3442</v>
      </c>
    </row>
    <row r="220">
      <c r="A220" s="1" t="s">
        <v>128</v>
      </c>
      <c r="E220" s="33" t="s">
        <v>3443</v>
      </c>
    </row>
    <row r="221">
      <c r="A221" s="1" t="s">
        <v>129</v>
      </c>
      <c r="E221" s="27" t="s">
        <v>123</v>
      </c>
    </row>
    <row r="222" ht="25.5">
      <c r="A222" s="1" t="s">
        <v>121</v>
      </c>
      <c r="B222" s="1">
        <v>57</v>
      </c>
      <c r="C222" s="26" t="s">
        <v>3444</v>
      </c>
      <c r="D222" t="s">
        <v>123</v>
      </c>
      <c r="E222" s="27" t="s">
        <v>3445</v>
      </c>
      <c r="F222" s="28" t="s">
        <v>149</v>
      </c>
      <c r="G222" s="29">
        <v>11</v>
      </c>
      <c r="H222" s="28">
        <v>0.0015499999999999999</v>
      </c>
      <c r="I222" s="30">
        <f>ROUND(G222*H222,P4)</f>
        <v>0</v>
      </c>
      <c r="L222" s="31">
        <v>0</v>
      </c>
      <c r="M222" s="24">
        <f>ROUND(G222*L222,P4)</f>
        <v>0</v>
      </c>
      <c r="N222" s="25" t="s">
        <v>536</v>
      </c>
      <c r="O222" s="32">
        <f>M222*AA222</f>
        <v>0</v>
      </c>
      <c r="P222" s="1">
        <v>3</v>
      </c>
      <c r="AA222" s="1">
        <f>IF(P222=1,$O$3,IF(P222=2,$O$4,$O$5))</f>
        <v>0</v>
      </c>
    </row>
    <row r="223" ht="25.5">
      <c r="A223" s="1" t="s">
        <v>127</v>
      </c>
      <c r="E223" s="27" t="s">
        <v>3445</v>
      </c>
    </row>
    <row r="224">
      <c r="A224" s="1" t="s">
        <v>128</v>
      </c>
      <c r="E224" s="33" t="s">
        <v>3446</v>
      </c>
    </row>
    <row r="225">
      <c r="A225" s="1" t="s">
        <v>129</v>
      </c>
      <c r="E225" s="27" t="s">
        <v>123</v>
      </c>
    </row>
    <row r="226" ht="25.5">
      <c r="A226" s="1" t="s">
        <v>121</v>
      </c>
      <c r="B226" s="1">
        <v>58</v>
      </c>
      <c r="C226" s="26" t="s">
        <v>3447</v>
      </c>
      <c r="D226" t="s">
        <v>123</v>
      </c>
      <c r="E226" s="27" t="s">
        <v>3448</v>
      </c>
      <c r="F226" s="28" t="s">
        <v>149</v>
      </c>
      <c r="G226" s="29">
        <v>10</v>
      </c>
      <c r="H226" s="28">
        <v>0.0015499999999999999</v>
      </c>
      <c r="I226" s="30">
        <f>ROUND(G226*H226,P4)</f>
        <v>0</v>
      </c>
      <c r="L226" s="31">
        <v>0</v>
      </c>
      <c r="M226" s="24">
        <f>ROUND(G226*L226,P4)</f>
        <v>0</v>
      </c>
      <c r="N226" s="25" t="s">
        <v>536</v>
      </c>
      <c r="O226" s="32">
        <f>M226*AA226</f>
        <v>0</v>
      </c>
      <c r="P226" s="1">
        <v>3</v>
      </c>
      <c r="AA226" s="1">
        <f>IF(P226=1,$O$3,IF(P226=2,$O$4,$O$5))</f>
        <v>0</v>
      </c>
    </row>
    <row r="227" ht="25.5">
      <c r="A227" s="1" t="s">
        <v>127</v>
      </c>
      <c r="E227" s="27" t="s">
        <v>3448</v>
      </c>
    </row>
    <row r="228">
      <c r="A228" s="1" t="s">
        <v>128</v>
      </c>
      <c r="E228" s="33" t="s">
        <v>3421</v>
      </c>
    </row>
    <row r="229">
      <c r="A229" s="1" t="s">
        <v>129</v>
      </c>
      <c r="E229" s="27" t="s">
        <v>123</v>
      </c>
    </row>
    <row r="230" ht="25.5">
      <c r="A230" s="1" t="s">
        <v>121</v>
      </c>
      <c r="B230" s="1">
        <v>59</v>
      </c>
      <c r="C230" s="26" t="s">
        <v>3449</v>
      </c>
      <c r="D230" t="s">
        <v>123</v>
      </c>
      <c r="E230" s="27" t="s">
        <v>3450</v>
      </c>
      <c r="F230" s="28" t="s">
        <v>142</v>
      </c>
      <c r="G230" s="29">
        <v>85</v>
      </c>
      <c r="H230" s="28">
        <v>0.00019000000000000001</v>
      </c>
      <c r="I230" s="30">
        <f>ROUND(G230*H230,P4)</f>
        <v>0</v>
      </c>
      <c r="L230" s="31">
        <v>0</v>
      </c>
      <c r="M230" s="24">
        <f>ROUND(G230*L230,P4)</f>
        <v>0</v>
      </c>
      <c r="N230" s="25" t="s">
        <v>536</v>
      </c>
      <c r="O230" s="32">
        <f>M230*AA230</f>
        <v>0</v>
      </c>
      <c r="P230" s="1">
        <v>3</v>
      </c>
      <c r="AA230" s="1">
        <f>IF(P230=1,$O$3,IF(P230=2,$O$4,$O$5))</f>
        <v>0</v>
      </c>
    </row>
    <row r="231" ht="25.5">
      <c r="A231" s="1" t="s">
        <v>127</v>
      </c>
      <c r="E231" s="27" t="s">
        <v>3450</v>
      </c>
    </row>
    <row r="232">
      <c r="A232" s="1" t="s">
        <v>128</v>
      </c>
      <c r="E232" s="33" t="s">
        <v>3451</v>
      </c>
    </row>
    <row r="233">
      <c r="A233" s="1" t="s">
        <v>129</v>
      </c>
      <c r="E233" s="27" t="s">
        <v>123</v>
      </c>
    </row>
    <row r="234" ht="25.5">
      <c r="A234" s="1" t="s">
        <v>121</v>
      </c>
      <c r="B234" s="1">
        <v>60</v>
      </c>
      <c r="C234" s="26" t="s">
        <v>3452</v>
      </c>
      <c r="D234" t="s">
        <v>123</v>
      </c>
      <c r="E234" s="27" t="s">
        <v>3453</v>
      </c>
      <c r="F234" s="28" t="s">
        <v>142</v>
      </c>
      <c r="G234" s="29">
        <v>650</v>
      </c>
      <c r="H234" s="28">
        <v>2.0000000000000002E-05</v>
      </c>
      <c r="I234" s="30">
        <f>ROUND(G234*H234,P4)</f>
        <v>0</v>
      </c>
      <c r="L234" s="31">
        <v>0</v>
      </c>
      <c r="M234" s="24">
        <f>ROUND(G234*L234,P4)</f>
        <v>0</v>
      </c>
      <c r="N234" s="25" t="s">
        <v>536</v>
      </c>
      <c r="O234" s="32">
        <f>M234*AA234</f>
        <v>0</v>
      </c>
      <c r="P234" s="1">
        <v>3</v>
      </c>
      <c r="AA234" s="1">
        <f>IF(P234=1,$O$3,IF(P234=2,$O$4,$O$5))</f>
        <v>0</v>
      </c>
    </row>
    <row r="235" ht="25.5">
      <c r="A235" s="1" t="s">
        <v>127</v>
      </c>
      <c r="E235" s="27" t="s">
        <v>3453</v>
      </c>
    </row>
    <row r="236">
      <c r="A236" s="1" t="s">
        <v>128</v>
      </c>
      <c r="E236" s="33" t="s">
        <v>3454</v>
      </c>
    </row>
    <row r="237">
      <c r="A237" s="1" t="s">
        <v>129</v>
      </c>
      <c r="E237" s="27" t="s">
        <v>123</v>
      </c>
    </row>
    <row r="238" ht="25.5">
      <c r="A238" s="1" t="s">
        <v>121</v>
      </c>
      <c r="B238" s="1">
        <v>61</v>
      </c>
      <c r="C238" s="26" t="s">
        <v>3455</v>
      </c>
      <c r="D238" t="s">
        <v>123</v>
      </c>
      <c r="E238" s="27" t="s">
        <v>3456</v>
      </c>
      <c r="F238" s="28" t="s">
        <v>632</v>
      </c>
      <c r="G238" s="29">
        <v>1.1579999999999999</v>
      </c>
      <c r="H238" s="28">
        <v>0</v>
      </c>
      <c r="I238" s="30">
        <f>ROUND(G238*H238,P4)</f>
        <v>0</v>
      </c>
      <c r="L238" s="31">
        <v>0</v>
      </c>
      <c r="M238" s="24">
        <f>ROUND(G238*L238,P4)</f>
        <v>0</v>
      </c>
      <c r="N238" s="25" t="s">
        <v>536</v>
      </c>
      <c r="O238" s="32">
        <f>M238*AA238</f>
        <v>0</v>
      </c>
      <c r="P238" s="1">
        <v>3</v>
      </c>
      <c r="AA238" s="1">
        <f>IF(P238=1,$O$3,IF(P238=2,$O$4,$O$5))</f>
        <v>0</v>
      </c>
    </row>
    <row r="239" ht="25.5">
      <c r="A239" s="1" t="s">
        <v>127</v>
      </c>
      <c r="E239" s="27" t="s">
        <v>3456</v>
      </c>
    </row>
    <row r="240">
      <c r="A240" s="1" t="s">
        <v>128</v>
      </c>
    </row>
    <row r="241">
      <c r="A241" s="1" t="s">
        <v>129</v>
      </c>
      <c r="E241" s="27" t="s">
        <v>123</v>
      </c>
    </row>
    <row r="242">
      <c r="A242" s="1" t="s">
        <v>118</v>
      </c>
      <c r="C242" s="22" t="s">
        <v>2802</v>
      </c>
      <c r="E242" s="23" t="s">
        <v>2803</v>
      </c>
      <c r="L242" s="24">
        <f>SUMIFS(L243:L342,A243:A342,"P")</f>
        <v>0</v>
      </c>
      <c r="M242" s="24">
        <f>SUMIFS(M243:M342,A243:A342,"P")</f>
        <v>0</v>
      </c>
      <c r="N242" s="25"/>
    </row>
    <row r="243">
      <c r="A243" s="1" t="s">
        <v>121</v>
      </c>
      <c r="B243" s="1">
        <v>62</v>
      </c>
      <c r="C243" s="26" t="s">
        <v>3457</v>
      </c>
      <c r="D243" t="s">
        <v>123</v>
      </c>
      <c r="E243" s="27" t="s">
        <v>3458</v>
      </c>
      <c r="F243" s="28" t="s">
        <v>637</v>
      </c>
      <c r="G243" s="29">
        <v>8</v>
      </c>
      <c r="H243" s="28">
        <v>0.029440000000000001</v>
      </c>
      <c r="I243" s="30">
        <f>ROUND(G243*H243,P4)</f>
        <v>0</v>
      </c>
      <c r="L243" s="31">
        <v>0</v>
      </c>
      <c r="M243" s="24">
        <f>ROUND(G243*L243,P4)</f>
        <v>0</v>
      </c>
      <c r="N243" s="25" t="s">
        <v>536</v>
      </c>
      <c r="O243" s="32">
        <f>M243*AA243</f>
        <v>0</v>
      </c>
      <c r="P243" s="1">
        <v>3</v>
      </c>
      <c r="AA243" s="1">
        <f>IF(P243=1,$O$3,IF(P243=2,$O$4,$O$5))</f>
        <v>0</v>
      </c>
    </row>
    <row r="244">
      <c r="A244" s="1" t="s">
        <v>127</v>
      </c>
      <c r="E244" s="27" t="s">
        <v>3458</v>
      </c>
    </row>
    <row r="245">
      <c r="A245" s="1" t="s">
        <v>128</v>
      </c>
      <c r="E245" s="33" t="s">
        <v>3368</v>
      </c>
    </row>
    <row r="246">
      <c r="A246" s="1" t="s">
        <v>129</v>
      </c>
      <c r="E246" s="27" t="s">
        <v>123</v>
      </c>
    </row>
    <row r="247">
      <c r="A247" s="1" t="s">
        <v>121</v>
      </c>
      <c r="B247" s="1">
        <v>63</v>
      </c>
      <c r="C247" s="26" t="s">
        <v>3459</v>
      </c>
      <c r="D247" t="s">
        <v>123</v>
      </c>
      <c r="E247" s="27" t="s">
        <v>3460</v>
      </c>
      <c r="F247" s="28" t="s">
        <v>637</v>
      </c>
      <c r="G247" s="29">
        <v>1</v>
      </c>
      <c r="H247" s="28">
        <v>0.018079999999999999</v>
      </c>
      <c r="I247" s="30">
        <f>ROUND(G247*H247,P4)</f>
        <v>0</v>
      </c>
      <c r="L247" s="31">
        <v>0</v>
      </c>
      <c r="M247" s="24">
        <f>ROUND(G247*L247,P4)</f>
        <v>0</v>
      </c>
      <c r="N247" s="25" t="s">
        <v>536</v>
      </c>
      <c r="O247" s="32">
        <f>M247*AA247</f>
        <v>0</v>
      </c>
      <c r="P247" s="1">
        <v>3</v>
      </c>
      <c r="AA247" s="1">
        <f>IF(P247=1,$O$3,IF(P247=2,$O$4,$O$5))</f>
        <v>0</v>
      </c>
    </row>
    <row r="248">
      <c r="A248" s="1" t="s">
        <v>127</v>
      </c>
      <c r="E248" s="27" t="s">
        <v>3460</v>
      </c>
    </row>
    <row r="249">
      <c r="A249" s="1" t="s">
        <v>128</v>
      </c>
      <c r="E249" s="33" t="s">
        <v>3418</v>
      </c>
    </row>
    <row r="250">
      <c r="A250" s="1" t="s">
        <v>129</v>
      </c>
      <c r="E250" s="27" t="s">
        <v>123</v>
      </c>
    </row>
    <row r="251" ht="25.5">
      <c r="A251" s="1" t="s">
        <v>121</v>
      </c>
      <c r="B251" s="1">
        <v>64</v>
      </c>
      <c r="C251" s="26" t="s">
        <v>3461</v>
      </c>
      <c r="D251" t="s">
        <v>123</v>
      </c>
      <c r="E251" s="27" t="s">
        <v>3462</v>
      </c>
      <c r="F251" s="28" t="s">
        <v>637</v>
      </c>
      <c r="G251" s="29">
        <v>11</v>
      </c>
      <c r="H251" s="28">
        <v>0.016969999999999999</v>
      </c>
      <c r="I251" s="30">
        <f>ROUND(G251*H251,P4)</f>
        <v>0</v>
      </c>
      <c r="L251" s="31">
        <v>0</v>
      </c>
      <c r="M251" s="24">
        <f>ROUND(G251*L251,P4)</f>
        <v>0</v>
      </c>
      <c r="N251" s="25" t="s">
        <v>536</v>
      </c>
      <c r="O251" s="32">
        <f>M251*AA251</f>
        <v>0</v>
      </c>
      <c r="P251" s="1">
        <v>3</v>
      </c>
      <c r="AA251" s="1">
        <f>IF(P251=1,$O$3,IF(P251=2,$O$4,$O$5))</f>
        <v>0</v>
      </c>
    </row>
    <row r="252" ht="25.5">
      <c r="A252" s="1" t="s">
        <v>127</v>
      </c>
      <c r="E252" s="27" t="s">
        <v>3462</v>
      </c>
    </row>
    <row r="253">
      <c r="A253" s="1" t="s">
        <v>128</v>
      </c>
      <c r="E253" s="33" t="s">
        <v>3446</v>
      </c>
    </row>
    <row r="254">
      <c r="A254" s="1" t="s">
        <v>129</v>
      </c>
      <c r="E254" s="27" t="s">
        <v>123</v>
      </c>
    </row>
    <row r="255" ht="25.5">
      <c r="A255" s="1" t="s">
        <v>121</v>
      </c>
      <c r="B255" s="1">
        <v>65</v>
      </c>
      <c r="C255" s="26" t="s">
        <v>3463</v>
      </c>
      <c r="D255" t="s">
        <v>123</v>
      </c>
      <c r="E255" s="27" t="s">
        <v>3464</v>
      </c>
      <c r="F255" s="28" t="s">
        <v>637</v>
      </c>
      <c r="G255" s="29">
        <v>3</v>
      </c>
      <c r="H255" s="28">
        <v>0.01447</v>
      </c>
      <c r="I255" s="30">
        <f>ROUND(G255*H255,P4)</f>
        <v>0</v>
      </c>
      <c r="L255" s="31">
        <v>0</v>
      </c>
      <c r="M255" s="24">
        <f>ROUND(G255*L255,P4)</f>
        <v>0</v>
      </c>
      <c r="N255" s="25" t="s">
        <v>536</v>
      </c>
      <c r="O255" s="32">
        <f>M255*AA255</f>
        <v>0</v>
      </c>
      <c r="P255" s="1">
        <v>3</v>
      </c>
      <c r="AA255" s="1">
        <f>IF(P255=1,$O$3,IF(P255=2,$O$4,$O$5))</f>
        <v>0</v>
      </c>
    </row>
    <row r="256" ht="25.5">
      <c r="A256" s="1" t="s">
        <v>127</v>
      </c>
      <c r="E256" s="27" t="s">
        <v>3464</v>
      </c>
    </row>
    <row r="257">
      <c r="A257" s="1" t="s">
        <v>128</v>
      </c>
      <c r="E257" s="33" t="s">
        <v>3443</v>
      </c>
    </row>
    <row r="258">
      <c r="A258" s="1" t="s">
        <v>129</v>
      </c>
      <c r="E258" s="27" t="s">
        <v>123</v>
      </c>
    </row>
    <row r="259">
      <c r="A259" s="1" t="s">
        <v>121</v>
      </c>
      <c r="B259" s="1">
        <v>66</v>
      </c>
      <c r="C259" s="26" t="s">
        <v>3465</v>
      </c>
      <c r="D259" t="s">
        <v>123</v>
      </c>
      <c r="E259" s="27" t="s">
        <v>3466</v>
      </c>
      <c r="F259" s="28" t="s">
        <v>637</v>
      </c>
      <c r="G259" s="29">
        <v>14</v>
      </c>
      <c r="H259" s="28">
        <v>0.0038300000000000001</v>
      </c>
      <c r="I259" s="30">
        <f>ROUND(G259*H259,P4)</f>
        <v>0</v>
      </c>
      <c r="L259" s="31">
        <v>0</v>
      </c>
      <c r="M259" s="24">
        <f>ROUND(G259*L259,P4)</f>
        <v>0</v>
      </c>
      <c r="N259" s="25" t="s">
        <v>536</v>
      </c>
      <c r="O259" s="32">
        <f>M259*AA259</f>
        <v>0</v>
      </c>
      <c r="P259" s="1">
        <v>3</v>
      </c>
      <c r="AA259" s="1">
        <f>IF(P259=1,$O$3,IF(P259=2,$O$4,$O$5))</f>
        <v>0</v>
      </c>
    </row>
    <row r="260">
      <c r="A260" s="1" t="s">
        <v>127</v>
      </c>
      <c r="E260" s="27" t="s">
        <v>3466</v>
      </c>
    </row>
    <row r="261">
      <c r="A261" s="1" t="s">
        <v>128</v>
      </c>
      <c r="E261" s="33" t="s">
        <v>3467</v>
      </c>
    </row>
    <row r="262">
      <c r="A262" s="1" t="s">
        <v>129</v>
      </c>
      <c r="E262" s="27" t="s">
        <v>123</v>
      </c>
    </row>
    <row r="263" ht="25.5">
      <c r="A263" s="1" t="s">
        <v>121</v>
      </c>
      <c r="B263" s="1">
        <v>67</v>
      </c>
      <c r="C263" s="26" t="s">
        <v>3468</v>
      </c>
      <c r="D263" t="s">
        <v>123</v>
      </c>
      <c r="E263" s="27" t="s">
        <v>3469</v>
      </c>
      <c r="F263" s="28" t="s">
        <v>637</v>
      </c>
      <c r="G263" s="29">
        <v>1</v>
      </c>
      <c r="H263" s="28">
        <v>0.020070000000000001</v>
      </c>
      <c r="I263" s="30">
        <f>ROUND(G263*H263,P4)</f>
        <v>0</v>
      </c>
      <c r="L263" s="31">
        <v>0</v>
      </c>
      <c r="M263" s="24">
        <f>ROUND(G263*L263,P4)</f>
        <v>0</v>
      </c>
      <c r="N263" s="25" t="s">
        <v>536</v>
      </c>
      <c r="O263" s="32">
        <f>M263*AA263</f>
        <v>0</v>
      </c>
      <c r="P263" s="1">
        <v>3</v>
      </c>
      <c r="AA263" s="1">
        <f>IF(P263=1,$O$3,IF(P263=2,$O$4,$O$5))</f>
        <v>0</v>
      </c>
    </row>
    <row r="264" ht="25.5">
      <c r="A264" s="1" t="s">
        <v>127</v>
      </c>
      <c r="E264" s="27" t="s">
        <v>3469</v>
      </c>
    </row>
    <row r="265">
      <c r="A265" s="1" t="s">
        <v>128</v>
      </c>
      <c r="E265" s="33" t="s">
        <v>3418</v>
      </c>
    </row>
    <row r="266">
      <c r="A266" s="1" t="s">
        <v>129</v>
      </c>
      <c r="E266" s="27" t="s">
        <v>123</v>
      </c>
    </row>
    <row r="267" ht="25.5">
      <c r="A267" s="1" t="s">
        <v>121</v>
      </c>
      <c r="B267" s="1">
        <v>68</v>
      </c>
      <c r="C267" s="26" t="s">
        <v>3470</v>
      </c>
      <c r="D267" t="s">
        <v>123</v>
      </c>
      <c r="E267" s="27" t="s">
        <v>3471</v>
      </c>
      <c r="F267" s="28" t="s">
        <v>637</v>
      </c>
      <c r="G267" s="29">
        <v>1</v>
      </c>
      <c r="H267" s="28">
        <v>0.048809999999999999</v>
      </c>
      <c r="I267" s="30">
        <f>ROUND(G267*H267,P4)</f>
        <v>0</v>
      </c>
      <c r="L267" s="31">
        <v>0</v>
      </c>
      <c r="M267" s="24">
        <f>ROUND(G267*L267,P4)</f>
        <v>0</v>
      </c>
      <c r="N267" s="25" t="s">
        <v>536</v>
      </c>
      <c r="O267" s="32">
        <f>M267*AA267</f>
        <v>0</v>
      </c>
      <c r="P267" s="1">
        <v>3</v>
      </c>
      <c r="AA267" s="1">
        <f>IF(P267=1,$O$3,IF(P267=2,$O$4,$O$5))</f>
        <v>0</v>
      </c>
    </row>
    <row r="268" ht="25.5">
      <c r="A268" s="1" t="s">
        <v>127</v>
      </c>
      <c r="E268" s="27" t="s">
        <v>3471</v>
      </c>
    </row>
    <row r="269">
      <c r="A269" s="1" t="s">
        <v>128</v>
      </c>
      <c r="E269" s="33" t="s">
        <v>3418</v>
      </c>
    </row>
    <row r="270">
      <c r="A270" s="1" t="s">
        <v>129</v>
      </c>
      <c r="E270" s="27" t="s">
        <v>123</v>
      </c>
    </row>
    <row r="271">
      <c r="A271" s="1" t="s">
        <v>121</v>
      </c>
      <c r="B271" s="1">
        <v>69</v>
      </c>
      <c r="C271" s="26" t="s">
        <v>3472</v>
      </c>
      <c r="D271" t="s">
        <v>123</v>
      </c>
      <c r="E271" s="27" t="s">
        <v>3473</v>
      </c>
      <c r="F271" s="28" t="s">
        <v>637</v>
      </c>
      <c r="G271" s="29">
        <v>2</v>
      </c>
      <c r="H271" s="28">
        <v>0.01274</v>
      </c>
      <c r="I271" s="30">
        <f>ROUND(G271*H271,P4)</f>
        <v>0</v>
      </c>
      <c r="L271" s="31">
        <v>0</v>
      </c>
      <c r="M271" s="24">
        <f>ROUND(G271*L271,P4)</f>
        <v>0</v>
      </c>
      <c r="N271" s="25" t="s">
        <v>536</v>
      </c>
      <c r="O271" s="32">
        <f>M271*AA271</f>
        <v>0</v>
      </c>
      <c r="P271" s="1">
        <v>3</v>
      </c>
      <c r="AA271" s="1">
        <f>IF(P271=1,$O$3,IF(P271=2,$O$4,$O$5))</f>
        <v>0</v>
      </c>
    </row>
    <row r="272">
      <c r="A272" s="1" t="s">
        <v>127</v>
      </c>
      <c r="E272" s="27" t="s">
        <v>3473</v>
      </c>
    </row>
    <row r="273">
      <c r="A273" s="1" t="s">
        <v>128</v>
      </c>
    </row>
    <row r="274">
      <c r="A274" s="1" t="s">
        <v>129</v>
      </c>
      <c r="E274" s="27" t="s">
        <v>123</v>
      </c>
    </row>
    <row r="275">
      <c r="A275" s="1" t="s">
        <v>121</v>
      </c>
      <c r="B275" s="1">
        <v>70</v>
      </c>
      <c r="C275" s="26" t="s">
        <v>3474</v>
      </c>
      <c r="D275" t="s">
        <v>123</v>
      </c>
      <c r="E275" s="27" t="s">
        <v>3475</v>
      </c>
      <c r="F275" s="28" t="s">
        <v>637</v>
      </c>
      <c r="G275" s="29">
        <v>2</v>
      </c>
      <c r="H275" s="28">
        <v>0.023939999999999999</v>
      </c>
      <c r="I275" s="30">
        <f>ROUND(G275*H275,P4)</f>
        <v>0</v>
      </c>
      <c r="L275" s="31">
        <v>0</v>
      </c>
      <c r="M275" s="24">
        <f>ROUND(G275*L275,P4)</f>
        <v>0</v>
      </c>
      <c r="N275" s="25" t="s">
        <v>536</v>
      </c>
      <c r="O275" s="32">
        <f>M275*AA275</f>
        <v>0</v>
      </c>
      <c r="P275" s="1">
        <v>3</v>
      </c>
      <c r="AA275" s="1">
        <f>IF(P275=1,$O$3,IF(P275=2,$O$4,$O$5))</f>
        <v>0</v>
      </c>
    </row>
    <row r="276">
      <c r="A276" s="1" t="s">
        <v>127</v>
      </c>
      <c r="E276" s="27" t="s">
        <v>3475</v>
      </c>
    </row>
    <row r="277">
      <c r="A277" s="1" t="s">
        <v>128</v>
      </c>
    </row>
    <row r="278">
      <c r="A278" s="1" t="s">
        <v>129</v>
      </c>
      <c r="E278" s="27" t="s">
        <v>123</v>
      </c>
    </row>
    <row r="279" ht="25.5">
      <c r="A279" s="1" t="s">
        <v>121</v>
      </c>
      <c r="B279" s="1">
        <v>71</v>
      </c>
      <c r="C279" s="26" t="s">
        <v>3476</v>
      </c>
      <c r="D279" t="s">
        <v>123</v>
      </c>
      <c r="E279" s="27" t="s">
        <v>3477</v>
      </c>
      <c r="F279" s="28" t="s">
        <v>637</v>
      </c>
      <c r="G279" s="29">
        <v>5</v>
      </c>
      <c r="H279" s="28">
        <v>0.018079999999999999</v>
      </c>
      <c r="I279" s="30">
        <f>ROUND(G279*H279,P4)</f>
        <v>0</v>
      </c>
      <c r="L279" s="31">
        <v>0</v>
      </c>
      <c r="M279" s="24">
        <f>ROUND(G279*L279,P4)</f>
        <v>0</v>
      </c>
      <c r="N279" s="25" t="s">
        <v>536</v>
      </c>
      <c r="O279" s="32">
        <f>M279*AA279</f>
        <v>0</v>
      </c>
      <c r="P279" s="1">
        <v>3</v>
      </c>
      <c r="AA279" s="1">
        <f>IF(P279=1,$O$3,IF(P279=2,$O$4,$O$5))</f>
        <v>0</v>
      </c>
    </row>
    <row r="280" ht="25.5">
      <c r="A280" s="1" t="s">
        <v>127</v>
      </c>
      <c r="E280" s="27" t="s">
        <v>3477</v>
      </c>
    </row>
    <row r="281">
      <c r="A281" s="1" t="s">
        <v>128</v>
      </c>
    </row>
    <row r="282">
      <c r="A282" s="1" t="s">
        <v>129</v>
      </c>
      <c r="E282" s="27" t="s">
        <v>123</v>
      </c>
    </row>
    <row r="283" ht="25.5">
      <c r="A283" s="1" t="s">
        <v>121</v>
      </c>
      <c r="B283" s="1">
        <v>72</v>
      </c>
      <c r="C283" s="26" t="s">
        <v>3478</v>
      </c>
      <c r="D283" t="s">
        <v>123</v>
      </c>
      <c r="E283" s="27" t="s">
        <v>3479</v>
      </c>
      <c r="F283" s="28" t="s">
        <v>637</v>
      </c>
      <c r="G283" s="29">
        <v>2</v>
      </c>
      <c r="H283" s="28">
        <v>0.034639999999999997</v>
      </c>
      <c r="I283" s="30">
        <f>ROUND(G283*H283,P4)</f>
        <v>0</v>
      </c>
      <c r="L283" s="31">
        <v>0</v>
      </c>
      <c r="M283" s="24">
        <f>ROUND(G283*L283,P4)</f>
        <v>0</v>
      </c>
      <c r="N283" s="25" t="s">
        <v>536</v>
      </c>
      <c r="O283" s="32">
        <f>M283*AA283</f>
        <v>0</v>
      </c>
      <c r="P283" s="1">
        <v>3</v>
      </c>
      <c r="AA283" s="1">
        <f>IF(P283=1,$O$3,IF(P283=2,$O$4,$O$5))</f>
        <v>0</v>
      </c>
    </row>
    <row r="284" ht="25.5">
      <c r="A284" s="1" t="s">
        <v>127</v>
      </c>
      <c r="E284" s="27" t="s">
        <v>3479</v>
      </c>
    </row>
    <row r="285">
      <c r="A285" s="1" t="s">
        <v>128</v>
      </c>
    </row>
    <row r="286">
      <c r="A286" s="1" t="s">
        <v>129</v>
      </c>
      <c r="E286" s="27" t="s">
        <v>123</v>
      </c>
    </row>
    <row r="287" ht="25.5">
      <c r="A287" s="1" t="s">
        <v>121</v>
      </c>
      <c r="B287" s="1">
        <v>73</v>
      </c>
      <c r="C287" s="26" t="s">
        <v>3480</v>
      </c>
      <c r="D287" t="s">
        <v>123</v>
      </c>
      <c r="E287" s="27" t="s">
        <v>3481</v>
      </c>
      <c r="F287" s="28" t="s">
        <v>637</v>
      </c>
      <c r="G287" s="29">
        <v>2</v>
      </c>
      <c r="H287" s="28">
        <v>0.045710000000000001</v>
      </c>
      <c r="I287" s="30">
        <f>ROUND(G287*H287,P4)</f>
        <v>0</v>
      </c>
      <c r="L287" s="31">
        <v>0</v>
      </c>
      <c r="M287" s="24">
        <f>ROUND(G287*L287,P4)</f>
        <v>0</v>
      </c>
      <c r="N287" s="25" t="s">
        <v>536</v>
      </c>
      <c r="O287" s="32">
        <f>M287*AA287</f>
        <v>0</v>
      </c>
      <c r="P287" s="1">
        <v>3</v>
      </c>
      <c r="AA287" s="1">
        <f>IF(P287=1,$O$3,IF(P287=2,$O$4,$O$5))</f>
        <v>0</v>
      </c>
    </row>
    <row r="288" ht="25.5">
      <c r="A288" s="1" t="s">
        <v>127</v>
      </c>
      <c r="E288" s="27" t="s">
        <v>3481</v>
      </c>
    </row>
    <row r="289">
      <c r="A289" s="1" t="s">
        <v>128</v>
      </c>
    </row>
    <row r="290">
      <c r="A290" s="1" t="s">
        <v>129</v>
      </c>
      <c r="E290" s="27" t="s">
        <v>123</v>
      </c>
    </row>
    <row r="291" ht="25.5">
      <c r="A291" s="1" t="s">
        <v>121</v>
      </c>
      <c r="B291" s="1">
        <v>74</v>
      </c>
      <c r="C291" s="26" t="s">
        <v>3482</v>
      </c>
      <c r="D291" t="s">
        <v>123</v>
      </c>
      <c r="E291" s="27" t="s">
        <v>3483</v>
      </c>
      <c r="F291" s="28" t="s">
        <v>637</v>
      </c>
      <c r="G291" s="29">
        <v>5</v>
      </c>
      <c r="H291" s="28">
        <v>0.01525</v>
      </c>
      <c r="I291" s="30">
        <f>ROUND(G291*H291,P4)</f>
        <v>0</v>
      </c>
      <c r="L291" s="31">
        <v>0</v>
      </c>
      <c r="M291" s="24">
        <f>ROUND(G291*L291,P4)</f>
        <v>0</v>
      </c>
      <c r="N291" s="25" t="s">
        <v>536</v>
      </c>
      <c r="O291" s="32">
        <f>M291*AA291</f>
        <v>0</v>
      </c>
      <c r="P291" s="1">
        <v>3</v>
      </c>
      <c r="AA291" s="1">
        <f>IF(P291=1,$O$3,IF(P291=2,$O$4,$O$5))</f>
        <v>0</v>
      </c>
    </row>
    <row r="292" ht="25.5">
      <c r="A292" s="1" t="s">
        <v>127</v>
      </c>
      <c r="E292" s="27" t="s">
        <v>3483</v>
      </c>
    </row>
    <row r="293">
      <c r="A293" s="1" t="s">
        <v>128</v>
      </c>
    </row>
    <row r="294">
      <c r="A294" s="1" t="s">
        <v>129</v>
      </c>
      <c r="E294" s="27" t="s">
        <v>123</v>
      </c>
    </row>
    <row r="295">
      <c r="A295" s="1" t="s">
        <v>121</v>
      </c>
      <c r="B295" s="1">
        <v>75</v>
      </c>
      <c r="C295" s="26" t="s">
        <v>3484</v>
      </c>
      <c r="D295" t="s">
        <v>123</v>
      </c>
      <c r="E295" s="27" t="s">
        <v>3485</v>
      </c>
      <c r="F295" s="28" t="s">
        <v>149</v>
      </c>
      <c r="G295" s="29">
        <v>1</v>
      </c>
      <c r="H295" s="28">
        <v>0.00029999999999999997</v>
      </c>
      <c r="I295" s="30">
        <f>ROUND(G295*H295,P4)</f>
        <v>0</v>
      </c>
      <c r="L295" s="31">
        <v>0</v>
      </c>
      <c r="M295" s="24">
        <f>ROUND(G295*L295,P4)</f>
        <v>0</v>
      </c>
      <c r="N295" s="25" t="s">
        <v>536</v>
      </c>
      <c r="O295" s="32">
        <f>M295*AA295</f>
        <v>0</v>
      </c>
      <c r="P295" s="1">
        <v>3</v>
      </c>
      <c r="AA295" s="1">
        <f>IF(P295=1,$O$3,IF(P295=2,$O$4,$O$5))</f>
        <v>0</v>
      </c>
    </row>
    <row r="296">
      <c r="A296" s="1" t="s">
        <v>127</v>
      </c>
      <c r="E296" s="27" t="s">
        <v>3485</v>
      </c>
    </row>
    <row r="297">
      <c r="A297" s="1" t="s">
        <v>128</v>
      </c>
    </row>
    <row r="298">
      <c r="A298" s="1" t="s">
        <v>129</v>
      </c>
      <c r="E298" s="27" t="s">
        <v>123</v>
      </c>
    </row>
    <row r="299">
      <c r="A299" s="1" t="s">
        <v>121</v>
      </c>
      <c r="B299" s="1">
        <v>76</v>
      </c>
      <c r="C299" s="26" t="s">
        <v>3486</v>
      </c>
      <c r="D299" t="s">
        <v>123</v>
      </c>
      <c r="E299" s="27" t="s">
        <v>3487</v>
      </c>
      <c r="F299" s="28" t="s">
        <v>637</v>
      </c>
      <c r="G299" s="29">
        <v>2</v>
      </c>
      <c r="H299" s="28">
        <v>0.00024000000000000001</v>
      </c>
      <c r="I299" s="30">
        <f>ROUND(G299*H299,P4)</f>
        <v>0</v>
      </c>
      <c r="L299" s="31">
        <v>0</v>
      </c>
      <c r="M299" s="24">
        <f>ROUND(G299*L299,P4)</f>
        <v>0</v>
      </c>
      <c r="N299" s="25" t="s">
        <v>536</v>
      </c>
      <c r="O299" s="32">
        <f>M299*AA299</f>
        <v>0</v>
      </c>
      <c r="P299" s="1">
        <v>3</v>
      </c>
      <c r="AA299" s="1">
        <f>IF(P299=1,$O$3,IF(P299=2,$O$4,$O$5))</f>
        <v>0</v>
      </c>
    </row>
    <row r="300">
      <c r="A300" s="1" t="s">
        <v>127</v>
      </c>
      <c r="E300" s="27" t="s">
        <v>3487</v>
      </c>
    </row>
    <row r="301">
      <c r="A301" s="1" t="s">
        <v>128</v>
      </c>
    </row>
    <row r="302">
      <c r="A302" s="1" t="s">
        <v>129</v>
      </c>
      <c r="E302" s="27" t="s">
        <v>123</v>
      </c>
    </row>
    <row r="303">
      <c r="A303" s="1" t="s">
        <v>121</v>
      </c>
      <c r="B303" s="1">
        <v>77</v>
      </c>
      <c r="C303" s="26" t="s">
        <v>3488</v>
      </c>
      <c r="D303" t="s">
        <v>123</v>
      </c>
      <c r="E303" s="27" t="s">
        <v>3489</v>
      </c>
      <c r="F303" s="28" t="s">
        <v>149</v>
      </c>
      <c r="G303" s="29">
        <v>9</v>
      </c>
      <c r="H303" s="28">
        <v>0.00109</v>
      </c>
      <c r="I303" s="30">
        <f>ROUND(G303*H303,P4)</f>
        <v>0</v>
      </c>
      <c r="L303" s="31">
        <v>0</v>
      </c>
      <c r="M303" s="24">
        <f>ROUND(G303*L303,P4)</f>
        <v>0</v>
      </c>
      <c r="N303" s="25" t="s">
        <v>536</v>
      </c>
      <c r="O303" s="32">
        <f>M303*AA303</f>
        <v>0</v>
      </c>
      <c r="P303" s="1">
        <v>3</v>
      </c>
      <c r="AA303" s="1">
        <f>IF(P303=1,$O$3,IF(P303=2,$O$4,$O$5))</f>
        <v>0</v>
      </c>
    </row>
    <row r="304">
      <c r="A304" s="1" t="s">
        <v>127</v>
      </c>
      <c r="E304" s="27" t="s">
        <v>3489</v>
      </c>
    </row>
    <row r="305">
      <c r="A305" s="1" t="s">
        <v>128</v>
      </c>
    </row>
    <row r="306">
      <c r="A306" s="1" t="s">
        <v>129</v>
      </c>
      <c r="E306" s="27" t="s">
        <v>123</v>
      </c>
    </row>
    <row r="307">
      <c r="A307" s="1" t="s">
        <v>121</v>
      </c>
      <c r="B307" s="1">
        <v>78</v>
      </c>
      <c r="C307" s="26" t="s">
        <v>3490</v>
      </c>
      <c r="D307" t="s">
        <v>123</v>
      </c>
      <c r="E307" s="27" t="s">
        <v>3491</v>
      </c>
      <c r="F307" s="28" t="s">
        <v>637</v>
      </c>
      <c r="G307" s="29">
        <v>5</v>
      </c>
      <c r="H307" s="28">
        <v>0.0014</v>
      </c>
      <c r="I307" s="30">
        <f>ROUND(G307*H307,P4)</f>
        <v>0</v>
      </c>
      <c r="L307" s="31">
        <v>0</v>
      </c>
      <c r="M307" s="24">
        <f>ROUND(G307*L307,P4)</f>
        <v>0</v>
      </c>
      <c r="N307" s="25" t="s">
        <v>536</v>
      </c>
      <c r="O307" s="32">
        <f>M307*AA307</f>
        <v>0</v>
      </c>
      <c r="P307" s="1">
        <v>3</v>
      </c>
      <c r="AA307" s="1">
        <f>IF(P307=1,$O$3,IF(P307=2,$O$4,$O$5))</f>
        <v>0</v>
      </c>
    </row>
    <row r="308">
      <c r="A308" s="1" t="s">
        <v>127</v>
      </c>
      <c r="E308" s="27" t="s">
        <v>3491</v>
      </c>
    </row>
    <row r="309">
      <c r="A309" s="1" t="s">
        <v>128</v>
      </c>
    </row>
    <row r="310">
      <c r="A310" s="1" t="s">
        <v>129</v>
      </c>
      <c r="E310" s="27" t="s">
        <v>123</v>
      </c>
    </row>
    <row r="311">
      <c r="A311" s="1" t="s">
        <v>121</v>
      </c>
      <c r="B311" s="1">
        <v>79</v>
      </c>
      <c r="C311" s="26" t="s">
        <v>3492</v>
      </c>
      <c r="D311" t="s">
        <v>123</v>
      </c>
      <c r="E311" s="27" t="s">
        <v>3493</v>
      </c>
      <c r="F311" s="28" t="s">
        <v>637</v>
      </c>
      <c r="G311" s="29">
        <v>14</v>
      </c>
      <c r="H311" s="28">
        <v>0.0018400000000000001</v>
      </c>
      <c r="I311" s="30">
        <f>ROUND(G311*H311,P4)</f>
        <v>0</v>
      </c>
      <c r="L311" s="31">
        <v>0</v>
      </c>
      <c r="M311" s="24">
        <f>ROUND(G311*L311,P4)</f>
        <v>0</v>
      </c>
      <c r="N311" s="25" t="s">
        <v>536</v>
      </c>
      <c r="O311" s="32">
        <f>M311*AA311</f>
        <v>0</v>
      </c>
      <c r="P311" s="1">
        <v>3</v>
      </c>
      <c r="AA311" s="1">
        <f>IF(P311=1,$O$3,IF(P311=2,$O$4,$O$5))</f>
        <v>0</v>
      </c>
    </row>
    <row r="312">
      <c r="A312" s="1" t="s">
        <v>127</v>
      </c>
      <c r="E312" s="27" t="s">
        <v>3493</v>
      </c>
    </row>
    <row r="313">
      <c r="A313" s="1" t="s">
        <v>128</v>
      </c>
    </row>
    <row r="314">
      <c r="A314" s="1" t="s">
        <v>129</v>
      </c>
      <c r="E314" s="27" t="s">
        <v>123</v>
      </c>
    </row>
    <row r="315">
      <c r="A315" s="1" t="s">
        <v>121</v>
      </c>
      <c r="B315" s="1">
        <v>80</v>
      </c>
      <c r="C315" s="26" t="s">
        <v>3494</v>
      </c>
      <c r="D315" t="s">
        <v>123</v>
      </c>
      <c r="E315" s="27" t="s">
        <v>3495</v>
      </c>
      <c r="F315" s="28" t="s">
        <v>149</v>
      </c>
      <c r="G315" s="29">
        <v>14</v>
      </c>
      <c r="H315" s="28">
        <v>0.00016000000000000001</v>
      </c>
      <c r="I315" s="30">
        <f>ROUND(G315*H315,P4)</f>
        <v>0</v>
      </c>
      <c r="L315" s="31">
        <v>0</v>
      </c>
      <c r="M315" s="24">
        <f>ROUND(G315*L315,P4)</f>
        <v>0</v>
      </c>
      <c r="N315" s="25" t="s">
        <v>536</v>
      </c>
      <c r="O315" s="32">
        <f>M315*AA315</f>
        <v>0</v>
      </c>
      <c r="P315" s="1">
        <v>3</v>
      </c>
      <c r="AA315" s="1">
        <f>IF(P315=1,$O$3,IF(P315=2,$O$4,$O$5))</f>
        <v>0</v>
      </c>
    </row>
    <row r="316">
      <c r="A316" s="1" t="s">
        <v>127</v>
      </c>
      <c r="E316" s="27" t="s">
        <v>3495</v>
      </c>
    </row>
    <row r="317">
      <c r="A317" s="1" t="s">
        <v>128</v>
      </c>
    </row>
    <row r="318">
      <c r="A318" s="1" t="s">
        <v>129</v>
      </c>
      <c r="E318" s="27" t="s">
        <v>123</v>
      </c>
    </row>
    <row r="319">
      <c r="A319" s="1" t="s">
        <v>121</v>
      </c>
      <c r="B319" s="1">
        <v>81</v>
      </c>
      <c r="C319" s="26" t="s">
        <v>3496</v>
      </c>
      <c r="D319" t="s">
        <v>123</v>
      </c>
      <c r="E319" s="27" t="s">
        <v>3497</v>
      </c>
      <c r="F319" s="28" t="s">
        <v>637</v>
      </c>
      <c r="G319" s="29">
        <v>1</v>
      </c>
      <c r="H319" s="28">
        <v>0.0023600000000000001</v>
      </c>
      <c r="I319" s="30">
        <f>ROUND(G319*H319,P4)</f>
        <v>0</v>
      </c>
      <c r="L319" s="31">
        <v>0</v>
      </c>
      <c r="M319" s="24">
        <f>ROUND(G319*L319,P4)</f>
        <v>0</v>
      </c>
      <c r="N319" s="25" t="s">
        <v>536</v>
      </c>
      <c r="O319" s="32">
        <f>M319*AA319</f>
        <v>0</v>
      </c>
      <c r="P319" s="1">
        <v>3</v>
      </c>
      <c r="AA319" s="1">
        <f>IF(P319=1,$O$3,IF(P319=2,$O$4,$O$5))</f>
        <v>0</v>
      </c>
    </row>
    <row r="320">
      <c r="A320" s="1" t="s">
        <v>127</v>
      </c>
      <c r="E320" s="27" t="s">
        <v>3497</v>
      </c>
    </row>
    <row r="321">
      <c r="A321" s="1" t="s">
        <v>128</v>
      </c>
    </row>
    <row r="322">
      <c r="A322" s="1" t="s">
        <v>129</v>
      </c>
      <c r="E322" s="27" t="s">
        <v>123</v>
      </c>
    </row>
    <row r="323">
      <c r="A323" s="1" t="s">
        <v>121</v>
      </c>
      <c r="B323" s="1">
        <v>82</v>
      </c>
      <c r="C323" s="26" t="s">
        <v>3498</v>
      </c>
      <c r="D323" t="s">
        <v>123</v>
      </c>
      <c r="E323" s="27" t="s">
        <v>3499</v>
      </c>
      <c r="F323" s="28" t="s">
        <v>637</v>
      </c>
      <c r="G323" s="29">
        <v>7</v>
      </c>
      <c r="H323" s="28">
        <v>0.00214</v>
      </c>
      <c r="I323" s="30">
        <f>ROUND(G323*H323,P4)</f>
        <v>0</v>
      </c>
      <c r="L323" s="31">
        <v>0</v>
      </c>
      <c r="M323" s="24">
        <f>ROUND(G323*L323,P4)</f>
        <v>0</v>
      </c>
      <c r="N323" s="25" t="s">
        <v>536</v>
      </c>
      <c r="O323" s="32">
        <f>M323*AA323</f>
        <v>0</v>
      </c>
      <c r="P323" s="1">
        <v>3</v>
      </c>
      <c r="AA323" s="1">
        <f>IF(P323=1,$O$3,IF(P323=2,$O$4,$O$5))</f>
        <v>0</v>
      </c>
    </row>
    <row r="324">
      <c r="A324" s="1" t="s">
        <v>127</v>
      </c>
      <c r="E324" s="27" t="s">
        <v>3499</v>
      </c>
    </row>
    <row r="325">
      <c r="A325" s="1" t="s">
        <v>128</v>
      </c>
      <c r="E325" s="33" t="s">
        <v>3500</v>
      </c>
    </row>
    <row r="326">
      <c r="A326" s="1" t="s">
        <v>129</v>
      </c>
      <c r="E326" s="27" t="s">
        <v>123</v>
      </c>
    </row>
    <row r="327" ht="25.5">
      <c r="A327" s="1" t="s">
        <v>121</v>
      </c>
      <c r="B327" s="1">
        <v>83</v>
      </c>
      <c r="C327" s="26" t="s">
        <v>3501</v>
      </c>
      <c r="D327" t="s">
        <v>123</v>
      </c>
      <c r="E327" s="27" t="s">
        <v>3502</v>
      </c>
      <c r="F327" s="28" t="s">
        <v>149</v>
      </c>
      <c r="G327" s="29">
        <v>14</v>
      </c>
      <c r="H327" s="28">
        <v>0.00038000000000000002</v>
      </c>
      <c r="I327" s="30">
        <f>ROUND(G327*H327,P4)</f>
        <v>0</v>
      </c>
      <c r="L327" s="31">
        <v>0</v>
      </c>
      <c r="M327" s="24">
        <f>ROUND(G327*L327,P4)</f>
        <v>0</v>
      </c>
      <c r="N327" s="25" t="s">
        <v>536</v>
      </c>
      <c r="O327" s="32">
        <f>M327*AA327</f>
        <v>0</v>
      </c>
      <c r="P327" s="1">
        <v>3</v>
      </c>
      <c r="AA327" s="1">
        <f>IF(P327=1,$O$3,IF(P327=2,$O$4,$O$5))</f>
        <v>0</v>
      </c>
    </row>
    <row r="328" ht="25.5">
      <c r="A328" s="1" t="s">
        <v>127</v>
      </c>
      <c r="E328" s="27" t="s">
        <v>3502</v>
      </c>
    </row>
    <row r="329">
      <c r="A329" s="1" t="s">
        <v>128</v>
      </c>
    </row>
    <row r="330">
      <c r="A330" s="1" t="s">
        <v>129</v>
      </c>
      <c r="E330" s="27" t="s">
        <v>123</v>
      </c>
    </row>
    <row r="331" ht="25.5">
      <c r="A331" s="1" t="s">
        <v>121</v>
      </c>
      <c r="B331" s="1">
        <v>84</v>
      </c>
      <c r="C331" s="26" t="s">
        <v>3503</v>
      </c>
      <c r="D331" t="s">
        <v>123</v>
      </c>
      <c r="E331" s="27" t="s">
        <v>3504</v>
      </c>
      <c r="F331" s="28" t="s">
        <v>149</v>
      </c>
      <c r="G331" s="29">
        <v>1</v>
      </c>
      <c r="H331" s="28">
        <v>0.00101</v>
      </c>
      <c r="I331" s="30">
        <f>ROUND(G331*H331,P4)</f>
        <v>0</v>
      </c>
      <c r="L331" s="31">
        <v>0</v>
      </c>
      <c r="M331" s="24">
        <f>ROUND(G331*L331,P4)</f>
        <v>0</v>
      </c>
      <c r="N331" s="25" t="s">
        <v>536</v>
      </c>
      <c r="O331" s="32">
        <f>M331*AA331</f>
        <v>0</v>
      </c>
      <c r="P331" s="1">
        <v>3</v>
      </c>
      <c r="AA331" s="1">
        <f>IF(P331=1,$O$3,IF(P331=2,$O$4,$O$5))</f>
        <v>0</v>
      </c>
    </row>
    <row r="332" ht="25.5">
      <c r="A332" s="1" t="s">
        <v>127</v>
      </c>
      <c r="E332" s="27" t="s">
        <v>3504</v>
      </c>
    </row>
    <row r="333">
      <c r="A333" s="1" t="s">
        <v>128</v>
      </c>
    </row>
    <row r="334">
      <c r="A334" s="1" t="s">
        <v>129</v>
      </c>
      <c r="E334" s="27" t="s">
        <v>123</v>
      </c>
    </row>
    <row r="335" ht="25.5">
      <c r="A335" s="1" t="s">
        <v>121</v>
      </c>
      <c r="B335" s="1">
        <v>85</v>
      </c>
      <c r="C335" s="26" t="s">
        <v>3505</v>
      </c>
      <c r="D335" t="s">
        <v>123</v>
      </c>
      <c r="E335" s="27" t="s">
        <v>3506</v>
      </c>
      <c r="F335" s="28" t="s">
        <v>149</v>
      </c>
      <c r="G335" s="29">
        <v>14</v>
      </c>
      <c r="H335" s="28">
        <v>0.0012800000000000001</v>
      </c>
      <c r="I335" s="30">
        <f>ROUND(G335*H335,P4)</f>
        <v>0</v>
      </c>
      <c r="L335" s="31">
        <v>0</v>
      </c>
      <c r="M335" s="24">
        <f>ROUND(G335*L335,P4)</f>
        <v>0</v>
      </c>
      <c r="N335" s="25" t="s">
        <v>536</v>
      </c>
      <c r="O335" s="32">
        <f>M335*AA335</f>
        <v>0</v>
      </c>
      <c r="P335" s="1">
        <v>3</v>
      </c>
      <c r="AA335" s="1">
        <f>IF(P335=1,$O$3,IF(P335=2,$O$4,$O$5))</f>
        <v>0</v>
      </c>
    </row>
    <row r="336" ht="25.5">
      <c r="A336" s="1" t="s">
        <v>127</v>
      </c>
      <c r="E336" s="27" t="s">
        <v>3506</v>
      </c>
    </row>
    <row r="337">
      <c r="A337" s="1" t="s">
        <v>128</v>
      </c>
    </row>
    <row r="338">
      <c r="A338" s="1" t="s">
        <v>129</v>
      </c>
      <c r="E338" s="27" t="s">
        <v>123</v>
      </c>
    </row>
    <row r="339" ht="25.5">
      <c r="A339" s="1" t="s">
        <v>121</v>
      </c>
      <c r="B339" s="1">
        <v>86</v>
      </c>
      <c r="C339" s="26" t="s">
        <v>3507</v>
      </c>
      <c r="D339" t="s">
        <v>123</v>
      </c>
      <c r="E339" s="27" t="s">
        <v>3508</v>
      </c>
      <c r="F339" s="28" t="s">
        <v>632</v>
      </c>
      <c r="G339" s="29">
        <v>1.0569999999999999</v>
      </c>
      <c r="H339" s="28">
        <v>0</v>
      </c>
      <c r="I339" s="30">
        <f>ROUND(G339*H339,P4)</f>
        <v>0</v>
      </c>
      <c r="L339" s="31">
        <v>0</v>
      </c>
      <c r="M339" s="24">
        <f>ROUND(G339*L339,P4)</f>
        <v>0</v>
      </c>
      <c r="N339" s="25" t="s">
        <v>536</v>
      </c>
      <c r="O339" s="32">
        <f>M339*AA339</f>
        <v>0</v>
      </c>
      <c r="P339" s="1">
        <v>3</v>
      </c>
      <c r="AA339" s="1">
        <f>IF(P339=1,$O$3,IF(P339=2,$O$4,$O$5))</f>
        <v>0</v>
      </c>
    </row>
    <row r="340" ht="25.5">
      <c r="A340" s="1" t="s">
        <v>127</v>
      </c>
      <c r="E340" s="27" t="s">
        <v>3509</v>
      </c>
    </row>
    <row r="341">
      <c r="A341" s="1" t="s">
        <v>128</v>
      </c>
    </row>
    <row r="342">
      <c r="A342" s="1" t="s">
        <v>129</v>
      </c>
      <c r="E342" s="27" t="s">
        <v>123</v>
      </c>
    </row>
    <row r="343">
      <c r="A343" s="1" t="s">
        <v>118</v>
      </c>
      <c r="C343" s="22" t="s">
        <v>3510</v>
      </c>
      <c r="E343" s="23" t="s">
        <v>3511</v>
      </c>
      <c r="L343" s="24">
        <f>SUMIFS(L344:L367,A344:A367,"P")</f>
        <v>0</v>
      </c>
      <c r="M343" s="24">
        <f>SUMIFS(M344:M367,A344:A367,"P")</f>
        <v>0</v>
      </c>
      <c r="N343" s="25"/>
    </row>
    <row r="344">
      <c r="A344" s="1" t="s">
        <v>121</v>
      </c>
      <c r="B344" s="1">
        <v>91</v>
      </c>
      <c r="C344" s="26" t="s">
        <v>3512</v>
      </c>
      <c r="D344" t="s">
        <v>123</v>
      </c>
      <c r="E344" s="27" t="s">
        <v>3513</v>
      </c>
      <c r="F344" s="28" t="s">
        <v>149</v>
      </c>
      <c r="G344" s="29">
        <v>8</v>
      </c>
      <c r="H344" s="28">
        <v>0.00050000000000000001</v>
      </c>
      <c r="I344" s="30">
        <f>ROUND(G344*H344,P4)</f>
        <v>0</v>
      </c>
      <c r="L344" s="31">
        <v>0</v>
      </c>
      <c r="M344" s="24">
        <f>ROUND(G344*L344,P4)</f>
        <v>0</v>
      </c>
      <c r="N344" s="25" t="s">
        <v>536</v>
      </c>
      <c r="O344" s="32">
        <f>M344*AA344</f>
        <v>0</v>
      </c>
      <c r="P344" s="1">
        <v>3</v>
      </c>
      <c r="AA344" s="1">
        <f>IF(P344=1,$O$3,IF(P344=2,$O$4,$O$5))</f>
        <v>0</v>
      </c>
    </row>
    <row r="345">
      <c r="A345" s="1" t="s">
        <v>127</v>
      </c>
      <c r="E345" s="27" t="s">
        <v>3513</v>
      </c>
    </row>
    <row r="346">
      <c r="A346" s="1" t="s">
        <v>128</v>
      </c>
    </row>
    <row r="347">
      <c r="A347" s="1" t="s">
        <v>129</v>
      </c>
      <c r="E347" s="27" t="s">
        <v>123</v>
      </c>
    </row>
    <row r="348" ht="25.5">
      <c r="A348" s="1" t="s">
        <v>121</v>
      </c>
      <c r="B348" s="1">
        <v>87</v>
      </c>
      <c r="C348" s="26" t="s">
        <v>3514</v>
      </c>
      <c r="D348" t="s">
        <v>123</v>
      </c>
      <c r="E348" s="27" t="s">
        <v>3515</v>
      </c>
      <c r="F348" s="28" t="s">
        <v>637</v>
      </c>
      <c r="G348" s="29">
        <v>8</v>
      </c>
      <c r="H348" s="28">
        <v>0.016650000000000002</v>
      </c>
      <c r="I348" s="30">
        <f>ROUND(G348*H348,P4)</f>
        <v>0</v>
      </c>
      <c r="L348" s="31">
        <v>0</v>
      </c>
      <c r="M348" s="24">
        <f>ROUND(G348*L348,P4)</f>
        <v>0</v>
      </c>
      <c r="N348" s="25" t="s">
        <v>536</v>
      </c>
      <c r="O348" s="32">
        <f>M348*AA348</f>
        <v>0</v>
      </c>
      <c r="P348" s="1">
        <v>3</v>
      </c>
      <c r="AA348" s="1">
        <f>IF(P348=1,$O$3,IF(P348=2,$O$4,$O$5))</f>
        <v>0</v>
      </c>
    </row>
    <row r="349" ht="25.5">
      <c r="A349" s="1" t="s">
        <v>127</v>
      </c>
      <c r="E349" s="27" t="s">
        <v>3515</v>
      </c>
    </row>
    <row r="350">
      <c r="A350" s="1" t="s">
        <v>128</v>
      </c>
    </row>
    <row r="351">
      <c r="A351" s="1" t="s">
        <v>129</v>
      </c>
      <c r="E351" s="27" t="s">
        <v>123</v>
      </c>
    </row>
    <row r="352" ht="25.5">
      <c r="A352" s="1" t="s">
        <v>121</v>
      </c>
      <c r="B352" s="1">
        <v>88</v>
      </c>
      <c r="C352" s="26" t="s">
        <v>3516</v>
      </c>
      <c r="D352" t="s">
        <v>123</v>
      </c>
      <c r="E352" s="27" t="s">
        <v>3517</v>
      </c>
      <c r="F352" s="28" t="s">
        <v>637</v>
      </c>
      <c r="G352" s="29">
        <v>1</v>
      </c>
      <c r="H352" s="28">
        <v>0</v>
      </c>
      <c r="I352" s="30">
        <f>ROUND(G352*H352,P4)</f>
        <v>0</v>
      </c>
      <c r="L352" s="31">
        <v>0</v>
      </c>
      <c r="M352" s="24">
        <f>ROUND(G352*L352,P4)</f>
        <v>0</v>
      </c>
      <c r="N352" s="25" t="s">
        <v>536</v>
      </c>
      <c r="O352" s="32">
        <f>M352*AA352</f>
        <v>0</v>
      </c>
      <c r="P352" s="1">
        <v>3</v>
      </c>
      <c r="AA352" s="1">
        <f>IF(P352=1,$O$3,IF(P352=2,$O$4,$O$5))</f>
        <v>0</v>
      </c>
    </row>
    <row r="353" ht="25.5">
      <c r="A353" s="1" t="s">
        <v>127</v>
      </c>
      <c r="E353" s="27" t="s">
        <v>3517</v>
      </c>
    </row>
    <row r="354">
      <c r="A354" s="1" t="s">
        <v>128</v>
      </c>
      <c r="E354" s="33" t="s">
        <v>3418</v>
      </c>
    </row>
    <row r="355">
      <c r="A355" s="1" t="s">
        <v>129</v>
      </c>
      <c r="E355" s="27" t="s">
        <v>123</v>
      </c>
    </row>
    <row r="356" ht="25.5">
      <c r="A356" s="1" t="s">
        <v>121</v>
      </c>
      <c r="B356" s="1">
        <v>89</v>
      </c>
      <c r="C356" s="26" t="s">
        <v>3518</v>
      </c>
      <c r="D356" t="s">
        <v>123</v>
      </c>
      <c r="E356" s="27" t="s">
        <v>3519</v>
      </c>
      <c r="F356" s="28" t="s">
        <v>637</v>
      </c>
      <c r="G356" s="29">
        <v>8</v>
      </c>
      <c r="H356" s="28">
        <v>0</v>
      </c>
      <c r="I356" s="30">
        <f>ROUND(G356*H356,P4)</f>
        <v>0</v>
      </c>
      <c r="L356" s="31">
        <v>0</v>
      </c>
      <c r="M356" s="24">
        <f>ROUND(G356*L356,P4)</f>
        <v>0</v>
      </c>
      <c r="N356" s="25" t="s">
        <v>536</v>
      </c>
      <c r="O356" s="32">
        <f>M356*AA356</f>
        <v>0</v>
      </c>
      <c r="P356" s="1">
        <v>3</v>
      </c>
      <c r="AA356" s="1">
        <f>IF(P356=1,$O$3,IF(P356=2,$O$4,$O$5))</f>
        <v>0</v>
      </c>
    </row>
    <row r="357" ht="25.5">
      <c r="A357" s="1" t="s">
        <v>127</v>
      </c>
      <c r="E357" s="27" t="s">
        <v>3519</v>
      </c>
    </row>
    <row r="358">
      <c r="A358" s="1" t="s">
        <v>128</v>
      </c>
      <c r="E358" s="33" t="s">
        <v>3368</v>
      </c>
    </row>
    <row r="359">
      <c r="A359" s="1" t="s">
        <v>129</v>
      </c>
      <c r="E359" s="27" t="s">
        <v>123</v>
      </c>
    </row>
    <row r="360">
      <c r="A360" s="1" t="s">
        <v>121</v>
      </c>
      <c r="B360" s="1">
        <v>90</v>
      </c>
      <c r="C360" s="26" t="s">
        <v>3520</v>
      </c>
      <c r="D360" t="s">
        <v>123</v>
      </c>
      <c r="E360" s="27" t="s">
        <v>3521</v>
      </c>
      <c r="F360" s="28" t="s">
        <v>637</v>
      </c>
      <c r="G360" s="29">
        <v>8</v>
      </c>
      <c r="H360" s="28">
        <v>0</v>
      </c>
      <c r="I360" s="30">
        <f>ROUND(G360*H360,P4)</f>
        <v>0</v>
      </c>
      <c r="L360" s="31">
        <v>0</v>
      </c>
      <c r="M360" s="24">
        <f>ROUND(G360*L360,P4)</f>
        <v>0</v>
      </c>
      <c r="N360" s="25" t="s">
        <v>536</v>
      </c>
      <c r="O360" s="32">
        <f>M360*AA360</f>
        <v>0</v>
      </c>
      <c r="P360" s="1">
        <v>3</v>
      </c>
      <c r="AA360" s="1">
        <f>IF(P360=1,$O$3,IF(P360=2,$O$4,$O$5))</f>
        <v>0</v>
      </c>
    </row>
    <row r="361">
      <c r="A361" s="1" t="s">
        <v>127</v>
      </c>
      <c r="E361" s="27" t="s">
        <v>3521</v>
      </c>
    </row>
    <row r="362">
      <c r="A362" s="1" t="s">
        <v>128</v>
      </c>
    </row>
    <row r="363">
      <c r="A363" s="1" t="s">
        <v>129</v>
      </c>
      <c r="E363" s="27" t="s">
        <v>123</v>
      </c>
    </row>
    <row r="364" ht="25.5">
      <c r="A364" s="1" t="s">
        <v>121</v>
      </c>
      <c r="B364" s="1">
        <v>92</v>
      </c>
      <c r="C364" s="26" t="s">
        <v>3522</v>
      </c>
      <c r="D364" t="s">
        <v>123</v>
      </c>
      <c r="E364" s="27" t="s">
        <v>3523</v>
      </c>
      <c r="F364" s="28" t="s">
        <v>632</v>
      </c>
      <c r="G364" s="29">
        <v>0.13700000000000001</v>
      </c>
      <c r="H364" s="28">
        <v>0</v>
      </c>
      <c r="I364" s="30">
        <f>ROUND(G364*H364,P4)</f>
        <v>0</v>
      </c>
      <c r="L364" s="31">
        <v>0</v>
      </c>
      <c r="M364" s="24">
        <f>ROUND(G364*L364,P4)</f>
        <v>0</v>
      </c>
      <c r="N364" s="25" t="s">
        <v>536</v>
      </c>
      <c r="O364" s="32">
        <f>M364*AA364</f>
        <v>0</v>
      </c>
      <c r="P364" s="1">
        <v>3</v>
      </c>
      <c r="AA364" s="1">
        <f>IF(P364=1,$O$3,IF(P364=2,$O$4,$O$5))</f>
        <v>0</v>
      </c>
    </row>
    <row r="365" ht="25.5">
      <c r="A365" s="1" t="s">
        <v>127</v>
      </c>
      <c r="E365" s="27" t="s">
        <v>3524</v>
      </c>
    </row>
    <row r="366">
      <c r="A366" s="1" t="s">
        <v>128</v>
      </c>
    </row>
    <row r="367">
      <c r="A367" s="1" t="s">
        <v>129</v>
      </c>
      <c r="E367" s="27" t="s">
        <v>123</v>
      </c>
    </row>
    <row r="368">
      <c r="A368" s="1" t="s">
        <v>118</v>
      </c>
      <c r="C368" s="22" t="s">
        <v>1691</v>
      </c>
      <c r="E368" s="23" t="s">
        <v>1692</v>
      </c>
      <c r="L368" s="24">
        <f>SUMIFS(L369:L372,A369:A372,"P")</f>
        <v>0</v>
      </c>
      <c r="M368" s="24">
        <f>SUMIFS(M369:M372,A369:A372,"P")</f>
        <v>0</v>
      </c>
      <c r="N368" s="25"/>
    </row>
    <row r="369" ht="25.5">
      <c r="A369" s="1" t="s">
        <v>121</v>
      </c>
      <c r="B369" s="1">
        <v>93</v>
      </c>
      <c r="C369" s="26" t="s">
        <v>3525</v>
      </c>
      <c r="D369" t="s">
        <v>123</v>
      </c>
      <c r="E369" s="27" t="s">
        <v>3526</v>
      </c>
      <c r="F369" s="28" t="s">
        <v>149</v>
      </c>
      <c r="G369" s="29">
        <v>10</v>
      </c>
      <c r="H369" s="28">
        <v>0.0030999999999999999</v>
      </c>
      <c r="I369" s="30">
        <f>ROUND(G369*H369,P4)</f>
        <v>0</v>
      </c>
      <c r="L369" s="31">
        <v>0</v>
      </c>
      <c r="M369" s="24">
        <f>ROUND(G369*L369,P4)</f>
        <v>0</v>
      </c>
      <c r="N369" s="25" t="s">
        <v>536</v>
      </c>
      <c r="O369" s="32">
        <f>M369*AA369</f>
        <v>0</v>
      </c>
      <c r="P369" s="1">
        <v>3</v>
      </c>
      <c r="AA369" s="1">
        <f>IF(P369=1,$O$3,IF(P369=2,$O$4,$O$5))</f>
        <v>0</v>
      </c>
    </row>
    <row r="370" ht="25.5">
      <c r="A370" s="1" t="s">
        <v>127</v>
      </c>
      <c r="E370" s="27" t="s">
        <v>3526</v>
      </c>
    </row>
    <row r="371">
      <c r="A371" s="1" t="s">
        <v>128</v>
      </c>
    </row>
    <row r="372">
      <c r="A372" s="1" t="s">
        <v>129</v>
      </c>
      <c r="E372" s="27" t="s">
        <v>123</v>
      </c>
    </row>
    <row r="373">
      <c r="A373" s="1" t="s">
        <v>118</v>
      </c>
      <c r="C373" s="22" t="s">
        <v>3527</v>
      </c>
      <c r="E373" s="23" t="s">
        <v>3528</v>
      </c>
      <c r="L373" s="24">
        <f>SUMIFS(L374:L377,A374:A377,"P")</f>
        <v>0</v>
      </c>
      <c r="M373" s="24">
        <f>SUMIFS(M374:M377,A374:A377,"P")</f>
        <v>0</v>
      </c>
      <c r="N373" s="25"/>
    </row>
    <row r="374" ht="25.5">
      <c r="A374" s="1" t="s">
        <v>121</v>
      </c>
      <c r="B374" s="1">
        <v>94</v>
      </c>
      <c r="C374" s="26" t="s">
        <v>3529</v>
      </c>
      <c r="D374" t="s">
        <v>123</v>
      </c>
      <c r="E374" s="27" t="s">
        <v>3530</v>
      </c>
      <c r="F374" s="28" t="s">
        <v>637</v>
      </c>
      <c r="G374" s="29">
        <v>1</v>
      </c>
      <c r="H374" s="28">
        <v>0.00958</v>
      </c>
      <c r="I374" s="30">
        <f>ROUND(G374*H374,P4)</f>
        <v>0</v>
      </c>
      <c r="L374" s="31">
        <v>0</v>
      </c>
      <c r="M374" s="24">
        <f>ROUND(G374*L374,P4)</f>
        <v>0</v>
      </c>
      <c r="N374" s="25" t="s">
        <v>536</v>
      </c>
      <c r="O374" s="32">
        <f>M374*AA374</f>
        <v>0</v>
      </c>
      <c r="P374" s="1">
        <v>3</v>
      </c>
      <c r="AA374" s="1">
        <f>IF(P374=1,$O$3,IF(P374=2,$O$4,$O$5))</f>
        <v>0</v>
      </c>
    </row>
    <row r="375" ht="38.25">
      <c r="A375" s="1" t="s">
        <v>127</v>
      </c>
      <c r="E375" s="27" t="s">
        <v>3531</v>
      </c>
    </row>
    <row r="376">
      <c r="A376" s="1" t="s">
        <v>128</v>
      </c>
    </row>
    <row r="377">
      <c r="A377" s="1" t="s">
        <v>129</v>
      </c>
      <c r="E377" s="27" t="s">
        <v>123</v>
      </c>
    </row>
    <row r="378">
      <c r="A378" s="1" t="s">
        <v>118</v>
      </c>
      <c r="C378" s="22" t="s">
        <v>3532</v>
      </c>
      <c r="E378" s="23" t="s">
        <v>3533</v>
      </c>
      <c r="L378" s="24">
        <f>SUMIFS(L379:L382,A379:A382,"P")</f>
        <v>0</v>
      </c>
      <c r="M378" s="24">
        <f>SUMIFS(M379:M382,A379:A382,"P")</f>
        <v>0</v>
      </c>
      <c r="N378" s="25"/>
    </row>
    <row r="379">
      <c r="A379" s="1" t="s">
        <v>121</v>
      </c>
      <c r="B379" s="1">
        <v>95</v>
      </c>
      <c r="C379" s="26" t="s">
        <v>3534</v>
      </c>
      <c r="D379" t="s">
        <v>123</v>
      </c>
      <c r="E379" s="27" t="s">
        <v>3535</v>
      </c>
      <c r="F379" s="28" t="s">
        <v>149</v>
      </c>
      <c r="G379" s="29">
        <v>7</v>
      </c>
      <c r="H379" s="28">
        <v>0.00071000000000000002</v>
      </c>
      <c r="I379" s="30">
        <f>ROUND(G379*H379,P4)</f>
        <v>0</v>
      </c>
      <c r="L379" s="31">
        <v>0</v>
      </c>
      <c r="M379" s="24">
        <f>ROUND(G379*L379,P4)</f>
        <v>0</v>
      </c>
      <c r="N379" s="25" t="s">
        <v>536</v>
      </c>
      <c r="O379" s="32">
        <f>M379*AA379</f>
        <v>0</v>
      </c>
      <c r="P379" s="1">
        <v>3</v>
      </c>
      <c r="AA379" s="1">
        <f>IF(P379=1,$O$3,IF(P379=2,$O$4,$O$5))</f>
        <v>0</v>
      </c>
    </row>
    <row r="380">
      <c r="A380" s="1" t="s">
        <v>127</v>
      </c>
      <c r="E380" s="27" t="s">
        <v>3535</v>
      </c>
    </row>
    <row r="381">
      <c r="A381" s="1" t="s">
        <v>128</v>
      </c>
    </row>
    <row r="382">
      <c r="A382" s="1" t="s">
        <v>129</v>
      </c>
      <c r="E382" s="27" t="s">
        <v>123</v>
      </c>
    </row>
    <row r="383">
      <c r="A383" s="1" t="s">
        <v>118</v>
      </c>
      <c r="C383" s="22" t="s">
        <v>566</v>
      </c>
      <c r="E383" s="23" t="s">
        <v>567</v>
      </c>
      <c r="L383" s="24">
        <f>SUMIFS(L384:L395,A384:A395,"P")</f>
        <v>0</v>
      </c>
      <c r="M383" s="24">
        <f>SUMIFS(M384:M395,A384:A395,"P")</f>
        <v>0</v>
      </c>
      <c r="N383" s="25"/>
    </row>
    <row r="384" ht="25.5">
      <c r="A384" s="1" t="s">
        <v>121</v>
      </c>
      <c r="B384" s="1">
        <v>98</v>
      </c>
      <c r="C384" s="26" t="s">
        <v>3536</v>
      </c>
      <c r="D384" t="s">
        <v>123</v>
      </c>
      <c r="E384" s="27" t="s">
        <v>3537</v>
      </c>
      <c r="F384" s="28" t="s">
        <v>149</v>
      </c>
      <c r="G384" s="29">
        <v>11</v>
      </c>
      <c r="H384" s="28">
        <v>0.00025000000000000001</v>
      </c>
      <c r="I384" s="30">
        <f>ROUND(G384*H384,P4)</f>
        <v>0</v>
      </c>
      <c r="L384" s="31">
        <v>0</v>
      </c>
      <c r="M384" s="24">
        <f>ROUND(G384*L384,P4)</f>
        <v>0</v>
      </c>
      <c r="N384" s="25" t="s">
        <v>536</v>
      </c>
      <c r="O384" s="32">
        <f>M384*AA384</f>
        <v>0</v>
      </c>
      <c r="P384" s="1">
        <v>3</v>
      </c>
      <c r="AA384" s="1">
        <f>IF(P384=1,$O$3,IF(P384=2,$O$4,$O$5))</f>
        <v>0</v>
      </c>
    </row>
    <row r="385" ht="25.5">
      <c r="A385" s="1" t="s">
        <v>127</v>
      </c>
      <c r="E385" s="27" t="s">
        <v>3537</v>
      </c>
    </row>
    <row r="386">
      <c r="A386" s="1" t="s">
        <v>128</v>
      </c>
    </row>
    <row r="387">
      <c r="A387" s="1" t="s">
        <v>129</v>
      </c>
      <c r="E387" s="27" t="s">
        <v>123</v>
      </c>
    </row>
    <row r="388" ht="25.5">
      <c r="A388" s="1" t="s">
        <v>121</v>
      </c>
      <c r="B388" s="1">
        <v>96</v>
      </c>
      <c r="C388" s="26" t="s">
        <v>3538</v>
      </c>
      <c r="D388" t="s">
        <v>123</v>
      </c>
      <c r="E388" s="27" t="s">
        <v>3539</v>
      </c>
      <c r="F388" s="28" t="s">
        <v>142</v>
      </c>
      <c r="G388" s="29">
        <v>75</v>
      </c>
      <c r="H388" s="28">
        <v>0</v>
      </c>
      <c r="I388" s="30">
        <f>ROUND(G388*H388,P4)</f>
        <v>0</v>
      </c>
      <c r="L388" s="31">
        <v>0</v>
      </c>
      <c r="M388" s="24">
        <f>ROUND(G388*L388,P4)</f>
        <v>0</v>
      </c>
      <c r="N388" s="25" t="s">
        <v>536</v>
      </c>
      <c r="O388" s="32">
        <f>M388*AA388</f>
        <v>0</v>
      </c>
      <c r="P388" s="1">
        <v>3</v>
      </c>
      <c r="AA388" s="1">
        <f>IF(P388=1,$O$3,IF(P388=2,$O$4,$O$5))</f>
        <v>0</v>
      </c>
    </row>
    <row r="389" ht="25.5">
      <c r="A389" s="1" t="s">
        <v>127</v>
      </c>
      <c r="E389" s="27" t="s">
        <v>3539</v>
      </c>
    </row>
    <row r="390">
      <c r="A390" s="1" t="s">
        <v>128</v>
      </c>
    </row>
    <row r="391">
      <c r="A391" s="1" t="s">
        <v>129</v>
      </c>
      <c r="E391" s="27" t="s">
        <v>123</v>
      </c>
    </row>
    <row r="392" ht="25.5">
      <c r="A392" s="1" t="s">
        <v>121</v>
      </c>
      <c r="B392" s="1">
        <v>97</v>
      </c>
      <c r="C392" s="26" t="s">
        <v>3540</v>
      </c>
      <c r="D392" t="s">
        <v>123</v>
      </c>
      <c r="E392" s="27" t="s">
        <v>3541</v>
      </c>
      <c r="F392" s="28" t="s">
        <v>149</v>
      </c>
      <c r="G392" s="29">
        <v>11</v>
      </c>
      <c r="H392" s="28">
        <v>0</v>
      </c>
      <c r="I392" s="30">
        <f>ROUND(G392*H392,P4)</f>
        <v>0</v>
      </c>
      <c r="L392" s="31">
        <v>0</v>
      </c>
      <c r="M392" s="24">
        <f>ROUND(G392*L392,P4)</f>
        <v>0</v>
      </c>
      <c r="N392" s="25" t="s">
        <v>536</v>
      </c>
      <c r="O392" s="32">
        <f>M392*AA392</f>
        <v>0</v>
      </c>
      <c r="P392" s="1">
        <v>3</v>
      </c>
      <c r="AA392" s="1">
        <f>IF(P392=1,$O$3,IF(P392=2,$O$4,$O$5))</f>
        <v>0</v>
      </c>
    </row>
    <row r="393" ht="25.5">
      <c r="A393" s="1" t="s">
        <v>127</v>
      </c>
      <c r="E393" s="27" t="s">
        <v>3541</v>
      </c>
    </row>
    <row r="394">
      <c r="A394" s="1" t="s">
        <v>128</v>
      </c>
      <c r="E394" s="33" t="s">
        <v>3542</v>
      </c>
    </row>
    <row r="395">
      <c r="A395" s="1" t="s">
        <v>129</v>
      </c>
      <c r="E395" s="27" t="s">
        <v>123</v>
      </c>
    </row>
    <row r="396">
      <c r="A396" s="1" t="s">
        <v>118</v>
      </c>
      <c r="C396" s="22" t="s">
        <v>3543</v>
      </c>
      <c r="E396" s="23" t="s">
        <v>3544</v>
      </c>
      <c r="L396" s="24">
        <f>SUMIFS(L397:L404,A397:A404,"P")</f>
        <v>0</v>
      </c>
      <c r="M396" s="24">
        <f>SUMIFS(M397:M404,A397:A404,"P")</f>
        <v>0</v>
      </c>
      <c r="N396" s="25"/>
    </row>
    <row r="397">
      <c r="A397" s="1" t="s">
        <v>121</v>
      </c>
      <c r="B397" s="1">
        <v>100</v>
      </c>
      <c r="C397" s="26" t="s">
        <v>3545</v>
      </c>
      <c r="D397" t="s">
        <v>123</v>
      </c>
      <c r="E397" s="27" t="s">
        <v>3546</v>
      </c>
      <c r="F397" s="28" t="s">
        <v>149</v>
      </c>
      <c r="G397" s="29">
        <v>2</v>
      </c>
      <c r="H397" s="28">
        <v>0.00012</v>
      </c>
      <c r="I397" s="30">
        <f>ROUND(G397*H397,P4)</f>
        <v>0</v>
      </c>
      <c r="L397" s="31">
        <v>0</v>
      </c>
      <c r="M397" s="24">
        <f>ROUND(G397*L397,P4)</f>
        <v>0</v>
      </c>
      <c r="N397" s="25" t="s">
        <v>536</v>
      </c>
      <c r="O397" s="32">
        <f>M397*AA397</f>
        <v>0</v>
      </c>
      <c r="P397" s="1">
        <v>3</v>
      </c>
      <c r="AA397" s="1">
        <f>IF(P397=1,$O$3,IF(P397=2,$O$4,$O$5))</f>
        <v>0</v>
      </c>
    </row>
    <row r="398">
      <c r="A398" s="1" t="s">
        <v>127</v>
      </c>
      <c r="E398" s="27" t="s">
        <v>3546</v>
      </c>
    </row>
    <row r="399">
      <c r="A399" s="1" t="s">
        <v>128</v>
      </c>
    </row>
    <row r="400">
      <c r="A400" s="1" t="s">
        <v>129</v>
      </c>
      <c r="E400" s="27" t="s">
        <v>123</v>
      </c>
    </row>
    <row r="401">
      <c r="A401" s="1" t="s">
        <v>121</v>
      </c>
      <c r="B401" s="1">
        <v>99</v>
      </c>
      <c r="C401" s="26" t="s">
        <v>3547</v>
      </c>
      <c r="D401" t="s">
        <v>123</v>
      </c>
      <c r="E401" s="27" t="s">
        <v>3548</v>
      </c>
      <c r="F401" s="28" t="s">
        <v>149</v>
      </c>
      <c r="G401" s="29">
        <v>2</v>
      </c>
      <c r="H401" s="28">
        <v>0</v>
      </c>
      <c r="I401" s="30">
        <f>ROUND(G401*H401,P4)</f>
        <v>0</v>
      </c>
      <c r="L401" s="31">
        <v>0</v>
      </c>
      <c r="M401" s="24">
        <f>ROUND(G401*L401,P4)</f>
        <v>0</v>
      </c>
      <c r="N401" s="25" t="s">
        <v>536</v>
      </c>
      <c r="O401" s="32">
        <f>M401*AA401</f>
        <v>0</v>
      </c>
      <c r="P401" s="1">
        <v>3</v>
      </c>
      <c r="AA401" s="1">
        <f>IF(P401=1,$O$3,IF(P401=2,$O$4,$O$5))</f>
        <v>0</v>
      </c>
    </row>
    <row r="402">
      <c r="A402" s="1" t="s">
        <v>127</v>
      </c>
      <c r="E402" s="27" t="s">
        <v>3548</v>
      </c>
    </row>
    <row r="403" ht="25.5">
      <c r="A403" s="1" t="s">
        <v>128</v>
      </c>
      <c r="E403" s="33" t="s">
        <v>3348</v>
      </c>
    </row>
    <row r="404">
      <c r="A404" s="1" t="s">
        <v>129</v>
      </c>
      <c r="E404" s="27" t="s">
        <v>123</v>
      </c>
    </row>
    <row r="405">
      <c r="A405" s="1" t="s">
        <v>118</v>
      </c>
      <c r="C405" s="22" t="s">
        <v>666</v>
      </c>
      <c r="E405" s="23" t="s">
        <v>667</v>
      </c>
      <c r="L405" s="24">
        <f>SUMIFS(L406:L409,A406:A409,"P")</f>
        <v>0</v>
      </c>
      <c r="M405" s="24">
        <f>SUMIFS(M406:M409,A406:A409,"P")</f>
        <v>0</v>
      </c>
      <c r="N405" s="25"/>
    </row>
    <row r="406" ht="25.5">
      <c r="A406" s="1" t="s">
        <v>121</v>
      </c>
      <c r="B406" s="1">
        <v>8</v>
      </c>
      <c r="C406" s="26" t="s">
        <v>2669</v>
      </c>
      <c r="D406" t="s">
        <v>123</v>
      </c>
      <c r="E406" s="27" t="s">
        <v>2670</v>
      </c>
      <c r="F406" s="28" t="s">
        <v>603</v>
      </c>
      <c r="G406" s="29">
        <v>311.81</v>
      </c>
      <c r="H406" s="28">
        <v>0.00021000000000000001</v>
      </c>
      <c r="I406" s="30">
        <f>ROUND(G406*H406,P4)</f>
        <v>0</v>
      </c>
      <c r="L406" s="31">
        <v>0</v>
      </c>
      <c r="M406" s="24">
        <f>ROUND(G406*L406,P4)</f>
        <v>0</v>
      </c>
      <c r="N406" s="25" t="s">
        <v>536</v>
      </c>
      <c r="O406" s="32">
        <f>M406*AA406</f>
        <v>0</v>
      </c>
      <c r="P406" s="1">
        <v>3</v>
      </c>
      <c r="AA406" s="1">
        <f>IF(P406=1,$O$3,IF(P406=2,$O$4,$O$5))</f>
        <v>0</v>
      </c>
    </row>
    <row r="407" ht="25.5">
      <c r="A407" s="1" t="s">
        <v>127</v>
      </c>
      <c r="E407" s="27" t="s">
        <v>2670</v>
      </c>
    </row>
    <row r="408" ht="38.25">
      <c r="A408" s="1" t="s">
        <v>128</v>
      </c>
      <c r="E408" s="33" t="s">
        <v>3549</v>
      </c>
    </row>
    <row r="409">
      <c r="A409" s="1" t="s">
        <v>129</v>
      </c>
      <c r="E409" s="27" t="s">
        <v>123</v>
      </c>
    </row>
    <row r="410">
      <c r="A410" s="1" t="s">
        <v>118</v>
      </c>
      <c r="C410" s="22" t="s">
        <v>679</v>
      </c>
      <c r="E410" s="23" t="s">
        <v>680</v>
      </c>
      <c r="L410" s="24">
        <f>SUMIFS(L411:L418,A411:A418,"P")</f>
        <v>0</v>
      </c>
      <c r="M410" s="24">
        <f>SUMIFS(M411:M418,A411:A418,"P")</f>
        <v>0</v>
      </c>
      <c r="N410" s="25"/>
    </row>
    <row r="411" ht="25.5">
      <c r="A411" s="1" t="s">
        <v>121</v>
      </c>
      <c r="B411" s="1">
        <v>9</v>
      </c>
      <c r="C411" s="26" t="s">
        <v>681</v>
      </c>
      <c r="D411" t="s">
        <v>123</v>
      </c>
      <c r="E411" s="27" t="s">
        <v>682</v>
      </c>
      <c r="F411" s="28" t="s">
        <v>632</v>
      </c>
      <c r="G411" s="29">
        <v>3.4870000000000001</v>
      </c>
      <c r="H411" s="28">
        <v>0</v>
      </c>
      <c r="I411" s="30">
        <f>ROUND(G411*H411,P4)</f>
        <v>0</v>
      </c>
      <c r="L411" s="31">
        <v>0</v>
      </c>
      <c r="M411" s="24">
        <f>ROUND(G411*L411,P4)</f>
        <v>0</v>
      </c>
      <c r="N411" s="25" t="s">
        <v>536</v>
      </c>
      <c r="O411" s="32">
        <f>M411*AA411</f>
        <v>0</v>
      </c>
      <c r="P411" s="1">
        <v>3</v>
      </c>
      <c r="AA411" s="1">
        <f>IF(P411=1,$O$3,IF(P411=2,$O$4,$O$5))</f>
        <v>0</v>
      </c>
    </row>
    <row r="412" ht="25.5">
      <c r="A412" s="1" t="s">
        <v>127</v>
      </c>
      <c r="E412" s="27" t="s">
        <v>682</v>
      </c>
    </row>
    <row r="413">
      <c r="A413" s="1" t="s">
        <v>128</v>
      </c>
    </row>
    <row r="414">
      <c r="A414" s="1" t="s">
        <v>129</v>
      </c>
      <c r="E414" s="27" t="s">
        <v>123</v>
      </c>
    </row>
    <row r="415" ht="38.25">
      <c r="A415" s="1" t="s">
        <v>121</v>
      </c>
      <c r="B415" s="1">
        <v>10</v>
      </c>
      <c r="C415" s="26" t="s">
        <v>3292</v>
      </c>
      <c r="D415" t="s">
        <v>123</v>
      </c>
      <c r="E415" s="27" t="s">
        <v>3293</v>
      </c>
      <c r="F415" s="28" t="s">
        <v>632</v>
      </c>
      <c r="G415" s="29">
        <v>3.4870000000000001</v>
      </c>
      <c r="H415" s="28">
        <v>0</v>
      </c>
      <c r="I415" s="30">
        <f>ROUND(G415*H415,P4)</f>
        <v>0</v>
      </c>
      <c r="L415" s="31">
        <v>0</v>
      </c>
      <c r="M415" s="24">
        <f>ROUND(G415*L415,P4)</f>
        <v>0</v>
      </c>
      <c r="N415" s="25" t="s">
        <v>177</v>
      </c>
      <c r="O415" s="32">
        <f>M415*AA415</f>
        <v>0</v>
      </c>
      <c r="P415" s="1">
        <v>3</v>
      </c>
      <c r="AA415" s="1">
        <f>IF(P415=1,$O$3,IF(P415=2,$O$4,$O$5))</f>
        <v>0</v>
      </c>
    </row>
    <row r="416" ht="38.25">
      <c r="A416" s="1" t="s">
        <v>127</v>
      </c>
      <c r="E416" s="27" t="s">
        <v>3293</v>
      </c>
    </row>
    <row r="417">
      <c r="A417" s="1" t="s">
        <v>128</v>
      </c>
    </row>
    <row r="418" ht="25.5">
      <c r="A418" s="1" t="s">
        <v>129</v>
      </c>
      <c r="E418" s="27" t="s">
        <v>685</v>
      </c>
    </row>
    <row r="419">
      <c r="A419" s="1" t="s">
        <v>118</v>
      </c>
      <c r="C419" s="22" t="s">
        <v>686</v>
      </c>
      <c r="E419" s="23" t="s">
        <v>687</v>
      </c>
      <c r="L419" s="24">
        <f>SUMIFS(L420:L423,A420:A423,"P")</f>
        <v>0</v>
      </c>
      <c r="M419" s="24">
        <f>SUMIFS(M420:M423,A420:A423,"P")</f>
        <v>0</v>
      </c>
      <c r="N419" s="25"/>
    </row>
    <row r="420" ht="25.5">
      <c r="A420" s="1" t="s">
        <v>121</v>
      </c>
      <c r="B420" s="1">
        <v>11</v>
      </c>
      <c r="C420" s="26" t="s">
        <v>688</v>
      </c>
      <c r="D420" t="s">
        <v>123</v>
      </c>
      <c r="E420" s="27" t="s">
        <v>689</v>
      </c>
      <c r="F420" s="28" t="s">
        <v>632</v>
      </c>
      <c r="G420" s="29">
        <v>24.966999999999999</v>
      </c>
      <c r="H420" s="28">
        <v>0</v>
      </c>
      <c r="I420" s="30">
        <f>ROUND(G420*H420,P4)</f>
        <v>0</v>
      </c>
      <c r="L420" s="31">
        <v>0</v>
      </c>
      <c r="M420" s="24">
        <f>ROUND(G420*L420,P4)</f>
        <v>0</v>
      </c>
      <c r="N420" s="25" t="s">
        <v>536</v>
      </c>
      <c r="O420" s="32">
        <f>M420*AA420</f>
        <v>0</v>
      </c>
      <c r="P420" s="1">
        <v>3</v>
      </c>
      <c r="AA420" s="1">
        <f>IF(P420=1,$O$3,IF(P420=2,$O$4,$O$5))</f>
        <v>0</v>
      </c>
    </row>
    <row r="421" ht="38.25">
      <c r="A421" s="1" t="s">
        <v>127</v>
      </c>
      <c r="E421" s="27" t="s">
        <v>690</v>
      </c>
    </row>
    <row r="422">
      <c r="A422" s="1" t="s">
        <v>128</v>
      </c>
    </row>
    <row r="423">
      <c r="A423" s="1" t="s">
        <v>129</v>
      </c>
      <c r="E423" s="27" t="s">
        <v>123</v>
      </c>
    </row>
  </sheetData>
  <sheetProtection sheet="1" objects="1" scenarios="1" spinCount="100000" saltValue="SC66R6C2SvRFw9SKbOSbKMdxLFGPPBg0JR8ryJll/ZV561IybdMzKqJkUZuCQneeTjCHpqowKb7ES+o71Ghtsw==" hashValue="p6Z+T/FTnS5ceEvvX8HE58kgg6KaWAw1M9rVIts4Ja7D2TEZlM9W+B/Oz/kTvVGjIiH40ABY80PkrbD5mryYk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COUNTIFS(L8:L180,"=0",A8:A180,"P")+COUNTIFS(L8:L180,"",A8:A180,"P")+SUM(Q8:Q180)</f>
        <v>0</v>
      </c>
    </row>
    <row r="8">
      <c r="A8" s="1" t="s">
        <v>116</v>
      </c>
      <c r="C8" s="22" t="s">
        <v>3550</v>
      </c>
      <c r="E8" s="23" t="s">
        <v>63</v>
      </c>
      <c r="L8" s="24">
        <f>L9+L18+L171</f>
        <v>0</v>
      </c>
      <c r="M8" s="24">
        <f>M9+M18+M171</f>
        <v>0</v>
      </c>
      <c r="N8" s="25"/>
    </row>
    <row r="9">
      <c r="A9" s="1" t="s">
        <v>118</v>
      </c>
      <c r="C9" s="22" t="s">
        <v>1656</v>
      </c>
      <c r="E9" s="23" t="s">
        <v>1657</v>
      </c>
      <c r="L9" s="24">
        <f>SUMIFS(L10:L17,A10:A17,"P")</f>
        <v>0</v>
      </c>
      <c r="M9" s="24">
        <f>SUMIFS(M10:M17,A10:A17,"P")</f>
        <v>0</v>
      </c>
      <c r="N9" s="25"/>
    </row>
    <row r="10">
      <c r="A10" s="1" t="s">
        <v>121</v>
      </c>
      <c r="B10" s="1">
        <v>2</v>
      </c>
      <c r="C10" s="26" t="s">
        <v>3551</v>
      </c>
      <c r="D10" t="s">
        <v>123</v>
      </c>
      <c r="E10" s="27" t="s">
        <v>3552</v>
      </c>
      <c r="F10" s="28" t="s">
        <v>603</v>
      </c>
      <c r="G10" s="29">
        <v>39.899999999999999</v>
      </c>
      <c r="H10" s="28">
        <v>0.0025999999999999999</v>
      </c>
      <c r="I10" s="30">
        <f>ROUND(G10*H10,P4)</f>
        <v>0</v>
      </c>
      <c r="L10" s="31">
        <v>0</v>
      </c>
      <c r="M10" s="24">
        <f>ROUND(G10*L10,P4)</f>
        <v>0</v>
      </c>
      <c r="N10" s="25" t="s">
        <v>536</v>
      </c>
      <c r="O10" s="32">
        <f>M10*AA10</f>
        <v>0</v>
      </c>
      <c r="P10" s="1">
        <v>3</v>
      </c>
      <c r="AA10" s="1">
        <f>IF(P10=1,$O$3,IF(P10=2,$O$4,$O$5))</f>
        <v>0</v>
      </c>
    </row>
    <row r="11">
      <c r="A11" s="1" t="s">
        <v>127</v>
      </c>
      <c r="E11" s="27" t="s">
        <v>3552</v>
      </c>
    </row>
    <row r="12">
      <c r="A12" s="1" t="s">
        <v>128</v>
      </c>
    </row>
    <row r="13">
      <c r="A13" s="1" t="s">
        <v>129</v>
      </c>
      <c r="E13" s="27" t="s">
        <v>123</v>
      </c>
    </row>
    <row r="14" ht="25.5">
      <c r="A14" s="1" t="s">
        <v>121</v>
      </c>
      <c r="B14" s="1">
        <v>1</v>
      </c>
      <c r="C14" s="26" t="s">
        <v>3553</v>
      </c>
      <c r="D14" t="s">
        <v>123</v>
      </c>
      <c r="E14" s="27" t="s">
        <v>3554</v>
      </c>
      <c r="F14" s="28" t="s">
        <v>603</v>
      </c>
      <c r="G14" s="29">
        <v>38</v>
      </c>
      <c r="H14" s="28">
        <v>0.00036000000000000002</v>
      </c>
      <c r="I14" s="30">
        <f>ROUND(G14*H14,P4)</f>
        <v>0</v>
      </c>
      <c r="L14" s="31">
        <v>0</v>
      </c>
      <c r="M14" s="24">
        <f>ROUND(G14*L14,P4)</f>
        <v>0</v>
      </c>
      <c r="N14" s="25" t="s">
        <v>536</v>
      </c>
      <c r="O14" s="32">
        <f>M14*AA14</f>
        <v>0</v>
      </c>
      <c r="P14" s="1">
        <v>3</v>
      </c>
      <c r="AA14" s="1">
        <f>IF(P14=1,$O$3,IF(P14=2,$O$4,$O$5))</f>
        <v>0</v>
      </c>
    </row>
    <row r="15" ht="25.5">
      <c r="A15" s="1" t="s">
        <v>127</v>
      </c>
      <c r="E15" s="27" t="s">
        <v>3554</v>
      </c>
    </row>
    <row r="16" ht="191.25">
      <c r="A16" s="1" t="s">
        <v>128</v>
      </c>
      <c r="E16" s="33" t="s">
        <v>3555</v>
      </c>
    </row>
    <row r="17">
      <c r="A17" s="1" t="s">
        <v>129</v>
      </c>
      <c r="E17" s="27" t="s">
        <v>123</v>
      </c>
    </row>
    <row r="18">
      <c r="A18" s="1" t="s">
        <v>118</v>
      </c>
      <c r="C18" s="22" t="s">
        <v>3543</v>
      </c>
      <c r="E18" s="23" t="s">
        <v>3544</v>
      </c>
      <c r="L18" s="24">
        <f>SUMIFS(L19:L170,A19:A170,"P")</f>
        <v>0</v>
      </c>
      <c r="M18" s="24">
        <f>SUMIFS(M19:M170,A19:A170,"P")</f>
        <v>0</v>
      </c>
      <c r="N18" s="25"/>
    </row>
    <row r="19">
      <c r="A19" s="1" t="s">
        <v>121</v>
      </c>
      <c r="B19" s="1">
        <v>40</v>
      </c>
      <c r="C19" s="26" t="s">
        <v>3556</v>
      </c>
      <c r="D19" t="s">
        <v>123</v>
      </c>
      <c r="E19" s="27" t="s">
        <v>3557</v>
      </c>
      <c r="F19" s="28" t="s">
        <v>1054</v>
      </c>
      <c r="G19" s="29">
        <v>3</v>
      </c>
      <c r="H19" s="28">
        <v>0.001</v>
      </c>
      <c r="I19" s="30">
        <f>ROUND(G19*H19,P4)</f>
        <v>0</v>
      </c>
      <c r="L19" s="31">
        <v>0</v>
      </c>
      <c r="M19" s="24">
        <f>ROUND(G19*L19,P4)</f>
        <v>0</v>
      </c>
      <c r="N19" s="25" t="s">
        <v>536</v>
      </c>
      <c r="O19" s="32">
        <f>M19*AA19</f>
        <v>0</v>
      </c>
      <c r="P19" s="1">
        <v>3</v>
      </c>
      <c r="AA19" s="1">
        <f>IF(P19=1,$O$3,IF(P19=2,$O$4,$O$5))</f>
        <v>0</v>
      </c>
    </row>
    <row r="20">
      <c r="A20" s="1" t="s">
        <v>127</v>
      </c>
      <c r="E20" s="27" t="s">
        <v>3557</v>
      </c>
    </row>
    <row r="21">
      <c r="A21" s="1" t="s">
        <v>128</v>
      </c>
    </row>
    <row r="22">
      <c r="A22" s="1" t="s">
        <v>129</v>
      </c>
      <c r="E22" s="27" t="s">
        <v>123</v>
      </c>
    </row>
    <row r="23">
      <c r="A23" s="1" t="s">
        <v>121</v>
      </c>
      <c r="B23" s="1">
        <v>6</v>
      </c>
      <c r="C23" s="26" t="s">
        <v>3558</v>
      </c>
      <c r="D23" t="s">
        <v>123</v>
      </c>
      <c r="E23" s="27" t="s">
        <v>3559</v>
      </c>
      <c r="F23" s="28" t="s">
        <v>149</v>
      </c>
      <c r="G23" s="29">
        <v>3</v>
      </c>
      <c r="H23" s="28">
        <v>0.002</v>
      </c>
      <c r="I23" s="30">
        <f>ROUND(G23*H23,P4)</f>
        <v>0</v>
      </c>
      <c r="L23" s="31">
        <v>0</v>
      </c>
      <c r="M23" s="24">
        <f>ROUND(G23*L23,P4)</f>
        <v>0</v>
      </c>
      <c r="N23" s="25" t="s">
        <v>536</v>
      </c>
      <c r="O23" s="32">
        <f>M23*AA23</f>
        <v>0</v>
      </c>
      <c r="P23" s="1">
        <v>3</v>
      </c>
      <c r="AA23" s="1">
        <f>IF(P23=1,$O$3,IF(P23=2,$O$4,$O$5))</f>
        <v>0</v>
      </c>
    </row>
    <row r="24">
      <c r="A24" s="1" t="s">
        <v>127</v>
      </c>
      <c r="E24" s="27" t="s">
        <v>3559</v>
      </c>
    </row>
    <row r="25" ht="89.25">
      <c r="A25" s="1" t="s">
        <v>128</v>
      </c>
      <c r="E25" s="33" t="s">
        <v>3560</v>
      </c>
    </row>
    <row r="26">
      <c r="A26" s="1" t="s">
        <v>129</v>
      </c>
      <c r="E26" s="27" t="s">
        <v>123</v>
      </c>
    </row>
    <row r="27">
      <c r="A27" s="1" t="s">
        <v>121</v>
      </c>
      <c r="B27" s="1">
        <v>7</v>
      </c>
      <c r="C27" s="26" t="s">
        <v>3561</v>
      </c>
      <c r="D27" t="s">
        <v>123</v>
      </c>
      <c r="E27" s="27" t="s">
        <v>3562</v>
      </c>
      <c r="F27" s="28" t="s">
        <v>149</v>
      </c>
      <c r="G27" s="29">
        <v>2</v>
      </c>
      <c r="H27" s="28">
        <v>0.0027000000000000001</v>
      </c>
      <c r="I27" s="30">
        <f>ROUND(G27*H27,P4)</f>
        <v>0</v>
      </c>
      <c r="L27" s="31">
        <v>0</v>
      </c>
      <c r="M27" s="24">
        <f>ROUND(G27*L27,P4)</f>
        <v>0</v>
      </c>
      <c r="N27" s="25" t="s">
        <v>536</v>
      </c>
      <c r="O27" s="32">
        <f>M27*AA27</f>
        <v>0</v>
      </c>
      <c r="P27" s="1">
        <v>3</v>
      </c>
      <c r="AA27" s="1">
        <f>IF(P27=1,$O$3,IF(P27=2,$O$4,$O$5))</f>
        <v>0</v>
      </c>
    </row>
    <row r="28">
      <c r="A28" s="1" t="s">
        <v>127</v>
      </c>
      <c r="E28" s="27" t="s">
        <v>3562</v>
      </c>
    </row>
    <row r="29" ht="63.75">
      <c r="A29" s="1" t="s">
        <v>128</v>
      </c>
      <c r="E29" s="33" t="s">
        <v>3563</v>
      </c>
    </row>
    <row r="30">
      <c r="A30" s="1" t="s">
        <v>129</v>
      </c>
      <c r="E30" s="27" t="s">
        <v>123</v>
      </c>
    </row>
    <row r="31" ht="25.5">
      <c r="A31" s="1" t="s">
        <v>121</v>
      </c>
      <c r="B31" s="1">
        <v>4</v>
      </c>
      <c r="C31" s="26" t="s">
        <v>3564</v>
      </c>
      <c r="D31" t="s">
        <v>123</v>
      </c>
      <c r="E31" s="27" t="s">
        <v>3565</v>
      </c>
      <c r="F31" s="28" t="s">
        <v>149</v>
      </c>
      <c r="G31" s="29">
        <v>9</v>
      </c>
      <c r="H31" s="28">
        <v>0.002</v>
      </c>
      <c r="I31" s="30">
        <f>ROUND(G31*H31,P4)</f>
        <v>0</v>
      </c>
      <c r="L31" s="31">
        <v>0</v>
      </c>
      <c r="M31" s="24">
        <f>ROUND(G31*L31,P4)</f>
        <v>0</v>
      </c>
      <c r="N31" s="25" t="s">
        <v>536</v>
      </c>
      <c r="O31" s="32">
        <f>M31*AA31</f>
        <v>0</v>
      </c>
      <c r="P31" s="1">
        <v>3</v>
      </c>
      <c r="AA31" s="1">
        <f>IF(P31=1,$O$3,IF(P31=2,$O$4,$O$5))</f>
        <v>0</v>
      </c>
    </row>
    <row r="32" ht="25.5">
      <c r="A32" s="1" t="s">
        <v>127</v>
      </c>
      <c r="E32" s="27" t="s">
        <v>3565</v>
      </c>
    </row>
    <row r="33">
      <c r="A33" s="1" t="s">
        <v>128</v>
      </c>
    </row>
    <row r="34">
      <c r="A34" s="1" t="s">
        <v>129</v>
      </c>
      <c r="E34" s="27" t="s">
        <v>123</v>
      </c>
    </row>
    <row r="35">
      <c r="A35" s="1" t="s">
        <v>121</v>
      </c>
      <c r="B35" s="1">
        <v>32</v>
      </c>
      <c r="C35" s="26" t="s">
        <v>3566</v>
      </c>
      <c r="D35" t="s">
        <v>123</v>
      </c>
      <c r="E35" s="27" t="s">
        <v>3567</v>
      </c>
      <c r="F35" s="28" t="s">
        <v>149</v>
      </c>
      <c r="G35" s="29">
        <v>2</v>
      </c>
      <c r="H35" s="28">
        <v>0.029000000000000001</v>
      </c>
      <c r="I35" s="30">
        <f>ROUND(G35*H35,P4)</f>
        <v>0</v>
      </c>
      <c r="L35" s="31">
        <v>0</v>
      </c>
      <c r="M35" s="24">
        <f>ROUND(G35*L35,P4)</f>
        <v>0</v>
      </c>
      <c r="N35" s="25" t="s">
        <v>536</v>
      </c>
      <c r="O35" s="32">
        <f>M35*AA35</f>
        <v>0</v>
      </c>
      <c r="P35" s="1">
        <v>3</v>
      </c>
      <c r="AA35" s="1">
        <f>IF(P35=1,$O$3,IF(P35=2,$O$4,$O$5))</f>
        <v>0</v>
      </c>
    </row>
    <row r="36">
      <c r="A36" s="1" t="s">
        <v>127</v>
      </c>
      <c r="E36" s="27" t="s">
        <v>3567</v>
      </c>
    </row>
    <row r="37">
      <c r="A37" s="1" t="s">
        <v>128</v>
      </c>
    </row>
    <row r="38">
      <c r="A38" s="1" t="s">
        <v>129</v>
      </c>
      <c r="E38" s="27" t="s">
        <v>123</v>
      </c>
    </row>
    <row r="39" ht="25.5">
      <c r="A39" s="1" t="s">
        <v>121</v>
      </c>
      <c r="B39" s="1">
        <v>34</v>
      </c>
      <c r="C39" s="26" t="s">
        <v>3568</v>
      </c>
      <c r="D39" t="s">
        <v>123</v>
      </c>
      <c r="E39" s="27" t="s">
        <v>3569</v>
      </c>
      <c r="F39" s="28" t="s">
        <v>149</v>
      </c>
      <c r="G39" s="29">
        <v>2</v>
      </c>
      <c r="H39" s="28">
        <v>0.050000000000000003</v>
      </c>
      <c r="I39" s="30">
        <f>ROUND(G39*H39,P4)</f>
        <v>0</v>
      </c>
      <c r="L39" s="31">
        <v>0</v>
      </c>
      <c r="M39" s="24">
        <f>ROUND(G39*L39,P4)</f>
        <v>0</v>
      </c>
      <c r="N39" s="25" t="s">
        <v>536</v>
      </c>
      <c r="O39" s="32">
        <f>M39*AA39</f>
        <v>0</v>
      </c>
      <c r="P39" s="1">
        <v>3</v>
      </c>
      <c r="AA39" s="1">
        <f>IF(P39=1,$O$3,IF(P39=2,$O$4,$O$5))</f>
        <v>0</v>
      </c>
    </row>
    <row r="40" ht="25.5">
      <c r="A40" s="1" t="s">
        <v>127</v>
      </c>
      <c r="E40" s="27" t="s">
        <v>3569</v>
      </c>
    </row>
    <row r="41">
      <c r="A41" s="1" t="s">
        <v>128</v>
      </c>
    </row>
    <row r="42">
      <c r="A42" s="1" t="s">
        <v>129</v>
      </c>
      <c r="E42" s="27" t="s">
        <v>123</v>
      </c>
    </row>
    <row r="43">
      <c r="A43" s="1" t="s">
        <v>121</v>
      </c>
      <c r="B43" s="1">
        <v>15</v>
      </c>
      <c r="C43" s="26" t="s">
        <v>3570</v>
      </c>
      <c r="D43" t="s">
        <v>123</v>
      </c>
      <c r="E43" s="27" t="s">
        <v>3571</v>
      </c>
      <c r="F43" s="28" t="s">
        <v>149</v>
      </c>
      <c r="G43" s="29">
        <v>1</v>
      </c>
      <c r="H43" s="28">
        <v>0.002</v>
      </c>
      <c r="I43" s="30">
        <f>ROUND(G43*H43,P4)</f>
        <v>0</v>
      </c>
      <c r="L43" s="31">
        <v>0</v>
      </c>
      <c r="M43" s="24">
        <f>ROUND(G43*L43,P4)</f>
        <v>0</v>
      </c>
      <c r="N43" s="25" t="s">
        <v>536</v>
      </c>
      <c r="O43" s="32">
        <f>M43*AA43</f>
        <v>0</v>
      </c>
      <c r="P43" s="1">
        <v>3</v>
      </c>
      <c r="AA43" s="1">
        <f>IF(P43=1,$O$3,IF(P43=2,$O$4,$O$5))</f>
        <v>0</v>
      </c>
    </row>
    <row r="44">
      <c r="A44" s="1" t="s">
        <v>127</v>
      </c>
      <c r="E44" s="27" t="s">
        <v>3571</v>
      </c>
    </row>
    <row r="45" ht="25.5">
      <c r="A45" s="1" t="s">
        <v>128</v>
      </c>
      <c r="E45" s="33" t="s">
        <v>3572</v>
      </c>
    </row>
    <row r="46">
      <c r="A46" s="1" t="s">
        <v>129</v>
      </c>
      <c r="E46" s="27" t="s">
        <v>123</v>
      </c>
    </row>
    <row r="47">
      <c r="A47" s="1" t="s">
        <v>121</v>
      </c>
      <c r="B47" s="1">
        <v>9</v>
      </c>
      <c r="C47" s="26" t="s">
        <v>3573</v>
      </c>
      <c r="D47" t="s">
        <v>123</v>
      </c>
      <c r="E47" s="27" t="s">
        <v>3574</v>
      </c>
      <c r="F47" s="28" t="s">
        <v>149</v>
      </c>
      <c r="G47" s="29">
        <v>7</v>
      </c>
      <c r="H47" s="28">
        <v>0.00050000000000000001</v>
      </c>
      <c r="I47" s="30">
        <f>ROUND(G47*H47,P4)</f>
        <v>0</v>
      </c>
      <c r="L47" s="31">
        <v>0</v>
      </c>
      <c r="M47" s="24">
        <f>ROUND(G47*L47,P4)</f>
        <v>0</v>
      </c>
      <c r="N47" s="25" t="s">
        <v>536</v>
      </c>
      <c r="O47" s="32">
        <f>M47*AA47</f>
        <v>0</v>
      </c>
      <c r="P47" s="1">
        <v>3</v>
      </c>
      <c r="AA47" s="1">
        <f>IF(P47=1,$O$3,IF(P47=2,$O$4,$O$5))</f>
        <v>0</v>
      </c>
    </row>
    <row r="48">
      <c r="A48" s="1" t="s">
        <v>127</v>
      </c>
      <c r="E48" s="27" t="s">
        <v>3574</v>
      </c>
    </row>
    <row r="49" ht="114.75">
      <c r="A49" s="1" t="s">
        <v>128</v>
      </c>
      <c r="E49" s="33" t="s">
        <v>3575</v>
      </c>
    </row>
    <row r="50">
      <c r="A50" s="1" t="s">
        <v>129</v>
      </c>
      <c r="E50" s="27" t="s">
        <v>123</v>
      </c>
    </row>
    <row r="51">
      <c r="A51" s="1" t="s">
        <v>121</v>
      </c>
      <c r="B51" s="1">
        <v>10</v>
      </c>
      <c r="C51" s="26" t="s">
        <v>3576</v>
      </c>
      <c r="D51" t="s">
        <v>123</v>
      </c>
      <c r="E51" s="27" t="s">
        <v>3577</v>
      </c>
      <c r="F51" s="28" t="s">
        <v>149</v>
      </c>
      <c r="G51" s="29">
        <v>4</v>
      </c>
      <c r="H51" s="28">
        <v>0.00059999999999999995</v>
      </c>
      <c r="I51" s="30">
        <f>ROUND(G51*H51,P4)</f>
        <v>0</v>
      </c>
      <c r="L51" s="31">
        <v>0</v>
      </c>
      <c r="M51" s="24">
        <f>ROUND(G51*L51,P4)</f>
        <v>0</v>
      </c>
      <c r="N51" s="25" t="s">
        <v>536</v>
      </c>
      <c r="O51" s="32">
        <f>M51*AA51</f>
        <v>0</v>
      </c>
      <c r="P51" s="1">
        <v>3</v>
      </c>
      <c r="AA51" s="1">
        <f>IF(P51=1,$O$3,IF(P51=2,$O$4,$O$5))</f>
        <v>0</v>
      </c>
    </row>
    <row r="52">
      <c r="A52" s="1" t="s">
        <v>127</v>
      </c>
      <c r="E52" s="27" t="s">
        <v>3577</v>
      </c>
    </row>
    <row r="53" ht="63.75">
      <c r="A53" s="1" t="s">
        <v>128</v>
      </c>
      <c r="E53" s="33" t="s">
        <v>3578</v>
      </c>
    </row>
    <row r="54">
      <c r="A54" s="1" t="s">
        <v>129</v>
      </c>
      <c r="E54" s="27" t="s">
        <v>123</v>
      </c>
    </row>
    <row r="55">
      <c r="A55" s="1" t="s">
        <v>121</v>
      </c>
      <c r="B55" s="1">
        <v>17</v>
      </c>
      <c r="C55" s="26" t="s">
        <v>3579</v>
      </c>
      <c r="D55" t="s">
        <v>123</v>
      </c>
      <c r="E55" s="27" t="s">
        <v>3580</v>
      </c>
      <c r="F55" s="28" t="s">
        <v>149</v>
      </c>
      <c r="G55" s="29">
        <v>3</v>
      </c>
      <c r="H55" s="28">
        <v>0.00034000000000000002</v>
      </c>
      <c r="I55" s="30">
        <f>ROUND(G55*H55,P4)</f>
        <v>0</v>
      </c>
      <c r="L55" s="31">
        <v>0</v>
      </c>
      <c r="M55" s="24">
        <f>ROUND(G55*L55,P4)</f>
        <v>0</v>
      </c>
      <c r="N55" s="25" t="s">
        <v>536</v>
      </c>
      <c r="O55" s="32">
        <f>M55*AA55</f>
        <v>0</v>
      </c>
      <c r="P55" s="1">
        <v>3</v>
      </c>
      <c r="AA55" s="1">
        <f>IF(P55=1,$O$3,IF(P55=2,$O$4,$O$5))</f>
        <v>0</v>
      </c>
    </row>
    <row r="56">
      <c r="A56" s="1" t="s">
        <v>127</v>
      </c>
      <c r="E56" s="27" t="s">
        <v>3580</v>
      </c>
    </row>
    <row r="57" ht="25.5">
      <c r="A57" s="1" t="s">
        <v>128</v>
      </c>
      <c r="E57" s="33" t="s">
        <v>3581</v>
      </c>
    </row>
    <row r="58">
      <c r="A58" s="1" t="s">
        <v>129</v>
      </c>
      <c r="E58" s="27" t="s">
        <v>123</v>
      </c>
    </row>
    <row r="59">
      <c r="A59" s="1" t="s">
        <v>121</v>
      </c>
      <c r="B59" s="1">
        <v>24</v>
      </c>
      <c r="C59" s="26" t="s">
        <v>3582</v>
      </c>
      <c r="D59" t="s">
        <v>123</v>
      </c>
      <c r="E59" s="27" t="s">
        <v>3583</v>
      </c>
      <c r="F59" s="28" t="s">
        <v>149</v>
      </c>
      <c r="G59" s="29">
        <v>2</v>
      </c>
      <c r="H59" s="28">
        <v>0.00040000000000000002</v>
      </c>
      <c r="I59" s="30">
        <f>ROUND(G59*H59,P4)</f>
        <v>0</v>
      </c>
      <c r="L59" s="31">
        <v>0</v>
      </c>
      <c r="M59" s="24">
        <f>ROUND(G59*L59,P4)</f>
        <v>0</v>
      </c>
      <c r="N59" s="25" t="s">
        <v>536</v>
      </c>
      <c r="O59" s="32">
        <f>M59*AA59</f>
        <v>0</v>
      </c>
      <c r="P59" s="1">
        <v>3</v>
      </c>
      <c r="AA59" s="1">
        <f>IF(P59=1,$O$3,IF(P59=2,$O$4,$O$5))</f>
        <v>0</v>
      </c>
    </row>
    <row r="60">
      <c r="A60" s="1" t="s">
        <v>127</v>
      </c>
      <c r="E60" s="27" t="s">
        <v>3583</v>
      </c>
    </row>
    <row r="61">
      <c r="A61" s="1" t="s">
        <v>128</v>
      </c>
    </row>
    <row r="62">
      <c r="A62" s="1" t="s">
        <v>129</v>
      </c>
      <c r="E62" s="27" t="s">
        <v>123</v>
      </c>
    </row>
    <row r="63">
      <c r="A63" s="1" t="s">
        <v>121</v>
      </c>
      <c r="B63" s="1">
        <v>26</v>
      </c>
      <c r="C63" s="26" t="s">
        <v>3584</v>
      </c>
      <c r="D63" t="s">
        <v>123</v>
      </c>
      <c r="E63" s="27" t="s">
        <v>3585</v>
      </c>
      <c r="F63" s="28" t="s">
        <v>149</v>
      </c>
      <c r="G63" s="29">
        <v>3</v>
      </c>
      <c r="H63" s="28">
        <v>0.00050000000000000001</v>
      </c>
      <c r="I63" s="30">
        <f>ROUND(G63*H63,P4)</f>
        <v>0</v>
      </c>
      <c r="L63" s="31">
        <v>0</v>
      </c>
      <c r="M63" s="24">
        <f>ROUND(G63*L63,P4)</f>
        <v>0</v>
      </c>
      <c r="N63" s="25" t="s">
        <v>536</v>
      </c>
      <c r="O63" s="32">
        <f>M63*AA63</f>
        <v>0</v>
      </c>
      <c r="P63" s="1">
        <v>3</v>
      </c>
      <c r="AA63" s="1">
        <f>IF(P63=1,$O$3,IF(P63=2,$O$4,$O$5))</f>
        <v>0</v>
      </c>
    </row>
    <row r="64">
      <c r="A64" s="1" t="s">
        <v>127</v>
      </c>
      <c r="E64" s="27" t="s">
        <v>3585</v>
      </c>
    </row>
    <row r="65" ht="89.25">
      <c r="A65" s="1" t="s">
        <v>128</v>
      </c>
      <c r="E65" s="33" t="s">
        <v>3586</v>
      </c>
    </row>
    <row r="66">
      <c r="A66" s="1" t="s">
        <v>129</v>
      </c>
      <c r="E66" s="27" t="s">
        <v>123</v>
      </c>
    </row>
    <row r="67">
      <c r="A67" s="1" t="s">
        <v>121</v>
      </c>
      <c r="B67" s="1">
        <v>28</v>
      </c>
      <c r="C67" s="26" t="s">
        <v>3587</v>
      </c>
      <c r="D67" t="s">
        <v>123</v>
      </c>
      <c r="E67" s="27" t="s">
        <v>3588</v>
      </c>
      <c r="F67" s="28" t="s">
        <v>149</v>
      </c>
      <c r="G67" s="29">
        <v>1</v>
      </c>
      <c r="H67" s="28">
        <v>0.00059999999999999995</v>
      </c>
      <c r="I67" s="30">
        <f>ROUND(G67*H67,P4)</f>
        <v>0</v>
      </c>
      <c r="L67" s="31">
        <v>0</v>
      </c>
      <c r="M67" s="24">
        <f>ROUND(G67*L67,P4)</f>
        <v>0</v>
      </c>
      <c r="N67" s="25" t="s">
        <v>536</v>
      </c>
      <c r="O67" s="32">
        <f>M67*AA67</f>
        <v>0</v>
      </c>
      <c r="P67" s="1">
        <v>3</v>
      </c>
      <c r="AA67" s="1">
        <f>IF(P67=1,$O$3,IF(P67=2,$O$4,$O$5))</f>
        <v>0</v>
      </c>
    </row>
    <row r="68">
      <c r="A68" s="1" t="s">
        <v>127</v>
      </c>
      <c r="E68" s="27" t="s">
        <v>3588</v>
      </c>
    </row>
    <row r="69" ht="25.5">
      <c r="A69" s="1" t="s">
        <v>128</v>
      </c>
      <c r="E69" s="33" t="s">
        <v>3589</v>
      </c>
    </row>
    <row r="70">
      <c r="A70" s="1" t="s">
        <v>129</v>
      </c>
      <c r="E70" s="27" t="s">
        <v>123</v>
      </c>
    </row>
    <row r="71">
      <c r="A71" s="1" t="s">
        <v>121</v>
      </c>
      <c r="B71" s="1">
        <v>27</v>
      </c>
      <c r="C71" s="26" t="s">
        <v>3590</v>
      </c>
      <c r="D71" t="s">
        <v>123</v>
      </c>
      <c r="E71" s="27" t="s">
        <v>3591</v>
      </c>
      <c r="F71" s="28" t="s">
        <v>149</v>
      </c>
      <c r="G71" s="29">
        <v>2</v>
      </c>
      <c r="H71" s="28">
        <v>0.00069999999999999999</v>
      </c>
      <c r="I71" s="30">
        <f>ROUND(G71*H71,P4)</f>
        <v>0</v>
      </c>
      <c r="L71" s="31">
        <v>0</v>
      </c>
      <c r="M71" s="24">
        <f>ROUND(G71*L71,P4)</f>
        <v>0</v>
      </c>
      <c r="N71" s="25" t="s">
        <v>536</v>
      </c>
      <c r="O71" s="32">
        <f>M71*AA71</f>
        <v>0</v>
      </c>
      <c r="P71" s="1">
        <v>3</v>
      </c>
      <c r="AA71" s="1">
        <f>IF(P71=1,$O$3,IF(P71=2,$O$4,$O$5))</f>
        <v>0</v>
      </c>
    </row>
    <row r="72">
      <c r="A72" s="1" t="s">
        <v>127</v>
      </c>
      <c r="E72" s="27" t="s">
        <v>3591</v>
      </c>
    </row>
    <row r="73" ht="63.75">
      <c r="A73" s="1" t="s">
        <v>128</v>
      </c>
      <c r="E73" s="33" t="s">
        <v>3592</v>
      </c>
    </row>
    <row r="74">
      <c r="A74" s="1" t="s">
        <v>129</v>
      </c>
      <c r="E74" s="27" t="s">
        <v>123</v>
      </c>
    </row>
    <row r="75">
      <c r="A75" s="1" t="s">
        <v>121</v>
      </c>
      <c r="B75" s="1">
        <v>12</v>
      </c>
      <c r="C75" s="26" t="s">
        <v>3593</v>
      </c>
      <c r="D75" t="s">
        <v>123</v>
      </c>
      <c r="E75" s="27" t="s">
        <v>3594</v>
      </c>
      <c r="F75" s="28" t="s">
        <v>149</v>
      </c>
      <c r="G75" s="29">
        <v>3</v>
      </c>
      <c r="H75" s="28">
        <v>0.0019</v>
      </c>
      <c r="I75" s="30">
        <f>ROUND(G75*H75,P4)</f>
        <v>0</v>
      </c>
      <c r="L75" s="31">
        <v>0</v>
      </c>
      <c r="M75" s="24">
        <f>ROUND(G75*L75,P4)</f>
        <v>0</v>
      </c>
      <c r="N75" s="25" t="s">
        <v>536</v>
      </c>
      <c r="O75" s="32">
        <f>M75*AA75</f>
        <v>0</v>
      </c>
      <c r="P75" s="1">
        <v>3</v>
      </c>
      <c r="AA75" s="1">
        <f>IF(P75=1,$O$3,IF(P75=2,$O$4,$O$5))</f>
        <v>0</v>
      </c>
    </row>
    <row r="76">
      <c r="A76" s="1" t="s">
        <v>127</v>
      </c>
      <c r="E76" s="27" t="s">
        <v>3594</v>
      </c>
    </row>
    <row r="77" ht="63.75">
      <c r="A77" s="1" t="s">
        <v>128</v>
      </c>
      <c r="E77" s="33" t="s">
        <v>3595</v>
      </c>
    </row>
    <row r="78">
      <c r="A78" s="1" t="s">
        <v>129</v>
      </c>
      <c r="E78" s="27" t="s">
        <v>123</v>
      </c>
    </row>
    <row r="79">
      <c r="A79" s="1" t="s">
        <v>121</v>
      </c>
      <c r="B79" s="1">
        <v>21</v>
      </c>
      <c r="C79" s="26" t="s">
        <v>3596</v>
      </c>
      <c r="D79" t="s">
        <v>123</v>
      </c>
      <c r="E79" s="27" t="s">
        <v>3597</v>
      </c>
      <c r="F79" s="28" t="s">
        <v>149</v>
      </c>
      <c r="G79" s="29">
        <v>3</v>
      </c>
      <c r="H79" s="28">
        <v>0.00059999999999999995</v>
      </c>
      <c r="I79" s="30">
        <f>ROUND(G79*H79,P4)</f>
        <v>0</v>
      </c>
      <c r="L79" s="31">
        <v>0</v>
      </c>
      <c r="M79" s="24">
        <f>ROUND(G79*L79,P4)</f>
        <v>0</v>
      </c>
      <c r="N79" s="25" t="s">
        <v>536</v>
      </c>
      <c r="O79" s="32">
        <f>M79*AA79</f>
        <v>0</v>
      </c>
      <c r="P79" s="1">
        <v>3</v>
      </c>
      <c r="AA79" s="1">
        <f>IF(P79=1,$O$3,IF(P79=2,$O$4,$O$5))</f>
        <v>0</v>
      </c>
    </row>
    <row r="80">
      <c r="A80" s="1" t="s">
        <v>127</v>
      </c>
      <c r="E80" s="27" t="s">
        <v>3597</v>
      </c>
    </row>
    <row r="81" ht="89.25">
      <c r="A81" s="1" t="s">
        <v>128</v>
      </c>
      <c r="E81" s="33" t="s">
        <v>3586</v>
      </c>
    </row>
    <row r="82">
      <c r="A82" s="1" t="s">
        <v>129</v>
      </c>
      <c r="E82" s="27" t="s">
        <v>123</v>
      </c>
    </row>
    <row r="83">
      <c r="A83" s="1" t="s">
        <v>121</v>
      </c>
      <c r="B83" s="1">
        <v>22</v>
      </c>
      <c r="C83" s="26" t="s">
        <v>3598</v>
      </c>
      <c r="D83" t="s">
        <v>123</v>
      </c>
      <c r="E83" s="27" t="s">
        <v>3599</v>
      </c>
      <c r="F83" s="28" t="s">
        <v>149</v>
      </c>
      <c r="G83" s="29">
        <v>2</v>
      </c>
      <c r="H83" s="28">
        <v>0.001</v>
      </c>
      <c r="I83" s="30">
        <f>ROUND(G83*H83,P4)</f>
        <v>0</v>
      </c>
      <c r="L83" s="31">
        <v>0</v>
      </c>
      <c r="M83" s="24">
        <f>ROUND(G83*L83,P4)</f>
        <v>0</v>
      </c>
      <c r="N83" s="25" t="s">
        <v>536</v>
      </c>
      <c r="O83" s="32">
        <f>M83*AA83</f>
        <v>0</v>
      </c>
      <c r="P83" s="1">
        <v>3</v>
      </c>
      <c r="AA83" s="1">
        <f>IF(P83=1,$O$3,IF(P83=2,$O$4,$O$5))</f>
        <v>0</v>
      </c>
    </row>
    <row r="84">
      <c r="A84" s="1" t="s">
        <v>127</v>
      </c>
      <c r="E84" s="27" t="s">
        <v>3599</v>
      </c>
    </row>
    <row r="85" ht="63.75">
      <c r="A85" s="1" t="s">
        <v>128</v>
      </c>
      <c r="E85" s="33" t="s">
        <v>3592</v>
      </c>
    </row>
    <row r="86">
      <c r="A86" s="1" t="s">
        <v>129</v>
      </c>
      <c r="E86" s="27" t="s">
        <v>123</v>
      </c>
    </row>
    <row r="87">
      <c r="A87" s="1" t="s">
        <v>121</v>
      </c>
      <c r="B87" s="1">
        <v>36</v>
      </c>
      <c r="C87" s="26" t="s">
        <v>3600</v>
      </c>
      <c r="D87" t="s">
        <v>123</v>
      </c>
      <c r="E87" s="27" t="s">
        <v>3601</v>
      </c>
      <c r="F87" s="28" t="s">
        <v>142</v>
      </c>
      <c r="G87" s="29">
        <v>36.564999999999998</v>
      </c>
      <c r="H87" s="28">
        <v>0.00080000000000000004</v>
      </c>
      <c r="I87" s="30">
        <f>ROUND(G87*H87,P4)</f>
        <v>0</v>
      </c>
      <c r="L87" s="31">
        <v>0</v>
      </c>
      <c r="M87" s="24">
        <f>ROUND(G87*L87,P4)</f>
        <v>0</v>
      </c>
      <c r="N87" s="25" t="s">
        <v>536</v>
      </c>
      <c r="O87" s="32">
        <f>M87*AA87</f>
        <v>0</v>
      </c>
      <c r="P87" s="1">
        <v>3</v>
      </c>
      <c r="AA87" s="1">
        <f>IF(P87=1,$O$3,IF(P87=2,$O$4,$O$5))</f>
        <v>0</v>
      </c>
    </row>
    <row r="88">
      <c r="A88" s="1" t="s">
        <v>127</v>
      </c>
      <c r="E88" s="27" t="s">
        <v>3601</v>
      </c>
    </row>
    <row r="89">
      <c r="A89" s="1" t="s">
        <v>128</v>
      </c>
    </row>
    <row r="90">
      <c r="A90" s="1" t="s">
        <v>129</v>
      </c>
      <c r="E90" s="27" t="s">
        <v>123</v>
      </c>
    </row>
    <row r="91" ht="25.5">
      <c r="A91" s="1" t="s">
        <v>121</v>
      </c>
      <c r="B91" s="1">
        <v>38</v>
      </c>
      <c r="C91" s="26" t="s">
        <v>3602</v>
      </c>
      <c r="D91" t="s">
        <v>123</v>
      </c>
      <c r="E91" s="27" t="s">
        <v>3603</v>
      </c>
      <c r="F91" s="28" t="s">
        <v>149</v>
      </c>
      <c r="G91" s="29">
        <v>4</v>
      </c>
      <c r="H91" s="28">
        <v>0.00020000000000000001</v>
      </c>
      <c r="I91" s="30">
        <f>ROUND(G91*H91,P4)</f>
        <v>0</v>
      </c>
      <c r="L91" s="31">
        <v>0</v>
      </c>
      <c r="M91" s="24">
        <f>ROUND(G91*L91,P4)</f>
        <v>0</v>
      </c>
      <c r="N91" s="25" t="s">
        <v>536</v>
      </c>
      <c r="O91" s="32">
        <f>M91*AA91</f>
        <v>0</v>
      </c>
      <c r="P91" s="1">
        <v>3</v>
      </c>
      <c r="AA91" s="1">
        <f>IF(P91=1,$O$3,IF(P91=2,$O$4,$O$5))</f>
        <v>0</v>
      </c>
    </row>
    <row r="92" ht="25.5">
      <c r="A92" s="1" t="s">
        <v>127</v>
      </c>
      <c r="E92" s="27" t="s">
        <v>3603</v>
      </c>
    </row>
    <row r="93">
      <c r="A93" s="1" t="s">
        <v>128</v>
      </c>
    </row>
    <row r="94">
      <c r="A94" s="1" t="s">
        <v>129</v>
      </c>
      <c r="E94" s="27" t="s">
        <v>123</v>
      </c>
    </row>
    <row r="95" ht="25.5">
      <c r="A95" s="1" t="s">
        <v>121</v>
      </c>
      <c r="B95" s="1">
        <v>3</v>
      </c>
      <c r="C95" s="26" t="s">
        <v>3604</v>
      </c>
      <c r="D95" t="s">
        <v>123</v>
      </c>
      <c r="E95" s="27" t="s">
        <v>3605</v>
      </c>
      <c r="F95" s="28" t="s">
        <v>149</v>
      </c>
      <c r="G95" s="29">
        <v>9</v>
      </c>
      <c r="H95" s="28">
        <v>0</v>
      </c>
      <c r="I95" s="30">
        <f>ROUND(G95*H95,P4)</f>
        <v>0</v>
      </c>
      <c r="L95" s="31">
        <v>0</v>
      </c>
      <c r="M95" s="24">
        <f>ROUND(G95*L95,P4)</f>
        <v>0</v>
      </c>
      <c r="N95" s="25" t="s">
        <v>536</v>
      </c>
      <c r="O95" s="32">
        <f>M95*AA95</f>
        <v>0</v>
      </c>
      <c r="P95" s="1">
        <v>3</v>
      </c>
      <c r="AA95" s="1">
        <f>IF(P95=1,$O$3,IF(P95=2,$O$4,$O$5))</f>
        <v>0</v>
      </c>
    </row>
    <row r="96" ht="25.5">
      <c r="A96" s="1" t="s">
        <v>127</v>
      </c>
      <c r="E96" s="27" t="s">
        <v>3605</v>
      </c>
    </row>
    <row r="97" ht="178.5">
      <c r="A97" s="1" t="s">
        <v>128</v>
      </c>
      <c r="E97" s="33" t="s">
        <v>3606</v>
      </c>
    </row>
    <row r="98">
      <c r="A98" s="1" t="s">
        <v>129</v>
      </c>
      <c r="E98" s="27" t="s">
        <v>123</v>
      </c>
    </row>
    <row r="99" ht="25.5">
      <c r="A99" s="1" t="s">
        <v>121</v>
      </c>
      <c r="B99" s="1">
        <v>5</v>
      </c>
      <c r="C99" s="26" t="s">
        <v>3607</v>
      </c>
      <c r="D99" t="s">
        <v>123</v>
      </c>
      <c r="E99" s="27" t="s">
        <v>3608</v>
      </c>
      <c r="F99" s="28" t="s">
        <v>149</v>
      </c>
      <c r="G99" s="29">
        <v>5</v>
      </c>
      <c r="H99" s="28">
        <v>0</v>
      </c>
      <c r="I99" s="30">
        <f>ROUND(G99*H99,P4)</f>
        <v>0</v>
      </c>
      <c r="L99" s="31">
        <v>0</v>
      </c>
      <c r="M99" s="24">
        <f>ROUND(G99*L99,P4)</f>
        <v>0</v>
      </c>
      <c r="N99" s="25" t="s">
        <v>536</v>
      </c>
      <c r="O99" s="32">
        <f>M99*AA99</f>
        <v>0</v>
      </c>
      <c r="P99" s="1">
        <v>3</v>
      </c>
      <c r="AA99" s="1">
        <f>IF(P99=1,$O$3,IF(P99=2,$O$4,$O$5))</f>
        <v>0</v>
      </c>
    </row>
    <row r="100" ht="25.5">
      <c r="A100" s="1" t="s">
        <v>127</v>
      </c>
      <c r="E100" s="27" t="s">
        <v>3608</v>
      </c>
    </row>
    <row r="101" ht="140.25">
      <c r="A101" s="1" t="s">
        <v>128</v>
      </c>
      <c r="E101" s="33" t="s">
        <v>3609</v>
      </c>
    </row>
    <row r="102">
      <c r="A102" s="1" t="s">
        <v>129</v>
      </c>
      <c r="E102" s="27" t="s">
        <v>123</v>
      </c>
    </row>
    <row r="103" ht="25.5">
      <c r="A103" s="1" t="s">
        <v>121</v>
      </c>
      <c r="B103" s="1">
        <v>8</v>
      </c>
      <c r="C103" s="26" t="s">
        <v>3610</v>
      </c>
      <c r="D103" t="s">
        <v>123</v>
      </c>
      <c r="E103" s="27" t="s">
        <v>3611</v>
      </c>
      <c r="F103" s="28" t="s">
        <v>149</v>
      </c>
      <c r="G103" s="29">
        <v>11</v>
      </c>
      <c r="H103" s="28">
        <v>0</v>
      </c>
      <c r="I103" s="30">
        <f>ROUND(G103*H103,P4)</f>
        <v>0</v>
      </c>
      <c r="L103" s="31">
        <v>0</v>
      </c>
      <c r="M103" s="24">
        <f>ROUND(G103*L103,P4)</f>
        <v>0</v>
      </c>
      <c r="N103" s="25" t="s">
        <v>536</v>
      </c>
      <c r="O103" s="32">
        <f>M103*AA103</f>
        <v>0</v>
      </c>
      <c r="P103" s="1">
        <v>3</v>
      </c>
      <c r="AA103" s="1">
        <f>IF(P103=1,$O$3,IF(P103=2,$O$4,$O$5))</f>
        <v>0</v>
      </c>
    </row>
    <row r="104" ht="25.5">
      <c r="A104" s="1" t="s">
        <v>127</v>
      </c>
      <c r="E104" s="27" t="s">
        <v>3611</v>
      </c>
    </row>
    <row r="105" ht="114.75">
      <c r="A105" s="1" t="s">
        <v>128</v>
      </c>
      <c r="E105" s="33" t="s">
        <v>3612</v>
      </c>
    </row>
    <row r="106">
      <c r="A106" s="1" t="s">
        <v>129</v>
      </c>
      <c r="E106" s="27" t="s">
        <v>123</v>
      </c>
    </row>
    <row r="107">
      <c r="A107" s="1" t="s">
        <v>121</v>
      </c>
      <c r="B107" s="1">
        <v>11</v>
      </c>
      <c r="C107" s="26" t="s">
        <v>3613</v>
      </c>
      <c r="D107" t="s">
        <v>123</v>
      </c>
      <c r="E107" s="27" t="s">
        <v>3614</v>
      </c>
      <c r="F107" s="28" t="s">
        <v>149</v>
      </c>
      <c r="G107" s="29">
        <v>7</v>
      </c>
      <c r="H107" s="28">
        <v>0</v>
      </c>
      <c r="I107" s="30">
        <f>ROUND(G107*H107,P4)</f>
        <v>0</v>
      </c>
      <c r="L107" s="31">
        <v>0</v>
      </c>
      <c r="M107" s="24">
        <f>ROUND(G107*L107,P4)</f>
        <v>0</v>
      </c>
      <c r="N107" s="25" t="s">
        <v>536</v>
      </c>
      <c r="O107" s="32">
        <f>M107*AA107</f>
        <v>0</v>
      </c>
      <c r="P107" s="1">
        <v>3</v>
      </c>
      <c r="AA107" s="1">
        <f>IF(P107=1,$O$3,IF(P107=2,$O$4,$O$5))</f>
        <v>0</v>
      </c>
    </row>
    <row r="108">
      <c r="A108" s="1" t="s">
        <v>127</v>
      </c>
      <c r="E108" s="27" t="s">
        <v>3614</v>
      </c>
    </row>
    <row r="109" ht="114.75">
      <c r="A109" s="1" t="s">
        <v>128</v>
      </c>
      <c r="E109" s="33" t="s">
        <v>3615</v>
      </c>
    </row>
    <row r="110">
      <c r="A110" s="1" t="s">
        <v>129</v>
      </c>
      <c r="E110" s="27" t="s">
        <v>123</v>
      </c>
    </row>
    <row r="111" ht="25.5">
      <c r="A111" s="1" t="s">
        <v>121</v>
      </c>
      <c r="B111" s="1">
        <v>14</v>
      </c>
      <c r="C111" s="26" t="s">
        <v>3616</v>
      </c>
      <c r="D111" t="s">
        <v>123</v>
      </c>
      <c r="E111" s="27" t="s">
        <v>3617</v>
      </c>
      <c r="F111" s="28" t="s">
        <v>149</v>
      </c>
      <c r="G111" s="29">
        <v>1</v>
      </c>
      <c r="H111" s="28">
        <v>0</v>
      </c>
      <c r="I111" s="30">
        <f>ROUND(G111*H111,P4)</f>
        <v>0</v>
      </c>
      <c r="L111" s="31">
        <v>0</v>
      </c>
      <c r="M111" s="24">
        <f>ROUND(G111*L111,P4)</f>
        <v>0</v>
      </c>
      <c r="N111" s="25" t="s">
        <v>536</v>
      </c>
      <c r="O111" s="32">
        <f>M111*AA111</f>
        <v>0</v>
      </c>
      <c r="P111" s="1">
        <v>3</v>
      </c>
      <c r="AA111" s="1">
        <f>IF(P111=1,$O$3,IF(P111=2,$O$4,$O$5))</f>
        <v>0</v>
      </c>
    </row>
    <row r="112" ht="25.5">
      <c r="A112" s="1" t="s">
        <v>127</v>
      </c>
      <c r="E112" s="27" t="s">
        <v>3617</v>
      </c>
    </row>
    <row r="113" ht="25.5">
      <c r="A113" s="1" t="s">
        <v>128</v>
      </c>
      <c r="E113" s="33" t="s">
        <v>3572</v>
      </c>
    </row>
    <row r="114">
      <c r="A114" s="1" t="s">
        <v>129</v>
      </c>
      <c r="E114" s="27" t="s">
        <v>123</v>
      </c>
    </row>
    <row r="115" ht="25.5">
      <c r="A115" s="1" t="s">
        <v>121</v>
      </c>
      <c r="B115" s="1">
        <v>16</v>
      </c>
      <c r="C115" s="26" t="s">
        <v>3618</v>
      </c>
      <c r="D115" t="s">
        <v>123</v>
      </c>
      <c r="E115" s="27" t="s">
        <v>3619</v>
      </c>
      <c r="F115" s="28" t="s">
        <v>149</v>
      </c>
      <c r="G115" s="29">
        <v>3</v>
      </c>
      <c r="H115" s="28">
        <v>0</v>
      </c>
      <c r="I115" s="30">
        <f>ROUND(G115*H115,P4)</f>
        <v>0</v>
      </c>
      <c r="L115" s="31">
        <v>0</v>
      </c>
      <c r="M115" s="24">
        <f>ROUND(G115*L115,P4)</f>
        <v>0</v>
      </c>
      <c r="N115" s="25" t="s">
        <v>536</v>
      </c>
      <c r="O115" s="32">
        <f>M115*AA115</f>
        <v>0</v>
      </c>
      <c r="P115" s="1">
        <v>3</v>
      </c>
      <c r="AA115" s="1">
        <f>IF(P115=1,$O$3,IF(P115=2,$O$4,$O$5))</f>
        <v>0</v>
      </c>
    </row>
    <row r="116" ht="25.5">
      <c r="A116" s="1" t="s">
        <v>127</v>
      </c>
      <c r="E116" s="27" t="s">
        <v>3619</v>
      </c>
    </row>
    <row r="117" ht="25.5">
      <c r="A117" s="1" t="s">
        <v>128</v>
      </c>
      <c r="E117" s="33" t="s">
        <v>3581</v>
      </c>
    </row>
    <row r="118">
      <c r="A118" s="1" t="s">
        <v>129</v>
      </c>
      <c r="E118" s="27" t="s">
        <v>123</v>
      </c>
    </row>
    <row r="119" ht="25.5">
      <c r="A119" s="1" t="s">
        <v>121</v>
      </c>
      <c r="B119" s="1">
        <v>18</v>
      </c>
      <c r="C119" s="26" t="s">
        <v>3620</v>
      </c>
      <c r="D119" t="s">
        <v>123</v>
      </c>
      <c r="E119" s="27" t="s">
        <v>3621</v>
      </c>
      <c r="F119" s="28" t="s">
        <v>142</v>
      </c>
      <c r="G119" s="29">
        <v>12</v>
      </c>
      <c r="H119" s="28">
        <v>0.0016800000000000001</v>
      </c>
      <c r="I119" s="30">
        <f>ROUND(G119*H119,P4)</f>
        <v>0</v>
      </c>
      <c r="L119" s="31">
        <v>0</v>
      </c>
      <c r="M119" s="24">
        <f>ROUND(G119*L119,P4)</f>
        <v>0</v>
      </c>
      <c r="N119" s="25" t="s">
        <v>536</v>
      </c>
      <c r="O119" s="32">
        <f>M119*AA119</f>
        <v>0</v>
      </c>
      <c r="P119" s="1">
        <v>3</v>
      </c>
      <c r="AA119" s="1">
        <f>IF(P119=1,$O$3,IF(P119=2,$O$4,$O$5))</f>
        <v>0</v>
      </c>
    </row>
    <row r="120" ht="25.5">
      <c r="A120" s="1" t="s">
        <v>127</v>
      </c>
      <c r="E120" s="27" t="s">
        <v>3621</v>
      </c>
    </row>
    <row r="121" ht="114.75">
      <c r="A121" s="1" t="s">
        <v>128</v>
      </c>
      <c r="E121" s="33" t="s">
        <v>3622</v>
      </c>
    </row>
    <row r="122">
      <c r="A122" s="1" t="s">
        <v>129</v>
      </c>
      <c r="E122" s="27" t="s">
        <v>123</v>
      </c>
    </row>
    <row r="123" ht="25.5">
      <c r="A123" s="1" t="s">
        <v>121</v>
      </c>
      <c r="B123" s="1">
        <v>19</v>
      </c>
      <c r="C123" s="26" t="s">
        <v>3623</v>
      </c>
      <c r="D123" t="s">
        <v>123</v>
      </c>
      <c r="E123" s="27" t="s">
        <v>3624</v>
      </c>
      <c r="F123" s="28" t="s">
        <v>142</v>
      </c>
      <c r="G123" s="29">
        <v>102</v>
      </c>
      <c r="H123" s="28">
        <v>0.0034499999999999999</v>
      </c>
      <c r="I123" s="30">
        <f>ROUND(G123*H123,P4)</f>
        <v>0</v>
      </c>
      <c r="L123" s="31">
        <v>0</v>
      </c>
      <c r="M123" s="24">
        <f>ROUND(G123*L123,P4)</f>
        <v>0</v>
      </c>
      <c r="N123" s="25" t="s">
        <v>536</v>
      </c>
      <c r="O123" s="32">
        <f>M123*AA123</f>
        <v>0</v>
      </c>
      <c r="P123" s="1">
        <v>3</v>
      </c>
      <c r="AA123" s="1">
        <f>IF(P123=1,$O$3,IF(P123=2,$O$4,$O$5))</f>
        <v>0</v>
      </c>
    </row>
    <row r="124" ht="25.5">
      <c r="A124" s="1" t="s">
        <v>127</v>
      </c>
      <c r="E124" s="27" t="s">
        <v>3624</v>
      </c>
    </row>
    <row r="125" ht="216.75">
      <c r="A125" s="1" t="s">
        <v>128</v>
      </c>
      <c r="E125" s="33" t="s">
        <v>3625</v>
      </c>
    </row>
    <row r="126">
      <c r="A126" s="1" t="s">
        <v>129</v>
      </c>
      <c r="E126" s="27" t="s">
        <v>123</v>
      </c>
    </row>
    <row r="127" ht="25.5">
      <c r="A127" s="1" t="s">
        <v>121</v>
      </c>
      <c r="B127" s="1">
        <v>20</v>
      </c>
      <c r="C127" s="26" t="s">
        <v>3626</v>
      </c>
      <c r="D127" t="s">
        <v>123</v>
      </c>
      <c r="E127" s="27" t="s">
        <v>3627</v>
      </c>
      <c r="F127" s="28" t="s">
        <v>149</v>
      </c>
      <c r="G127" s="29">
        <v>5</v>
      </c>
      <c r="H127" s="28">
        <v>0</v>
      </c>
      <c r="I127" s="30">
        <f>ROUND(G127*H127,P4)</f>
        <v>0</v>
      </c>
      <c r="L127" s="31">
        <v>0</v>
      </c>
      <c r="M127" s="24">
        <f>ROUND(G127*L127,P4)</f>
        <v>0</v>
      </c>
      <c r="N127" s="25" t="s">
        <v>536</v>
      </c>
      <c r="O127" s="32">
        <f>M127*AA127</f>
        <v>0</v>
      </c>
      <c r="P127" s="1">
        <v>3</v>
      </c>
      <c r="AA127" s="1">
        <f>IF(P127=1,$O$3,IF(P127=2,$O$4,$O$5))</f>
        <v>0</v>
      </c>
    </row>
    <row r="128" ht="25.5">
      <c r="A128" s="1" t="s">
        <v>127</v>
      </c>
      <c r="E128" s="27" t="s">
        <v>3627</v>
      </c>
    </row>
    <row r="129" ht="140.25">
      <c r="A129" s="1" t="s">
        <v>128</v>
      </c>
      <c r="E129" s="33" t="s">
        <v>3628</v>
      </c>
    </row>
    <row r="130">
      <c r="A130" s="1" t="s">
        <v>129</v>
      </c>
      <c r="E130" s="27" t="s">
        <v>123</v>
      </c>
    </row>
    <row r="131" ht="25.5">
      <c r="A131" s="1" t="s">
        <v>121</v>
      </c>
      <c r="B131" s="1">
        <v>23</v>
      </c>
      <c r="C131" s="26" t="s">
        <v>3629</v>
      </c>
      <c r="D131" t="s">
        <v>123</v>
      </c>
      <c r="E131" s="27" t="s">
        <v>3630</v>
      </c>
      <c r="F131" s="28" t="s">
        <v>149</v>
      </c>
      <c r="G131" s="29">
        <v>2</v>
      </c>
      <c r="H131" s="28">
        <v>0</v>
      </c>
      <c r="I131" s="30">
        <f>ROUND(G131*H131,P4)</f>
        <v>0</v>
      </c>
      <c r="L131" s="31">
        <v>0</v>
      </c>
      <c r="M131" s="24">
        <f>ROUND(G131*L131,P4)</f>
        <v>0</v>
      </c>
      <c r="N131" s="25" t="s">
        <v>536</v>
      </c>
      <c r="O131" s="32">
        <f>M131*AA131</f>
        <v>0</v>
      </c>
      <c r="P131" s="1">
        <v>3</v>
      </c>
      <c r="AA131" s="1">
        <f>IF(P131=1,$O$3,IF(P131=2,$O$4,$O$5))</f>
        <v>0</v>
      </c>
    </row>
    <row r="132" ht="25.5">
      <c r="A132" s="1" t="s">
        <v>127</v>
      </c>
      <c r="E132" s="27" t="s">
        <v>3630</v>
      </c>
    </row>
    <row r="133" ht="63.75">
      <c r="A133" s="1" t="s">
        <v>128</v>
      </c>
      <c r="E133" s="33" t="s">
        <v>3631</v>
      </c>
    </row>
    <row r="134">
      <c r="A134" s="1" t="s">
        <v>129</v>
      </c>
      <c r="E134" s="27" t="s">
        <v>123</v>
      </c>
    </row>
    <row r="135" ht="25.5">
      <c r="A135" s="1" t="s">
        <v>121</v>
      </c>
      <c r="B135" s="1">
        <v>25</v>
      </c>
      <c r="C135" s="26" t="s">
        <v>3632</v>
      </c>
      <c r="D135" t="s">
        <v>123</v>
      </c>
      <c r="E135" s="27" t="s">
        <v>3633</v>
      </c>
      <c r="F135" s="28" t="s">
        <v>149</v>
      </c>
      <c r="G135" s="29">
        <v>7</v>
      </c>
      <c r="H135" s="28">
        <v>0</v>
      </c>
      <c r="I135" s="30">
        <f>ROUND(G135*H135,P4)</f>
        <v>0</v>
      </c>
      <c r="L135" s="31">
        <v>0</v>
      </c>
      <c r="M135" s="24">
        <f>ROUND(G135*L135,P4)</f>
        <v>0</v>
      </c>
      <c r="N135" s="25" t="s">
        <v>536</v>
      </c>
      <c r="O135" s="32">
        <f>M135*AA135</f>
        <v>0</v>
      </c>
      <c r="P135" s="1">
        <v>3</v>
      </c>
      <c r="AA135" s="1">
        <f>IF(P135=1,$O$3,IF(P135=2,$O$4,$O$5))</f>
        <v>0</v>
      </c>
    </row>
    <row r="136" ht="25.5">
      <c r="A136" s="1" t="s">
        <v>127</v>
      </c>
      <c r="E136" s="27" t="s">
        <v>3633</v>
      </c>
    </row>
    <row r="137" ht="191.25">
      <c r="A137" s="1" t="s">
        <v>128</v>
      </c>
      <c r="E137" s="33" t="s">
        <v>3634</v>
      </c>
    </row>
    <row r="138">
      <c r="A138" s="1" t="s">
        <v>129</v>
      </c>
      <c r="E138" s="27" t="s">
        <v>123</v>
      </c>
    </row>
    <row r="139" ht="25.5">
      <c r="A139" s="1" t="s">
        <v>121</v>
      </c>
      <c r="B139" s="1">
        <v>29</v>
      </c>
      <c r="C139" s="26" t="s">
        <v>3635</v>
      </c>
      <c r="D139" t="s">
        <v>123</v>
      </c>
      <c r="E139" s="27" t="s">
        <v>3636</v>
      </c>
      <c r="F139" s="28" t="s">
        <v>142</v>
      </c>
      <c r="G139" s="29">
        <v>6</v>
      </c>
      <c r="H139" s="28">
        <v>0.00058</v>
      </c>
      <c r="I139" s="30">
        <f>ROUND(G139*H139,P4)</f>
        <v>0</v>
      </c>
      <c r="L139" s="31">
        <v>0</v>
      </c>
      <c r="M139" s="24">
        <f>ROUND(G139*L139,P4)</f>
        <v>0</v>
      </c>
      <c r="N139" s="25" t="s">
        <v>536</v>
      </c>
      <c r="O139" s="32">
        <f>M139*AA139</f>
        <v>0</v>
      </c>
      <c r="P139" s="1">
        <v>3</v>
      </c>
      <c r="AA139" s="1">
        <f>IF(P139=1,$O$3,IF(P139=2,$O$4,$O$5))</f>
        <v>0</v>
      </c>
    </row>
    <row r="140" ht="25.5">
      <c r="A140" s="1" t="s">
        <v>127</v>
      </c>
      <c r="E140" s="27" t="s">
        <v>3636</v>
      </c>
    </row>
    <row r="141">
      <c r="A141" s="1" t="s">
        <v>128</v>
      </c>
    </row>
    <row r="142">
      <c r="A142" s="1" t="s">
        <v>129</v>
      </c>
      <c r="E142" s="27" t="s">
        <v>123</v>
      </c>
    </row>
    <row r="143" ht="25.5">
      <c r="A143" s="1" t="s">
        <v>121</v>
      </c>
      <c r="B143" s="1">
        <v>30</v>
      </c>
      <c r="C143" s="26" t="s">
        <v>3637</v>
      </c>
      <c r="D143" t="s">
        <v>123</v>
      </c>
      <c r="E143" s="27" t="s">
        <v>3638</v>
      </c>
      <c r="F143" s="28" t="s">
        <v>142</v>
      </c>
      <c r="G143" s="29">
        <v>40.799999999999997</v>
      </c>
      <c r="H143" s="28">
        <v>0.00069999999999999999</v>
      </c>
      <c r="I143" s="30">
        <f>ROUND(G143*H143,P4)</f>
        <v>0</v>
      </c>
      <c r="L143" s="31">
        <v>0</v>
      </c>
      <c r="M143" s="24">
        <f>ROUND(G143*L143,P4)</f>
        <v>0</v>
      </c>
      <c r="N143" s="25" t="s">
        <v>536</v>
      </c>
      <c r="O143" s="32">
        <f>M143*AA143</f>
        <v>0</v>
      </c>
      <c r="P143" s="1">
        <v>3</v>
      </c>
      <c r="AA143" s="1">
        <f>IF(P143=1,$O$3,IF(P143=2,$O$4,$O$5))</f>
        <v>0</v>
      </c>
    </row>
    <row r="144" ht="25.5">
      <c r="A144" s="1" t="s">
        <v>127</v>
      </c>
      <c r="E144" s="27" t="s">
        <v>3638</v>
      </c>
    </row>
    <row r="145">
      <c r="A145" s="1" t="s">
        <v>128</v>
      </c>
    </row>
    <row r="146">
      <c r="A146" s="1" t="s">
        <v>129</v>
      </c>
      <c r="E146" s="27" t="s">
        <v>123</v>
      </c>
    </row>
    <row r="147" ht="25.5">
      <c r="A147" s="1" t="s">
        <v>121</v>
      </c>
      <c r="B147" s="1">
        <v>31</v>
      </c>
      <c r="C147" s="26" t="s">
        <v>3639</v>
      </c>
      <c r="D147" t="s">
        <v>123</v>
      </c>
      <c r="E147" s="27" t="s">
        <v>3640</v>
      </c>
      <c r="F147" s="28" t="s">
        <v>149</v>
      </c>
      <c r="G147" s="29">
        <v>2</v>
      </c>
      <c r="H147" s="28">
        <v>0</v>
      </c>
      <c r="I147" s="30">
        <f>ROUND(G147*H147,P4)</f>
        <v>0</v>
      </c>
      <c r="L147" s="31">
        <v>0</v>
      </c>
      <c r="M147" s="24">
        <f>ROUND(G147*L147,P4)</f>
        <v>0</v>
      </c>
      <c r="N147" s="25" t="s">
        <v>536</v>
      </c>
      <c r="O147" s="32">
        <f>M147*AA147</f>
        <v>0</v>
      </c>
      <c r="P147" s="1">
        <v>3</v>
      </c>
      <c r="AA147" s="1">
        <f>IF(P147=1,$O$3,IF(P147=2,$O$4,$O$5))</f>
        <v>0</v>
      </c>
    </row>
    <row r="148" ht="25.5">
      <c r="A148" s="1" t="s">
        <v>127</v>
      </c>
      <c r="E148" s="27" t="s">
        <v>3640</v>
      </c>
    </row>
    <row r="149" ht="63.75">
      <c r="A149" s="1" t="s">
        <v>128</v>
      </c>
      <c r="E149" s="33" t="s">
        <v>3641</v>
      </c>
    </row>
    <row r="150">
      <c r="A150" s="1" t="s">
        <v>129</v>
      </c>
      <c r="E150" s="27" t="s">
        <v>123</v>
      </c>
    </row>
    <row r="151">
      <c r="A151" s="1" t="s">
        <v>121</v>
      </c>
      <c r="B151" s="1">
        <v>33</v>
      </c>
      <c r="C151" s="26" t="s">
        <v>3642</v>
      </c>
      <c r="D151" t="s">
        <v>123</v>
      </c>
      <c r="E151" s="27" t="s">
        <v>3643</v>
      </c>
      <c r="F151" s="28" t="s">
        <v>149</v>
      </c>
      <c r="G151" s="29">
        <v>2</v>
      </c>
      <c r="H151" s="28">
        <v>0</v>
      </c>
      <c r="I151" s="30">
        <f>ROUND(G151*H151,P4)</f>
        <v>0</v>
      </c>
      <c r="L151" s="31">
        <v>0</v>
      </c>
      <c r="M151" s="24">
        <f>ROUND(G151*L151,P4)</f>
        <v>0</v>
      </c>
      <c r="N151" s="25" t="s">
        <v>536</v>
      </c>
      <c r="O151" s="32">
        <f>M151*AA151</f>
        <v>0</v>
      </c>
      <c r="P151" s="1">
        <v>3</v>
      </c>
      <c r="AA151" s="1">
        <f>IF(P151=1,$O$3,IF(P151=2,$O$4,$O$5))</f>
        <v>0</v>
      </c>
    </row>
    <row r="152">
      <c r="A152" s="1" t="s">
        <v>127</v>
      </c>
      <c r="E152" s="27" t="s">
        <v>3643</v>
      </c>
    </row>
    <row r="153" ht="63.75">
      <c r="A153" s="1" t="s">
        <v>128</v>
      </c>
      <c r="E153" s="33" t="s">
        <v>3644</v>
      </c>
    </row>
    <row r="154">
      <c r="A154" s="1" t="s">
        <v>129</v>
      </c>
      <c r="E154" s="27" t="s">
        <v>123</v>
      </c>
    </row>
    <row r="155">
      <c r="A155" s="1" t="s">
        <v>121</v>
      </c>
      <c r="B155" s="1">
        <v>35</v>
      </c>
      <c r="C155" s="26" t="s">
        <v>3645</v>
      </c>
      <c r="D155" t="s">
        <v>123</v>
      </c>
      <c r="E155" s="27" t="s">
        <v>3646</v>
      </c>
      <c r="F155" s="28" t="s">
        <v>142</v>
      </c>
      <c r="G155" s="29">
        <v>35.5</v>
      </c>
      <c r="H155" s="28">
        <v>0</v>
      </c>
      <c r="I155" s="30">
        <f>ROUND(G155*H155,P4)</f>
        <v>0</v>
      </c>
      <c r="L155" s="31">
        <v>0</v>
      </c>
      <c r="M155" s="24">
        <f>ROUND(G155*L155,P4)</f>
        <v>0</v>
      </c>
      <c r="N155" s="25" t="s">
        <v>536</v>
      </c>
      <c r="O155" s="32">
        <f>M155*AA155</f>
        <v>0</v>
      </c>
      <c r="P155" s="1">
        <v>3</v>
      </c>
      <c r="AA155" s="1">
        <f>IF(P155=1,$O$3,IF(P155=2,$O$4,$O$5))</f>
        <v>0</v>
      </c>
    </row>
    <row r="156">
      <c r="A156" s="1" t="s">
        <v>127</v>
      </c>
      <c r="E156" s="27" t="s">
        <v>3646</v>
      </c>
    </row>
    <row r="157" ht="63.75">
      <c r="A157" s="1" t="s">
        <v>128</v>
      </c>
      <c r="E157" s="33" t="s">
        <v>3647</v>
      </c>
    </row>
    <row r="158">
      <c r="A158" s="1" t="s">
        <v>129</v>
      </c>
      <c r="E158" s="27" t="s">
        <v>123</v>
      </c>
    </row>
    <row r="159">
      <c r="A159" s="1" t="s">
        <v>121</v>
      </c>
      <c r="B159" s="1">
        <v>37</v>
      </c>
      <c r="C159" s="26" t="s">
        <v>3648</v>
      </c>
      <c r="D159" t="s">
        <v>123</v>
      </c>
      <c r="E159" s="27" t="s">
        <v>3649</v>
      </c>
      <c r="F159" s="28" t="s">
        <v>149</v>
      </c>
      <c r="G159" s="29">
        <v>2</v>
      </c>
      <c r="H159" s="28">
        <v>0</v>
      </c>
      <c r="I159" s="30">
        <f>ROUND(G159*H159,P4)</f>
        <v>0</v>
      </c>
      <c r="L159" s="31">
        <v>0</v>
      </c>
      <c r="M159" s="24">
        <f>ROUND(G159*L159,P4)</f>
        <v>0</v>
      </c>
      <c r="N159" s="25" t="s">
        <v>536</v>
      </c>
      <c r="O159" s="32">
        <f>M159*AA159</f>
        <v>0</v>
      </c>
      <c r="P159" s="1">
        <v>3</v>
      </c>
      <c r="AA159" s="1">
        <f>IF(P159=1,$O$3,IF(P159=2,$O$4,$O$5))</f>
        <v>0</v>
      </c>
    </row>
    <row r="160">
      <c r="A160" s="1" t="s">
        <v>127</v>
      </c>
      <c r="E160" s="27" t="s">
        <v>3649</v>
      </c>
    </row>
    <row r="161" ht="63.75">
      <c r="A161" s="1" t="s">
        <v>128</v>
      </c>
      <c r="E161" s="33" t="s">
        <v>3644</v>
      </c>
    </row>
    <row r="162">
      <c r="A162" s="1" t="s">
        <v>129</v>
      </c>
      <c r="E162" s="27" t="s">
        <v>123</v>
      </c>
    </row>
    <row r="163">
      <c r="A163" s="1" t="s">
        <v>121</v>
      </c>
      <c r="B163" s="1">
        <v>39</v>
      </c>
      <c r="C163" s="26" t="s">
        <v>3650</v>
      </c>
      <c r="D163" t="s">
        <v>123</v>
      </c>
      <c r="E163" s="27" t="s">
        <v>3651</v>
      </c>
      <c r="F163" s="28" t="s">
        <v>1054</v>
      </c>
      <c r="G163" s="29">
        <v>3</v>
      </c>
      <c r="H163" s="28">
        <v>0</v>
      </c>
      <c r="I163" s="30">
        <f>ROUND(G163*H163,P4)</f>
        <v>0</v>
      </c>
      <c r="L163" s="31">
        <v>0</v>
      </c>
      <c r="M163" s="24">
        <f>ROUND(G163*L163,P4)</f>
        <v>0</v>
      </c>
      <c r="N163" s="25" t="s">
        <v>536</v>
      </c>
      <c r="O163" s="32">
        <f>M163*AA163</f>
        <v>0</v>
      </c>
      <c r="P163" s="1">
        <v>3</v>
      </c>
      <c r="AA163" s="1">
        <f>IF(P163=1,$O$3,IF(P163=2,$O$4,$O$5))</f>
        <v>0</v>
      </c>
    </row>
    <row r="164">
      <c r="A164" s="1" t="s">
        <v>127</v>
      </c>
      <c r="E164" s="27" t="s">
        <v>3651</v>
      </c>
    </row>
    <row r="165" ht="63.75">
      <c r="A165" s="1" t="s">
        <v>128</v>
      </c>
      <c r="E165" s="33" t="s">
        <v>3652</v>
      </c>
    </row>
    <row r="166">
      <c r="A166" s="1" t="s">
        <v>129</v>
      </c>
      <c r="E166" s="27" t="s">
        <v>123</v>
      </c>
    </row>
    <row r="167">
      <c r="A167" s="1" t="s">
        <v>121</v>
      </c>
      <c r="B167" s="1">
        <v>13</v>
      </c>
      <c r="C167" s="26" t="s">
        <v>3653</v>
      </c>
      <c r="D167" t="s">
        <v>123</v>
      </c>
      <c r="E167" s="27" t="s">
        <v>3654</v>
      </c>
      <c r="F167" s="28" t="s">
        <v>149</v>
      </c>
      <c r="G167" s="29">
        <v>4</v>
      </c>
      <c r="H167" s="28">
        <v>0.0023999999999999998</v>
      </c>
      <c r="I167" s="30">
        <f>ROUND(G167*H167,P4)</f>
        <v>0</v>
      </c>
      <c r="L167" s="31">
        <v>0</v>
      </c>
      <c r="M167" s="24">
        <f>ROUND(G167*L167,P4)</f>
        <v>0</v>
      </c>
      <c r="N167" s="25" t="s">
        <v>177</v>
      </c>
      <c r="O167" s="32">
        <f>M167*AA167</f>
        <v>0</v>
      </c>
      <c r="P167" s="1">
        <v>3</v>
      </c>
      <c r="AA167" s="1">
        <f>IF(P167=1,$O$3,IF(P167=2,$O$4,$O$5))</f>
        <v>0</v>
      </c>
    </row>
    <row r="168">
      <c r="A168" s="1" t="s">
        <v>127</v>
      </c>
      <c r="E168" s="27" t="s">
        <v>3654</v>
      </c>
    </row>
    <row r="169" ht="63.75">
      <c r="A169" s="1" t="s">
        <v>128</v>
      </c>
      <c r="E169" s="33" t="s">
        <v>3578</v>
      </c>
    </row>
    <row r="170">
      <c r="A170" s="1" t="s">
        <v>129</v>
      </c>
      <c r="E170" s="27" t="s">
        <v>123</v>
      </c>
    </row>
    <row r="171">
      <c r="A171" s="1" t="s">
        <v>118</v>
      </c>
      <c r="C171" s="22" t="s">
        <v>3655</v>
      </c>
      <c r="E171" s="23" t="s">
        <v>3656</v>
      </c>
      <c r="L171" s="24">
        <f>SUMIFS(L172:L179,A172:A179,"P")</f>
        <v>0</v>
      </c>
      <c r="M171" s="24">
        <f>SUMIFS(M172:M179,A172:A179,"P")</f>
        <v>0</v>
      </c>
      <c r="N171" s="25"/>
    </row>
    <row r="172">
      <c r="A172" s="1" t="s">
        <v>121</v>
      </c>
      <c r="B172" s="1">
        <v>41</v>
      </c>
      <c r="C172" s="26" t="s">
        <v>3657</v>
      </c>
      <c r="D172" t="s">
        <v>123</v>
      </c>
      <c r="E172" s="27" t="s">
        <v>3658</v>
      </c>
      <c r="F172" s="28" t="s">
        <v>201</v>
      </c>
      <c r="G172" s="29">
        <v>24</v>
      </c>
      <c r="H172" s="28">
        <v>0</v>
      </c>
      <c r="I172" s="30">
        <f>ROUND(G172*H172,P4)</f>
        <v>0</v>
      </c>
      <c r="L172" s="31">
        <v>0</v>
      </c>
      <c r="M172" s="24">
        <f>ROUND(G172*L172,P4)</f>
        <v>0</v>
      </c>
      <c r="N172" s="25" t="s">
        <v>536</v>
      </c>
      <c r="O172" s="32">
        <f>M172*AA172</f>
        <v>0</v>
      </c>
      <c r="P172" s="1">
        <v>3</v>
      </c>
      <c r="AA172" s="1">
        <f>IF(P172=1,$O$3,IF(P172=2,$O$4,$O$5))</f>
        <v>0</v>
      </c>
    </row>
    <row r="173">
      <c r="A173" s="1" t="s">
        <v>127</v>
      </c>
      <c r="E173" s="27" t="s">
        <v>3658</v>
      </c>
    </row>
    <row r="174">
      <c r="A174" s="1" t="s">
        <v>128</v>
      </c>
      <c r="E174" s="33" t="s">
        <v>3659</v>
      </c>
    </row>
    <row r="175">
      <c r="A175" s="1" t="s">
        <v>129</v>
      </c>
      <c r="E175" s="27" t="s">
        <v>123</v>
      </c>
    </row>
    <row r="176" ht="25.5">
      <c r="A176" s="1" t="s">
        <v>121</v>
      </c>
      <c r="B176" s="1">
        <v>42</v>
      </c>
      <c r="C176" s="26" t="s">
        <v>3660</v>
      </c>
      <c r="D176" t="s">
        <v>123</v>
      </c>
      <c r="E176" s="27" t="s">
        <v>3661</v>
      </c>
      <c r="F176" s="28" t="s">
        <v>201</v>
      </c>
      <c r="G176" s="29">
        <v>24</v>
      </c>
      <c r="H176" s="28">
        <v>0</v>
      </c>
      <c r="I176" s="30">
        <f>ROUND(G176*H176,P4)</f>
        <v>0</v>
      </c>
      <c r="L176" s="31">
        <v>0</v>
      </c>
      <c r="M176" s="24">
        <f>ROUND(G176*L176,P4)</f>
        <v>0</v>
      </c>
      <c r="N176" s="25" t="s">
        <v>536</v>
      </c>
      <c r="O176" s="32">
        <f>M176*AA176</f>
        <v>0</v>
      </c>
      <c r="P176" s="1">
        <v>3</v>
      </c>
      <c r="AA176" s="1">
        <f>IF(P176=1,$O$3,IF(P176=2,$O$4,$O$5))</f>
        <v>0</v>
      </c>
    </row>
    <row r="177" ht="25.5">
      <c r="A177" s="1" t="s">
        <v>127</v>
      </c>
      <c r="E177" s="27" t="s">
        <v>3661</v>
      </c>
    </row>
    <row r="178">
      <c r="A178" s="1" t="s">
        <v>128</v>
      </c>
      <c r="E178" s="33" t="s">
        <v>3662</v>
      </c>
    </row>
    <row r="179">
      <c r="A179" s="1" t="s">
        <v>129</v>
      </c>
      <c r="E179" s="27" t="s">
        <v>123</v>
      </c>
    </row>
  </sheetData>
  <sheetProtection sheet="1" objects="1" scenarios="1" spinCount="100000" saltValue="7qxT/KvOCsjV1GcBb+9bZRCyLFlwRM6nGx0eV/207lJ4FV+G2rjnzPysildCrxBdN/6ZOPAhvDIPbFsUoKUfWA==" hashValue="8jd2FJmqnBcSKn/pOMcUMMXzeXXLGNTcf29ktgCYqcluWEV5ke17Jg/4UUM+Ud01oimwJONlx58Vha3GPMApe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COUNTIFS(L8:L116,"=0",A8:A116,"P")+COUNTIFS(L8:L116,"",A8:A116,"P")+SUM(Q8:Q116)</f>
        <v>0</v>
      </c>
    </row>
    <row r="8">
      <c r="A8" s="1" t="s">
        <v>116</v>
      </c>
      <c r="C8" s="22" t="s">
        <v>3663</v>
      </c>
      <c r="E8" s="23" t="s">
        <v>65</v>
      </c>
      <c r="L8" s="24">
        <f>L9+L14+L79+L84+L93+L102+L111</f>
        <v>0</v>
      </c>
      <c r="M8" s="24">
        <f>M9+M14+M79+M84+M93+M102+M111</f>
        <v>0</v>
      </c>
      <c r="N8" s="25"/>
    </row>
    <row r="9">
      <c r="A9" s="1" t="s">
        <v>118</v>
      </c>
      <c r="C9" s="22" t="s">
        <v>3664</v>
      </c>
      <c r="E9" s="23" t="s">
        <v>3665</v>
      </c>
      <c r="L9" s="24">
        <f>SUMIFS(L10:L13,A10:A13,"P")</f>
        <v>0</v>
      </c>
      <c r="M9" s="24">
        <f>SUMIFS(M10:M13,A10:A13,"P")</f>
        <v>0</v>
      </c>
      <c r="N9" s="25"/>
    </row>
    <row r="10" ht="25.5">
      <c r="A10" s="1" t="s">
        <v>121</v>
      </c>
      <c r="B10" s="1">
        <v>24</v>
      </c>
      <c r="C10" s="26" t="s">
        <v>3666</v>
      </c>
      <c r="D10" t="s">
        <v>123</v>
      </c>
      <c r="E10" s="27" t="s">
        <v>3667</v>
      </c>
      <c r="F10" s="28" t="s">
        <v>149</v>
      </c>
      <c r="G10" s="29">
        <v>2</v>
      </c>
      <c r="H10" s="28">
        <v>0</v>
      </c>
      <c r="I10" s="30">
        <f>ROUND(G10*H10,P4)</f>
        <v>0</v>
      </c>
      <c r="L10" s="31">
        <v>0</v>
      </c>
      <c r="M10" s="24">
        <f>ROUND(G10*L10,P4)</f>
        <v>0</v>
      </c>
      <c r="N10" s="25" t="s">
        <v>536</v>
      </c>
      <c r="O10" s="32">
        <f>M10*AA10</f>
        <v>0</v>
      </c>
      <c r="P10" s="1">
        <v>3</v>
      </c>
      <c r="AA10" s="1">
        <f>IF(P10=1,$O$3,IF(P10=2,$O$4,$O$5))</f>
        <v>0</v>
      </c>
    </row>
    <row r="11" ht="25.5">
      <c r="A11" s="1" t="s">
        <v>127</v>
      </c>
      <c r="E11" s="27" t="s">
        <v>3667</v>
      </c>
    </row>
    <row r="12">
      <c r="A12" s="1" t="s">
        <v>128</v>
      </c>
    </row>
    <row r="13">
      <c r="A13" s="1" t="s">
        <v>129</v>
      </c>
      <c r="E13" s="27" t="s">
        <v>123</v>
      </c>
    </row>
    <row r="14">
      <c r="A14" s="1" t="s">
        <v>118</v>
      </c>
      <c r="C14" s="22" t="s">
        <v>3668</v>
      </c>
      <c r="E14" s="23" t="s">
        <v>3669</v>
      </c>
      <c r="L14" s="24">
        <f>SUMIFS(L15:L78,A15:A78,"P")</f>
        <v>0</v>
      </c>
      <c r="M14" s="24">
        <f>SUMIFS(M15:M78,A15:A78,"P")</f>
        <v>0</v>
      </c>
      <c r="N14" s="25"/>
    </row>
    <row r="15" ht="25.5">
      <c r="A15" s="1" t="s">
        <v>121</v>
      </c>
      <c r="B15" s="1">
        <v>18</v>
      </c>
      <c r="C15" s="26" t="s">
        <v>3670</v>
      </c>
      <c r="D15" t="s">
        <v>123</v>
      </c>
      <c r="E15" s="27" t="s">
        <v>3671</v>
      </c>
      <c r="F15" s="28" t="s">
        <v>149</v>
      </c>
      <c r="G15" s="29">
        <v>1</v>
      </c>
      <c r="H15" s="28">
        <v>0.0035000000000000001</v>
      </c>
      <c r="I15" s="30">
        <f>ROUND(G15*H15,P4)</f>
        <v>0</v>
      </c>
      <c r="L15" s="31">
        <v>0</v>
      </c>
      <c r="M15" s="24">
        <f>ROUND(G15*L15,P4)</f>
        <v>0</v>
      </c>
      <c r="N15" s="25" t="s">
        <v>536</v>
      </c>
      <c r="O15" s="32">
        <f>M15*AA15</f>
        <v>0</v>
      </c>
      <c r="P15" s="1">
        <v>3</v>
      </c>
      <c r="AA15" s="1">
        <f>IF(P15=1,$O$3,IF(P15=2,$O$4,$O$5))</f>
        <v>0</v>
      </c>
    </row>
    <row r="16" ht="25.5">
      <c r="A16" s="1" t="s">
        <v>127</v>
      </c>
      <c r="E16" s="27" t="s">
        <v>3671</v>
      </c>
    </row>
    <row r="17">
      <c r="A17" s="1" t="s">
        <v>128</v>
      </c>
    </row>
    <row r="18">
      <c r="A18" s="1" t="s">
        <v>129</v>
      </c>
      <c r="E18" s="27" t="s">
        <v>123</v>
      </c>
    </row>
    <row r="19" ht="25.5">
      <c r="A19" s="1" t="s">
        <v>121</v>
      </c>
      <c r="B19" s="1">
        <v>14</v>
      </c>
      <c r="C19" s="26" t="s">
        <v>3672</v>
      </c>
      <c r="D19" t="s">
        <v>123</v>
      </c>
      <c r="E19" s="27" t="s">
        <v>3673</v>
      </c>
      <c r="F19" s="28" t="s">
        <v>149</v>
      </c>
      <c r="G19" s="29">
        <v>2</v>
      </c>
      <c r="H19" s="28">
        <v>0.00060999999999999997</v>
      </c>
      <c r="I19" s="30">
        <f>ROUND(G19*H19,P4)</f>
        <v>0</v>
      </c>
      <c r="L19" s="31">
        <v>0</v>
      </c>
      <c r="M19" s="24">
        <f>ROUND(G19*L19,P4)</f>
        <v>0</v>
      </c>
      <c r="N19" s="25" t="s">
        <v>536</v>
      </c>
      <c r="O19" s="32">
        <f>M19*AA19</f>
        <v>0</v>
      </c>
      <c r="P19" s="1">
        <v>3</v>
      </c>
      <c r="AA19" s="1">
        <f>IF(P19=1,$O$3,IF(P19=2,$O$4,$O$5))</f>
        <v>0</v>
      </c>
    </row>
    <row r="20" ht="25.5">
      <c r="A20" s="1" t="s">
        <v>127</v>
      </c>
      <c r="E20" s="27" t="s">
        <v>3673</v>
      </c>
    </row>
    <row r="21">
      <c r="A21" s="1" t="s">
        <v>128</v>
      </c>
    </row>
    <row r="22">
      <c r="A22" s="1" t="s">
        <v>129</v>
      </c>
      <c r="E22" s="27" t="s">
        <v>123</v>
      </c>
    </row>
    <row r="23" ht="25.5">
      <c r="A23" s="1" t="s">
        <v>121</v>
      </c>
      <c r="B23" s="1">
        <v>16</v>
      </c>
      <c r="C23" s="26" t="s">
        <v>3674</v>
      </c>
      <c r="D23" t="s">
        <v>123</v>
      </c>
      <c r="E23" s="27" t="s">
        <v>3675</v>
      </c>
      <c r="F23" s="28" t="s">
        <v>149</v>
      </c>
      <c r="G23" s="29">
        <v>3</v>
      </c>
      <c r="H23" s="28">
        <v>0.0012999999999999999</v>
      </c>
      <c r="I23" s="30">
        <f>ROUND(G23*H23,P4)</f>
        <v>0</v>
      </c>
      <c r="L23" s="31">
        <v>0</v>
      </c>
      <c r="M23" s="24">
        <f>ROUND(G23*L23,P4)</f>
        <v>0</v>
      </c>
      <c r="N23" s="25" t="s">
        <v>536</v>
      </c>
      <c r="O23" s="32">
        <f>M23*AA23</f>
        <v>0</v>
      </c>
      <c r="P23" s="1">
        <v>3</v>
      </c>
      <c r="AA23" s="1">
        <f>IF(P23=1,$O$3,IF(P23=2,$O$4,$O$5))</f>
        <v>0</v>
      </c>
    </row>
    <row r="24" ht="25.5">
      <c r="A24" s="1" t="s">
        <v>127</v>
      </c>
      <c r="E24" s="27" t="s">
        <v>3675</v>
      </c>
    </row>
    <row r="25">
      <c r="A25" s="1" t="s">
        <v>128</v>
      </c>
    </row>
    <row r="26">
      <c r="A26" s="1" t="s">
        <v>129</v>
      </c>
      <c r="E26" s="27" t="s">
        <v>123</v>
      </c>
    </row>
    <row r="27" ht="25.5">
      <c r="A27" s="1" t="s">
        <v>121</v>
      </c>
      <c r="B27" s="1">
        <v>5</v>
      </c>
      <c r="C27" s="26" t="s">
        <v>3676</v>
      </c>
      <c r="D27" t="s">
        <v>123</v>
      </c>
      <c r="E27" s="27" t="s">
        <v>3677</v>
      </c>
      <c r="F27" s="28" t="s">
        <v>142</v>
      </c>
      <c r="G27" s="29">
        <v>4</v>
      </c>
      <c r="H27" s="28">
        <v>0.0022000000000000001</v>
      </c>
      <c r="I27" s="30">
        <f>ROUND(G27*H27,P4)</f>
        <v>0</v>
      </c>
      <c r="L27" s="31">
        <v>0</v>
      </c>
      <c r="M27" s="24">
        <f>ROUND(G27*L27,P4)</f>
        <v>0</v>
      </c>
      <c r="N27" s="25" t="s">
        <v>536</v>
      </c>
      <c r="O27" s="32">
        <f>M27*AA27</f>
        <v>0</v>
      </c>
      <c r="P27" s="1">
        <v>3</v>
      </c>
      <c r="AA27" s="1">
        <f>IF(P27=1,$O$3,IF(P27=2,$O$4,$O$5))</f>
        <v>0</v>
      </c>
    </row>
    <row r="28" ht="25.5">
      <c r="A28" s="1" t="s">
        <v>127</v>
      </c>
      <c r="E28" s="27" t="s">
        <v>3677</v>
      </c>
    </row>
    <row r="29">
      <c r="A29" s="1" t="s">
        <v>128</v>
      </c>
    </row>
    <row r="30">
      <c r="A30" s="1" t="s">
        <v>129</v>
      </c>
      <c r="E30" s="27" t="s">
        <v>123</v>
      </c>
    </row>
    <row r="31" ht="25.5">
      <c r="A31" s="1" t="s">
        <v>121</v>
      </c>
      <c r="B31" s="1">
        <v>6</v>
      </c>
      <c r="C31" s="26" t="s">
        <v>3678</v>
      </c>
      <c r="D31" t="s">
        <v>123</v>
      </c>
      <c r="E31" s="27" t="s">
        <v>3679</v>
      </c>
      <c r="F31" s="28" t="s">
        <v>142</v>
      </c>
      <c r="G31" s="29">
        <v>16</v>
      </c>
      <c r="H31" s="28">
        <v>0.0040699999999999998</v>
      </c>
      <c r="I31" s="30">
        <f>ROUND(G31*H31,P4)</f>
        <v>0</v>
      </c>
      <c r="L31" s="31">
        <v>0</v>
      </c>
      <c r="M31" s="24">
        <f>ROUND(G31*L31,P4)</f>
        <v>0</v>
      </c>
      <c r="N31" s="25" t="s">
        <v>536</v>
      </c>
      <c r="O31" s="32">
        <f>M31*AA31</f>
        <v>0</v>
      </c>
      <c r="P31" s="1">
        <v>3</v>
      </c>
      <c r="AA31" s="1">
        <f>IF(P31=1,$O$3,IF(P31=2,$O$4,$O$5))</f>
        <v>0</v>
      </c>
    </row>
    <row r="32" ht="25.5">
      <c r="A32" s="1" t="s">
        <v>127</v>
      </c>
      <c r="E32" s="27" t="s">
        <v>3679</v>
      </c>
    </row>
    <row r="33">
      <c r="A33" s="1" t="s">
        <v>128</v>
      </c>
    </row>
    <row r="34">
      <c r="A34" s="1" t="s">
        <v>129</v>
      </c>
      <c r="E34" s="27" t="s">
        <v>123</v>
      </c>
    </row>
    <row r="35">
      <c r="A35" s="1" t="s">
        <v>121</v>
      </c>
      <c r="B35" s="1">
        <v>7</v>
      </c>
      <c r="C35" s="26" t="s">
        <v>1171</v>
      </c>
      <c r="D35" t="s">
        <v>123</v>
      </c>
      <c r="E35" s="27" t="s">
        <v>1172</v>
      </c>
      <c r="F35" s="28" t="s">
        <v>142</v>
      </c>
      <c r="G35" s="29">
        <v>1</v>
      </c>
      <c r="H35" s="28">
        <v>0.0025600000000000002</v>
      </c>
      <c r="I35" s="30">
        <f>ROUND(G35*H35,P4)</f>
        <v>0</v>
      </c>
      <c r="L35" s="31">
        <v>0</v>
      </c>
      <c r="M35" s="24">
        <f>ROUND(G35*L35,P4)</f>
        <v>0</v>
      </c>
      <c r="N35" s="25" t="s">
        <v>536</v>
      </c>
      <c r="O35" s="32">
        <f>M35*AA35</f>
        <v>0</v>
      </c>
      <c r="P35" s="1">
        <v>3</v>
      </c>
      <c r="AA35" s="1">
        <f>IF(P35=1,$O$3,IF(P35=2,$O$4,$O$5))</f>
        <v>0</v>
      </c>
    </row>
    <row r="36">
      <c r="A36" s="1" t="s">
        <v>127</v>
      </c>
      <c r="E36" s="27" t="s">
        <v>1172</v>
      </c>
    </row>
    <row r="37">
      <c r="A37" s="1" t="s">
        <v>128</v>
      </c>
    </row>
    <row r="38">
      <c r="A38" s="1" t="s">
        <v>129</v>
      </c>
      <c r="E38" s="27" t="s">
        <v>123</v>
      </c>
    </row>
    <row r="39">
      <c r="A39" s="1" t="s">
        <v>121</v>
      </c>
      <c r="B39" s="1">
        <v>8</v>
      </c>
      <c r="C39" s="26" t="s">
        <v>1174</v>
      </c>
      <c r="D39" t="s">
        <v>123</v>
      </c>
      <c r="E39" s="27" t="s">
        <v>1175</v>
      </c>
      <c r="F39" s="28" t="s">
        <v>142</v>
      </c>
      <c r="G39" s="29">
        <v>1</v>
      </c>
      <c r="H39" s="28">
        <v>0.0046800000000000001</v>
      </c>
      <c r="I39" s="30">
        <f>ROUND(G39*H39,P4)</f>
        <v>0</v>
      </c>
      <c r="L39" s="31">
        <v>0</v>
      </c>
      <c r="M39" s="24">
        <f>ROUND(G39*L39,P4)</f>
        <v>0</v>
      </c>
      <c r="N39" s="25" t="s">
        <v>536</v>
      </c>
      <c r="O39" s="32">
        <f>M39*AA39</f>
        <v>0</v>
      </c>
      <c r="P39" s="1">
        <v>3</v>
      </c>
      <c r="AA39" s="1">
        <f>IF(P39=1,$O$3,IF(P39=2,$O$4,$O$5))</f>
        <v>0</v>
      </c>
    </row>
    <row r="40">
      <c r="A40" s="1" t="s">
        <v>127</v>
      </c>
      <c r="E40" s="27" t="s">
        <v>1175</v>
      </c>
    </row>
    <row r="41">
      <c r="A41" s="1" t="s">
        <v>128</v>
      </c>
    </row>
    <row r="42">
      <c r="A42" s="1" t="s">
        <v>129</v>
      </c>
      <c r="E42" s="27" t="s">
        <v>123</v>
      </c>
    </row>
    <row r="43">
      <c r="A43" s="1" t="s">
        <v>121</v>
      </c>
      <c r="B43" s="1">
        <v>9</v>
      </c>
      <c r="C43" s="26" t="s">
        <v>3680</v>
      </c>
      <c r="D43" t="s">
        <v>123</v>
      </c>
      <c r="E43" s="27" t="s">
        <v>3681</v>
      </c>
      <c r="F43" s="28" t="s">
        <v>637</v>
      </c>
      <c r="G43" s="29">
        <v>1</v>
      </c>
      <c r="H43" s="28">
        <v>0.0052900000000000004</v>
      </c>
      <c r="I43" s="30">
        <f>ROUND(G43*H43,P4)</f>
        <v>0</v>
      </c>
      <c r="L43" s="31">
        <v>0</v>
      </c>
      <c r="M43" s="24">
        <f>ROUND(G43*L43,P4)</f>
        <v>0</v>
      </c>
      <c r="N43" s="25" t="s">
        <v>536</v>
      </c>
      <c r="O43" s="32">
        <f>M43*AA43</f>
        <v>0</v>
      </c>
      <c r="P43" s="1">
        <v>3</v>
      </c>
      <c r="AA43" s="1">
        <f>IF(P43=1,$O$3,IF(P43=2,$O$4,$O$5))</f>
        <v>0</v>
      </c>
    </row>
    <row r="44">
      <c r="A44" s="1" t="s">
        <v>127</v>
      </c>
      <c r="E44" s="27" t="s">
        <v>3681</v>
      </c>
    </row>
    <row r="45">
      <c r="A45" s="1" t="s">
        <v>128</v>
      </c>
    </row>
    <row r="46">
      <c r="A46" s="1" t="s">
        <v>129</v>
      </c>
      <c r="E46" s="27" t="s">
        <v>123</v>
      </c>
    </row>
    <row r="47">
      <c r="A47" s="1" t="s">
        <v>121</v>
      </c>
      <c r="B47" s="1">
        <v>10</v>
      </c>
      <c r="C47" s="26" t="s">
        <v>3682</v>
      </c>
      <c r="D47" t="s">
        <v>123</v>
      </c>
      <c r="E47" s="27" t="s">
        <v>3683</v>
      </c>
      <c r="F47" s="28" t="s">
        <v>149</v>
      </c>
      <c r="G47" s="29">
        <v>1</v>
      </c>
      <c r="H47" s="28">
        <v>0.0035300000000000002</v>
      </c>
      <c r="I47" s="30">
        <f>ROUND(G47*H47,P4)</f>
        <v>0</v>
      </c>
      <c r="L47" s="31">
        <v>0</v>
      </c>
      <c r="M47" s="24">
        <f>ROUND(G47*L47,P4)</f>
        <v>0</v>
      </c>
      <c r="N47" s="25" t="s">
        <v>536</v>
      </c>
      <c r="O47" s="32">
        <f>M47*AA47</f>
        <v>0</v>
      </c>
      <c r="P47" s="1">
        <v>3</v>
      </c>
      <c r="AA47" s="1">
        <f>IF(P47=1,$O$3,IF(P47=2,$O$4,$O$5))</f>
        <v>0</v>
      </c>
    </row>
    <row r="48">
      <c r="A48" s="1" t="s">
        <v>127</v>
      </c>
      <c r="E48" s="27" t="s">
        <v>3683</v>
      </c>
    </row>
    <row r="49">
      <c r="A49" s="1" t="s">
        <v>128</v>
      </c>
    </row>
    <row r="50">
      <c r="A50" s="1" t="s">
        <v>129</v>
      </c>
      <c r="E50" s="27" t="s">
        <v>123</v>
      </c>
    </row>
    <row r="51" ht="25.5">
      <c r="A51" s="1" t="s">
        <v>121</v>
      </c>
      <c r="B51" s="1">
        <v>12</v>
      </c>
      <c r="C51" s="26" t="s">
        <v>3684</v>
      </c>
      <c r="D51" t="s">
        <v>123</v>
      </c>
      <c r="E51" s="27" t="s">
        <v>3685</v>
      </c>
      <c r="F51" s="28" t="s">
        <v>637</v>
      </c>
      <c r="G51" s="29">
        <v>1</v>
      </c>
      <c r="H51" s="28">
        <v>0.0090200000000000002</v>
      </c>
      <c r="I51" s="30">
        <f>ROUND(G51*H51,P4)</f>
        <v>0</v>
      </c>
      <c r="L51" s="31">
        <v>0</v>
      </c>
      <c r="M51" s="24">
        <f>ROUND(G51*L51,P4)</f>
        <v>0</v>
      </c>
      <c r="N51" s="25" t="s">
        <v>536</v>
      </c>
      <c r="O51" s="32">
        <f>M51*AA51</f>
        <v>0</v>
      </c>
      <c r="P51" s="1">
        <v>3</v>
      </c>
      <c r="AA51" s="1">
        <f>IF(P51=1,$O$3,IF(P51=2,$O$4,$O$5))</f>
        <v>0</v>
      </c>
    </row>
    <row r="52" ht="25.5">
      <c r="A52" s="1" t="s">
        <v>127</v>
      </c>
      <c r="E52" s="27" t="s">
        <v>3685</v>
      </c>
    </row>
    <row r="53">
      <c r="A53" s="1" t="s">
        <v>128</v>
      </c>
    </row>
    <row r="54">
      <c r="A54" s="1" t="s">
        <v>129</v>
      </c>
      <c r="E54" s="27" t="s">
        <v>123</v>
      </c>
    </row>
    <row r="55">
      <c r="A55" s="1" t="s">
        <v>121</v>
      </c>
      <c r="B55" s="1">
        <v>13</v>
      </c>
      <c r="C55" s="26" t="s">
        <v>3686</v>
      </c>
      <c r="D55" t="s">
        <v>123</v>
      </c>
      <c r="E55" s="27" t="s">
        <v>3687</v>
      </c>
      <c r="F55" s="28" t="s">
        <v>149</v>
      </c>
      <c r="G55" s="29">
        <v>2</v>
      </c>
      <c r="H55" s="28">
        <v>0</v>
      </c>
      <c r="I55" s="30">
        <f>ROUND(G55*H55,P4)</f>
        <v>0</v>
      </c>
      <c r="L55" s="31">
        <v>0</v>
      </c>
      <c r="M55" s="24">
        <f>ROUND(G55*L55,P4)</f>
        <v>0</v>
      </c>
      <c r="N55" s="25" t="s">
        <v>536</v>
      </c>
      <c r="O55" s="32">
        <f>M55*AA55</f>
        <v>0</v>
      </c>
      <c r="P55" s="1">
        <v>3</v>
      </c>
      <c r="AA55" s="1">
        <f>IF(P55=1,$O$3,IF(P55=2,$O$4,$O$5))</f>
        <v>0</v>
      </c>
    </row>
    <row r="56">
      <c r="A56" s="1" t="s">
        <v>127</v>
      </c>
      <c r="E56" s="27" t="s">
        <v>3687</v>
      </c>
    </row>
    <row r="57">
      <c r="A57" s="1" t="s">
        <v>128</v>
      </c>
    </row>
    <row r="58">
      <c r="A58" s="1" t="s">
        <v>129</v>
      </c>
      <c r="E58" s="27" t="s">
        <v>123</v>
      </c>
    </row>
    <row r="59">
      <c r="A59" s="1" t="s">
        <v>121</v>
      </c>
      <c r="B59" s="1">
        <v>15</v>
      </c>
      <c r="C59" s="26" t="s">
        <v>3688</v>
      </c>
      <c r="D59" t="s">
        <v>123</v>
      </c>
      <c r="E59" s="27" t="s">
        <v>3689</v>
      </c>
      <c r="F59" s="28" t="s">
        <v>149</v>
      </c>
      <c r="G59" s="29">
        <v>3</v>
      </c>
      <c r="H59" s="28">
        <v>0</v>
      </c>
      <c r="I59" s="30">
        <f>ROUND(G59*H59,P4)</f>
        <v>0</v>
      </c>
      <c r="L59" s="31">
        <v>0</v>
      </c>
      <c r="M59" s="24">
        <f>ROUND(G59*L59,P4)</f>
        <v>0</v>
      </c>
      <c r="N59" s="25" t="s">
        <v>536</v>
      </c>
      <c r="O59" s="32">
        <f>M59*AA59</f>
        <v>0</v>
      </c>
      <c r="P59" s="1">
        <v>3</v>
      </c>
      <c r="AA59" s="1">
        <f>IF(P59=1,$O$3,IF(P59=2,$O$4,$O$5))</f>
        <v>0</v>
      </c>
    </row>
    <row r="60">
      <c r="A60" s="1" t="s">
        <v>127</v>
      </c>
      <c r="E60" s="27" t="s">
        <v>3689</v>
      </c>
    </row>
    <row r="61">
      <c r="A61" s="1" t="s">
        <v>128</v>
      </c>
    </row>
    <row r="62">
      <c r="A62" s="1" t="s">
        <v>129</v>
      </c>
      <c r="E62" s="27" t="s">
        <v>123</v>
      </c>
    </row>
    <row r="63" ht="25.5">
      <c r="A63" s="1" t="s">
        <v>121</v>
      </c>
      <c r="B63" s="1">
        <v>17</v>
      </c>
      <c r="C63" s="26" t="s">
        <v>3690</v>
      </c>
      <c r="D63" t="s">
        <v>123</v>
      </c>
      <c r="E63" s="27" t="s">
        <v>3691</v>
      </c>
      <c r="F63" s="28" t="s">
        <v>149</v>
      </c>
      <c r="G63" s="29">
        <v>1</v>
      </c>
      <c r="H63" s="28">
        <v>0.00016000000000000001</v>
      </c>
      <c r="I63" s="30">
        <f>ROUND(G63*H63,P4)</f>
        <v>0</v>
      </c>
      <c r="L63" s="31">
        <v>0</v>
      </c>
      <c r="M63" s="24">
        <f>ROUND(G63*L63,P4)</f>
        <v>0</v>
      </c>
      <c r="N63" s="25" t="s">
        <v>536</v>
      </c>
      <c r="O63" s="32">
        <f>M63*AA63</f>
        <v>0</v>
      </c>
      <c r="P63" s="1">
        <v>3</v>
      </c>
      <c r="AA63" s="1">
        <f>IF(P63=1,$O$3,IF(P63=2,$O$4,$O$5))</f>
        <v>0</v>
      </c>
    </row>
    <row r="64" ht="25.5">
      <c r="A64" s="1" t="s">
        <v>127</v>
      </c>
      <c r="E64" s="27" t="s">
        <v>3691</v>
      </c>
    </row>
    <row r="65">
      <c r="A65" s="1" t="s">
        <v>128</v>
      </c>
    </row>
    <row r="66">
      <c r="A66" s="1" t="s">
        <v>129</v>
      </c>
      <c r="E66" s="27" t="s">
        <v>123</v>
      </c>
    </row>
    <row r="67" ht="25.5">
      <c r="A67" s="1" t="s">
        <v>121</v>
      </c>
      <c r="B67" s="1">
        <v>19</v>
      </c>
      <c r="C67" s="26" t="s">
        <v>3692</v>
      </c>
      <c r="D67" t="s">
        <v>123</v>
      </c>
      <c r="E67" s="27" t="s">
        <v>3693</v>
      </c>
      <c r="F67" s="28" t="s">
        <v>632</v>
      </c>
      <c r="G67" s="29">
        <v>0.108</v>
      </c>
      <c r="H67" s="28">
        <v>0</v>
      </c>
      <c r="I67" s="30">
        <f>ROUND(G67*H67,P4)</f>
        <v>0</v>
      </c>
      <c r="L67" s="31">
        <v>0</v>
      </c>
      <c r="M67" s="24">
        <f>ROUND(G67*L67,P4)</f>
        <v>0</v>
      </c>
      <c r="N67" s="25" t="s">
        <v>536</v>
      </c>
      <c r="O67" s="32">
        <f>M67*AA67</f>
        <v>0</v>
      </c>
      <c r="P67" s="1">
        <v>3</v>
      </c>
      <c r="AA67" s="1">
        <f>IF(P67=1,$O$3,IF(P67=2,$O$4,$O$5))</f>
        <v>0</v>
      </c>
    </row>
    <row r="68" ht="25.5">
      <c r="A68" s="1" t="s">
        <v>127</v>
      </c>
      <c r="E68" s="27" t="s">
        <v>3693</v>
      </c>
    </row>
    <row r="69">
      <c r="A69" s="1" t="s">
        <v>128</v>
      </c>
    </row>
    <row r="70">
      <c r="A70" s="1" t="s">
        <v>129</v>
      </c>
      <c r="E70" s="27" t="s">
        <v>123</v>
      </c>
    </row>
    <row r="71" ht="25.5">
      <c r="A71" s="1" t="s">
        <v>121</v>
      </c>
      <c r="B71" s="1">
        <v>20</v>
      </c>
      <c r="C71" s="26" t="s">
        <v>3694</v>
      </c>
      <c r="D71" t="s">
        <v>123</v>
      </c>
      <c r="E71" s="27" t="s">
        <v>3695</v>
      </c>
      <c r="F71" s="28" t="s">
        <v>149</v>
      </c>
      <c r="G71" s="29">
        <v>1</v>
      </c>
      <c r="H71" s="28">
        <v>0</v>
      </c>
      <c r="I71" s="30">
        <f>ROUND(G71*H71,P4)</f>
        <v>0</v>
      </c>
      <c r="L71" s="31">
        <v>0</v>
      </c>
      <c r="M71" s="24">
        <f>ROUND(G71*L71,P4)</f>
        <v>0</v>
      </c>
      <c r="N71" s="25" t="s">
        <v>177</v>
      </c>
      <c r="O71" s="32">
        <f>M71*AA71</f>
        <v>0</v>
      </c>
      <c r="P71" s="1">
        <v>3</v>
      </c>
      <c r="AA71" s="1">
        <f>IF(P71=1,$O$3,IF(P71=2,$O$4,$O$5))</f>
        <v>0</v>
      </c>
    </row>
    <row r="72" ht="25.5">
      <c r="A72" s="1" t="s">
        <v>127</v>
      </c>
      <c r="E72" s="27" t="s">
        <v>3695</v>
      </c>
    </row>
    <row r="73">
      <c r="A73" s="1" t="s">
        <v>128</v>
      </c>
    </row>
    <row r="74">
      <c r="A74" s="1" t="s">
        <v>129</v>
      </c>
      <c r="E74" s="27" t="s">
        <v>123</v>
      </c>
    </row>
    <row r="75">
      <c r="A75" s="1" t="s">
        <v>121</v>
      </c>
      <c r="B75" s="1">
        <v>11</v>
      </c>
      <c r="C75" s="26" t="s">
        <v>3696</v>
      </c>
      <c r="D75" t="s">
        <v>123</v>
      </c>
      <c r="E75" s="27" t="s">
        <v>3697</v>
      </c>
      <c r="F75" s="28" t="s">
        <v>149</v>
      </c>
      <c r="G75" s="29">
        <v>1</v>
      </c>
      <c r="H75" s="28">
        <v>0</v>
      </c>
      <c r="I75" s="30">
        <f>ROUND(G75*H75,P4)</f>
        <v>0</v>
      </c>
      <c r="L75" s="31">
        <v>0</v>
      </c>
      <c r="M75" s="24">
        <f>ROUND(G75*L75,P4)</f>
        <v>0</v>
      </c>
      <c r="N75" s="25" t="s">
        <v>177</v>
      </c>
      <c r="O75" s="32">
        <f>M75*AA75</f>
        <v>0</v>
      </c>
      <c r="P75" s="1">
        <v>3</v>
      </c>
      <c r="AA75" s="1">
        <f>IF(P75=1,$O$3,IF(P75=2,$O$4,$O$5))</f>
        <v>0</v>
      </c>
    </row>
    <row r="76">
      <c r="A76" s="1" t="s">
        <v>127</v>
      </c>
      <c r="E76" s="27" t="s">
        <v>3697</v>
      </c>
    </row>
    <row r="77">
      <c r="A77" s="1" t="s">
        <v>128</v>
      </c>
    </row>
    <row r="78" ht="140.25">
      <c r="A78" s="1" t="s">
        <v>129</v>
      </c>
      <c r="E78" s="27" t="s">
        <v>3698</v>
      </c>
    </row>
    <row r="79">
      <c r="A79" s="1" t="s">
        <v>118</v>
      </c>
      <c r="C79" s="22" t="s">
        <v>2857</v>
      </c>
      <c r="E79" s="23" t="s">
        <v>2858</v>
      </c>
      <c r="L79" s="24">
        <f>SUMIFS(L80:L83,A80:A83,"P")</f>
        <v>0</v>
      </c>
      <c r="M79" s="24">
        <f>SUMIFS(M80:M83,A80:A83,"P")</f>
        <v>0</v>
      </c>
      <c r="N79" s="25"/>
    </row>
    <row r="80" ht="25.5">
      <c r="A80" s="1" t="s">
        <v>121</v>
      </c>
      <c r="B80" s="1">
        <v>21</v>
      </c>
      <c r="C80" s="26" t="s">
        <v>3699</v>
      </c>
      <c r="D80" t="s">
        <v>123</v>
      </c>
      <c r="E80" s="27" t="s">
        <v>3700</v>
      </c>
      <c r="F80" s="28" t="s">
        <v>142</v>
      </c>
      <c r="G80" s="29">
        <v>20</v>
      </c>
      <c r="H80" s="28">
        <v>0</v>
      </c>
      <c r="I80" s="30">
        <f>ROUND(G80*H80,P4)</f>
        <v>0</v>
      </c>
      <c r="L80" s="31">
        <v>0</v>
      </c>
      <c r="M80" s="24">
        <f>ROUND(G80*L80,P4)</f>
        <v>0</v>
      </c>
      <c r="N80" s="25" t="s">
        <v>536</v>
      </c>
      <c r="O80" s="32">
        <f>M80*AA80</f>
        <v>0</v>
      </c>
      <c r="P80" s="1">
        <v>3</v>
      </c>
      <c r="AA80" s="1">
        <f>IF(P80=1,$O$3,IF(P80=2,$O$4,$O$5))</f>
        <v>0</v>
      </c>
    </row>
    <row r="81" ht="25.5">
      <c r="A81" s="1" t="s">
        <v>127</v>
      </c>
      <c r="E81" s="27" t="s">
        <v>3700</v>
      </c>
    </row>
    <row r="82">
      <c r="A82" s="1" t="s">
        <v>128</v>
      </c>
    </row>
    <row r="83">
      <c r="A83" s="1" t="s">
        <v>129</v>
      </c>
      <c r="E83" s="27" t="s">
        <v>123</v>
      </c>
    </row>
    <row r="84">
      <c r="A84" s="1" t="s">
        <v>118</v>
      </c>
      <c r="C84" s="22" t="s">
        <v>566</v>
      </c>
      <c r="E84" s="23" t="s">
        <v>567</v>
      </c>
      <c r="L84" s="24">
        <f>SUMIFS(L85:L92,A85:A92,"P")</f>
        <v>0</v>
      </c>
      <c r="M84" s="24">
        <f>SUMIFS(M85:M92,A85:A92,"P")</f>
        <v>0</v>
      </c>
      <c r="N84" s="25"/>
    </row>
    <row r="85" ht="25.5">
      <c r="A85" s="1" t="s">
        <v>121</v>
      </c>
      <c r="B85" s="1">
        <v>23</v>
      </c>
      <c r="C85" s="26" t="s">
        <v>3536</v>
      </c>
      <c r="D85" t="s">
        <v>123</v>
      </c>
      <c r="E85" s="27" t="s">
        <v>3537</v>
      </c>
      <c r="F85" s="28" t="s">
        <v>149</v>
      </c>
      <c r="G85" s="29">
        <v>1</v>
      </c>
      <c r="H85" s="28">
        <v>0.00025000000000000001</v>
      </c>
      <c r="I85" s="30">
        <f>ROUND(G85*H85,P4)</f>
        <v>0</v>
      </c>
      <c r="L85" s="31">
        <v>0</v>
      </c>
      <c r="M85" s="24">
        <f>ROUND(G85*L85,P4)</f>
        <v>0</v>
      </c>
      <c r="N85" s="25" t="s">
        <v>536</v>
      </c>
      <c r="O85" s="32">
        <f>M85*AA85</f>
        <v>0</v>
      </c>
      <c r="P85" s="1">
        <v>3</v>
      </c>
      <c r="AA85" s="1">
        <f>IF(P85=1,$O$3,IF(P85=2,$O$4,$O$5))</f>
        <v>0</v>
      </c>
    </row>
    <row r="86" ht="25.5">
      <c r="A86" s="1" t="s">
        <v>127</v>
      </c>
      <c r="E86" s="27" t="s">
        <v>3537</v>
      </c>
    </row>
    <row r="87">
      <c r="A87" s="1" t="s">
        <v>128</v>
      </c>
    </row>
    <row r="88">
      <c r="A88" s="1" t="s">
        <v>129</v>
      </c>
      <c r="E88" s="27" t="s">
        <v>123</v>
      </c>
    </row>
    <row r="89" ht="25.5">
      <c r="A89" s="1" t="s">
        <v>121</v>
      </c>
      <c r="B89" s="1">
        <v>22</v>
      </c>
      <c r="C89" s="26" t="s">
        <v>3540</v>
      </c>
      <c r="D89" t="s">
        <v>123</v>
      </c>
      <c r="E89" s="27" t="s">
        <v>3541</v>
      </c>
      <c r="F89" s="28" t="s">
        <v>149</v>
      </c>
      <c r="G89" s="29">
        <v>1</v>
      </c>
      <c r="H89" s="28">
        <v>0</v>
      </c>
      <c r="I89" s="30">
        <f>ROUND(G89*H89,P4)</f>
        <v>0</v>
      </c>
      <c r="L89" s="31">
        <v>0</v>
      </c>
      <c r="M89" s="24">
        <f>ROUND(G89*L89,P4)</f>
        <v>0</v>
      </c>
      <c r="N89" s="25" t="s">
        <v>536</v>
      </c>
      <c r="O89" s="32">
        <f>M89*AA89</f>
        <v>0</v>
      </c>
      <c r="P89" s="1">
        <v>3</v>
      </c>
      <c r="AA89" s="1">
        <f>IF(P89=1,$O$3,IF(P89=2,$O$4,$O$5))</f>
        <v>0</v>
      </c>
    </row>
    <row r="90" ht="25.5">
      <c r="A90" s="1" t="s">
        <v>127</v>
      </c>
      <c r="E90" s="27" t="s">
        <v>3541</v>
      </c>
    </row>
    <row r="91">
      <c r="A91" s="1" t="s">
        <v>128</v>
      </c>
    </row>
    <row r="92">
      <c r="A92" s="1" t="s">
        <v>129</v>
      </c>
      <c r="E92" s="27" t="s">
        <v>3701</v>
      </c>
    </row>
    <row r="93">
      <c r="A93" s="1" t="s">
        <v>118</v>
      </c>
      <c r="C93" s="22" t="s">
        <v>666</v>
      </c>
      <c r="E93" s="23" t="s">
        <v>667</v>
      </c>
      <c r="L93" s="24">
        <f>SUMIFS(L94:L101,A94:A101,"P")</f>
        <v>0</v>
      </c>
      <c r="M93" s="24">
        <f>SUMIFS(M94:M101,A94:A101,"P")</f>
        <v>0</v>
      </c>
      <c r="N93" s="25"/>
    </row>
    <row r="94" ht="25.5">
      <c r="A94" s="1" t="s">
        <v>121</v>
      </c>
      <c r="B94" s="1">
        <v>1</v>
      </c>
      <c r="C94" s="26" t="s">
        <v>3702</v>
      </c>
      <c r="D94" t="s">
        <v>123</v>
      </c>
      <c r="E94" s="27" t="s">
        <v>3703</v>
      </c>
      <c r="F94" s="28" t="s">
        <v>149</v>
      </c>
      <c r="G94" s="29">
        <v>2</v>
      </c>
      <c r="H94" s="28">
        <v>0</v>
      </c>
      <c r="I94" s="30">
        <f>ROUND(G94*H94,P4)</f>
        <v>0</v>
      </c>
      <c r="L94" s="31">
        <v>0</v>
      </c>
      <c r="M94" s="24">
        <f>ROUND(G94*L94,P4)</f>
        <v>0</v>
      </c>
      <c r="N94" s="25" t="s">
        <v>536</v>
      </c>
      <c r="O94" s="32">
        <f>M94*AA94</f>
        <v>0</v>
      </c>
      <c r="P94" s="1">
        <v>3</v>
      </c>
      <c r="AA94" s="1">
        <f>IF(P94=1,$O$3,IF(P94=2,$O$4,$O$5))</f>
        <v>0</v>
      </c>
    </row>
    <row r="95" ht="25.5">
      <c r="A95" s="1" t="s">
        <v>127</v>
      </c>
      <c r="E95" s="27" t="s">
        <v>3703</v>
      </c>
    </row>
    <row r="96">
      <c r="A96" s="1" t="s">
        <v>128</v>
      </c>
    </row>
    <row r="97">
      <c r="A97" s="1" t="s">
        <v>129</v>
      </c>
      <c r="E97" s="27" t="s">
        <v>123</v>
      </c>
    </row>
    <row r="98" ht="25.5">
      <c r="A98" s="1" t="s">
        <v>121</v>
      </c>
      <c r="B98" s="1">
        <v>2</v>
      </c>
      <c r="C98" s="26" t="s">
        <v>3704</v>
      </c>
      <c r="D98" t="s">
        <v>123</v>
      </c>
      <c r="E98" s="27" t="s">
        <v>3705</v>
      </c>
      <c r="F98" s="28" t="s">
        <v>149</v>
      </c>
      <c r="G98" s="29">
        <v>2</v>
      </c>
      <c r="H98" s="28">
        <v>0</v>
      </c>
      <c r="I98" s="30">
        <f>ROUND(G98*H98,P4)</f>
        <v>0</v>
      </c>
      <c r="L98" s="31">
        <v>0</v>
      </c>
      <c r="M98" s="24">
        <f>ROUND(G98*L98,P4)</f>
        <v>0</v>
      </c>
      <c r="N98" s="25" t="s">
        <v>536</v>
      </c>
      <c r="O98" s="32">
        <f>M98*AA98</f>
        <v>0</v>
      </c>
      <c r="P98" s="1">
        <v>3</v>
      </c>
      <c r="AA98" s="1">
        <f>IF(P98=1,$O$3,IF(P98=2,$O$4,$O$5))</f>
        <v>0</v>
      </c>
    </row>
    <row r="99" ht="38.25">
      <c r="A99" s="1" t="s">
        <v>127</v>
      </c>
      <c r="E99" s="27" t="s">
        <v>3706</v>
      </c>
    </row>
    <row r="100">
      <c r="A100" s="1" t="s">
        <v>128</v>
      </c>
    </row>
    <row r="101">
      <c r="A101" s="1" t="s">
        <v>129</v>
      </c>
      <c r="E101" s="27" t="s">
        <v>123</v>
      </c>
    </row>
    <row r="102">
      <c r="A102" s="1" t="s">
        <v>118</v>
      </c>
      <c r="C102" s="22" t="s">
        <v>679</v>
      </c>
      <c r="E102" s="23" t="s">
        <v>680</v>
      </c>
      <c r="L102" s="24">
        <f>SUMIFS(L103:L110,A103:A110,"P")</f>
        <v>0</v>
      </c>
      <c r="M102" s="24">
        <f>SUMIFS(M103:M110,A103:A110,"P")</f>
        <v>0</v>
      </c>
      <c r="N102" s="25"/>
    </row>
    <row r="103" ht="25.5">
      <c r="A103" s="1" t="s">
        <v>121</v>
      </c>
      <c r="B103" s="1">
        <v>3</v>
      </c>
      <c r="C103" s="26" t="s">
        <v>1141</v>
      </c>
      <c r="D103" t="s">
        <v>123</v>
      </c>
      <c r="E103" s="27" t="s">
        <v>1142</v>
      </c>
      <c r="F103" s="28" t="s">
        <v>632</v>
      </c>
      <c r="G103" s="29">
        <v>0.67200000000000004</v>
      </c>
      <c r="H103" s="28">
        <v>0</v>
      </c>
      <c r="I103" s="30">
        <f>ROUND(G103*H103,P4)</f>
        <v>0</v>
      </c>
      <c r="L103" s="31">
        <v>0</v>
      </c>
      <c r="M103" s="24">
        <f>ROUND(G103*L103,P4)</f>
        <v>0</v>
      </c>
      <c r="N103" s="25" t="s">
        <v>536</v>
      </c>
      <c r="O103" s="32">
        <f>M103*AA103</f>
        <v>0</v>
      </c>
      <c r="P103" s="1">
        <v>3</v>
      </c>
      <c r="AA103" s="1">
        <f>IF(P103=1,$O$3,IF(P103=2,$O$4,$O$5))</f>
        <v>0</v>
      </c>
    </row>
    <row r="104" ht="25.5">
      <c r="A104" s="1" t="s">
        <v>127</v>
      </c>
      <c r="E104" s="27" t="s">
        <v>1142</v>
      </c>
    </row>
    <row r="105">
      <c r="A105" s="1" t="s">
        <v>128</v>
      </c>
    </row>
    <row r="106">
      <c r="A106" s="1" t="s">
        <v>129</v>
      </c>
      <c r="E106" s="27" t="s">
        <v>123</v>
      </c>
    </row>
    <row r="107" ht="38.25">
      <c r="A107" s="1" t="s">
        <v>121</v>
      </c>
      <c r="B107" s="1">
        <v>4</v>
      </c>
      <c r="C107" s="26" t="s">
        <v>683</v>
      </c>
      <c r="D107" t="s">
        <v>123</v>
      </c>
      <c r="E107" s="27" t="s">
        <v>684</v>
      </c>
      <c r="F107" s="28" t="s">
        <v>632</v>
      </c>
      <c r="G107" s="29">
        <v>0.67200000000000004</v>
      </c>
      <c r="H107" s="28">
        <v>0</v>
      </c>
      <c r="I107" s="30">
        <f>ROUND(G107*H107,P4)</f>
        <v>0</v>
      </c>
      <c r="L107" s="31">
        <v>0</v>
      </c>
      <c r="M107" s="24">
        <f>ROUND(G107*L107,P4)</f>
        <v>0</v>
      </c>
      <c r="N107" s="25" t="s">
        <v>177</v>
      </c>
      <c r="O107" s="32">
        <f>M107*AA107</f>
        <v>0</v>
      </c>
      <c r="P107" s="1">
        <v>3</v>
      </c>
      <c r="AA107" s="1">
        <f>IF(P107=1,$O$3,IF(P107=2,$O$4,$O$5))</f>
        <v>0</v>
      </c>
    </row>
    <row r="108" ht="38.25">
      <c r="A108" s="1" t="s">
        <v>127</v>
      </c>
      <c r="E108" s="27" t="s">
        <v>684</v>
      </c>
    </row>
    <row r="109">
      <c r="A109" s="1" t="s">
        <v>128</v>
      </c>
    </row>
    <row r="110" ht="25.5">
      <c r="A110" s="1" t="s">
        <v>129</v>
      </c>
      <c r="E110" s="27" t="s">
        <v>685</v>
      </c>
    </row>
    <row r="111">
      <c r="A111" s="1" t="s">
        <v>118</v>
      </c>
      <c r="C111" s="22" t="s">
        <v>2682</v>
      </c>
      <c r="E111" s="23" t="s">
        <v>657</v>
      </c>
      <c r="L111" s="24">
        <f>SUMIFS(L112:L115,A112:A115,"P")</f>
        <v>0</v>
      </c>
      <c r="M111" s="24">
        <f>SUMIFS(M112:M115,A112:A115,"P")</f>
        <v>0</v>
      </c>
      <c r="N111" s="25"/>
    </row>
    <row r="112">
      <c r="A112" s="1" t="s">
        <v>121</v>
      </c>
      <c r="B112" s="1">
        <v>25</v>
      </c>
      <c r="C112" s="26" t="s">
        <v>3707</v>
      </c>
      <c r="D112" t="s">
        <v>123</v>
      </c>
      <c r="E112" s="27" t="s">
        <v>3708</v>
      </c>
      <c r="F112" s="28" t="s">
        <v>149</v>
      </c>
      <c r="G112" s="29">
        <v>1</v>
      </c>
      <c r="H112" s="28">
        <v>0</v>
      </c>
      <c r="I112" s="30">
        <f>ROUND(G112*H112,P4)</f>
        <v>0</v>
      </c>
      <c r="L112" s="31">
        <v>0</v>
      </c>
      <c r="M112" s="24">
        <f>ROUND(G112*L112,P4)</f>
        <v>0</v>
      </c>
      <c r="N112" s="25" t="s">
        <v>177</v>
      </c>
      <c r="O112" s="32">
        <f>M112*AA112</f>
        <v>0</v>
      </c>
      <c r="P112" s="1">
        <v>3</v>
      </c>
      <c r="AA112" s="1">
        <f>IF(P112=1,$O$3,IF(P112=2,$O$4,$O$5))</f>
        <v>0</v>
      </c>
    </row>
    <row r="113">
      <c r="A113" s="1" t="s">
        <v>127</v>
      </c>
      <c r="E113" s="27" t="s">
        <v>3708</v>
      </c>
    </row>
    <row r="114">
      <c r="A114" s="1" t="s">
        <v>128</v>
      </c>
      <c r="E114" s="33" t="s">
        <v>3709</v>
      </c>
    </row>
    <row r="115" ht="140.25">
      <c r="A115" s="1" t="s">
        <v>129</v>
      </c>
      <c r="E115" s="34" t="s">
        <v>3710</v>
      </c>
    </row>
  </sheetData>
  <sheetProtection sheet="1" objects="1" scenarios="1" spinCount="100000" saltValue="G4ArrPKj3/AeXWFRKHWoylW2ckkaUs4cz6LoozVvLVk2RNs6lJlZZrBsBD+eYquF7pnJgyYGhHBSMLC96pQ83Q==" hashValue="5Tg5APU2/52PKHK6S2duhRbMPwc4yuWbUeKx+w76ehV4sfYMYD3RwT+8bjQfZIx9qEAMJLJD9qHk7ESL0zrMD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COUNTIFS(L8:L483,"=0",A8:A483,"P")+COUNTIFS(L8:L483,"",A8:A483,"P")+SUM(Q8:Q483)</f>
        <v>0</v>
      </c>
    </row>
    <row r="8">
      <c r="A8" s="1" t="s">
        <v>116</v>
      </c>
      <c r="C8" s="22" t="s">
        <v>3711</v>
      </c>
      <c r="E8" s="23" t="s">
        <v>67</v>
      </c>
      <c r="L8" s="24">
        <f>L9+L18+L23+L52+L101+L190+L287+L440+L457+L466</f>
        <v>0</v>
      </c>
      <c r="M8" s="24">
        <f>M9+M18+M23+M52+M101+M190+M287+M440+M457+M466</f>
        <v>0</v>
      </c>
      <c r="N8" s="25"/>
    </row>
    <row r="9">
      <c r="A9" s="1" t="s">
        <v>118</v>
      </c>
      <c r="C9" s="22" t="s">
        <v>1104</v>
      </c>
      <c r="E9" s="23" t="s">
        <v>1105</v>
      </c>
      <c r="L9" s="24">
        <f>SUMIFS(L10:L17,A10:A17,"P")</f>
        <v>0</v>
      </c>
      <c r="M9" s="24">
        <f>SUMIFS(M10:M17,A10:A17,"P")</f>
        <v>0</v>
      </c>
      <c r="N9" s="25"/>
    </row>
    <row r="10">
      <c r="A10" s="1" t="s">
        <v>121</v>
      </c>
      <c r="B10" s="1">
        <v>7</v>
      </c>
      <c r="C10" s="26" t="s">
        <v>3712</v>
      </c>
      <c r="D10" t="s">
        <v>123</v>
      </c>
      <c r="E10" s="27" t="s">
        <v>3713</v>
      </c>
      <c r="F10" s="28" t="s">
        <v>637</v>
      </c>
      <c r="G10" s="29">
        <v>14</v>
      </c>
      <c r="H10" s="28">
        <v>0.0035999999999999999</v>
      </c>
      <c r="I10" s="30">
        <f>ROUND(G10*H10,P4)</f>
        <v>0</v>
      </c>
      <c r="L10" s="31">
        <v>0</v>
      </c>
      <c r="M10" s="24">
        <f>ROUND(G10*L10,P4)</f>
        <v>0</v>
      </c>
      <c r="N10" s="25" t="s">
        <v>177</v>
      </c>
      <c r="O10" s="32">
        <f>M10*AA10</f>
        <v>0</v>
      </c>
      <c r="P10" s="1">
        <v>3</v>
      </c>
      <c r="AA10" s="1">
        <f>IF(P10=1,$O$3,IF(P10=2,$O$4,$O$5))</f>
        <v>0</v>
      </c>
    </row>
    <row r="11">
      <c r="A11" s="1" t="s">
        <v>127</v>
      </c>
      <c r="E11" s="27" t="s">
        <v>3713</v>
      </c>
    </row>
    <row r="12">
      <c r="A12" s="1" t="s">
        <v>128</v>
      </c>
    </row>
    <row r="13">
      <c r="A13" s="1" t="s">
        <v>129</v>
      </c>
      <c r="E13" s="27" t="s">
        <v>3714</v>
      </c>
    </row>
    <row r="14">
      <c r="A14" s="1" t="s">
        <v>121</v>
      </c>
      <c r="B14" s="1">
        <v>8</v>
      </c>
      <c r="C14" s="26" t="s">
        <v>3715</v>
      </c>
      <c r="D14" t="s">
        <v>123</v>
      </c>
      <c r="E14" s="27" t="s">
        <v>3716</v>
      </c>
      <c r="F14" s="28" t="s">
        <v>637</v>
      </c>
      <c r="G14" s="29">
        <v>3</v>
      </c>
      <c r="H14" s="28">
        <v>0.0035999999999999999</v>
      </c>
      <c r="I14" s="30">
        <f>ROUND(G14*H14,P4)</f>
        <v>0</v>
      </c>
      <c r="L14" s="31">
        <v>0</v>
      </c>
      <c r="M14" s="24">
        <f>ROUND(G14*L14,P4)</f>
        <v>0</v>
      </c>
      <c r="N14" s="25" t="s">
        <v>177</v>
      </c>
      <c r="O14" s="32">
        <f>M14*AA14</f>
        <v>0</v>
      </c>
      <c r="P14" s="1">
        <v>3</v>
      </c>
      <c r="AA14" s="1">
        <f>IF(P14=1,$O$3,IF(P14=2,$O$4,$O$5))</f>
        <v>0</v>
      </c>
    </row>
    <row r="15">
      <c r="A15" s="1" t="s">
        <v>127</v>
      </c>
      <c r="E15" s="27" t="s">
        <v>3716</v>
      </c>
    </row>
    <row r="16">
      <c r="A16" s="1" t="s">
        <v>128</v>
      </c>
    </row>
    <row r="17">
      <c r="A17" s="1" t="s">
        <v>129</v>
      </c>
      <c r="E17" s="27" t="s">
        <v>3714</v>
      </c>
    </row>
    <row r="18">
      <c r="A18" s="1" t="s">
        <v>118</v>
      </c>
      <c r="C18" s="22" t="s">
        <v>2802</v>
      </c>
      <c r="E18" s="23" t="s">
        <v>2803</v>
      </c>
      <c r="L18" s="24">
        <f>SUMIFS(L19:L22,A19:A22,"P")</f>
        <v>0</v>
      </c>
      <c r="M18" s="24">
        <f>SUMIFS(M19:M22,A19:A22,"P")</f>
        <v>0</v>
      </c>
      <c r="N18" s="25"/>
    </row>
    <row r="19" ht="25.5">
      <c r="A19" s="1" t="s">
        <v>121</v>
      </c>
      <c r="B19" s="1">
        <v>9</v>
      </c>
      <c r="C19" s="26" t="s">
        <v>3717</v>
      </c>
      <c r="D19" t="s">
        <v>123</v>
      </c>
      <c r="E19" s="27" t="s">
        <v>3718</v>
      </c>
      <c r="F19" s="28" t="s">
        <v>637</v>
      </c>
      <c r="G19" s="29">
        <v>1</v>
      </c>
      <c r="H19" s="28">
        <v>0.13164999999999999</v>
      </c>
      <c r="I19" s="30">
        <f>ROUND(G19*H19,P4)</f>
        <v>0</v>
      </c>
      <c r="L19" s="31">
        <v>0</v>
      </c>
      <c r="M19" s="24">
        <f>ROUND(G19*L19,P4)</f>
        <v>0</v>
      </c>
      <c r="N19" s="25" t="s">
        <v>536</v>
      </c>
      <c r="O19" s="32">
        <f>M19*AA19</f>
        <v>0</v>
      </c>
      <c r="P19" s="1">
        <v>3</v>
      </c>
      <c r="AA19" s="1">
        <f>IF(P19=1,$O$3,IF(P19=2,$O$4,$O$5))</f>
        <v>0</v>
      </c>
    </row>
    <row r="20" ht="25.5">
      <c r="A20" s="1" t="s">
        <v>127</v>
      </c>
      <c r="E20" s="27" t="s">
        <v>3718</v>
      </c>
    </row>
    <row r="21">
      <c r="A21" s="1" t="s">
        <v>128</v>
      </c>
    </row>
    <row r="22">
      <c r="A22" s="1" t="s">
        <v>129</v>
      </c>
      <c r="E22" s="27" t="s">
        <v>123</v>
      </c>
    </row>
    <row r="23">
      <c r="A23" s="1" t="s">
        <v>118</v>
      </c>
      <c r="C23" s="22" t="s">
        <v>2849</v>
      </c>
      <c r="E23" s="23" t="s">
        <v>2850</v>
      </c>
      <c r="L23" s="24">
        <f>SUMIFS(L24:L51,A24:A51,"P")</f>
        <v>0</v>
      </c>
      <c r="M23" s="24">
        <f>SUMIFS(M24:M51,A24:A51,"P")</f>
        <v>0</v>
      </c>
      <c r="N23" s="25"/>
    </row>
    <row r="24">
      <c r="A24" s="1" t="s">
        <v>121</v>
      </c>
      <c r="B24" s="1">
        <v>14</v>
      </c>
      <c r="C24" s="26" t="s">
        <v>3545</v>
      </c>
      <c r="D24" t="s">
        <v>123</v>
      </c>
      <c r="E24" s="27" t="s">
        <v>3546</v>
      </c>
      <c r="F24" s="28" t="s">
        <v>149</v>
      </c>
      <c r="G24" s="29">
        <v>2</v>
      </c>
      <c r="H24" s="28">
        <v>0.00012</v>
      </c>
      <c r="I24" s="30">
        <f>ROUND(G24*H24,P4)</f>
        <v>0</v>
      </c>
      <c r="L24" s="31">
        <v>0</v>
      </c>
      <c r="M24" s="24">
        <f>ROUND(G24*L24,P4)</f>
        <v>0</v>
      </c>
      <c r="N24" s="25" t="s">
        <v>536</v>
      </c>
      <c r="O24" s="32">
        <f>M24*AA24</f>
        <v>0</v>
      </c>
      <c r="P24" s="1">
        <v>3</v>
      </c>
      <c r="AA24" s="1">
        <f>IF(P24=1,$O$3,IF(P24=2,$O$4,$O$5))</f>
        <v>0</v>
      </c>
    </row>
    <row r="25">
      <c r="A25" s="1" t="s">
        <v>127</v>
      </c>
      <c r="E25" s="27" t="s">
        <v>3546</v>
      </c>
    </row>
    <row r="26">
      <c r="A26" s="1" t="s">
        <v>128</v>
      </c>
    </row>
    <row r="27">
      <c r="A27" s="1" t="s">
        <v>129</v>
      </c>
      <c r="E27" s="27" t="s">
        <v>123</v>
      </c>
    </row>
    <row r="28">
      <c r="A28" s="1" t="s">
        <v>121</v>
      </c>
      <c r="B28" s="1">
        <v>11</v>
      </c>
      <c r="C28" s="26" t="s">
        <v>3719</v>
      </c>
      <c r="D28" t="s">
        <v>123</v>
      </c>
      <c r="E28" s="27" t="s">
        <v>3720</v>
      </c>
      <c r="F28" s="28" t="s">
        <v>637</v>
      </c>
      <c r="G28" s="29">
        <v>2</v>
      </c>
      <c r="H28" s="28">
        <v>0.057239999999999999</v>
      </c>
      <c r="I28" s="30">
        <f>ROUND(G28*H28,P4)</f>
        <v>0</v>
      </c>
      <c r="L28" s="31">
        <v>0</v>
      </c>
      <c r="M28" s="24">
        <f>ROUND(G28*L28,P4)</f>
        <v>0</v>
      </c>
      <c r="N28" s="25" t="s">
        <v>536</v>
      </c>
      <c r="O28" s="32">
        <f>M28*AA28</f>
        <v>0</v>
      </c>
      <c r="P28" s="1">
        <v>3</v>
      </c>
      <c r="AA28" s="1">
        <f>IF(P28=1,$O$3,IF(P28=2,$O$4,$O$5))</f>
        <v>0</v>
      </c>
    </row>
    <row r="29">
      <c r="A29" s="1" t="s">
        <v>127</v>
      </c>
      <c r="E29" s="27" t="s">
        <v>3720</v>
      </c>
    </row>
    <row r="30">
      <c r="A30" s="1" t="s">
        <v>128</v>
      </c>
    </row>
    <row r="31">
      <c r="A31" s="1" t="s">
        <v>129</v>
      </c>
      <c r="E31" s="27" t="s">
        <v>123</v>
      </c>
    </row>
    <row r="32">
      <c r="A32" s="1" t="s">
        <v>121</v>
      </c>
      <c r="B32" s="1">
        <v>13</v>
      </c>
      <c r="C32" s="26" t="s">
        <v>3721</v>
      </c>
      <c r="D32" t="s">
        <v>123</v>
      </c>
      <c r="E32" s="27" t="s">
        <v>3722</v>
      </c>
      <c r="F32" s="28" t="s">
        <v>149</v>
      </c>
      <c r="G32" s="29">
        <v>2</v>
      </c>
      <c r="H32" s="28">
        <v>0</v>
      </c>
      <c r="I32" s="30">
        <f>ROUND(G32*H32,P4)</f>
        <v>0</v>
      </c>
      <c r="L32" s="31">
        <v>0</v>
      </c>
      <c r="M32" s="24">
        <f>ROUND(G32*L32,P4)</f>
        <v>0</v>
      </c>
      <c r="N32" s="25" t="s">
        <v>536</v>
      </c>
      <c r="O32" s="32">
        <f>M32*AA32</f>
        <v>0</v>
      </c>
      <c r="P32" s="1">
        <v>3</v>
      </c>
      <c r="AA32" s="1">
        <f>IF(P32=1,$O$3,IF(P32=2,$O$4,$O$5))</f>
        <v>0</v>
      </c>
    </row>
    <row r="33">
      <c r="A33" s="1" t="s">
        <v>127</v>
      </c>
      <c r="E33" s="27" t="s">
        <v>3722</v>
      </c>
    </row>
    <row r="34">
      <c r="A34" s="1" t="s">
        <v>128</v>
      </c>
    </row>
    <row r="35">
      <c r="A35" s="1" t="s">
        <v>129</v>
      </c>
      <c r="E35" s="27" t="s">
        <v>123</v>
      </c>
    </row>
    <row r="36">
      <c r="A36" s="1" t="s">
        <v>121</v>
      </c>
      <c r="B36" s="1">
        <v>10</v>
      </c>
      <c r="C36" s="26" t="s">
        <v>3723</v>
      </c>
      <c r="D36" t="s">
        <v>123</v>
      </c>
      <c r="E36" s="27" t="s">
        <v>3724</v>
      </c>
      <c r="F36" s="28" t="s">
        <v>149</v>
      </c>
      <c r="G36" s="29">
        <v>2</v>
      </c>
      <c r="H36" s="28">
        <v>0.00038999999999999999</v>
      </c>
      <c r="I36" s="30">
        <f>ROUND(G36*H36,P4)</f>
        <v>0</v>
      </c>
      <c r="L36" s="31">
        <v>0</v>
      </c>
      <c r="M36" s="24">
        <f>ROUND(G36*L36,P4)</f>
        <v>0</v>
      </c>
      <c r="N36" s="25" t="s">
        <v>177</v>
      </c>
      <c r="O36" s="32">
        <f>M36*AA36</f>
        <v>0</v>
      </c>
      <c r="P36" s="1">
        <v>3</v>
      </c>
      <c r="AA36" s="1">
        <f>IF(P36=1,$O$3,IF(P36=2,$O$4,$O$5))</f>
        <v>0</v>
      </c>
    </row>
    <row r="37">
      <c r="A37" s="1" t="s">
        <v>127</v>
      </c>
      <c r="E37" s="27" t="s">
        <v>3724</v>
      </c>
    </row>
    <row r="38">
      <c r="A38" s="1" t="s">
        <v>128</v>
      </c>
    </row>
    <row r="39">
      <c r="A39" s="1" t="s">
        <v>129</v>
      </c>
      <c r="E39" s="27" t="s">
        <v>3714</v>
      </c>
    </row>
    <row r="40">
      <c r="A40" s="1" t="s">
        <v>121</v>
      </c>
      <c r="B40" s="1">
        <v>12</v>
      </c>
      <c r="C40" s="26" t="s">
        <v>3725</v>
      </c>
      <c r="D40" t="s">
        <v>123</v>
      </c>
      <c r="E40" s="27" t="s">
        <v>3726</v>
      </c>
      <c r="F40" s="28" t="s">
        <v>637</v>
      </c>
      <c r="G40" s="29">
        <v>1</v>
      </c>
      <c r="H40" s="28">
        <v>0.033169999999999998</v>
      </c>
      <c r="I40" s="30">
        <f>ROUND(G40*H40,P4)</f>
        <v>0</v>
      </c>
      <c r="L40" s="31">
        <v>0</v>
      </c>
      <c r="M40" s="24">
        <f>ROUND(G40*L40,P4)</f>
        <v>0</v>
      </c>
      <c r="N40" s="25" t="s">
        <v>177</v>
      </c>
      <c r="O40" s="32">
        <f>M40*AA40</f>
        <v>0</v>
      </c>
      <c r="P40" s="1">
        <v>3</v>
      </c>
      <c r="AA40" s="1">
        <f>IF(P40=1,$O$3,IF(P40=2,$O$4,$O$5))</f>
        <v>0</v>
      </c>
    </row>
    <row r="41">
      <c r="A41" s="1" t="s">
        <v>127</v>
      </c>
      <c r="E41" s="27" t="s">
        <v>3726</v>
      </c>
    </row>
    <row r="42">
      <c r="A42" s="1" t="s">
        <v>128</v>
      </c>
    </row>
    <row r="43">
      <c r="A43" s="1" t="s">
        <v>129</v>
      </c>
      <c r="E43" s="27" t="s">
        <v>3714</v>
      </c>
    </row>
    <row r="44">
      <c r="A44" s="1" t="s">
        <v>121</v>
      </c>
      <c r="B44" s="1">
        <v>15</v>
      </c>
      <c r="C44" s="26" t="s">
        <v>3727</v>
      </c>
      <c r="D44" t="s">
        <v>123</v>
      </c>
      <c r="E44" s="27" t="s">
        <v>3728</v>
      </c>
      <c r="F44" s="28" t="s">
        <v>149</v>
      </c>
      <c r="G44" s="29">
        <v>2</v>
      </c>
      <c r="H44" s="28">
        <v>0</v>
      </c>
      <c r="I44" s="30">
        <f>ROUND(G44*H44,P4)</f>
        <v>0</v>
      </c>
      <c r="L44" s="31">
        <v>0</v>
      </c>
      <c r="M44" s="24">
        <f>ROUND(G44*L44,P4)</f>
        <v>0</v>
      </c>
      <c r="N44" s="25" t="s">
        <v>177</v>
      </c>
      <c r="O44" s="32">
        <f>M44*AA44</f>
        <v>0</v>
      </c>
      <c r="P44" s="1">
        <v>3</v>
      </c>
      <c r="AA44" s="1">
        <f>IF(P44=1,$O$3,IF(P44=2,$O$4,$O$5))</f>
        <v>0</v>
      </c>
    </row>
    <row r="45">
      <c r="A45" s="1" t="s">
        <v>127</v>
      </c>
      <c r="E45" s="27" t="s">
        <v>3728</v>
      </c>
    </row>
    <row r="46">
      <c r="A46" s="1" t="s">
        <v>128</v>
      </c>
    </row>
    <row r="47">
      <c r="A47" s="1" t="s">
        <v>129</v>
      </c>
      <c r="E47" s="27" t="s">
        <v>3714</v>
      </c>
    </row>
    <row r="48">
      <c r="A48" s="1" t="s">
        <v>121</v>
      </c>
      <c r="B48" s="1">
        <v>16</v>
      </c>
      <c r="C48" s="26" t="s">
        <v>3729</v>
      </c>
      <c r="D48" t="s">
        <v>123</v>
      </c>
      <c r="E48" s="27" t="s">
        <v>3730</v>
      </c>
      <c r="F48" s="28" t="s">
        <v>149</v>
      </c>
      <c r="G48" s="29">
        <v>1</v>
      </c>
      <c r="H48" s="28">
        <v>0</v>
      </c>
      <c r="I48" s="30">
        <f>ROUND(G48*H48,P4)</f>
        <v>0</v>
      </c>
      <c r="L48" s="31">
        <v>0</v>
      </c>
      <c r="M48" s="24">
        <f>ROUND(G48*L48,P4)</f>
        <v>0</v>
      </c>
      <c r="N48" s="25" t="s">
        <v>177</v>
      </c>
      <c r="O48" s="32">
        <f>M48*AA48</f>
        <v>0</v>
      </c>
      <c r="P48" s="1">
        <v>3</v>
      </c>
      <c r="AA48" s="1">
        <f>IF(P48=1,$O$3,IF(P48=2,$O$4,$O$5))</f>
        <v>0</v>
      </c>
    </row>
    <row r="49">
      <c r="A49" s="1" t="s">
        <v>127</v>
      </c>
      <c r="E49" s="27" t="s">
        <v>3730</v>
      </c>
    </row>
    <row r="50" ht="25.5">
      <c r="A50" s="1" t="s">
        <v>128</v>
      </c>
      <c r="E50" s="33" t="s">
        <v>661</v>
      </c>
    </row>
    <row r="51">
      <c r="A51" s="1" t="s">
        <v>129</v>
      </c>
      <c r="E51" s="27" t="s">
        <v>3714</v>
      </c>
    </row>
    <row r="52">
      <c r="A52" s="1" t="s">
        <v>118</v>
      </c>
      <c r="C52" s="22" t="s">
        <v>3527</v>
      </c>
      <c r="E52" s="23" t="s">
        <v>3528</v>
      </c>
      <c r="L52" s="24">
        <f>SUMIFS(L53:L100,A53:A100,"P")</f>
        <v>0</v>
      </c>
      <c r="M52" s="24">
        <f>SUMIFS(M53:M100,A53:A100,"P")</f>
        <v>0</v>
      </c>
      <c r="N52" s="25"/>
    </row>
    <row r="53" ht="25.5">
      <c r="A53" s="1" t="s">
        <v>121</v>
      </c>
      <c r="B53" s="1">
        <v>17</v>
      </c>
      <c r="C53" s="26" t="s">
        <v>3731</v>
      </c>
      <c r="D53" t="s">
        <v>123</v>
      </c>
      <c r="E53" s="27" t="s">
        <v>3732</v>
      </c>
      <c r="F53" s="28" t="s">
        <v>637</v>
      </c>
      <c r="G53" s="29">
        <v>1</v>
      </c>
      <c r="H53" s="28">
        <v>0.015869999999999999</v>
      </c>
      <c r="I53" s="30">
        <f>ROUND(G53*H53,P4)</f>
        <v>0</v>
      </c>
      <c r="L53" s="31">
        <v>0</v>
      </c>
      <c r="M53" s="24">
        <f>ROUND(G53*L53,P4)</f>
        <v>0</v>
      </c>
      <c r="N53" s="25" t="s">
        <v>536</v>
      </c>
      <c r="O53" s="32">
        <f>M53*AA53</f>
        <v>0</v>
      </c>
      <c r="P53" s="1">
        <v>3</v>
      </c>
      <c r="AA53" s="1">
        <f>IF(P53=1,$O$3,IF(P53=2,$O$4,$O$5))</f>
        <v>0</v>
      </c>
    </row>
    <row r="54" ht="25.5">
      <c r="A54" s="1" t="s">
        <v>127</v>
      </c>
      <c r="E54" s="27" t="s">
        <v>3732</v>
      </c>
    </row>
    <row r="55">
      <c r="A55" s="1" t="s">
        <v>128</v>
      </c>
    </row>
    <row r="56">
      <c r="A56" s="1" t="s">
        <v>129</v>
      </c>
      <c r="E56" s="27" t="s">
        <v>123</v>
      </c>
    </row>
    <row r="57">
      <c r="A57" s="1" t="s">
        <v>121</v>
      </c>
      <c r="B57" s="1">
        <v>18</v>
      </c>
      <c r="C57" s="26" t="s">
        <v>3733</v>
      </c>
      <c r="D57" t="s">
        <v>123</v>
      </c>
      <c r="E57" s="27" t="s">
        <v>3734</v>
      </c>
      <c r="F57" s="28" t="s">
        <v>637</v>
      </c>
      <c r="G57" s="29">
        <v>1</v>
      </c>
      <c r="H57" s="28">
        <v>0.01934</v>
      </c>
      <c r="I57" s="30">
        <f>ROUND(G57*H57,P4)</f>
        <v>0</v>
      </c>
      <c r="L57" s="31">
        <v>0</v>
      </c>
      <c r="M57" s="24">
        <f>ROUND(G57*L57,P4)</f>
        <v>0</v>
      </c>
      <c r="N57" s="25" t="s">
        <v>177</v>
      </c>
      <c r="O57" s="32">
        <f>M57*AA57</f>
        <v>0</v>
      </c>
      <c r="P57" s="1">
        <v>3</v>
      </c>
      <c r="AA57" s="1">
        <f>IF(P57=1,$O$3,IF(P57=2,$O$4,$O$5))</f>
        <v>0</v>
      </c>
    </row>
    <row r="58">
      <c r="A58" s="1" t="s">
        <v>127</v>
      </c>
      <c r="E58" s="27" t="s">
        <v>3734</v>
      </c>
    </row>
    <row r="59">
      <c r="A59" s="1" t="s">
        <v>128</v>
      </c>
    </row>
    <row r="60" ht="25.5">
      <c r="A60" s="1" t="s">
        <v>129</v>
      </c>
      <c r="E60" s="27" t="s">
        <v>3735</v>
      </c>
    </row>
    <row r="61">
      <c r="A61" s="1" t="s">
        <v>121</v>
      </c>
      <c r="B61" s="1">
        <v>19</v>
      </c>
      <c r="C61" s="26" t="s">
        <v>3736</v>
      </c>
      <c r="D61" t="s">
        <v>123</v>
      </c>
      <c r="E61" s="27" t="s">
        <v>3737</v>
      </c>
      <c r="F61" s="28" t="s">
        <v>637</v>
      </c>
      <c r="G61" s="29">
        <v>1</v>
      </c>
      <c r="H61" s="28">
        <v>0.01967</v>
      </c>
      <c r="I61" s="30">
        <f>ROUND(G61*H61,P4)</f>
        <v>0</v>
      </c>
      <c r="L61" s="31">
        <v>0</v>
      </c>
      <c r="M61" s="24">
        <f>ROUND(G61*L61,P4)</f>
        <v>0</v>
      </c>
      <c r="N61" s="25" t="s">
        <v>177</v>
      </c>
      <c r="O61" s="32">
        <f>M61*AA61</f>
        <v>0</v>
      </c>
      <c r="P61" s="1">
        <v>3</v>
      </c>
      <c r="AA61" s="1">
        <f>IF(P61=1,$O$3,IF(P61=2,$O$4,$O$5))</f>
        <v>0</v>
      </c>
    </row>
    <row r="62">
      <c r="A62" s="1" t="s">
        <v>127</v>
      </c>
      <c r="E62" s="27" t="s">
        <v>3737</v>
      </c>
    </row>
    <row r="63">
      <c r="A63" s="1" t="s">
        <v>128</v>
      </c>
    </row>
    <row r="64" ht="25.5">
      <c r="A64" s="1" t="s">
        <v>129</v>
      </c>
      <c r="E64" s="27" t="s">
        <v>3738</v>
      </c>
    </row>
    <row r="65">
      <c r="A65" s="1" t="s">
        <v>121</v>
      </c>
      <c r="B65" s="1">
        <v>20</v>
      </c>
      <c r="C65" s="26" t="s">
        <v>3739</v>
      </c>
      <c r="D65" t="s">
        <v>123</v>
      </c>
      <c r="E65" s="27" t="s">
        <v>3740</v>
      </c>
      <c r="F65" s="28" t="s">
        <v>637</v>
      </c>
      <c r="G65" s="29">
        <v>1</v>
      </c>
      <c r="H65" s="28">
        <v>0.01967</v>
      </c>
      <c r="I65" s="30">
        <f>ROUND(G65*H65,P4)</f>
        <v>0</v>
      </c>
      <c r="L65" s="31">
        <v>0</v>
      </c>
      <c r="M65" s="24">
        <f>ROUND(G65*L65,P4)</f>
        <v>0</v>
      </c>
      <c r="N65" s="25" t="s">
        <v>177</v>
      </c>
      <c r="O65" s="32">
        <f>M65*AA65</f>
        <v>0</v>
      </c>
      <c r="P65" s="1">
        <v>3</v>
      </c>
      <c r="AA65" s="1">
        <f>IF(P65=1,$O$3,IF(P65=2,$O$4,$O$5))</f>
        <v>0</v>
      </c>
    </row>
    <row r="66">
      <c r="A66" s="1" t="s">
        <v>127</v>
      </c>
      <c r="E66" s="27" t="s">
        <v>3740</v>
      </c>
    </row>
    <row r="67">
      <c r="A67" s="1" t="s">
        <v>128</v>
      </c>
    </row>
    <row r="68">
      <c r="A68" s="1" t="s">
        <v>129</v>
      </c>
      <c r="E68" s="27" t="s">
        <v>3714</v>
      </c>
    </row>
    <row r="69">
      <c r="A69" s="1" t="s">
        <v>121</v>
      </c>
      <c r="B69" s="1">
        <v>21</v>
      </c>
      <c r="C69" s="26" t="s">
        <v>3741</v>
      </c>
      <c r="D69" t="s">
        <v>123</v>
      </c>
      <c r="E69" s="27" t="s">
        <v>3742</v>
      </c>
      <c r="F69" s="28" t="s">
        <v>637</v>
      </c>
      <c r="G69" s="29">
        <v>1</v>
      </c>
      <c r="H69" s="28">
        <v>0.01967</v>
      </c>
      <c r="I69" s="30">
        <f>ROUND(G69*H69,P4)</f>
        <v>0</v>
      </c>
      <c r="L69" s="31">
        <v>0</v>
      </c>
      <c r="M69" s="24">
        <f>ROUND(G69*L69,P4)</f>
        <v>0</v>
      </c>
      <c r="N69" s="25" t="s">
        <v>177</v>
      </c>
      <c r="O69" s="32">
        <f>M69*AA69</f>
        <v>0</v>
      </c>
      <c r="P69" s="1">
        <v>3</v>
      </c>
      <c r="AA69" s="1">
        <f>IF(P69=1,$O$3,IF(P69=2,$O$4,$O$5))</f>
        <v>0</v>
      </c>
    </row>
    <row r="70">
      <c r="A70" s="1" t="s">
        <v>127</v>
      </c>
      <c r="E70" s="27" t="s">
        <v>3742</v>
      </c>
    </row>
    <row r="71">
      <c r="A71" s="1" t="s">
        <v>128</v>
      </c>
    </row>
    <row r="72" ht="38.25">
      <c r="A72" s="1" t="s">
        <v>129</v>
      </c>
      <c r="E72" s="27" t="s">
        <v>3743</v>
      </c>
    </row>
    <row r="73">
      <c r="A73" s="1" t="s">
        <v>121</v>
      </c>
      <c r="B73" s="1">
        <v>22</v>
      </c>
      <c r="C73" s="26" t="s">
        <v>3744</v>
      </c>
      <c r="D73" t="s">
        <v>123</v>
      </c>
      <c r="E73" s="27" t="s">
        <v>3745</v>
      </c>
      <c r="F73" s="28" t="s">
        <v>637</v>
      </c>
      <c r="G73" s="29">
        <v>1</v>
      </c>
      <c r="H73" s="28">
        <v>0.0032799999999999999</v>
      </c>
      <c r="I73" s="30">
        <f>ROUND(G73*H73,P4)</f>
        <v>0</v>
      </c>
      <c r="L73" s="31">
        <v>0</v>
      </c>
      <c r="M73" s="24">
        <f>ROUND(G73*L73,P4)</f>
        <v>0</v>
      </c>
      <c r="N73" s="25" t="s">
        <v>177</v>
      </c>
      <c r="O73" s="32">
        <f>M73*AA73</f>
        <v>0</v>
      </c>
      <c r="P73" s="1">
        <v>3</v>
      </c>
      <c r="AA73" s="1">
        <f>IF(P73=1,$O$3,IF(P73=2,$O$4,$O$5))</f>
        <v>0</v>
      </c>
    </row>
    <row r="74">
      <c r="A74" s="1" t="s">
        <v>127</v>
      </c>
      <c r="E74" s="27" t="s">
        <v>3745</v>
      </c>
    </row>
    <row r="75">
      <c r="A75" s="1" t="s">
        <v>128</v>
      </c>
    </row>
    <row r="76">
      <c r="A76" s="1" t="s">
        <v>129</v>
      </c>
      <c r="E76" s="27" t="s">
        <v>3746</v>
      </c>
    </row>
    <row r="77">
      <c r="A77" s="1" t="s">
        <v>121</v>
      </c>
      <c r="B77" s="1">
        <v>23</v>
      </c>
      <c r="C77" s="26" t="s">
        <v>3747</v>
      </c>
      <c r="D77" t="s">
        <v>123</v>
      </c>
      <c r="E77" s="27" t="s">
        <v>3748</v>
      </c>
      <c r="F77" s="28" t="s">
        <v>637</v>
      </c>
      <c r="G77" s="29">
        <v>1</v>
      </c>
      <c r="H77" s="28">
        <v>0.0032799999999999999</v>
      </c>
      <c r="I77" s="30">
        <f>ROUND(G77*H77,P4)</f>
        <v>0</v>
      </c>
      <c r="L77" s="31">
        <v>0</v>
      </c>
      <c r="M77" s="24">
        <f>ROUND(G77*L77,P4)</f>
        <v>0</v>
      </c>
      <c r="N77" s="25" t="s">
        <v>177</v>
      </c>
      <c r="O77" s="32">
        <f>M77*AA77</f>
        <v>0</v>
      </c>
      <c r="P77" s="1">
        <v>3</v>
      </c>
      <c r="AA77" s="1">
        <f>IF(P77=1,$O$3,IF(P77=2,$O$4,$O$5))</f>
        <v>0</v>
      </c>
    </row>
    <row r="78">
      <c r="A78" s="1" t="s">
        <v>127</v>
      </c>
      <c r="E78" s="27" t="s">
        <v>3748</v>
      </c>
    </row>
    <row r="79">
      <c r="A79" s="1" t="s">
        <v>128</v>
      </c>
    </row>
    <row r="80">
      <c r="A80" s="1" t="s">
        <v>129</v>
      </c>
      <c r="E80" s="27" t="s">
        <v>3749</v>
      </c>
    </row>
    <row r="81">
      <c r="A81" s="1" t="s">
        <v>121</v>
      </c>
      <c r="B81" s="1">
        <v>24</v>
      </c>
      <c r="C81" s="26" t="s">
        <v>3750</v>
      </c>
      <c r="D81" t="s">
        <v>123</v>
      </c>
      <c r="E81" s="27" t="s">
        <v>3751</v>
      </c>
      <c r="F81" s="28" t="s">
        <v>637</v>
      </c>
      <c r="G81" s="29">
        <v>1</v>
      </c>
      <c r="H81" s="28">
        <v>0.0032799999999999999</v>
      </c>
      <c r="I81" s="30">
        <f>ROUND(G81*H81,P4)</f>
        <v>0</v>
      </c>
      <c r="L81" s="31">
        <v>0</v>
      </c>
      <c r="M81" s="24">
        <f>ROUND(G81*L81,P4)</f>
        <v>0</v>
      </c>
      <c r="N81" s="25" t="s">
        <v>177</v>
      </c>
      <c r="O81" s="32">
        <f>M81*AA81</f>
        <v>0</v>
      </c>
      <c r="P81" s="1">
        <v>3</v>
      </c>
      <c r="AA81" s="1">
        <f>IF(P81=1,$O$3,IF(P81=2,$O$4,$O$5))</f>
        <v>0</v>
      </c>
    </row>
    <row r="82">
      <c r="A82" s="1" t="s">
        <v>127</v>
      </c>
      <c r="E82" s="27" t="s">
        <v>3751</v>
      </c>
    </row>
    <row r="83">
      <c r="A83" s="1" t="s">
        <v>128</v>
      </c>
    </row>
    <row r="84">
      <c r="A84" s="1" t="s">
        <v>129</v>
      </c>
      <c r="E84" s="27" t="s">
        <v>3752</v>
      </c>
    </row>
    <row r="85">
      <c r="A85" s="1" t="s">
        <v>121</v>
      </c>
      <c r="B85" s="1">
        <v>25</v>
      </c>
      <c r="C85" s="26" t="s">
        <v>3753</v>
      </c>
      <c r="D85" t="s">
        <v>123</v>
      </c>
      <c r="E85" s="27" t="s">
        <v>3754</v>
      </c>
      <c r="F85" s="28" t="s">
        <v>637</v>
      </c>
      <c r="G85" s="29">
        <v>1</v>
      </c>
      <c r="H85" s="28">
        <v>0.0032799999999999999</v>
      </c>
      <c r="I85" s="30">
        <f>ROUND(G85*H85,P4)</f>
        <v>0</v>
      </c>
      <c r="L85" s="31">
        <v>0</v>
      </c>
      <c r="M85" s="24">
        <f>ROUND(G85*L85,P4)</f>
        <v>0</v>
      </c>
      <c r="N85" s="25" t="s">
        <v>177</v>
      </c>
      <c r="O85" s="32">
        <f>M85*AA85</f>
        <v>0</v>
      </c>
      <c r="P85" s="1">
        <v>3</v>
      </c>
      <c r="AA85" s="1">
        <f>IF(P85=1,$O$3,IF(P85=2,$O$4,$O$5))</f>
        <v>0</v>
      </c>
    </row>
    <row r="86">
      <c r="A86" s="1" t="s">
        <v>127</v>
      </c>
      <c r="E86" s="27" t="s">
        <v>3754</v>
      </c>
    </row>
    <row r="87">
      <c r="A87" s="1" t="s">
        <v>128</v>
      </c>
    </row>
    <row r="88">
      <c r="A88" s="1" t="s">
        <v>129</v>
      </c>
      <c r="E88" s="27" t="s">
        <v>3755</v>
      </c>
    </row>
    <row r="89">
      <c r="A89" s="1" t="s">
        <v>121</v>
      </c>
      <c r="B89" s="1">
        <v>26</v>
      </c>
      <c r="C89" s="26" t="s">
        <v>3756</v>
      </c>
      <c r="D89" t="s">
        <v>123</v>
      </c>
      <c r="E89" s="27" t="s">
        <v>3757</v>
      </c>
      <c r="F89" s="28" t="s">
        <v>637</v>
      </c>
      <c r="G89" s="29">
        <v>1</v>
      </c>
      <c r="H89" s="28">
        <v>0.0032799999999999999</v>
      </c>
      <c r="I89" s="30">
        <f>ROUND(G89*H89,P4)</f>
        <v>0</v>
      </c>
      <c r="L89" s="31">
        <v>0</v>
      </c>
      <c r="M89" s="24">
        <f>ROUND(G89*L89,P4)</f>
        <v>0</v>
      </c>
      <c r="N89" s="25" t="s">
        <v>177</v>
      </c>
      <c r="O89" s="32">
        <f>M89*AA89</f>
        <v>0</v>
      </c>
      <c r="P89" s="1">
        <v>3</v>
      </c>
      <c r="AA89" s="1">
        <f>IF(P89=1,$O$3,IF(P89=2,$O$4,$O$5))</f>
        <v>0</v>
      </c>
    </row>
    <row r="90">
      <c r="A90" s="1" t="s">
        <v>127</v>
      </c>
      <c r="E90" s="27" t="s">
        <v>3757</v>
      </c>
    </row>
    <row r="91">
      <c r="A91" s="1" t="s">
        <v>128</v>
      </c>
    </row>
    <row r="92">
      <c r="A92" s="1" t="s">
        <v>129</v>
      </c>
      <c r="E92" s="27" t="s">
        <v>3758</v>
      </c>
    </row>
    <row r="93">
      <c r="A93" s="1" t="s">
        <v>121</v>
      </c>
      <c r="B93" s="1">
        <v>27</v>
      </c>
      <c r="C93" s="26" t="s">
        <v>3759</v>
      </c>
      <c r="D93" t="s">
        <v>123</v>
      </c>
      <c r="E93" s="27" t="s">
        <v>3760</v>
      </c>
      <c r="F93" s="28" t="s">
        <v>637</v>
      </c>
      <c r="G93" s="29">
        <v>1</v>
      </c>
      <c r="H93" s="28">
        <v>0.0032799999999999999</v>
      </c>
      <c r="I93" s="30">
        <f>ROUND(G93*H93,P4)</f>
        <v>0</v>
      </c>
      <c r="L93" s="31">
        <v>0</v>
      </c>
      <c r="M93" s="24">
        <f>ROUND(G93*L93,P4)</f>
        <v>0</v>
      </c>
      <c r="N93" s="25" t="s">
        <v>177</v>
      </c>
      <c r="O93" s="32">
        <f>M93*AA93</f>
        <v>0</v>
      </c>
      <c r="P93" s="1">
        <v>3</v>
      </c>
      <c r="AA93" s="1">
        <f>IF(P93=1,$O$3,IF(P93=2,$O$4,$O$5))</f>
        <v>0</v>
      </c>
    </row>
    <row r="94">
      <c r="A94" s="1" t="s">
        <v>127</v>
      </c>
      <c r="E94" s="27" t="s">
        <v>3760</v>
      </c>
    </row>
    <row r="95">
      <c r="A95" s="1" t="s">
        <v>128</v>
      </c>
    </row>
    <row r="96">
      <c r="A96" s="1" t="s">
        <v>129</v>
      </c>
      <c r="E96" s="27" t="s">
        <v>3761</v>
      </c>
    </row>
    <row r="97">
      <c r="A97" s="1" t="s">
        <v>121</v>
      </c>
      <c r="B97" s="1">
        <v>28</v>
      </c>
      <c r="C97" s="26" t="s">
        <v>3762</v>
      </c>
      <c r="D97" t="s">
        <v>123</v>
      </c>
      <c r="E97" s="27" t="s">
        <v>3763</v>
      </c>
      <c r="F97" s="28" t="s">
        <v>637</v>
      </c>
      <c r="G97" s="29">
        <v>1</v>
      </c>
      <c r="H97" s="28">
        <v>0.0032799999999999999</v>
      </c>
      <c r="I97" s="30">
        <f>ROUND(G97*H97,P4)</f>
        <v>0</v>
      </c>
      <c r="L97" s="31">
        <v>0</v>
      </c>
      <c r="M97" s="24">
        <f>ROUND(G97*L97,P4)</f>
        <v>0</v>
      </c>
      <c r="N97" s="25" t="s">
        <v>177</v>
      </c>
      <c r="O97" s="32">
        <f>M97*AA97</f>
        <v>0</v>
      </c>
      <c r="P97" s="1">
        <v>3</v>
      </c>
      <c r="AA97" s="1">
        <f>IF(P97=1,$O$3,IF(P97=2,$O$4,$O$5))</f>
        <v>0</v>
      </c>
    </row>
    <row r="98">
      <c r="A98" s="1" t="s">
        <v>127</v>
      </c>
      <c r="E98" s="27" t="s">
        <v>3763</v>
      </c>
    </row>
    <row r="99">
      <c r="A99" s="1" t="s">
        <v>128</v>
      </c>
    </row>
    <row r="100">
      <c r="A100" s="1" t="s">
        <v>129</v>
      </c>
      <c r="E100" s="27" t="s">
        <v>3764</v>
      </c>
    </row>
    <row r="101">
      <c r="A101" s="1" t="s">
        <v>118</v>
      </c>
      <c r="C101" s="22" t="s">
        <v>2857</v>
      </c>
      <c r="E101" s="23" t="s">
        <v>2858</v>
      </c>
      <c r="L101" s="24">
        <f>SUMIFS(L102:L189,A102:A189,"P")</f>
        <v>0</v>
      </c>
      <c r="M101" s="24">
        <f>SUMIFS(M102:M189,A102:A189,"P")</f>
        <v>0</v>
      </c>
      <c r="N101" s="25"/>
    </row>
    <row r="102" ht="25.5">
      <c r="A102" s="1" t="s">
        <v>121</v>
      </c>
      <c r="B102" s="1">
        <v>34</v>
      </c>
      <c r="C102" s="26" t="s">
        <v>3765</v>
      </c>
      <c r="D102" t="s">
        <v>123</v>
      </c>
      <c r="E102" s="27" t="s">
        <v>3766</v>
      </c>
      <c r="F102" s="28" t="s">
        <v>149</v>
      </c>
      <c r="G102" s="29">
        <v>1</v>
      </c>
      <c r="H102" s="28">
        <v>0.00077999999999999999</v>
      </c>
      <c r="I102" s="30">
        <f>ROUND(G102*H102,P4)</f>
        <v>0</v>
      </c>
      <c r="L102" s="31">
        <v>0</v>
      </c>
      <c r="M102" s="24">
        <f>ROUND(G102*L102,P4)</f>
        <v>0</v>
      </c>
      <c r="N102" s="25" t="s">
        <v>536</v>
      </c>
      <c r="O102" s="32">
        <f>M102*AA102</f>
        <v>0</v>
      </c>
      <c r="P102" s="1">
        <v>3</v>
      </c>
      <c r="AA102" s="1">
        <f>IF(P102=1,$O$3,IF(P102=2,$O$4,$O$5))</f>
        <v>0</v>
      </c>
    </row>
    <row r="103" ht="25.5">
      <c r="A103" s="1" t="s">
        <v>127</v>
      </c>
      <c r="E103" s="27" t="s">
        <v>3766</v>
      </c>
    </row>
    <row r="104">
      <c r="A104" s="1" t="s">
        <v>128</v>
      </c>
    </row>
    <row r="105">
      <c r="A105" s="1" t="s">
        <v>129</v>
      </c>
      <c r="E105" s="27" t="s">
        <v>123</v>
      </c>
    </row>
    <row r="106">
      <c r="A106" s="1" t="s">
        <v>121</v>
      </c>
      <c r="B106" s="1">
        <v>29</v>
      </c>
      <c r="C106" s="26" t="s">
        <v>3767</v>
      </c>
      <c r="D106" t="s">
        <v>123</v>
      </c>
      <c r="E106" s="27" t="s">
        <v>3768</v>
      </c>
      <c r="F106" s="28" t="s">
        <v>149</v>
      </c>
      <c r="G106" s="29">
        <v>8</v>
      </c>
      <c r="H106" s="28">
        <v>0.0018400000000000001</v>
      </c>
      <c r="I106" s="30">
        <f>ROUND(G106*H106,P4)</f>
        <v>0</v>
      </c>
      <c r="L106" s="31">
        <v>0</v>
      </c>
      <c r="M106" s="24">
        <f>ROUND(G106*L106,P4)</f>
        <v>0</v>
      </c>
      <c r="N106" s="25" t="s">
        <v>536</v>
      </c>
      <c r="O106" s="32">
        <f>M106*AA106</f>
        <v>0</v>
      </c>
      <c r="P106" s="1">
        <v>3</v>
      </c>
      <c r="AA106" s="1">
        <f>IF(P106=1,$O$3,IF(P106=2,$O$4,$O$5))</f>
        <v>0</v>
      </c>
    </row>
    <row r="107">
      <c r="A107" s="1" t="s">
        <v>127</v>
      </c>
      <c r="E107" s="27" t="s">
        <v>3768</v>
      </c>
    </row>
    <row r="108">
      <c r="A108" s="1" t="s">
        <v>128</v>
      </c>
    </row>
    <row r="109">
      <c r="A109" s="1" t="s">
        <v>129</v>
      </c>
      <c r="E109" s="27" t="s">
        <v>123</v>
      </c>
    </row>
    <row r="110" ht="25.5">
      <c r="A110" s="1" t="s">
        <v>121</v>
      </c>
      <c r="B110" s="1">
        <v>30</v>
      </c>
      <c r="C110" s="26" t="s">
        <v>3769</v>
      </c>
      <c r="D110" t="s">
        <v>123</v>
      </c>
      <c r="E110" s="27" t="s">
        <v>3770</v>
      </c>
      <c r="F110" s="28" t="s">
        <v>149</v>
      </c>
      <c r="G110" s="29">
        <v>4</v>
      </c>
      <c r="H110" s="28">
        <v>0.00297</v>
      </c>
      <c r="I110" s="30">
        <f>ROUND(G110*H110,P4)</f>
        <v>0</v>
      </c>
      <c r="L110" s="31">
        <v>0</v>
      </c>
      <c r="M110" s="24">
        <f>ROUND(G110*L110,P4)</f>
        <v>0</v>
      </c>
      <c r="N110" s="25" t="s">
        <v>536</v>
      </c>
      <c r="O110" s="32">
        <f>M110*AA110</f>
        <v>0</v>
      </c>
      <c r="P110" s="1">
        <v>3</v>
      </c>
      <c r="AA110" s="1">
        <f>IF(P110=1,$O$3,IF(P110=2,$O$4,$O$5))</f>
        <v>0</v>
      </c>
    </row>
    <row r="111" ht="25.5">
      <c r="A111" s="1" t="s">
        <v>127</v>
      </c>
      <c r="E111" s="27" t="s">
        <v>3770</v>
      </c>
    </row>
    <row r="112">
      <c r="A112" s="1" t="s">
        <v>128</v>
      </c>
    </row>
    <row r="113">
      <c r="A113" s="1" t="s">
        <v>129</v>
      </c>
      <c r="E113" s="27" t="s">
        <v>123</v>
      </c>
    </row>
    <row r="114">
      <c r="A114" s="1" t="s">
        <v>121</v>
      </c>
      <c r="B114" s="1">
        <v>31</v>
      </c>
      <c r="C114" s="26" t="s">
        <v>3771</v>
      </c>
      <c r="D114" t="s">
        <v>123</v>
      </c>
      <c r="E114" s="27" t="s">
        <v>3772</v>
      </c>
      <c r="F114" s="28" t="s">
        <v>149</v>
      </c>
      <c r="G114" s="29">
        <v>2</v>
      </c>
      <c r="H114" s="28">
        <v>0.0042599999999999999</v>
      </c>
      <c r="I114" s="30">
        <f>ROUND(G114*H114,P4)</f>
        <v>0</v>
      </c>
      <c r="L114" s="31">
        <v>0</v>
      </c>
      <c r="M114" s="24">
        <f>ROUND(G114*L114,P4)</f>
        <v>0</v>
      </c>
      <c r="N114" s="25" t="s">
        <v>536</v>
      </c>
      <c r="O114" s="32">
        <f>M114*AA114</f>
        <v>0</v>
      </c>
      <c r="P114" s="1">
        <v>3</v>
      </c>
      <c r="AA114" s="1">
        <f>IF(P114=1,$O$3,IF(P114=2,$O$4,$O$5))</f>
        <v>0</v>
      </c>
    </row>
    <row r="115">
      <c r="A115" s="1" t="s">
        <v>127</v>
      </c>
      <c r="E115" s="27" t="s">
        <v>3772</v>
      </c>
    </row>
    <row r="116">
      <c r="A116" s="1" t="s">
        <v>128</v>
      </c>
    </row>
    <row r="117">
      <c r="A117" s="1" t="s">
        <v>129</v>
      </c>
      <c r="E117" s="27" t="s">
        <v>123</v>
      </c>
    </row>
    <row r="118" ht="25.5">
      <c r="A118" s="1" t="s">
        <v>121</v>
      </c>
      <c r="B118" s="1">
        <v>32</v>
      </c>
      <c r="C118" s="26" t="s">
        <v>3773</v>
      </c>
      <c r="D118" t="s">
        <v>123</v>
      </c>
      <c r="E118" s="27" t="s">
        <v>3774</v>
      </c>
      <c r="F118" s="28" t="s">
        <v>149</v>
      </c>
      <c r="G118" s="29">
        <v>1</v>
      </c>
      <c r="H118" s="28">
        <v>0.038789999999999998</v>
      </c>
      <c r="I118" s="30">
        <f>ROUND(G118*H118,P4)</f>
        <v>0</v>
      </c>
      <c r="L118" s="31">
        <v>0</v>
      </c>
      <c r="M118" s="24">
        <f>ROUND(G118*L118,P4)</f>
        <v>0</v>
      </c>
      <c r="N118" s="25" t="s">
        <v>536</v>
      </c>
      <c r="O118" s="32">
        <f>M118*AA118</f>
        <v>0</v>
      </c>
      <c r="P118" s="1">
        <v>3</v>
      </c>
      <c r="AA118" s="1">
        <f>IF(P118=1,$O$3,IF(P118=2,$O$4,$O$5))</f>
        <v>0</v>
      </c>
    </row>
    <row r="119" ht="25.5">
      <c r="A119" s="1" t="s">
        <v>127</v>
      </c>
      <c r="E119" s="27" t="s">
        <v>3774</v>
      </c>
    </row>
    <row r="120">
      <c r="A120" s="1" t="s">
        <v>128</v>
      </c>
    </row>
    <row r="121">
      <c r="A121" s="1" t="s">
        <v>129</v>
      </c>
      <c r="E121" s="27" t="s">
        <v>123</v>
      </c>
    </row>
    <row r="122" ht="25.5">
      <c r="A122" s="1" t="s">
        <v>121</v>
      </c>
      <c r="B122" s="1">
        <v>33</v>
      </c>
      <c r="C122" s="26" t="s">
        <v>3775</v>
      </c>
      <c r="D122" t="s">
        <v>123</v>
      </c>
      <c r="E122" s="27" t="s">
        <v>3776</v>
      </c>
      <c r="F122" s="28" t="s">
        <v>149</v>
      </c>
      <c r="G122" s="29">
        <v>1</v>
      </c>
      <c r="H122" s="28">
        <v>0.04079</v>
      </c>
      <c r="I122" s="30">
        <f>ROUND(G122*H122,P4)</f>
        <v>0</v>
      </c>
      <c r="L122" s="31">
        <v>0</v>
      </c>
      <c r="M122" s="24">
        <f>ROUND(G122*L122,P4)</f>
        <v>0</v>
      </c>
      <c r="N122" s="25" t="s">
        <v>536</v>
      </c>
      <c r="O122" s="32">
        <f>M122*AA122</f>
        <v>0</v>
      </c>
      <c r="P122" s="1">
        <v>3</v>
      </c>
      <c r="AA122" s="1">
        <f>IF(P122=1,$O$3,IF(P122=2,$O$4,$O$5))</f>
        <v>0</v>
      </c>
    </row>
    <row r="123" ht="25.5">
      <c r="A123" s="1" t="s">
        <v>127</v>
      </c>
      <c r="E123" s="27" t="s">
        <v>3776</v>
      </c>
    </row>
    <row r="124">
      <c r="A124" s="1" t="s">
        <v>128</v>
      </c>
    </row>
    <row r="125">
      <c r="A125" s="1" t="s">
        <v>129</v>
      </c>
      <c r="E125" s="27" t="s">
        <v>123</v>
      </c>
    </row>
    <row r="126" ht="25.5">
      <c r="A126" s="1" t="s">
        <v>121</v>
      </c>
      <c r="B126" s="1">
        <v>35</v>
      </c>
      <c r="C126" s="26" t="s">
        <v>3777</v>
      </c>
      <c r="D126" t="s">
        <v>123</v>
      </c>
      <c r="E126" s="27" t="s">
        <v>3778</v>
      </c>
      <c r="F126" s="28" t="s">
        <v>142</v>
      </c>
      <c r="G126" s="29">
        <v>461</v>
      </c>
      <c r="H126" s="28">
        <v>0.00046000000000000001</v>
      </c>
      <c r="I126" s="30">
        <f>ROUND(G126*H126,P4)</f>
        <v>0</v>
      </c>
      <c r="L126" s="31">
        <v>0</v>
      </c>
      <c r="M126" s="24">
        <f>ROUND(G126*L126,P4)</f>
        <v>0</v>
      </c>
      <c r="N126" s="25" t="s">
        <v>536</v>
      </c>
      <c r="O126" s="32">
        <f>M126*AA126</f>
        <v>0</v>
      </c>
      <c r="P126" s="1">
        <v>3</v>
      </c>
      <c r="AA126" s="1">
        <f>IF(P126=1,$O$3,IF(P126=2,$O$4,$O$5))</f>
        <v>0</v>
      </c>
    </row>
    <row r="127" ht="25.5">
      <c r="A127" s="1" t="s">
        <v>127</v>
      </c>
      <c r="E127" s="27" t="s">
        <v>3778</v>
      </c>
    </row>
    <row r="128">
      <c r="A128" s="1" t="s">
        <v>128</v>
      </c>
    </row>
    <row r="129">
      <c r="A129" s="1" t="s">
        <v>129</v>
      </c>
      <c r="E129" s="27" t="s">
        <v>123</v>
      </c>
    </row>
    <row r="130" ht="25.5">
      <c r="A130" s="1" t="s">
        <v>121</v>
      </c>
      <c r="B130" s="1">
        <v>36</v>
      </c>
      <c r="C130" s="26" t="s">
        <v>3779</v>
      </c>
      <c r="D130" t="s">
        <v>123</v>
      </c>
      <c r="E130" s="27" t="s">
        <v>3780</v>
      </c>
      <c r="F130" s="28" t="s">
        <v>142</v>
      </c>
      <c r="G130" s="29">
        <v>213</v>
      </c>
      <c r="H130" s="28">
        <v>0.00055000000000000003</v>
      </c>
      <c r="I130" s="30">
        <f>ROUND(G130*H130,P4)</f>
        <v>0</v>
      </c>
      <c r="L130" s="31">
        <v>0</v>
      </c>
      <c r="M130" s="24">
        <f>ROUND(G130*L130,P4)</f>
        <v>0</v>
      </c>
      <c r="N130" s="25" t="s">
        <v>536</v>
      </c>
      <c r="O130" s="32">
        <f>M130*AA130</f>
        <v>0</v>
      </c>
      <c r="P130" s="1">
        <v>3</v>
      </c>
      <c r="AA130" s="1">
        <f>IF(P130=1,$O$3,IF(P130=2,$O$4,$O$5))</f>
        <v>0</v>
      </c>
    </row>
    <row r="131" ht="25.5">
      <c r="A131" s="1" t="s">
        <v>127</v>
      </c>
      <c r="E131" s="27" t="s">
        <v>3780</v>
      </c>
    </row>
    <row r="132">
      <c r="A132" s="1" t="s">
        <v>128</v>
      </c>
    </row>
    <row r="133">
      <c r="A133" s="1" t="s">
        <v>129</v>
      </c>
      <c r="E133" s="27" t="s">
        <v>123</v>
      </c>
    </row>
    <row r="134" ht="25.5">
      <c r="A134" s="1" t="s">
        <v>121</v>
      </c>
      <c r="B134" s="1">
        <v>37</v>
      </c>
      <c r="C134" s="26" t="s">
        <v>3781</v>
      </c>
      <c r="D134" t="s">
        <v>123</v>
      </c>
      <c r="E134" s="27" t="s">
        <v>3782</v>
      </c>
      <c r="F134" s="28" t="s">
        <v>142</v>
      </c>
      <c r="G134" s="29">
        <v>114</v>
      </c>
      <c r="H134" s="28">
        <v>0.00069999999999999999</v>
      </c>
      <c r="I134" s="30">
        <f>ROUND(G134*H134,P4)</f>
        <v>0</v>
      </c>
      <c r="L134" s="31">
        <v>0</v>
      </c>
      <c r="M134" s="24">
        <f>ROUND(G134*L134,P4)</f>
        <v>0</v>
      </c>
      <c r="N134" s="25" t="s">
        <v>536</v>
      </c>
      <c r="O134" s="32">
        <f>M134*AA134</f>
        <v>0</v>
      </c>
      <c r="P134" s="1">
        <v>3</v>
      </c>
      <c r="AA134" s="1">
        <f>IF(P134=1,$O$3,IF(P134=2,$O$4,$O$5))</f>
        <v>0</v>
      </c>
    </row>
    <row r="135" ht="25.5">
      <c r="A135" s="1" t="s">
        <v>127</v>
      </c>
      <c r="E135" s="27" t="s">
        <v>3782</v>
      </c>
    </row>
    <row r="136">
      <c r="A136" s="1" t="s">
        <v>128</v>
      </c>
    </row>
    <row r="137">
      <c r="A137" s="1" t="s">
        <v>129</v>
      </c>
      <c r="E137" s="27" t="s">
        <v>123</v>
      </c>
    </row>
    <row r="138">
      <c r="A138" s="1" t="s">
        <v>121</v>
      </c>
      <c r="B138" s="1">
        <v>38</v>
      </c>
      <c r="C138" s="26" t="s">
        <v>3783</v>
      </c>
      <c r="D138" t="s">
        <v>123</v>
      </c>
      <c r="E138" s="27" t="s">
        <v>3784</v>
      </c>
      <c r="F138" s="28" t="s">
        <v>142</v>
      </c>
      <c r="G138" s="29">
        <v>219</v>
      </c>
      <c r="H138" s="28">
        <v>0.00124</v>
      </c>
      <c r="I138" s="30">
        <f>ROUND(G138*H138,P4)</f>
        <v>0</v>
      </c>
      <c r="L138" s="31">
        <v>0</v>
      </c>
      <c r="M138" s="24">
        <f>ROUND(G138*L138,P4)</f>
        <v>0</v>
      </c>
      <c r="N138" s="25" t="s">
        <v>536</v>
      </c>
      <c r="O138" s="32">
        <f>M138*AA138</f>
        <v>0</v>
      </c>
      <c r="P138" s="1">
        <v>3</v>
      </c>
      <c r="AA138" s="1">
        <f>IF(P138=1,$O$3,IF(P138=2,$O$4,$O$5))</f>
        <v>0</v>
      </c>
    </row>
    <row r="139">
      <c r="A139" s="1" t="s">
        <v>127</v>
      </c>
      <c r="E139" s="27" t="s">
        <v>3784</v>
      </c>
    </row>
    <row r="140">
      <c r="A140" s="1" t="s">
        <v>128</v>
      </c>
    </row>
    <row r="141">
      <c r="A141" s="1" t="s">
        <v>129</v>
      </c>
      <c r="E141" s="27" t="s">
        <v>123</v>
      </c>
    </row>
    <row r="142">
      <c r="A142" s="1" t="s">
        <v>121</v>
      </c>
      <c r="B142" s="1">
        <v>39</v>
      </c>
      <c r="C142" s="26" t="s">
        <v>3785</v>
      </c>
      <c r="D142" t="s">
        <v>123</v>
      </c>
      <c r="E142" s="27" t="s">
        <v>3786</v>
      </c>
      <c r="F142" s="28" t="s">
        <v>142</v>
      </c>
      <c r="G142" s="29">
        <v>86</v>
      </c>
      <c r="H142" s="28">
        <v>0.0016100000000000001</v>
      </c>
      <c r="I142" s="30">
        <f>ROUND(G142*H142,P4)</f>
        <v>0</v>
      </c>
      <c r="L142" s="31">
        <v>0</v>
      </c>
      <c r="M142" s="24">
        <f>ROUND(G142*L142,P4)</f>
        <v>0</v>
      </c>
      <c r="N142" s="25" t="s">
        <v>536</v>
      </c>
      <c r="O142" s="32">
        <f>M142*AA142</f>
        <v>0</v>
      </c>
      <c r="P142" s="1">
        <v>3</v>
      </c>
      <c r="AA142" s="1">
        <f>IF(P142=1,$O$3,IF(P142=2,$O$4,$O$5))</f>
        <v>0</v>
      </c>
    </row>
    <row r="143">
      <c r="A143" s="1" t="s">
        <v>127</v>
      </c>
      <c r="E143" s="27" t="s">
        <v>3786</v>
      </c>
    </row>
    <row r="144">
      <c r="A144" s="1" t="s">
        <v>128</v>
      </c>
    </row>
    <row r="145">
      <c r="A145" s="1" t="s">
        <v>129</v>
      </c>
      <c r="E145" s="27" t="s">
        <v>123</v>
      </c>
    </row>
    <row r="146">
      <c r="A146" s="1" t="s">
        <v>121</v>
      </c>
      <c r="B146" s="1">
        <v>40</v>
      </c>
      <c r="C146" s="26" t="s">
        <v>3787</v>
      </c>
      <c r="D146" t="s">
        <v>123</v>
      </c>
      <c r="E146" s="27" t="s">
        <v>3788</v>
      </c>
      <c r="F146" s="28" t="s">
        <v>142</v>
      </c>
      <c r="G146" s="29">
        <v>145</v>
      </c>
      <c r="H146" s="28">
        <v>0.0019599999999999999</v>
      </c>
      <c r="I146" s="30">
        <f>ROUND(G146*H146,P4)</f>
        <v>0</v>
      </c>
      <c r="L146" s="31">
        <v>0</v>
      </c>
      <c r="M146" s="24">
        <f>ROUND(G146*L146,P4)</f>
        <v>0</v>
      </c>
      <c r="N146" s="25" t="s">
        <v>536</v>
      </c>
      <c r="O146" s="32">
        <f>M146*AA146</f>
        <v>0</v>
      </c>
      <c r="P146" s="1">
        <v>3</v>
      </c>
      <c r="AA146" s="1">
        <f>IF(P146=1,$O$3,IF(P146=2,$O$4,$O$5))</f>
        <v>0</v>
      </c>
    </row>
    <row r="147">
      <c r="A147" s="1" t="s">
        <v>127</v>
      </c>
      <c r="E147" s="27" t="s">
        <v>3788</v>
      </c>
    </row>
    <row r="148">
      <c r="A148" s="1" t="s">
        <v>128</v>
      </c>
    </row>
    <row r="149">
      <c r="A149" s="1" t="s">
        <v>129</v>
      </c>
      <c r="E149" s="27" t="s">
        <v>123</v>
      </c>
    </row>
    <row r="150">
      <c r="A150" s="1" t="s">
        <v>121</v>
      </c>
      <c r="B150" s="1">
        <v>41</v>
      </c>
      <c r="C150" s="26" t="s">
        <v>3789</v>
      </c>
      <c r="D150" t="s">
        <v>123</v>
      </c>
      <c r="E150" s="27" t="s">
        <v>3790</v>
      </c>
      <c r="F150" s="28" t="s">
        <v>142</v>
      </c>
      <c r="G150" s="29">
        <v>26</v>
      </c>
      <c r="H150" s="28">
        <v>0.0034399999999999999</v>
      </c>
      <c r="I150" s="30">
        <f>ROUND(G150*H150,P4)</f>
        <v>0</v>
      </c>
      <c r="L150" s="31">
        <v>0</v>
      </c>
      <c r="M150" s="24">
        <f>ROUND(G150*L150,P4)</f>
        <v>0</v>
      </c>
      <c r="N150" s="25" t="s">
        <v>536</v>
      </c>
      <c r="O150" s="32">
        <f>M150*AA150</f>
        <v>0</v>
      </c>
      <c r="P150" s="1">
        <v>3</v>
      </c>
      <c r="AA150" s="1">
        <f>IF(P150=1,$O$3,IF(P150=2,$O$4,$O$5))</f>
        <v>0</v>
      </c>
    </row>
    <row r="151">
      <c r="A151" s="1" t="s">
        <v>127</v>
      </c>
      <c r="E151" s="27" t="s">
        <v>3790</v>
      </c>
    </row>
    <row r="152">
      <c r="A152" s="1" t="s">
        <v>128</v>
      </c>
    </row>
    <row r="153">
      <c r="A153" s="1" t="s">
        <v>129</v>
      </c>
      <c r="E153" s="27" t="s">
        <v>123</v>
      </c>
    </row>
    <row r="154" ht="25.5">
      <c r="A154" s="1" t="s">
        <v>121</v>
      </c>
      <c r="B154" s="1">
        <v>42</v>
      </c>
      <c r="C154" s="26" t="s">
        <v>3791</v>
      </c>
      <c r="D154" t="s">
        <v>123</v>
      </c>
      <c r="E154" s="27" t="s">
        <v>3407</v>
      </c>
      <c r="F154" s="28" t="s">
        <v>142</v>
      </c>
      <c r="G154" s="29">
        <v>658</v>
      </c>
      <c r="H154" s="28">
        <v>0.00011</v>
      </c>
      <c r="I154" s="30">
        <f>ROUND(G154*H154,P4)</f>
        <v>0</v>
      </c>
      <c r="L154" s="31">
        <v>0</v>
      </c>
      <c r="M154" s="24">
        <f>ROUND(G154*L154,P4)</f>
        <v>0</v>
      </c>
      <c r="N154" s="25" t="s">
        <v>536</v>
      </c>
      <c r="O154" s="32">
        <f>M154*AA154</f>
        <v>0</v>
      </c>
      <c r="P154" s="1">
        <v>3</v>
      </c>
      <c r="AA154" s="1">
        <f>IF(P154=1,$O$3,IF(P154=2,$O$4,$O$5))</f>
        <v>0</v>
      </c>
    </row>
    <row r="155" ht="38.25">
      <c r="A155" s="1" t="s">
        <v>127</v>
      </c>
      <c r="E155" s="27" t="s">
        <v>3792</v>
      </c>
    </row>
    <row r="156" ht="51">
      <c r="A156" s="1" t="s">
        <v>128</v>
      </c>
      <c r="E156" s="33" t="s">
        <v>3793</v>
      </c>
    </row>
    <row r="157">
      <c r="A157" s="1" t="s">
        <v>129</v>
      </c>
      <c r="E157" s="27" t="s">
        <v>123</v>
      </c>
    </row>
    <row r="158" ht="25.5">
      <c r="A158" s="1" t="s">
        <v>121</v>
      </c>
      <c r="B158" s="1">
        <v>43</v>
      </c>
      <c r="C158" s="26" t="s">
        <v>3794</v>
      </c>
      <c r="D158" t="s">
        <v>123</v>
      </c>
      <c r="E158" s="27" t="s">
        <v>3407</v>
      </c>
      <c r="F158" s="28" t="s">
        <v>142</v>
      </c>
      <c r="G158" s="29">
        <v>327</v>
      </c>
      <c r="H158" s="28">
        <v>0.00016000000000000001</v>
      </c>
      <c r="I158" s="30">
        <f>ROUND(G158*H158,P4)</f>
        <v>0</v>
      </c>
      <c r="L158" s="31">
        <v>0</v>
      </c>
      <c r="M158" s="24">
        <f>ROUND(G158*L158,P4)</f>
        <v>0</v>
      </c>
      <c r="N158" s="25" t="s">
        <v>536</v>
      </c>
      <c r="O158" s="32">
        <f>M158*AA158</f>
        <v>0</v>
      </c>
      <c r="P158" s="1">
        <v>3</v>
      </c>
      <c r="AA158" s="1">
        <f>IF(P158=1,$O$3,IF(P158=2,$O$4,$O$5))</f>
        <v>0</v>
      </c>
    </row>
    <row r="159" ht="38.25">
      <c r="A159" s="1" t="s">
        <v>127</v>
      </c>
      <c r="E159" s="27" t="s">
        <v>3795</v>
      </c>
    </row>
    <row r="160" ht="63.75">
      <c r="A160" s="1" t="s">
        <v>128</v>
      </c>
      <c r="E160" s="33" t="s">
        <v>3796</v>
      </c>
    </row>
    <row r="161">
      <c r="A161" s="1" t="s">
        <v>129</v>
      </c>
      <c r="E161" s="27" t="s">
        <v>123</v>
      </c>
    </row>
    <row r="162" ht="25.5">
      <c r="A162" s="1" t="s">
        <v>121</v>
      </c>
      <c r="B162" s="1">
        <v>50</v>
      </c>
      <c r="C162" s="26" t="s">
        <v>3797</v>
      </c>
      <c r="D162" t="s">
        <v>123</v>
      </c>
      <c r="E162" s="27" t="s">
        <v>3798</v>
      </c>
      <c r="F162" s="28" t="s">
        <v>632</v>
      </c>
      <c r="G162" s="29">
        <v>1.488</v>
      </c>
      <c r="H162" s="28">
        <v>0</v>
      </c>
      <c r="I162" s="30">
        <f>ROUND(G162*H162,P4)</f>
        <v>0</v>
      </c>
      <c r="L162" s="31">
        <v>0</v>
      </c>
      <c r="M162" s="24">
        <f>ROUND(G162*L162,P4)</f>
        <v>0</v>
      </c>
      <c r="N162" s="25" t="s">
        <v>536</v>
      </c>
      <c r="O162" s="32">
        <f>M162*AA162</f>
        <v>0</v>
      </c>
      <c r="P162" s="1">
        <v>3</v>
      </c>
      <c r="AA162" s="1">
        <f>IF(P162=1,$O$3,IF(P162=2,$O$4,$O$5))</f>
        <v>0</v>
      </c>
    </row>
    <row r="163" ht="25.5">
      <c r="A163" s="1" t="s">
        <v>127</v>
      </c>
      <c r="E163" s="27" t="s">
        <v>3798</v>
      </c>
    </row>
    <row r="164">
      <c r="A164" s="1" t="s">
        <v>128</v>
      </c>
    </row>
    <row r="165">
      <c r="A165" s="1" t="s">
        <v>129</v>
      </c>
      <c r="E165" s="27" t="s">
        <v>123</v>
      </c>
    </row>
    <row r="166">
      <c r="A166" s="1" t="s">
        <v>121</v>
      </c>
      <c r="B166" s="1">
        <v>44</v>
      </c>
      <c r="C166" s="26" t="s">
        <v>3799</v>
      </c>
      <c r="D166" t="s">
        <v>123</v>
      </c>
      <c r="E166" s="27" t="s">
        <v>3800</v>
      </c>
      <c r="F166" s="28" t="s">
        <v>637</v>
      </c>
      <c r="G166" s="29">
        <v>1</v>
      </c>
      <c r="H166" s="28">
        <v>0.0026199999999999999</v>
      </c>
      <c r="I166" s="30">
        <f>ROUND(G166*H166,P4)</f>
        <v>0</v>
      </c>
      <c r="L166" s="31">
        <v>0</v>
      </c>
      <c r="M166" s="24">
        <f>ROUND(G166*L166,P4)</f>
        <v>0</v>
      </c>
      <c r="N166" s="25" t="s">
        <v>177</v>
      </c>
      <c r="O166" s="32">
        <f>M166*AA166</f>
        <v>0</v>
      </c>
      <c r="P166" s="1">
        <v>3</v>
      </c>
      <c r="AA166" s="1">
        <f>IF(P166=1,$O$3,IF(P166=2,$O$4,$O$5))</f>
        <v>0</v>
      </c>
    </row>
    <row r="167">
      <c r="A167" s="1" t="s">
        <v>127</v>
      </c>
      <c r="E167" s="27" t="s">
        <v>3800</v>
      </c>
    </row>
    <row r="168">
      <c r="A168" s="1" t="s">
        <v>128</v>
      </c>
    </row>
    <row r="169" ht="89.25">
      <c r="A169" s="1" t="s">
        <v>129</v>
      </c>
      <c r="E169" s="27" t="s">
        <v>3801</v>
      </c>
    </row>
    <row r="170">
      <c r="A170" s="1" t="s">
        <v>121</v>
      </c>
      <c r="B170" s="1">
        <v>45</v>
      </c>
      <c r="C170" s="26" t="s">
        <v>3802</v>
      </c>
      <c r="D170" t="s">
        <v>123</v>
      </c>
      <c r="E170" s="27" t="s">
        <v>3803</v>
      </c>
      <c r="F170" s="28" t="s">
        <v>637</v>
      </c>
      <c r="G170" s="29">
        <v>1</v>
      </c>
      <c r="H170" s="28">
        <v>0.0026199999999999999</v>
      </c>
      <c r="I170" s="30">
        <f>ROUND(G170*H170,P4)</f>
        <v>0</v>
      </c>
      <c r="L170" s="31">
        <v>0</v>
      </c>
      <c r="M170" s="24">
        <f>ROUND(G170*L170,P4)</f>
        <v>0</v>
      </c>
      <c r="N170" s="25" t="s">
        <v>177</v>
      </c>
      <c r="O170" s="32">
        <f>M170*AA170</f>
        <v>0</v>
      </c>
      <c r="P170" s="1">
        <v>3</v>
      </c>
      <c r="AA170" s="1">
        <f>IF(P170=1,$O$3,IF(P170=2,$O$4,$O$5))</f>
        <v>0</v>
      </c>
    </row>
    <row r="171">
      <c r="A171" s="1" t="s">
        <v>127</v>
      </c>
      <c r="E171" s="27" t="s">
        <v>3803</v>
      </c>
    </row>
    <row r="172">
      <c r="A172" s="1" t="s">
        <v>128</v>
      </c>
    </row>
    <row r="173" ht="51">
      <c r="A173" s="1" t="s">
        <v>129</v>
      </c>
      <c r="E173" s="27" t="s">
        <v>3804</v>
      </c>
    </row>
    <row r="174">
      <c r="A174" s="1" t="s">
        <v>121</v>
      </c>
      <c r="B174" s="1">
        <v>46</v>
      </c>
      <c r="C174" s="26" t="s">
        <v>3805</v>
      </c>
      <c r="D174" t="s">
        <v>123</v>
      </c>
      <c r="E174" s="27" t="s">
        <v>3806</v>
      </c>
      <c r="F174" s="28" t="s">
        <v>637</v>
      </c>
      <c r="G174" s="29">
        <v>1</v>
      </c>
      <c r="H174" s="28">
        <v>0.0026199999999999999</v>
      </c>
      <c r="I174" s="30">
        <f>ROUND(G174*H174,P4)</f>
        <v>0</v>
      </c>
      <c r="L174" s="31">
        <v>0</v>
      </c>
      <c r="M174" s="24">
        <f>ROUND(G174*L174,P4)</f>
        <v>0</v>
      </c>
      <c r="N174" s="25" t="s">
        <v>177</v>
      </c>
      <c r="O174" s="32">
        <f>M174*AA174</f>
        <v>0</v>
      </c>
      <c r="P174" s="1">
        <v>3</v>
      </c>
      <c r="AA174" s="1">
        <f>IF(P174=1,$O$3,IF(P174=2,$O$4,$O$5))</f>
        <v>0</v>
      </c>
    </row>
    <row r="175">
      <c r="A175" s="1" t="s">
        <v>127</v>
      </c>
      <c r="E175" s="27" t="s">
        <v>3806</v>
      </c>
    </row>
    <row r="176">
      <c r="A176" s="1" t="s">
        <v>128</v>
      </c>
    </row>
    <row r="177" ht="38.25">
      <c r="A177" s="1" t="s">
        <v>129</v>
      </c>
      <c r="E177" s="27" t="s">
        <v>3807</v>
      </c>
    </row>
    <row r="178">
      <c r="A178" s="1" t="s">
        <v>121</v>
      </c>
      <c r="B178" s="1">
        <v>47</v>
      </c>
      <c r="C178" s="26" t="s">
        <v>3808</v>
      </c>
      <c r="D178" t="s">
        <v>123</v>
      </c>
      <c r="E178" s="27" t="s">
        <v>3809</v>
      </c>
      <c r="F178" s="28" t="s">
        <v>637</v>
      </c>
      <c r="G178" s="29">
        <v>1</v>
      </c>
      <c r="H178" s="28">
        <v>0.0026199999999999999</v>
      </c>
      <c r="I178" s="30">
        <f>ROUND(G178*H178,P4)</f>
        <v>0</v>
      </c>
      <c r="L178" s="31">
        <v>0</v>
      </c>
      <c r="M178" s="24">
        <f>ROUND(G178*L178,P4)</f>
        <v>0</v>
      </c>
      <c r="N178" s="25" t="s">
        <v>177</v>
      </c>
      <c r="O178" s="32">
        <f>M178*AA178</f>
        <v>0</v>
      </c>
      <c r="P178" s="1">
        <v>3</v>
      </c>
      <c r="AA178" s="1">
        <f>IF(P178=1,$O$3,IF(P178=2,$O$4,$O$5))</f>
        <v>0</v>
      </c>
    </row>
    <row r="179">
      <c r="A179" s="1" t="s">
        <v>127</v>
      </c>
      <c r="E179" s="27" t="s">
        <v>3809</v>
      </c>
    </row>
    <row r="180">
      <c r="A180" s="1" t="s">
        <v>128</v>
      </c>
    </row>
    <row r="181" ht="102">
      <c r="A181" s="1" t="s">
        <v>129</v>
      </c>
      <c r="E181" s="27" t="s">
        <v>3810</v>
      </c>
    </row>
    <row r="182">
      <c r="A182" s="1" t="s">
        <v>121</v>
      </c>
      <c r="B182" s="1">
        <v>48</v>
      </c>
      <c r="C182" s="26" t="s">
        <v>3811</v>
      </c>
      <c r="D182" t="s">
        <v>123</v>
      </c>
      <c r="E182" s="27" t="s">
        <v>3812</v>
      </c>
      <c r="F182" s="28" t="s">
        <v>142</v>
      </c>
      <c r="G182" s="29">
        <v>0.59999999999999998</v>
      </c>
      <c r="H182" s="28">
        <v>0.00071000000000000002</v>
      </c>
      <c r="I182" s="30">
        <f>ROUND(G182*H182,P4)</f>
        <v>0</v>
      </c>
      <c r="L182" s="31">
        <v>0</v>
      </c>
      <c r="M182" s="24">
        <f>ROUND(G182*L182,P4)</f>
        <v>0</v>
      </c>
      <c r="N182" s="25" t="s">
        <v>177</v>
      </c>
      <c r="O182" s="32">
        <f>M182*AA182</f>
        <v>0</v>
      </c>
      <c r="P182" s="1">
        <v>3</v>
      </c>
      <c r="AA182" s="1">
        <f>IF(P182=1,$O$3,IF(P182=2,$O$4,$O$5))</f>
        <v>0</v>
      </c>
    </row>
    <row r="183">
      <c r="A183" s="1" t="s">
        <v>127</v>
      </c>
      <c r="E183" s="27" t="s">
        <v>3812</v>
      </c>
    </row>
    <row r="184">
      <c r="A184" s="1" t="s">
        <v>128</v>
      </c>
    </row>
    <row r="185">
      <c r="A185" s="1" t="s">
        <v>129</v>
      </c>
      <c r="E185" s="27" t="s">
        <v>3813</v>
      </c>
    </row>
    <row r="186" ht="25.5">
      <c r="A186" s="1" t="s">
        <v>121</v>
      </c>
      <c r="B186" s="1">
        <v>49</v>
      </c>
      <c r="C186" s="26" t="s">
        <v>3814</v>
      </c>
      <c r="D186" t="s">
        <v>123</v>
      </c>
      <c r="E186" s="27" t="s">
        <v>3815</v>
      </c>
      <c r="F186" s="28" t="s">
        <v>142</v>
      </c>
      <c r="G186" s="29">
        <v>279</v>
      </c>
      <c r="H186" s="28">
        <v>0.00016000000000000001</v>
      </c>
      <c r="I186" s="30">
        <f>ROUND(G186*H186,P4)</f>
        <v>0</v>
      </c>
      <c r="L186" s="31">
        <v>0</v>
      </c>
      <c r="M186" s="24">
        <f>ROUND(G186*L186,P4)</f>
        <v>0</v>
      </c>
      <c r="N186" s="25" t="s">
        <v>177</v>
      </c>
      <c r="O186" s="32">
        <f>M186*AA186</f>
        <v>0</v>
      </c>
      <c r="P186" s="1">
        <v>3</v>
      </c>
      <c r="AA186" s="1">
        <f>IF(P186=1,$O$3,IF(P186=2,$O$4,$O$5))</f>
        <v>0</v>
      </c>
    </row>
    <row r="187" ht="25.5">
      <c r="A187" s="1" t="s">
        <v>127</v>
      </c>
      <c r="E187" s="27" t="s">
        <v>3815</v>
      </c>
    </row>
    <row r="188" ht="63.75">
      <c r="A188" s="1" t="s">
        <v>128</v>
      </c>
      <c r="E188" s="33" t="s">
        <v>3816</v>
      </c>
    </row>
    <row r="189">
      <c r="A189" s="1" t="s">
        <v>129</v>
      </c>
      <c r="E189" s="27" t="s">
        <v>123</v>
      </c>
    </row>
    <row r="190">
      <c r="A190" s="1" t="s">
        <v>118</v>
      </c>
      <c r="C190" s="22" t="s">
        <v>3532</v>
      </c>
      <c r="E190" s="23" t="s">
        <v>3533</v>
      </c>
      <c r="L190" s="24">
        <f>SUMIFS(L191:L286,A191:A286,"P")</f>
        <v>0</v>
      </c>
      <c r="M190" s="24">
        <f>SUMIFS(M191:M286,A191:A286,"P")</f>
        <v>0</v>
      </c>
      <c r="N190" s="25"/>
    </row>
    <row r="191">
      <c r="A191" s="1" t="s">
        <v>121</v>
      </c>
      <c r="B191" s="1">
        <v>52</v>
      </c>
      <c r="C191" s="26" t="s">
        <v>3817</v>
      </c>
      <c r="D191" t="s">
        <v>123</v>
      </c>
      <c r="E191" s="27" t="s">
        <v>3818</v>
      </c>
      <c r="F191" s="28" t="s">
        <v>149</v>
      </c>
      <c r="G191" s="29">
        <v>4</v>
      </c>
      <c r="H191" s="28">
        <v>0.00050000000000000001</v>
      </c>
      <c r="I191" s="30">
        <f>ROUND(G191*H191,P4)</f>
        <v>0</v>
      </c>
      <c r="L191" s="31">
        <v>0</v>
      </c>
      <c r="M191" s="24">
        <f>ROUND(G191*L191,P4)</f>
        <v>0</v>
      </c>
      <c r="N191" s="25" t="s">
        <v>536</v>
      </c>
      <c r="O191" s="32">
        <f>M191*AA191</f>
        <v>0</v>
      </c>
      <c r="P191" s="1">
        <v>3</v>
      </c>
      <c r="AA191" s="1">
        <f>IF(P191=1,$O$3,IF(P191=2,$O$4,$O$5))</f>
        <v>0</v>
      </c>
    </row>
    <row r="192">
      <c r="A192" s="1" t="s">
        <v>127</v>
      </c>
      <c r="E192" s="27" t="s">
        <v>3818</v>
      </c>
    </row>
    <row r="193">
      <c r="A193" s="1" t="s">
        <v>128</v>
      </c>
    </row>
    <row r="194">
      <c r="A194" s="1" t="s">
        <v>129</v>
      </c>
      <c r="E194" s="27" t="s">
        <v>123</v>
      </c>
    </row>
    <row r="195">
      <c r="A195" s="1" t="s">
        <v>121</v>
      </c>
      <c r="B195" s="1">
        <v>54</v>
      </c>
      <c r="C195" s="26" t="s">
        <v>3819</v>
      </c>
      <c r="D195" t="s">
        <v>123</v>
      </c>
      <c r="E195" s="27" t="s">
        <v>3820</v>
      </c>
      <c r="F195" s="28" t="s">
        <v>149</v>
      </c>
      <c r="G195" s="29">
        <v>4</v>
      </c>
      <c r="H195" s="28">
        <v>0.00066</v>
      </c>
      <c r="I195" s="30">
        <f>ROUND(G195*H195,P4)</f>
        <v>0</v>
      </c>
      <c r="L195" s="31">
        <v>0</v>
      </c>
      <c r="M195" s="24">
        <f>ROUND(G195*L195,P4)</f>
        <v>0</v>
      </c>
      <c r="N195" s="25" t="s">
        <v>536</v>
      </c>
      <c r="O195" s="32">
        <f>M195*AA195</f>
        <v>0</v>
      </c>
      <c r="P195" s="1">
        <v>3</v>
      </c>
      <c r="AA195" s="1">
        <f>IF(P195=1,$O$3,IF(P195=2,$O$4,$O$5))</f>
        <v>0</v>
      </c>
    </row>
    <row r="196">
      <c r="A196" s="1" t="s">
        <v>127</v>
      </c>
      <c r="E196" s="27" t="s">
        <v>3820</v>
      </c>
    </row>
    <row r="197">
      <c r="A197" s="1" t="s">
        <v>128</v>
      </c>
    </row>
    <row r="198">
      <c r="A198" s="1" t="s">
        <v>129</v>
      </c>
      <c r="E198" s="27" t="s">
        <v>123</v>
      </c>
    </row>
    <row r="199">
      <c r="A199" s="1" t="s">
        <v>121</v>
      </c>
      <c r="B199" s="1">
        <v>56</v>
      </c>
      <c r="C199" s="26" t="s">
        <v>3821</v>
      </c>
      <c r="D199" t="s">
        <v>123</v>
      </c>
      <c r="E199" s="27" t="s">
        <v>3822</v>
      </c>
      <c r="F199" s="28" t="s">
        <v>149</v>
      </c>
      <c r="G199" s="29">
        <v>1</v>
      </c>
      <c r="H199" s="28">
        <v>0.00073999999999999999</v>
      </c>
      <c r="I199" s="30">
        <f>ROUND(G199*H199,P4)</f>
        <v>0</v>
      </c>
      <c r="L199" s="31">
        <v>0</v>
      </c>
      <c r="M199" s="24">
        <f>ROUND(G199*L199,P4)</f>
        <v>0</v>
      </c>
      <c r="N199" s="25" t="s">
        <v>536</v>
      </c>
      <c r="O199" s="32">
        <f>M199*AA199</f>
        <v>0</v>
      </c>
      <c r="P199" s="1">
        <v>3</v>
      </c>
      <c r="AA199" s="1">
        <f>IF(P199=1,$O$3,IF(P199=2,$O$4,$O$5))</f>
        <v>0</v>
      </c>
    </row>
    <row r="200">
      <c r="A200" s="1" t="s">
        <v>127</v>
      </c>
      <c r="E200" s="27" t="s">
        <v>3822</v>
      </c>
    </row>
    <row r="201">
      <c r="A201" s="1" t="s">
        <v>128</v>
      </c>
    </row>
    <row r="202">
      <c r="A202" s="1" t="s">
        <v>129</v>
      </c>
      <c r="E202" s="27" t="s">
        <v>123</v>
      </c>
    </row>
    <row r="203">
      <c r="A203" s="1" t="s">
        <v>121</v>
      </c>
      <c r="B203" s="1">
        <v>51</v>
      </c>
      <c r="C203" s="26" t="s">
        <v>3823</v>
      </c>
      <c r="D203" t="s">
        <v>123</v>
      </c>
      <c r="E203" s="27" t="s">
        <v>3824</v>
      </c>
      <c r="F203" s="28" t="s">
        <v>149</v>
      </c>
      <c r="G203" s="29">
        <v>4</v>
      </c>
      <c r="H203" s="28">
        <v>0.00013999999999999999</v>
      </c>
      <c r="I203" s="30">
        <f>ROUND(G203*H203,P4)</f>
        <v>0</v>
      </c>
      <c r="L203" s="31">
        <v>0</v>
      </c>
      <c r="M203" s="24">
        <f>ROUND(G203*L203,P4)</f>
        <v>0</v>
      </c>
      <c r="N203" s="25" t="s">
        <v>536</v>
      </c>
      <c r="O203" s="32">
        <f>M203*AA203</f>
        <v>0</v>
      </c>
      <c r="P203" s="1">
        <v>3</v>
      </c>
      <c r="AA203" s="1">
        <f>IF(P203=1,$O$3,IF(P203=2,$O$4,$O$5))</f>
        <v>0</v>
      </c>
    </row>
    <row r="204">
      <c r="A204" s="1" t="s">
        <v>127</v>
      </c>
      <c r="E204" s="27" t="s">
        <v>3824</v>
      </c>
    </row>
    <row r="205">
      <c r="A205" s="1" t="s">
        <v>128</v>
      </c>
    </row>
    <row r="206">
      <c r="A206" s="1" t="s">
        <v>129</v>
      </c>
      <c r="E206" s="27" t="s">
        <v>123</v>
      </c>
    </row>
    <row r="207">
      <c r="A207" s="1" t="s">
        <v>121</v>
      </c>
      <c r="B207" s="1">
        <v>53</v>
      </c>
      <c r="C207" s="26" t="s">
        <v>3825</v>
      </c>
      <c r="D207" t="s">
        <v>123</v>
      </c>
      <c r="E207" s="27" t="s">
        <v>3826</v>
      </c>
      <c r="F207" s="28" t="s">
        <v>149</v>
      </c>
      <c r="G207" s="29">
        <v>4</v>
      </c>
      <c r="H207" s="28">
        <v>0.00024000000000000001</v>
      </c>
      <c r="I207" s="30">
        <f>ROUND(G207*H207,P4)</f>
        <v>0</v>
      </c>
      <c r="L207" s="31">
        <v>0</v>
      </c>
      <c r="M207" s="24">
        <f>ROUND(G207*L207,P4)</f>
        <v>0</v>
      </c>
      <c r="N207" s="25" t="s">
        <v>536</v>
      </c>
      <c r="O207" s="32">
        <f>M207*AA207</f>
        <v>0</v>
      </c>
      <c r="P207" s="1">
        <v>3</v>
      </c>
      <c r="AA207" s="1">
        <f>IF(P207=1,$O$3,IF(P207=2,$O$4,$O$5))</f>
        <v>0</v>
      </c>
    </row>
    <row r="208">
      <c r="A208" s="1" t="s">
        <v>127</v>
      </c>
      <c r="E208" s="27" t="s">
        <v>3826</v>
      </c>
    </row>
    <row r="209">
      <c r="A209" s="1" t="s">
        <v>128</v>
      </c>
    </row>
    <row r="210">
      <c r="A210" s="1" t="s">
        <v>129</v>
      </c>
      <c r="E210" s="27" t="s">
        <v>123</v>
      </c>
    </row>
    <row r="211">
      <c r="A211" s="1" t="s">
        <v>121</v>
      </c>
      <c r="B211" s="1">
        <v>55</v>
      </c>
      <c r="C211" s="26" t="s">
        <v>3827</v>
      </c>
      <c r="D211" t="s">
        <v>123</v>
      </c>
      <c r="E211" s="27" t="s">
        <v>3828</v>
      </c>
      <c r="F211" s="28" t="s">
        <v>149</v>
      </c>
      <c r="G211" s="29">
        <v>1</v>
      </c>
      <c r="H211" s="28">
        <v>0.00033</v>
      </c>
      <c r="I211" s="30">
        <f>ROUND(G211*H211,P4)</f>
        <v>0</v>
      </c>
      <c r="L211" s="31">
        <v>0</v>
      </c>
      <c r="M211" s="24">
        <f>ROUND(G211*L211,P4)</f>
        <v>0</v>
      </c>
      <c r="N211" s="25" t="s">
        <v>536</v>
      </c>
      <c r="O211" s="32">
        <f>M211*AA211</f>
        <v>0</v>
      </c>
      <c r="P211" s="1">
        <v>3</v>
      </c>
      <c r="AA211" s="1">
        <f>IF(P211=1,$O$3,IF(P211=2,$O$4,$O$5))</f>
        <v>0</v>
      </c>
    </row>
    <row r="212">
      <c r="A212" s="1" t="s">
        <v>127</v>
      </c>
      <c r="E212" s="27" t="s">
        <v>3828</v>
      </c>
    </row>
    <row r="213">
      <c r="A213" s="1" t="s">
        <v>128</v>
      </c>
    </row>
    <row r="214">
      <c r="A214" s="1" t="s">
        <v>129</v>
      </c>
      <c r="E214" s="27" t="s">
        <v>123</v>
      </c>
    </row>
    <row r="215">
      <c r="A215" s="1" t="s">
        <v>121</v>
      </c>
      <c r="B215" s="1">
        <v>57</v>
      </c>
      <c r="C215" s="26" t="s">
        <v>3829</v>
      </c>
      <c r="D215" t="s">
        <v>123</v>
      </c>
      <c r="E215" s="27" t="s">
        <v>3830</v>
      </c>
      <c r="F215" s="28" t="s">
        <v>149</v>
      </c>
      <c r="G215" s="29">
        <v>4</v>
      </c>
      <c r="H215" s="28">
        <v>0.00023000000000000001</v>
      </c>
      <c r="I215" s="30">
        <f>ROUND(G215*H215,P4)</f>
        <v>0</v>
      </c>
      <c r="L215" s="31">
        <v>0</v>
      </c>
      <c r="M215" s="24">
        <f>ROUND(G215*L215,P4)</f>
        <v>0</v>
      </c>
      <c r="N215" s="25" t="s">
        <v>536</v>
      </c>
      <c r="O215" s="32">
        <f>M215*AA215</f>
        <v>0</v>
      </c>
      <c r="P215" s="1">
        <v>3</v>
      </c>
      <c r="AA215" s="1">
        <f>IF(P215=1,$O$3,IF(P215=2,$O$4,$O$5))</f>
        <v>0</v>
      </c>
    </row>
    <row r="216">
      <c r="A216" s="1" t="s">
        <v>127</v>
      </c>
      <c r="E216" s="27" t="s">
        <v>3830</v>
      </c>
    </row>
    <row r="217">
      <c r="A217" s="1" t="s">
        <v>128</v>
      </c>
    </row>
    <row r="218">
      <c r="A218" s="1" t="s">
        <v>129</v>
      </c>
      <c r="E218" s="27" t="s">
        <v>123</v>
      </c>
    </row>
    <row r="219">
      <c r="A219" s="1" t="s">
        <v>121</v>
      </c>
      <c r="B219" s="1">
        <v>58</v>
      </c>
      <c r="C219" s="26" t="s">
        <v>3831</v>
      </c>
      <c r="D219" t="s">
        <v>123</v>
      </c>
      <c r="E219" s="27" t="s">
        <v>3832</v>
      </c>
      <c r="F219" s="28" t="s">
        <v>149</v>
      </c>
      <c r="G219" s="29">
        <v>32</v>
      </c>
      <c r="H219" s="28">
        <v>0.00022000000000000001</v>
      </c>
      <c r="I219" s="30">
        <f>ROUND(G219*H219,P4)</f>
        <v>0</v>
      </c>
      <c r="L219" s="31">
        <v>0</v>
      </c>
      <c r="M219" s="24">
        <f>ROUND(G219*L219,P4)</f>
        <v>0</v>
      </c>
      <c r="N219" s="25" t="s">
        <v>536</v>
      </c>
      <c r="O219" s="32">
        <f>M219*AA219</f>
        <v>0</v>
      </c>
      <c r="P219" s="1">
        <v>3</v>
      </c>
      <c r="AA219" s="1">
        <f>IF(P219=1,$O$3,IF(P219=2,$O$4,$O$5))</f>
        <v>0</v>
      </c>
    </row>
    <row r="220">
      <c r="A220" s="1" t="s">
        <v>127</v>
      </c>
      <c r="E220" s="27" t="s">
        <v>3832</v>
      </c>
    </row>
    <row r="221">
      <c r="A221" s="1" t="s">
        <v>128</v>
      </c>
    </row>
    <row r="222">
      <c r="A222" s="1" t="s">
        <v>129</v>
      </c>
      <c r="E222" s="27" t="s">
        <v>123</v>
      </c>
    </row>
    <row r="223" ht="25.5">
      <c r="A223" s="1" t="s">
        <v>121</v>
      </c>
      <c r="B223" s="1">
        <v>59</v>
      </c>
      <c r="C223" s="26" t="s">
        <v>3833</v>
      </c>
      <c r="D223" t="s">
        <v>123</v>
      </c>
      <c r="E223" s="27" t="s">
        <v>3834</v>
      </c>
      <c r="F223" s="28" t="s">
        <v>149</v>
      </c>
      <c r="G223" s="29">
        <v>4</v>
      </c>
      <c r="H223" s="28">
        <v>0.00056999999999999998</v>
      </c>
      <c r="I223" s="30">
        <f>ROUND(G223*H223,P4)</f>
        <v>0</v>
      </c>
      <c r="L223" s="31">
        <v>0</v>
      </c>
      <c r="M223" s="24">
        <f>ROUND(G223*L223,P4)</f>
        <v>0</v>
      </c>
      <c r="N223" s="25" t="s">
        <v>536</v>
      </c>
      <c r="O223" s="32">
        <f>M223*AA223</f>
        <v>0</v>
      </c>
      <c r="P223" s="1">
        <v>3</v>
      </c>
      <c r="AA223" s="1">
        <f>IF(P223=1,$O$3,IF(P223=2,$O$4,$O$5))</f>
        <v>0</v>
      </c>
    </row>
    <row r="224" ht="25.5">
      <c r="A224" s="1" t="s">
        <v>127</v>
      </c>
      <c r="E224" s="27" t="s">
        <v>3834</v>
      </c>
    </row>
    <row r="225">
      <c r="A225" s="1" t="s">
        <v>128</v>
      </c>
    </row>
    <row r="226">
      <c r="A226" s="1" t="s">
        <v>129</v>
      </c>
      <c r="E226" s="27" t="s">
        <v>123</v>
      </c>
    </row>
    <row r="227" ht="25.5">
      <c r="A227" s="1" t="s">
        <v>121</v>
      </c>
      <c r="B227" s="1">
        <v>60</v>
      </c>
      <c r="C227" s="26" t="s">
        <v>3835</v>
      </c>
      <c r="D227" t="s">
        <v>123</v>
      </c>
      <c r="E227" s="27" t="s">
        <v>3836</v>
      </c>
      <c r="F227" s="28" t="s">
        <v>149</v>
      </c>
      <c r="G227" s="29">
        <v>4</v>
      </c>
      <c r="H227" s="28">
        <v>0.00124</v>
      </c>
      <c r="I227" s="30">
        <f>ROUND(G227*H227,P4)</f>
        <v>0</v>
      </c>
      <c r="L227" s="31">
        <v>0</v>
      </c>
      <c r="M227" s="24">
        <f>ROUND(G227*L227,P4)</f>
        <v>0</v>
      </c>
      <c r="N227" s="25" t="s">
        <v>536</v>
      </c>
      <c r="O227" s="32">
        <f>M227*AA227</f>
        <v>0</v>
      </c>
      <c r="P227" s="1">
        <v>3</v>
      </c>
      <c r="AA227" s="1">
        <f>IF(P227=1,$O$3,IF(P227=2,$O$4,$O$5))</f>
        <v>0</v>
      </c>
    </row>
    <row r="228" ht="25.5">
      <c r="A228" s="1" t="s">
        <v>127</v>
      </c>
      <c r="E228" s="27" t="s">
        <v>3836</v>
      </c>
    </row>
    <row r="229">
      <c r="A229" s="1" t="s">
        <v>128</v>
      </c>
    </row>
    <row r="230">
      <c r="A230" s="1" t="s">
        <v>129</v>
      </c>
      <c r="E230" s="27" t="s">
        <v>123</v>
      </c>
    </row>
    <row r="231" ht="25.5">
      <c r="A231" s="1" t="s">
        <v>121</v>
      </c>
      <c r="B231" s="1">
        <v>61</v>
      </c>
      <c r="C231" s="26" t="s">
        <v>3837</v>
      </c>
      <c r="D231" t="s">
        <v>123</v>
      </c>
      <c r="E231" s="27" t="s">
        <v>3838</v>
      </c>
      <c r="F231" s="28" t="s">
        <v>149</v>
      </c>
      <c r="G231" s="29">
        <v>1</v>
      </c>
      <c r="H231" s="28">
        <v>0.00173</v>
      </c>
      <c r="I231" s="30">
        <f>ROUND(G231*H231,P4)</f>
        <v>0</v>
      </c>
      <c r="L231" s="31">
        <v>0</v>
      </c>
      <c r="M231" s="24">
        <f>ROUND(G231*L231,P4)</f>
        <v>0</v>
      </c>
      <c r="N231" s="25" t="s">
        <v>536</v>
      </c>
      <c r="O231" s="32">
        <f>M231*AA231</f>
        <v>0</v>
      </c>
      <c r="P231" s="1">
        <v>3</v>
      </c>
      <c r="AA231" s="1">
        <f>IF(P231=1,$O$3,IF(P231=2,$O$4,$O$5))</f>
        <v>0</v>
      </c>
    </row>
    <row r="232" ht="25.5">
      <c r="A232" s="1" t="s">
        <v>127</v>
      </c>
      <c r="E232" s="27" t="s">
        <v>3838</v>
      </c>
    </row>
    <row r="233">
      <c r="A233" s="1" t="s">
        <v>128</v>
      </c>
    </row>
    <row r="234">
      <c r="A234" s="1" t="s">
        <v>129</v>
      </c>
      <c r="E234" s="27" t="s">
        <v>123</v>
      </c>
    </row>
    <row r="235" ht="25.5">
      <c r="A235" s="1" t="s">
        <v>121</v>
      </c>
      <c r="B235" s="1">
        <v>62</v>
      </c>
      <c r="C235" s="26" t="s">
        <v>3839</v>
      </c>
      <c r="D235" t="s">
        <v>123</v>
      </c>
      <c r="E235" s="27" t="s">
        <v>3840</v>
      </c>
      <c r="F235" s="28" t="s">
        <v>149</v>
      </c>
      <c r="G235" s="29">
        <v>2</v>
      </c>
      <c r="H235" s="28">
        <v>0.00040000000000000002</v>
      </c>
      <c r="I235" s="30">
        <f>ROUND(G235*H235,P4)</f>
        <v>0</v>
      </c>
      <c r="L235" s="31">
        <v>0</v>
      </c>
      <c r="M235" s="24">
        <f>ROUND(G235*L235,P4)</f>
        <v>0</v>
      </c>
      <c r="N235" s="25" t="s">
        <v>536</v>
      </c>
      <c r="O235" s="32">
        <f>M235*AA235</f>
        <v>0</v>
      </c>
      <c r="P235" s="1">
        <v>3</v>
      </c>
      <c r="AA235" s="1">
        <f>IF(P235=1,$O$3,IF(P235=2,$O$4,$O$5))</f>
        <v>0</v>
      </c>
    </row>
    <row r="236" ht="25.5">
      <c r="A236" s="1" t="s">
        <v>127</v>
      </c>
      <c r="E236" s="27" t="s">
        <v>3840</v>
      </c>
    </row>
    <row r="237">
      <c r="A237" s="1" t="s">
        <v>128</v>
      </c>
    </row>
    <row r="238">
      <c r="A238" s="1" t="s">
        <v>129</v>
      </c>
      <c r="E238" s="27" t="s">
        <v>123</v>
      </c>
    </row>
    <row r="239">
      <c r="A239" s="1" t="s">
        <v>121</v>
      </c>
      <c r="B239" s="1">
        <v>63</v>
      </c>
      <c r="C239" s="26" t="s">
        <v>3841</v>
      </c>
      <c r="D239" t="s">
        <v>123</v>
      </c>
      <c r="E239" s="27" t="s">
        <v>3842</v>
      </c>
      <c r="F239" s="28" t="s">
        <v>149</v>
      </c>
      <c r="G239" s="29">
        <v>18</v>
      </c>
      <c r="H239" s="28">
        <v>0.00056999999999999998</v>
      </c>
      <c r="I239" s="30">
        <f>ROUND(G239*H239,P4)</f>
        <v>0</v>
      </c>
      <c r="L239" s="31">
        <v>0</v>
      </c>
      <c r="M239" s="24">
        <f>ROUND(G239*L239,P4)</f>
        <v>0</v>
      </c>
      <c r="N239" s="25" t="s">
        <v>536</v>
      </c>
      <c r="O239" s="32">
        <f>M239*AA239</f>
        <v>0</v>
      </c>
      <c r="P239" s="1">
        <v>3</v>
      </c>
      <c r="AA239" s="1">
        <f>IF(P239=1,$O$3,IF(P239=2,$O$4,$O$5))</f>
        <v>0</v>
      </c>
    </row>
    <row r="240">
      <c r="A240" s="1" t="s">
        <v>127</v>
      </c>
      <c r="E240" s="27" t="s">
        <v>3842</v>
      </c>
    </row>
    <row r="241">
      <c r="A241" s="1" t="s">
        <v>128</v>
      </c>
    </row>
    <row r="242">
      <c r="A242" s="1" t="s">
        <v>129</v>
      </c>
      <c r="E242" s="27" t="s">
        <v>123</v>
      </c>
    </row>
    <row r="243" ht="25.5">
      <c r="A243" s="1" t="s">
        <v>121</v>
      </c>
      <c r="B243" s="1">
        <v>64</v>
      </c>
      <c r="C243" s="26" t="s">
        <v>3843</v>
      </c>
      <c r="D243" t="s">
        <v>123</v>
      </c>
      <c r="E243" s="27" t="s">
        <v>3844</v>
      </c>
      <c r="F243" s="28" t="s">
        <v>149</v>
      </c>
      <c r="G243" s="29">
        <v>12</v>
      </c>
      <c r="H243" s="28">
        <v>0.00080000000000000004</v>
      </c>
      <c r="I243" s="30">
        <f>ROUND(G243*H243,P4)</f>
        <v>0</v>
      </c>
      <c r="L243" s="31">
        <v>0</v>
      </c>
      <c r="M243" s="24">
        <f>ROUND(G243*L243,P4)</f>
        <v>0</v>
      </c>
      <c r="N243" s="25" t="s">
        <v>536</v>
      </c>
      <c r="O243" s="32">
        <f>M243*AA243</f>
        <v>0</v>
      </c>
      <c r="P243" s="1">
        <v>3</v>
      </c>
      <c r="AA243" s="1">
        <f>IF(P243=1,$O$3,IF(P243=2,$O$4,$O$5))</f>
        <v>0</v>
      </c>
    </row>
    <row r="244" ht="25.5">
      <c r="A244" s="1" t="s">
        <v>127</v>
      </c>
      <c r="E244" s="27" t="s">
        <v>3844</v>
      </c>
    </row>
    <row r="245">
      <c r="A245" s="1" t="s">
        <v>128</v>
      </c>
    </row>
    <row r="246">
      <c r="A246" s="1" t="s">
        <v>129</v>
      </c>
      <c r="E246" s="27" t="s">
        <v>123</v>
      </c>
    </row>
    <row r="247">
      <c r="A247" s="1" t="s">
        <v>121</v>
      </c>
      <c r="B247" s="1">
        <v>65</v>
      </c>
      <c r="C247" s="26" t="s">
        <v>3845</v>
      </c>
      <c r="D247" t="s">
        <v>123</v>
      </c>
      <c r="E247" s="27" t="s">
        <v>3846</v>
      </c>
      <c r="F247" s="28" t="s">
        <v>149</v>
      </c>
      <c r="G247" s="29">
        <v>8</v>
      </c>
      <c r="H247" s="28">
        <v>0.00182</v>
      </c>
      <c r="I247" s="30">
        <f>ROUND(G247*H247,P4)</f>
        <v>0</v>
      </c>
      <c r="L247" s="31">
        <v>0</v>
      </c>
      <c r="M247" s="24">
        <f>ROUND(G247*L247,P4)</f>
        <v>0</v>
      </c>
      <c r="N247" s="25" t="s">
        <v>536</v>
      </c>
      <c r="O247" s="32">
        <f>M247*AA247</f>
        <v>0</v>
      </c>
      <c r="P247" s="1">
        <v>3</v>
      </c>
      <c r="AA247" s="1">
        <f>IF(P247=1,$O$3,IF(P247=2,$O$4,$O$5))</f>
        <v>0</v>
      </c>
    </row>
    <row r="248">
      <c r="A248" s="1" t="s">
        <v>127</v>
      </c>
      <c r="E248" s="27" t="s">
        <v>3846</v>
      </c>
    </row>
    <row r="249">
      <c r="A249" s="1" t="s">
        <v>128</v>
      </c>
    </row>
    <row r="250">
      <c r="A250" s="1" t="s">
        <v>129</v>
      </c>
      <c r="E250" s="27" t="s">
        <v>123</v>
      </c>
    </row>
    <row r="251" ht="25.5">
      <c r="A251" s="1" t="s">
        <v>121</v>
      </c>
      <c r="B251" s="1">
        <v>66</v>
      </c>
      <c r="C251" s="26" t="s">
        <v>3847</v>
      </c>
      <c r="D251" t="s">
        <v>123</v>
      </c>
      <c r="E251" s="27" t="s">
        <v>3848</v>
      </c>
      <c r="F251" s="28" t="s">
        <v>149</v>
      </c>
      <c r="G251" s="29">
        <v>1</v>
      </c>
      <c r="H251" s="28">
        <v>0.0014499999999999999</v>
      </c>
      <c r="I251" s="30">
        <f>ROUND(G251*H251,P4)</f>
        <v>0</v>
      </c>
      <c r="L251" s="31">
        <v>0</v>
      </c>
      <c r="M251" s="24">
        <f>ROUND(G251*L251,P4)</f>
        <v>0</v>
      </c>
      <c r="N251" s="25" t="s">
        <v>536</v>
      </c>
      <c r="O251" s="32">
        <f>M251*AA251</f>
        <v>0</v>
      </c>
      <c r="P251" s="1">
        <v>3</v>
      </c>
      <c r="AA251" s="1">
        <f>IF(P251=1,$O$3,IF(P251=2,$O$4,$O$5))</f>
        <v>0</v>
      </c>
    </row>
    <row r="252" ht="25.5">
      <c r="A252" s="1" t="s">
        <v>127</v>
      </c>
      <c r="E252" s="27" t="s">
        <v>3848</v>
      </c>
    </row>
    <row r="253">
      <c r="A253" s="1" t="s">
        <v>128</v>
      </c>
    </row>
    <row r="254">
      <c r="A254" s="1" t="s">
        <v>129</v>
      </c>
      <c r="E254" s="27" t="s">
        <v>3849</v>
      </c>
    </row>
    <row r="255" ht="25.5">
      <c r="A255" s="1" t="s">
        <v>121</v>
      </c>
      <c r="B255" s="1">
        <v>67</v>
      </c>
      <c r="C255" s="26" t="s">
        <v>3850</v>
      </c>
      <c r="D255" t="s">
        <v>123</v>
      </c>
      <c r="E255" s="27" t="s">
        <v>3851</v>
      </c>
      <c r="F255" s="28" t="s">
        <v>149</v>
      </c>
      <c r="G255" s="29">
        <v>2</v>
      </c>
      <c r="H255" s="28">
        <v>0.0014599999999999999</v>
      </c>
      <c r="I255" s="30">
        <f>ROUND(G255*H255,P4)</f>
        <v>0</v>
      </c>
      <c r="L255" s="31">
        <v>0</v>
      </c>
      <c r="M255" s="24">
        <f>ROUND(G255*L255,P4)</f>
        <v>0</v>
      </c>
      <c r="N255" s="25" t="s">
        <v>536</v>
      </c>
      <c r="O255" s="32">
        <f>M255*AA255</f>
        <v>0</v>
      </c>
      <c r="P255" s="1">
        <v>3</v>
      </c>
      <c r="AA255" s="1">
        <f>IF(P255=1,$O$3,IF(P255=2,$O$4,$O$5))</f>
        <v>0</v>
      </c>
    </row>
    <row r="256" ht="25.5">
      <c r="A256" s="1" t="s">
        <v>127</v>
      </c>
      <c r="E256" s="27" t="s">
        <v>3851</v>
      </c>
    </row>
    <row r="257">
      <c r="A257" s="1" t="s">
        <v>128</v>
      </c>
    </row>
    <row r="258">
      <c r="A258" s="1" t="s">
        <v>129</v>
      </c>
      <c r="E258" s="27" t="s">
        <v>3852</v>
      </c>
    </row>
    <row r="259" ht="25.5">
      <c r="A259" s="1" t="s">
        <v>121</v>
      </c>
      <c r="B259" s="1">
        <v>68</v>
      </c>
      <c r="C259" s="26" t="s">
        <v>3850</v>
      </c>
      <c r="D259" t="s">
        <v>119</v>
      </c>
      <c r="E259" s="27" t="s">
        <v>3851</v>
      </c>
      <c r="F259" s="28" t="s">
        <v>149</v>
      </c>
      <c r="G259" s="29">
        <v>1</v>
      </c>
      <c r="H259" s="28">
        <v>0.0014599999999999999</v>
      </c>
      <c r="I259" s="30">
        <f>ROUND(G259*H259,P4)</f>
        <v>0</v>
      </c>
      <c r="L259" s="31">
        <v>0</v>
      </c>
      <c r="M259" s="24">
        <f>ROUND(G259*L259,P4)</f>
        <v>0</v>
      </c>
      <c r="N259" s="25" t="s">
        <v>536</v>
      </c>
      <c r="O259" s="32">
        <f>M259*AA259</f>
        <v>0</v>
      </c>
      <c r="P259" s="1">
        <v>3</v>
      </c>
      <c r="AA259" s="1">
        <f>IF(P259=1,$O$3,IF(P259=2,$O$4,$O$5))</f>
        <v>0</v>
      </c>
    </row>
    <row r="260" ht="25.5">
      <c r="A260" s="1" t="s">
        <v>127</v>
      </c>
      <c r="E260" s="27" t="s">
        <v>3851</v>
      </c>
    </row>
    <row r="261">
      <c r="A261" s="1" t="s">
        <v>128</v>
      </c>
    </row>
    <row r="262">
      <c r="A262" s="1" t="s">
        <v>129</v>
      </c>
      <c r="E262" s="27" t="s">
        <v>3853</v>
      </c>
    </row>
    <row r="263" ht="25.5">
      <c r="A263" s="1" t="s">
        <v>121</v>
      </c>
      <c r="B263" s="1">
        <v>69</v>
      </c>
      <c r="C263" s="26" t="s">
        <v>3854</v>
      </c>
      <c r="D263" t="s">
        <v>123</v>
      </c>
      <c r="E263" s="27" t="s">
        <v>3855</v>
      </c>
      <c r="F263" s="28" t="s">
        <v>149</v>
      </c>
      <c r="G263" s="29">
        <v>26</v>
      </c>
      <c r="H263" s="28">
        <v>0.00048999999999999998</v>
      </c>
      <c r="I263" s="30">
        <f>ROUND(G263*H263,P4)</f>
        <v>0</v>
      </c>
      <c r="L263" s="31">
        <v>0</v>
      </c>
      <c r="M263" s="24">
        <f>ROUND(G263*L263,P4)</f>
        <v>0</v>
      </c>
      <c r="N263" s="25" t="s">
        <v>536</v>
      </c>
      <c r="O263" s="32">
        <f>M263*AA263</f>
        <v>0</v>
      </c>
      <c r="P263" s="1">
        <v>3</v>
      </c>
      <c r="AA263" s="1">
        <f>IF(P263=1,$O$3,IF(P263=2,$O$4,$O$5))</f>
        <v>0</v>
      </c>
    </row>
    <row r="264" ht="25.5">
      <c r="A264" s="1" t="s">
        <v>127</v>
      </c>
      <c r="E264" s="27" t="s">
        <v>3855</v>
      </c>
    </row>
    <row r="265">
      <c r="A265" s="1" t="s">
        <v>128</v>
      </c>
    </row>
    <row r="266">
      <c r="A266" s="1" t="s">
        <v>129</v>
      </c>
      <c r="E266" s="27" t="s">
        <v>123</v>
      </c>
    </row>
    <row r="267" ht="25.5">
      <c r="A267" s="1" t="s">
        <v>121</v>
      </c>
      <c r="B267" s="1">
        <v>74</v>
      </c>
      <c r="C267" s="26" t="s">
        <v>3856</v>
      </c>
      <c r="D267" t="s">
        <v>123</v>
      </c>
      <c r="E267" s="27" t="s">
        <v>3857</v>
      </c>
      <c r="F267" s="28" t="s">
        <v>632</v>
      </c>
      <c r="G267" s="29">
        <v>0.095000000000000001</v>
      </c>
      <c r="H267" s="28">
        <v>0</v>
      </c>
      <c r="I267" s="30">
        <f>ROUND(G267*H267,P4)</f>
        <v>0</v>
      </c>
      <c r="L267" s="31">
        <v>0</v>
      </c>
      <c r="M267" s="24">
        <f>ROUND(G267*L267,P4)</f>
        <v>0</v>
      </c>
      <c r="N267" s="25" t="s">
        <v>536</v>
      </c>
      <c r="O267" s="32">
        <f>M267*AA267</f>
        <v>0</v>
      </c>
      <c r="P267" s="1">
        <v>3</v>
      </c>
      <c r="AA267" s="1">
        <f>IF(P267=1,$O$3,IF(P267=2,$O$4,$O$5))</f>
        <v>0</v>
      </c>
    </row>
    <row r="268" ht="25.5">
      <c r="A268" s="1" t="s">
        <v>127</v>
      </c>
      <c r="E268" s="27" t="s">
        <v>3857</v>
      </c>
    </row>
    <row r="269">
      <c r="A269" s="1" t="s">
        <v>128</v>
      </c>
    </row>
    <row r="270">
      <c r="A270" s="1" t="s">
        <v>129</v>
      </c>
      <c r="E270" s="27" t="s">
        <v>123</v>
      </c>
    </row>
    <row r="271" ht="25.5">
      <c r="A271" s="1" t="s">
        <v>121</v>
      </c>
      <c r="B271" s="1">
        <v>70</v>
      </c>
      <c r="C271" s="26" t="s">
        <v>3858</v>
      </c>
      <c r="D271" t="s">
        <v>123</v>
      </c>
      <c r="E271" s="27" t="s">
        <v>3859</v>
      </c>
      <c r="F271" s="28" t="s">
        <v>149</v>
      </c>
      <c r="G271" s="29">
        <v>2</v>
      </c>
      <c r="H271" s="28">
        <v>0.0014499999999999999</v>
      </c>
      <c r="I271" s="30">
        <f>ROUND(G271*H271,P4)</f>
        <v>0</v>
      </c>
      <c r="L271" s="31">
        <v>0</v>
      </c>
      <c r="M271" s="24">
        <f>ROUND(G271*L271,P4)</f>
        <v>0</v>
      </c>
      <c r="N271" s="25" t="s">
        <v>177</v>
      </c>
      <c r="O271" s="32">
        <f>M271*AA271</f>
        <v>0</v>
      </c>
      <c r="P271" s="1">
        <v>3</v>
      </c>
      <c r="AA271" s="1">
        <f>IF(P271=1,$O$3,IF(P271=2,$O$4,$O$5))</f>
        <v>0</v>
      </c>
    </row>
    <row r="272" ht="25.5">
      <c r="A272" s="1" t="s">
        <v>127</v>
      </c>
      <c r="E272" s="27" t="s">
        <v>3859</v>
      </c>
    </row>
    <row r="273">
      <c r="A273" s="1" t="s">
        <v>128</v>
      </c>
    </row>
    <row r="274">
      <c r="A274" s="1" t="s">
        <v>129</v>
      </c>
      <c r="E274" s="27" t="s">
        <v>3860</v>
      </c>
    </row>
    <row r="275" ht="25.5">
      <c r="A275" s="1" t="s">
        <v>121</v>
      </c>
      <c r="B275" s="1">
        <v>71</v>
      </c>
      <c r="C275" s="26" t="s">
        <v>3861</v>
      </c>
      <c r="D275" t="s">
        <v>123</v>
      </c>
      <c r="E275" s="27" t="s">
        <v>3862</v>
      </c>
      <c r="F275" s="28" t="s">
        <v>149</v>
      </c>
      <c r="G275" s="29">
        <v>4</v>
      </c>
      <c r="H275" s="28">
        <v>0.002</v>
      </c>
      <c r="I275" s="30">
        <f>ROUND(G275*H275,P4)</f>
        <v>0</v>
      </c>
      <c r="L275" s="31">
        <v>0</v>
      </c>
      <c r="M275" s="24">
        <f>ROUND(G275*L275,P4)</f>
        <v>0</v>
      </c>
      <c r="N275" s="25" t="s">
        <v>177</v>
      </c>
      <c r="O275" s="32">
        <f>M275*AA275</f>
        <v>0</v>
      </c>
      <c r="P275" s="1">
        <v>3</v>
      </c>
      <c r="AA275" s="1">
        <f>IF(P275=1,$O$3,IF(P275=2,$O$4,$O$5))</f>
        <v>0</v>
      </c>
    </row>
    <row r="276" ht="25.5">
      <c r="A276" s="1" t="s">
        <v>127</v>
      </c>
      <c r="E276" s="27" t="s">
        <v>3862</v>
      </c>
    </row>
    <row r="277">
      <c r="A277" s="1" t="s">
        <v>128</v>
      </c>
    </row>
    <row r="278">
      <c r="A278" s="1" t="s">
        <v>129</v>
      </c>
      <c r="E278" s="27" t="s">
        <v>3714</v>
      </c>
    </row>
    <row r="279" ht="25.5">
      <c r="A279" s="1" t="s">
        <v>121</v>
      </c>
      <c r="B279" s="1">
        <v>72</v>
      </c>
      <c r="C279" s="26" t="s">
        <v>3863</v>
      </c>
      <c r="D279" t="s">
        <v>123</v>
      </c>
      <c r="E279" s="27" t="s">
        <v>3864</v>
      </c>
      <c r="F279" s="28" t="s">
        <v>149</v>
      </c>
      <c r="G279" s="29">
        <v>2</v>
      </c>
      <c r="H279" s="28">
        <v>0.002</v>
      </c>
      <c r="I279" s="30">
        <f>ROUND(G279*H279,P4)</f>
        <v>0</v>
      </c>
      <c r="L279" s="31">
        <v>0</v>
      </c>
      <c r="M279" s="24">
        <f>ROUND(G279*L279,P4)</f>
        <v>0</v>
      </c>
      <c r="N279" s="25" t="s">
        <v>177</v>
      </c>
      <c r="O279" s="32">
        <f>M279*AA279</f>
        <v>0</v>
      </c>
      <c r="P279" s="1">
        <v>3</v>
      </c>
      <c r="AA279" s="1">
        <f>IF(P279=1,$O$3,IF(P279=2,$O$4,$O$5))</f>
        <v>0</v>
      </c>
    </row>
    <row r="280" ht="25.5">
      <c r="A280" s="1" t="s">
        <v>127</v>
      </c>
      <c r="E280" s="27" t="s">
        <v>3864</v>
      </c>
    </row>
    <row r="281">
      <c r="A281" s="1" t="s">
        <v>128</v>
      </c>
    </row>
    <row r="282">
      <c r="A282" s="1" t="s">
        <v>129</v>
      </c>
      <c r="E282" s="27" t="s">
        <v>3714</v>
      </c>
    </row>
    <row r="283" ht="25.5">
      <c r="A283" s="1" t="s">
        <v>121</v>
      </c>
      <c r="B283" s="1">
        <v>73</v>
      </c>
      <c r="C283" s="26" t="s">
        <v>3865</v>
      </c>
      <c r="D283" t="s">
        <v>123</v>
      </c>
      <c r="E283" s="27" t="s">
        <v>3866</v>
      </c>
      <c r="F283" s="28" t="s">
        <v>149</v>
      </c>
      <c r="G283" s="29">
        <v>1</v>
      </c>
      <c r="H283" s="28">
        <v>0.002</v>
      </c>
      <c r="I283" s="30">
        <f>ROUND(G283*H283,P4)</f>
        <v>0</v>
      </c>
      <c r="L283" s="31">
        <v>0</v>
      </c>
      <c r="M283" s="24">
        <f>ROUND(G283*L283,P4)</f>
        <v>0</v>
      </c>
      <c r="N283" s="25" t="s">
        <v>177</v>
      </c>
      <c r="O283" s="32">
        <f>M283*AA283</f>
        <v>0</v>
      </c>
      <c r="P283" s="1">
        <v>3</v>
      </c>
      <c r="AA283" s="1">
        <f>IF(P283=1,$O$3,IF(P283=2,$O$4,$O$5))</f>
        <v>0</v>
      </c>
    </row>
    <row r="284" ht="25.5">
      <c r="A284" s="1" t="s">
        <v>127</v>
      </c>
      <c r="E284" s="27" t="s">
        <v>3866</v>
      </c>
    </row>
    <row r="285">
      <c r="A285" s="1" t="s">
        <v>128</v>
      </c>
    </row>
    <row r="286">
      <c r="A286" s="1" t="s">
        <v>129</v>
      </c>
      <c r="E286" s="27" t="s">
        <v>3714</v>
      </c>
    </row>
    <row r="287">
      <c r="A287" s="1" t="s">
        <v>118</v>
      </c>
      <c r="C287" s="22" t="s">
        <v>2864</v>
      </c>
      <c r="E287" s="23" t="s">
        <v>2865</v>
      </c>
      <c r="L287" s="24">
        <f>SUMIFS(L288:L439,A288:A439,"P")</f>
        <v>0</v>
      </c>
      <c r="M287" s="24">
        <f>SUMIFS(M288:M439,A288:A439,"P")</f>
        <v>0</v>
      </c>
      <c r="N287" s="25"/>
    </row>
    <row r="288">
      <c r="A288" s="1" t="s">
        <v>121</v>
      </c>
      <c r="B288" s="1">
        <v>109</v>
      </c>
      <c r="C288" s="26" t="s">
        <v>3867</v>
      </c>
      <c r="D288" t="s">
        <v>123</v>
      </c>
      <c r="E288" s="27" t="s">
        <v>3868</v>
      </c>
      <c r="F288" s="28" t="s">
        <v>149</v>
      </c>
      <c r="G288" s="29">
        <v>2</v>
      </c>
      <c r="H288" s="28">
        <v>0.00069999999999999999</v>
      </c>
      <c r="I288" s="30">
        <f>ROUND(G288*H288,P4)</f>
        <v>0</v>
      </c>
      <c r="L288" s="31">
        <v>0</v>
      </c>
      <c r="M288" s="24">
        <f>ROUND(G288*L288,P4)</f>
        <v>0</v>
      </c>
      <c r="N288" s="25" t="s">
        <v>536</v>
      </c>
      <c r="O288" s="32">
        <f>M288*AA288</f>
        <v>0</v>
      </c>
      <c r="P288" s="1">
        <v>3</v>
      </c>
      <c r="AA288" s="1">
        <f>IF(P288=1,$O$3,IF(P288=2,$O$4,$O$5))</f>
        <v>0</v>
      </c>
    </row>
    <row r="289">
      <c r="A289" s="1" t="s">
        <v>127</v>
      </c>
      <c r="E289" s="27" t="s">
        <v>3868</v>
      </c>
    </row>
    <row r="290">
      <c r="A290" s="1" t="s">
        <v>128</v>
      </c>
    </row>
    <row r="291">
      <c r="A291" s="1" t="s">
        <v>129</v>
      </c>
      <c r="E291" s="27" t="s">
        <v>123</v>
      </c>
    </row>
    <row r="292">
      <c r="A292" s="1" t="s">
        <v>121</v>
      </c>
      <c r="B292" s="1">
        <v>87</v>
      </c>
      <c r="C292" s="26" t="s">
        <v>3869</v>
      </c>
      <c r="D292" t="s">
        <v>123</v>
      </c>
      <c r="E292" s="27" t="s">
        <v>3870</v>
      </c>
      <c r="F292" s="28" t="s">
        <v>149</v>
      </c>
      <c r="G292" s="29">
        <v>7</v>
      </c>
      <c r="H292" s="28">
        <v>0.00013999999999999999</v>
      </c>
      <c r="I292" s="30">
        <f>ROUND(G292*H292,P4)</f>
        <v>0</v>
      </c>
      <c r="L292" s="31">
        <v>0</v>
      </c>
      <c r="M292" s="24">
        <f>ROUND(G292*L292,P4)</f>
        <v>0</v>
      </c>
      <c r="N292" s="25" t="s">
        <v>536</v>
      </c>
      <c r="O292" s="32">
        <f>M292*AA292</f>
        <v>0</v>
      </c>
      <c r="P292" s="1">
        <v>3</v>
      </c>
      <c r="AA292" s="1">
        <f>IF(P292=1,$O$3,IF(P292=2,$O$4,$O$5))</f>
        <v>0</v>
      </c>
    </row>
    <row r="293">
      <c r="A293" s="1" t="s">
        <v>127</v>
      </c>
      <c r="E293" s="27" t="s">
        <v>3870</v>
      </c>
    </row>
    <row r="294">
      <c r="A294" s="1" t="s">
        <v>128</v>
      </c>
    </row>
    <row r="295">
      <c r="A295" s="1" t="s">
        <v>129</v>
      </c>
      <c r="E295" s="27" t="s">
        <v>123</v>
      </c>
    </row>
    <row r="296">
      <c r="A296" s="1" t="s">
        <v>121</v>
      </c>
      <c r="B296" s="1">
        <v>107</v>
      </c>
      <c r="C296" s="26" t="s">
        <v>3869</v>
      </c>
      <c r="D296" t="s">
        <v>119</v>
      </c>
      <c r="E296" s="27" t="s">
        <v>3870</v>
      </c>
      <c r="F296" s="28" t="s">
        <v>149</v>
      </c>
      <c r="G296" s="29">
        <v>150</v>
      </c>
      <c r="H296" s="28">
        <v>0.00013999999999999999</v>
      </c>
      <c r="I296" s="30">
        <f>ROUND(G296*H296,P4)</f>
        <v>0</v>
      </c>
      <c r="L296" s="31">
        <v>0</v>
      </c>
      <c r="M296" s="24">
        <f>ROUND(G296*L296,P4)</f>
        <v>0</v>
      </c>
      <c r="N296" s="25" t="s">
        <v>536</v>
      </c>
      <c r="O296" s="32">
        <f>M296*AA296</f>
        <v>0</v>
      </c>
      <c r="P296" s="1">
        <v>3</v>
      </c>
      <c r="AA296" s="1">
        <f>IF(P296=1,$O$3,IF(P296=2,$O$4,$O$5))</f>
        <v>0</v>
      </c>
    </row>
    <row r="297">
      <c r="A297" s="1" t="s">
        <v>127</v>
      </c>
      <c r="E297" s="27" t="s">
        <v>3870</v>
      </c>
    </row>
    <row r="298">
      <c r="A298" s="1" t="s">
        <v>128</v>
      </c>
    </row>
    <row r="299">
      <c r="A299" s="1" t="s">
        <v>129</v>
      </c>
      <c r="E299" s="27" t="s">
        <v>123</v>
      </c>
    </row>
    <row r="300" ht="25.5">
      <c r="A300" s="1" t="s">
        <v>121</v>
      </c>
      <c r="B300" s="1">
        <v>110</v>
      </c>
      <c r="C300" s="26" t="s">
        <v>3871</v>
      </c>
      <c r="D300" t="s">
        <v>123</v>
      </c>
      <c r="E300" s="27" t="s">
        <v>3872</v>
      </c>
      <c r="F300" s="28" t="s">
        <v>149</v>
      </c>
      <c r="G300" s="29">
        <v>75</v>
      </c>
      <c r="H300" s="28">
        <v>0.00013999999999999999</v>
      </c>
      <c r="I300" s="30">
        <f>ROUND(G300*H300,P4)</f>
        <v>0</v>
      </c>
      <c r="L300" s="31">
        <v>0</v>
      </c>
      <c r="M300" s="24">
        <f>ROUND(G300*L300,P4)</f>
        <v>0</v>
      </c>
      <c r="N300" s="25" t="s">
        <v>536</v>
      </c>
      <c r="O300" s="32">
        <f>M300*AA300</f>
        <v>0</v>
      </c>
      <c r="P300" s="1">
        <v>3</v>
      </c>
      <c r="AA300" s="1">
        <f>IF(P300=1,$O$3,IF(P300=2,$O$4,$O$5))</f>
        <v>0</v>
      </c>
    </row>
    <row r="301" ht="25.5">
      <c r="A301" s="1" t="s">
        <v>127</v>
      </c>
      <c r="E301" s="27" t="s">
        <v>3872</v>
      </c>
    </row>
    <row r="302">
      <c r="A302" s="1" t="s">
        <v>128</v>
      </c>
    </row>
    <row r="303">
      <c r="A303" s="1" t="s">
        <v>129</v>
      </c>
      <c r="E303" s="27" t="s">
        <v>123</v>
      </c>
    </row>
    <row r="304" ht="25.5">
      <c r="A304" s="1" t="s">
        <v>121</v>
      </c>
      <c r="B304" s="1">
        <v>89</v>
      </c>
      <c r="C304" s="26" t="s">
        <v>3873</v>
      </c>
      <c r="D304" t="s">
        <v>123</v>
      </c>
      <c r="E304" s="27" t="s">
        <v>3874</v>
      </c>
      <c r="F304" s="28" t="s">
        <v>149</v>
      </c>
      <c r="G304" s="29">
        <v>2</v>
      </c>
      <c r="H304" s="28">
        <v>0.016549999999999999</v>
      </c>
      <c r="I304" s="30">
        <f>ROUND(G304*H304,P4)</f>
        <v>0</v>
      </c>
      <c r="L304" s="31">
        <v>0</v>
      </c>
      <c r="M304" s="24">
        <f>ROUND(G304*L304,P4)</f>
        <v>0</v>
      </c>
      <c r="N304" s="25" t="s">
        <v>536</v>
      </c>
      <c r="O304" s="32">
        <f>M304*AA304</f>
        <v>0</v>
      </c>
      <c r="P304" s="1">
        <v>3</v>
      </c>
      <c r="AA304" s="1">
        <f>IF(P304=1,$O$3,IF(P304=2,$O$4,$O$5))</f>
        <v>0</v>
      </c>
    </row>
    <row r="305" ht="25.5">
      <c r="A305" s="1" t="s">
        <v>127</v>
      </c>
      <c r="E305" s="27" t="s">
        <v>3874</v>
      </c>
    </row>
    <row r="306">
      <c r="A306" s="1" t="s">
        <v>128</v>
      </c>
    </row>
    <row r="307">
      <c r="A307" s="1" t="s">
        <v>129</v>
      </c>
      <c r="E307" s="27" t="s">
        <v>123</v>
      </c>
    </row>
    <row r="308" ht="25.5">
      <c r="A308" s="1" t="s">
        <v>121</v>
      </c>
      <c r="B308" s="1">
        <v>90</v>
      </c>
      <c r="C308" s="26" t="s">
        <v>3875</v>
      </c>
      <c r="D308" t="s">
        <v>123</v>
      </c>
      <c r="E308" s="27" t="s">
        <v>3876</v>
      </c>
      <c r="F308" s="28" t="s">
        <v>149</v>
      </c>
      <c r="G308" s="29">
        <v>1</v>
      </c>
      <c r="H308" s="28">
        <v>0.01942</v>
      </c>
      <c r="I308" s="30">
        <f>ROUND(G308*H308,P4)</f>
        <v>0</v>
      </c>
      <c r="L308" s="31">
        <v>0</v>
      </c>
      <c r="M308" s="24">
        <f>ROUND(G308*L308,P4)</f>
        <v>0</v>
      </c>
      <c r="N308" s="25" t="s">
        <v>536</v>
      </c>
      <c r="O308" s="32">
        <f>M308*AA308</f>
        <v>0</v>
      </c>
      <c r="P308" s="1">
        <v>3</v>
      </c>
      <c r="AA308" s="1">
        <f>IF(P308=1,$O$3,IF(P308=2,$O$4,$O$5))</f>
        <v>0</v>
      </c>
    </row>
    <row r="309" ht="25.5">
      <c r="A309" s="1" t="s">
        <v>127</v>
      </c>
      <c r="E309" s="27" t="s">
        <v>3876</v>
      </c>
    </row>
    <row r="310">
      <c r="A310" s="1" t="s">
        <v>128</v>
      </c>
    </row>
    <row r="311">
      <c r="A311" s="1" t="s">
        <v>129</v>
      </c>
      <c r="E311" s="27" t="s">
        <v>123</v>
      </c>
    </row>
    <row r="312" ht="25.5">
      <c r="A312" s="1" t="s">
        <v>121</v>
      </c>
      <c r="B312" s="1">
        <v>91</v>
      </c>
      <c r="C312" s="26" t="s">
        <v>3877</v>
      </c>
      <c r="D312" t="s">
        <v>123</v>
      </c>
      <c r="E312" s="27" t="s">
        <v>3878</v>
      </c>
      <c r="F312" s="28" t="s">
        <v>149</v>
      </c>
      <c r="G312" s="29">
        <v>1</v>
      </c>
      <c r="H312" s="28">
        <v>0.022290000000000001</v>
      </c>
      <c r="I312" s="30">
        <f>ROUND(G312*H312,P4)</f>
        <v>0</v>
      </c>
      <c r="L312" s="31">
        <v>0</v>
      </c>
      <c r="M312" s="24">
        <f>ROUND(G312*L312,P4)</f>
        <v>0</v>
      </c>
      <c r="N312" s="25" t="s">
        <v>536</v>
      </c>
      <c r="O312" s="32">
        <f>M312*AA312</f>
        <v>0</v>
      </c>
      <c r="P312" s="1">
        <v>3</v>
      </c>
      <c r="AA312" s="1">
        <f>IF(P312=1,$O$3,IF(P312=2,$O$4,$O$5))</f>
        <v>0</v>
      </c>
    </row>
    <row r="313" ht="25.5">
      <c r="A313" s="1" t="s">
        <v>127</v>
      </c>
      <c r="E313" s="27" t="s">
        <v>3878</v>
      </c>
    </row>
    <row r="314">
      <c r="A314" s="1" t="s">
        <v>128</v>
      </c>
    </row>
    <row r="315">
      <c r="A315" s="1" t="s">
        <v>129</v>
      </c>
      <c r="E315" s="27" t="s">
        <v>123</v>
      </c>
    </row>
    <row r="316" ht="25.5">
      <c r="A316" s="1" t="s">
        <v>121</v>
      </c>
      <c r="B316" s="1">
        <v>92</v>
      </c>
      <c r="C316" s="26" t="s">
        <v>3879</v>
      </c>
      <c r="D316" t="s">
        <v>123</v>
      </c>
      <c r="E316" s="27" t="s">
        <v>3880</v>
      </c>
      <c r="F316" s="28" t="s">
        <v>149</v>
      </c>
      <c r="G316" s="29">
        <v>1</v>
      </c>
      <c r="H316" s="28">
        <v>0.0287</v>
      </c>
      <c r="I316" s="30">
        <f>ROUND(G316*H316,P4)</f>
        <v>0</v>
      </c>
      <c r="L316" s="31">
        <v>0</v>
      </c>
      <c r="M316" s="24">
        <f>ROUND(G316*L316,P4)</f>
        <v>0</v>
      </c>
      <c r="N316" s="25" t="s">
        <v>536</v>
      </c>
      <c r="O316" s="32">
        <f>M316*AA316</f>
        <v>0</v>
      </c>
      <c r="P316" s="1">
        <v>3</v>
      </c>
      <c r="AA316" s="1">
        <f>IF(P316=1,$O$3,IF(P316=2,$O$4,$O$5))</f>
        <v>0</v>
      </c>
    </row>
    <row r="317" ht="25.5">
      <c r="A317" s="1" t="s">
        <v>127</v>
      </c>
      <c r="E317" s="27" t="s">
        <v>3881</v>
      </c>
    </row>
    <row r="318">
      <c r="A318" s="1" t="s">
        <v>128</v>
      </c>
    </row>
    <row r="319">
      <c r="A319" s="1" t="s">
        <v>129</v>
      </c>
      <c r="E319" s="27" t="s">
        <v>123</v>
      </c>
    </row>
    <row r="320" ht="25.5">
      <c r="A320" s="1" t="s">
        <v>121</v>
      </c>
      <c r="B320" s="1">
        <v>93</v>
      </c>
      <c r="C320" s="26" t="s">
        <v>3882</v>
      </c>
      <c r="D320" t="s">
        <v>123</v>
      </c>
      <c r="E320" s="27" t="s">
        <v>3883</v>
      </c>
      <c r="F320" s="28" t="s">
        <v>149</v>
      </c>
      <c r="G320" s="29">
        <v>4</v>
      </c>
      <c r="H320" s="28">
        <v>0.021760000000000002</v>
      </c>
      <c r="I320" s="30">
        <f>ROUND(G320*H320,P4)</f>
        <v>0</v>
      </c>
      <c r="L320" s="31">
        <v>0</v>
      </c>
      <c r="M320" s="24">
        <f>ROUND(G320*L320,P4)</f>
        <v>0</v>
      </c>
      <c r="N320" s="25" t="s">
        <v>536</v>
      </c>
      <c r="O320" s="32">
        <f>M320*AA320</f>
        <v>0</v>
      </c>
      <c r="P320" s="1">
        <v>3</v>
      </c>
      <c r="AA320" s="1">
        <f>IF(P320=1,$O$3,IF(P320=2,$O$4,$O$5))</f>
        <v>0</v>
      </c>
    </row>
    <row r="321" ht="25.5">
      <c r="A321" s="1" t="s">
        <v>127</v>
      </c>
      <c r="E321" s="27" t="s">
        <v>3884</v>
      </c>
    </row>
    <row r="322">
      <c r="A322" s="1" t="s">
        <v>128</v>
      </c>
    </row>
    <row r="323">
      <c r="A323" s="1" t="s">
        <v>129</v>
      </c>
      <c r="E323" s="27" t="s">
        <v>123</v>
      </c>
    </row>
    <row r="324" ht="25.5">
      <c r="A324" s="1" t="s">
        <v>121</v>
      </c>
      <c r="B324" s="1">
        <v>94</v>
      </c>
      <c r="C324" s="26" t="s">
        <v>3885</v>
      </c>
      <c r="D324" t="s">
        <v>123</v>
      </c>
      <c r="E324" s="27" t="s">
        <v>3886</v>
      </c>
      <c r="F324" s="28" t="s">
        <v>149</v>
      </c>
      <c r="G324" s="29">
        <v>2</v>
      </c>
      <c r="H324" s="28">
        <v>0.031539999999999999</v>
      </c>
      <c r="I324" s="30">
        <f>ROUND(G324*H324,P4)</f>
        <v>0</v>
      </c>
      <c r="L324" s="31">
        <v>0</v>
      </c>
      <c r="M324" s="24">
        <f>ROUND(G324*L324,P4)</f>
        <v>0</v>
      </c>
      <c r="N324" s="25" t="s">
        <v>536</v>
      </c>
      <c r="O324" s="32">
        <f>M324*AA324</f>
        <v>0</v>
      </c>
      <c r="P324" s="1">
        <v>3</v>
      </c>
      <c r="AA324" s="1">
        <f>IF(P324=1,$O$3,IF(P324=2,$O$4,$O$5))</f>
        <v>0</v>
      </c>
    </row>
    <row r="325" ht="25.5">
      <c r="A325" s="1" t="s">
        <v>127</v>
      </c>
      <c r="E325" s="27" t="s">
        <v>3887</v>
      </c>
    </row>
    <row r="326">
      <c r="A326" s="1" t="s">
        <v>128</v>
      </c>
    </row>
    <row r="327">
      <c r="A327" s="1" t="s">
        <v>129</v>
      </c>
      <c r="E327" s="27" t="s">
        <v>123</v>
      </c>
    </row>
    <row r="328" ht="25.5">
      <c r="A328" s="1" t="s">
        <v>121</v>
      </c>
      <c r="B328" s="1">
        <v>95</v>
      </c>
      <c r="C328" s="26" t="s">
        <v>3888</v>
      </c>
      <c r="D328" t="s">
        <v>123</v>
      </c>
      <c r="E328" s="27" t="s">
        <v>3889</v>
      </c>
      <c r="F328" s="28" t="s">
        <v>149</v>
      </c>
      <c r="G328" s="29">
        <v>1</v>
      </c>
      <c r="H328" s="28">
        <v>0.029149999999999999</v>
      </c>
      <c r="I328" s="30">
        <f>ROUND(G328*H328,P4)</f>
        <v>0</v>
      </c>
      <c r="L328" s="31">
        <v>0</v>
      </c>
      <c r="M328" s="24">
        <f>ROUND(G328*L328,P4)</f>
        <v>0</v>
      </c>
      <c r="N328" s="25" t="s">
        <v>536</v>
      </c>
      <c r="O328" s="32">
        <f>M328*AA328</f>
        <v>0</v>
      </c>
      <c r="P328" s="1">
        <v>3</v>
      </c>
      <c r="AA328" s="1">
        <f>IF(P328=1,$O$3,IF(P328=2,$O$4,$O$5))</f>
        <v>0</v>
      </c>
    </row>
    <row r="329" ht="25.5">
      <c r="A329" s="1" t="s">
        <v>127</v>
      </c>
      <c r="E329" s="27" t="s">
        <v>3890</v>
      </c>
    </row>
    <row r="330">
      <c r="A330" s="1" t="s">
        <v>128</v>
      </c>
    </row>
    <row r="331">
      <c r="A331" s="1" t="s">
        <v>129</v>
      </c>
      <c r="E331" s="27" t="s">
        <v>123</v>
      </c>
    </row>
    <row r="332" ht="25.5">
      <c r="A332" s="1" t="s">
        <v>121</v>
      </c>
      <c r="B332" s="1">
        <v>96</v>
      </c>
      <c r="C332" s="26" t="s">
        <v>3891</v>
      </c>
      <c r="D332" t="s">
        <v>123</v>
      </c>
      <c r="E332" s="27" t="s">
        <v>3892</v>
      </c>
      <c r="F332" s="28" t="s">
        <v>149</v>
      </c>
      <c r="G332" s="29">
        <v>1</v>
      </c>
      <c r="H332" s="28">
        <v>0.056099999999999997</v>
      </c>
      <c r="I332" s="30">
        <f>ROUND(G332*H332,P4)</f>
        <v>0</v>
      </c>
      <c r="L332" s="31">
        <v>0</v>
      </c>
      <c r="M332" s="24">
        <f>ROUND(G332*L332,P4)</f>
        <v>0</v>
      </c>
      <c r="N332" s="25" t="s">
        <v>536</v>
      </c>
      <c r="O332" s="32">
        <f>M332*AA332</f>
        <v>0</v>
      </c>
      <c r="P332" s="1">
        <v>3</v>
      </c>
      <c r="AA332" s="1">
        <f>IF(P332=1,$O$3,IF(P332=2,$O$4,$O$5))</f>
        <v>0</v>
      </c>
    </row>
    <row r="333" ht="25.5">
      <c r="A333" s="1" t="s">
        <v>127</v>
      </c>
      <c r="E333" s="27" t="s">
        <v>3893</v>
      </c>
    </row>
    <row r="334">
      <c r="A334" s="1" t="s">
        <v>128</v>
      </c>
    </row>
    <row r="335">
      <c r="A335" s="1" t="s">
        <v>129</v>
      </c>
      <c r="E335" s="27" t="s">
        <v>123</v>
      </c>
    </row>
    <row r="336" ht="25.5">
      <c r="A336" s="1" t="s">
        <v>121</v>
      </c>
      <c r="B336" s="1">
        <v>97</v>
      </c>
      <c r="C336" s="26" t="s">
        <v>3894</v>
      </c>
      <c r="D336" t="s">
        <v>123</v>
      </c>
      <c r="E336" s="27" t="s">
        <v>3895</v>
      </c>
      <c r="F336" s="28" t="s">
        <v>149</v>
      </c>
      <c r="G336" s="29">
        <v>1</v>
      </c>
      <c r="H336" s="28">
        <v>0.077660000000000007</v>
      </c>
      <c r="I336" s="30">
        <f>ROUND(G336*H336,P4)</f>
        <v>0</v>
      </c>
      <c r="L336" s="31">
        <v>0</v>
      </c>
      <c r="M336" s="24">
        <f>ROUND(G336*L336,P4)</f>
        <v>0</v>
      </c>
      <c r="N336" s="25" t="s">
        <v>536</v>
      </c>
      <c r="O336" s="32">
        <f>M336*AA336</f>
        <v>0</v>
      </c>
      <c r="P336" s="1">
        <v>3</v>
      </c>
      <c r="AA336" s="1">
        <f>IF(P336=1,$O$3,IF(P336=2,$O$4,$O$5))</f>
        <v>0</v>
      </c>
    </row>
    <row r="337" ht="25.5">
      <c r="A337" s="1" t="s">
        <v>127</v>
      </c>
      <c r="E337" s="27" t="s">
        <v>3896</v>
      </c>
    </row>
    <row r="338">
      <c r="A338" s="1" t="s">
        <v>128</v>
      </c>
    </row>
    <row r="339">
      <c r="A339" s="1" t="s">
        <v>129</v>
      </c>
      <c r="E339" s="27" t="s">
        <v>123</v>
      </c>
    </row>
    <row r="340" ht="25.5">
      <c r="A340" s="1" t="s">
        <v>121</v>
      </c>
      <c r="B340" s="1">
        <v>98</v>
      </c>
      <c r="C340" s="26" t="s">
        <v>3897</v>
      </c>
      <c r="D340" t="s">
        <v>123</v>
      </c>
      <c r="E340" s="27" t="s">
        <v>3898</v>
      </c>
      <c r="F340" s="28" t="s">
        <v>149</v>
      </c>
      <c r="G340" s="29">
        <v>8</v>
      </c>
      <c r="H340" s="28">
        <v>0.034279999999999998</v>
      </c>
      <c r="I340" s="30">
        <f>ROUND(G340*H340,P4)</f>
        <v>0</v>
      </c>
      <c r="L340" s="31">
        <v>0</v>
      </c>
      <c r="M340" s="24">
        <f>ROUND(G340*L340,P4)</f>
        <v>0</v>
      </c>
      <c r="N340" s="25" t="s">
        <v>536</v>
      </c>
      <c r="O340" s="32">
        <f>M340*AA340</f>
        <v>0</v>
      </c>
      <c r="P340" s="1">
        <v>3</v>
      </c>
      <c r="AA340" s="1">
        <f>IF(P340=1,$O$3,IF(P340=2,$O$4,$O$5))</f>
        <v>0</v>
      </c>
    </row>
    <row r="341" ht="25.5">
      <c r="A341" s="1" t="s">
        <v>127</v>
      </c>
      <c r="E341" s="27" t="s">
        <v>3898</v>
      </c>
    </row>
    <row r="342">
      <c r="A342" s="1" t="s">
        <v>128</v>
      </c>
    </row>
    <row r="343">
      <c r="A343" s="1" t="s">
        <v>129</v>
      </c>
      <c r="E343" s="27" t="s">
        <v>123</v>
      </c>
    </row>
    <row r="344" ht="25.5">
      <c r="A344" s="1" t="s">
        <v>121</v>
      </c>
      <c r="B344" s="1">
        <v>99</v>
      </c>
      <c r="C344" s="26" t="s">
        <v>3899</v>
      </c>
      <c r="D344" t="s">
        <v>123</v>
      </c>
      <c r="E344" s="27" t="s">
        <v>3900</v>
      </c>
      <c r="F344" s="28" t="s">
        <v>149</v>
      </c>
      <c r="G344" s="29">
        <v>13</v>
      </c>
      <c r="H344" s="28">
        <v>0.038289999999999998</v>
      </c>
      <c r="I344" s="30">
        <f>ROUND(G344*H344,P4)</f>
        <v>0</v>
      </c>
      <c r="L344" s="31">
        <v>0</v>
      </c>
      <c r="M344" s="24">
        <f>ROUND(G344*L344,P4)</f>
        <v>0</v>
      </c>
      <c r="N344" s="25" t="s">
        <v>536</v>
      </c>
      <c r="O344" s="32">
        <f>M344*AA344</f>
        <v>0</v>
      </c>
      <c r="P344" s="1">
        <v>3</v>
      </c>
      <c r="AA344" s="1">
        <f>IF(P344=1,$O$3,IF(P344=2,$O$4,$O$5))</f>
        <v>0</v>
      </c>
    </row>
    <row r="345" ht="25.5">
      <c r="A345" s="1" t="s">
        <v>127</v>
      </c>
      <c r="E345" s="27" t="s">
        <v>3900</v>
      </c>
    </row>
    <row r="346">
      <c r="A346" s="1" t="s">
        <v>128</v>
      </c>
    </row>
    <row r="347">
      <c r="A347" s="1" t="s">
        <v>129</v>
      </c>
      <c r="E347" s="27" t="s">
        <v>123</v>
      </c>
    </row>
    <row r="348" ht="25.5">
      <c r="A348" s="1" t="s">
        <v>121</v>
      </c>
      <c r="B348" s="1">
        <v>100</v>
      </c>
      <c r="C348" s="26" t="s">
        <v>3901</v>
      </c>
      <c r="D348" t="s">
        <v>123</v>
      </c>
      <c r="E348" s="27" t="s">
        <v>3902</v>
      </c>
      <c r="F348" s="28" t="s">
        <v>149</v>
      </c>
      <c r="G348" s="29">
        <v>8</v>
      </c>
      <c r="H348" s="28">
        <v>0.041259999999999998</v>
      </c>
      <c r="I348" s="30">
        <f>ROUND(G348*H348,P4)</f>
        <v>0</v>
      </c>
      <c r="L348" s="31">
        <v>0</v>
      </c>
      <c r="M348" s="24">
        <f>ROUND(G348*L348,P4)</f>
        <v>0</v>
      </c>
      <c r="N348" s="25" t="s">
        <v>536</v>
      </c>
      <c r="O348" s="32">
        <f>M348*AA348</f>
        <v>0</v>
      </c>
      <c r="P348" s="1">
        <v>3</v>
      </c>
      <c r="AA348" s="1">
        <f>IF(P348=1,$O$3,IF(P348=2,$O$4,$O$5))</f>
        <v>0</v>
      </c>
    </row>
    <row r="349" ht="25.5">
      <c r="A349" s="1" t="s">
        <v>127</v>
      </c>
      <c r="E349" s="27" t="s">
        <v>3902</v>
      </c>
    </row>
    <row r="350">
      <c r="A350" s="1" t="s">
        <v>128</v>
      </c>
    </row>
    <row r="351">
      <c r="A351" s="1" t="s">
        <v>129</v>
      </c>
      <c r="E351" s="27" t="s">
        <v>123</v>
      </c>
    </row>
    <row r="352" ht="25.5">
      <c r="A352" s="1" t="s">
        <v>121</v>
      </c>
      <c r="B352" s="1">
        <v>101</v>
      </c>
      <c r="C352" s="26" t="s">
        <v>3903</v>
      </c>
      <c r="D352" t="s">
        <v>123</v>
      </c>
      <c r="E352" s="27" t="s">
        <v>3904</v>
      </c>
      <c r="F352" s="28" t="s">
        <v>149</v>
      </c>
      <c r="G352" s="29">
        <v>8</v>
      </c>
      <c r="H352" s="28">
        <v>0.04684</v>
      </c>
      <c r="I352" s="30">
        <f>ROUND(G352*H352,P4)</f>
        <v>0</v>
      </c>
      <c r="L352" s="31">
        <v>0</v>
      </c>
      <c r="M352" s="24">
        <f>ROUND(G352*L352,P4)</f>
        <v>0</v>
      </c>
      <c r="N352" s="25" t="s">
        <v>536</v>
      </c>
      <c r="O352" s="32">
        <f>M352*AA352</f>
        <v>0</v>
      </c>
      <c r="P352" s="1">
        <v>3</v>
      </c>
      <c r="AA352" s="1">
        <f>IF(P352=1,$O$3,IF(P352=2,$O$4,$O$5))</f>
        <v>0</v>
      </c>
    </row>
    <row r="353" ht="25.5">
      <c r="A353" s="1" t="s">
        <v>127</v>
      </c>
      <c r="E353" s="27" t="s">
        <v>3904</v>
      </c>
    </row>
    <row r="354">
      <c r="A354" s="1" t="s">
        <v>128</v>
      </c>
    </row>
    <row r="355">
      <c r="A355" s="1" t="s">
        <v>129</v>
      </c>
      <c r="E355" s="27" t="s">
        <v>123</v>
      </c>
    </row>
    <row r="356" ht="25.5">
      <c r="A356" s="1" t="s">
        <v>121</v>
      </c>
      <c r="B356" s="1">
        <v>102</v>
      </c>
      <c r="C356" s="26" t="s">
        <v>3905</v>
      </c>
      <c r="D356" t="s">
        <v>123</v>
      </c>
      <c r="E356" s="27" t="s">
        <v>3906</v>
      </c>
      <c r="F356" s="28" t="s">
        <v>149</v>
      </c>
      <c r="G356" s="29">
        <v>9</v>
      </c>
      <c r="H356" s="28">
        <v>0.052420000000000001</v>
      </c>
      <c r="I356" s="30">
        <f>ROUND(G356*H356,P4)</f>
        <v>0</v>
      </c>
      <c r="L356" s="31">
        <v>0</v>
      </c>
      <c r="M356" s="24">
        <f>ROUND(G356*L356,P4)</f>
        <v>0</v>
      </c>
      <c r="N356" s="25" t="s">
        <v>536</v>
      </c>
      <c r="O356" s="32">
        <f>M356*AA356</f>
        <v>0</v>
      </c>
      <c r="P356" s="1">
        <v>3</v>
      </c>
      <c r="AA356" s="1">
        <f>IF(P356=1,$O$3,IF(P356=2,$O$4,$O$5))</f>
        <v>0</v>
      </c>
    </row>
    <row r="357" ht="25.5">
      <c r="A357" s="1" t="s">
        <v>127</v>
      </c>
      <c r="E357" s="27" t="s">
        <v>3906</v>
      </c>
    </row>
    <row r="358">
      <c r="A358" s="1" t="s">
        <v>128</v>
      </c>
    </row>
    <row r="359">
      <c r="A359" s="1" t="s">
        <v>129</v>
      </c>
      <c r="E359" s="27" t="s">
        <v>123</v>
      </c>
    </row>
    <row r="360" ht="25.5">
      <c r="A360" s="1" t="s">
        <v>121</v>
      </c>
      <c r="B360" s="1">
        <v>103</v>
      </c>
      <c r="C360" s="26" t="s">
        <v>3907</v>
      </c>
      <c r="D360" t="s">
        <v>123</v>
      </c>
      <c r="E360" s="27" t="s">
        <v>3908</v>
      </c>
      <c r="F360" s="28" t="s">
        <v>149</v>
      </c>
      <c r="G360" s="29">
        <v>1</v>
      </c>
      <c r="H360" s="28">
        <v>0.080320000000000003</v>
      </c>
      <c r="I360" s="30">
        <f>ROUND(G360*H360,P4)</f>
        <v>0</v>
      </c>
      <c r="L360" s="31">
        <v>0</v>
      </c>
      <c r="M360" s="24">
        <f>ROUND(G360*L360,P4)</f>
        <v>0</v>
      </c>
      <c r="N360" s="25" t="s">
        <v>536</v>
      </c>
      <c r="O360" s="32">
        <f>M360*AA360</f>
        <v>0</v>
      </c>
      <c r="P360" s="1">
        <v>3</v>
      </c>
      <c r="AA360" s="1">
        <f>IF(P360=1,$O$3,IF(P360=2,$O$4,$O$5))</f>
        <v>0</v>
      </c>
    </row>
    <row r="361" ht="25.5">
      <c r="A361" s="1" t="s">
        <v>127</v>
      </c>
      <c r="E361" s="27" t="s">
        <v>3909</v>
      </c>
    </row>
    <row r="362">
      <c r="A362" s="1" t="s">
        <v>128</v>
      </c>
    </row>
    <row r="363">
      <c r="A363" s="1" t="s">
        <v>129</v>
      </c>
      <c r="E363" s="27" t="s">
        <v>123</v>
      </c>
    </row>
    <row r="364" ht="25.5">
      <c r="A364" s="1" t="s">
        <v>121</v>
      </c>
      <c r="B364" s="1">
        <v>104</v>
      </c>
      <c r="C364" s="26" t="s">
        <v>3910</v>
      </c>
      <c r="D364" t="s">
        <v>123</v>
      </c>
      <c r="E364" s="27" t="s">
        <v>3911</v>
      </c>
      <c r="F364" s="28" t="s">
        <v>149</v>
      </c>
      <c r="G364" s="29">
        <v>1</v>
      </c>
      <c r="H364" s="28">
        <v>0.0499</v>
      </c>
      <c r="I364" s="30">
        <f>ROUND(G364*H364,P4)</f>
        <v>0</v>
      </c>
      <c r="L364" s="31">
        <v>0</v>
      </c>
      <c r="M364" s="24">
        <f>ROUND(G364*L364,P4)</f>
        <v>0</v>
      </c>
      <c r="N364" s="25" t="s">
        <v>536</v>
      </c>
      <c r="O364" s="32">
        <f>M364*AA364</f>
        <v>0</v>
      </c>
      <c r="P364" s="1">
        <v>3</v>
      </c>
      <c r="AA364" s="1">
        <f>IF(P364=1,$O$3,IF(P364=2,$O$4,$O$5))</f>
        <v>0</v>
      </c>
    </row>
    <row r="365" ht="25.5">
      <c r="A365" s="1" t="s">
        <v>127</v>
      </c>
      <c r="E365" s="27" t="s">
        <v>3911</v>
      </c>
    </row>
    <row r="366">
      <c r="A366" s="1" t="s">
        <v>128</v>
      </c>
    </row>
    <row r="367">
      <c r="A367" s="1" t="s">
        <v>129</v>
      </c>
      <c r="E367" s="27" t="s">
        <v>123</v>
      </c>
    </row>
    <row r="368">
      <c r="A368" s="1" t="s">
        <v>121</v>
      </c>
      <c r="B368" s="1">
        <v>105</v>
      </c>
      <c r="C368" s="26" t="s">
        <v>3912</v>
      </c>
      <c r="D368" t="s">
        <v>123</v>
      </c>
      <c r="E368" s="27" t="s">
        <v>3913</v>
      </c>
      <c r="F368" s="28" t="s">
        <v>149</v>
      </c>
      <c r="G368" s="29">
        <v>2</v>
      </c>
      <c r="H368" s="28">
        <v>0.0149</v>
      </c>
      <c r="I368" s="30">
        <f>ROUND(G368*H368,P4)</f>
        <v>0</v>
      </c>
      <c r="L368" s="31">
        <v>0</v>
      </c>
      <c r="M368" s="24">
        <f>ROUND(G368*L368,P4)</f>
        <v>0</v>
      </c>
      <c r="N368" s="25" t="s">
        <v>536</v>
      </c>
      <c r="O368" s="32">
        <f>M368*AA368</f>
        <v>0</v>
      </c>
      <c r="P368" s="1">
        <v>3</v>
      </c>
      <c r="AA368" s="1">
        <f>IF(P368=1,$O$3,IF(P368=2,$O$4,$O$5))</f>
        <v>0</v>
      </c>
    </row>
    <row r="369">
      <c r="A369" s="1" t="s">
        <v>127</v>
      </c>
      <c r="E369" s="27" t="s">
        <v>3913</v>
      </c>
    </row>
    <row r="370">
      <c r="A370" s="1" t="s">
        <v>128</v>
      </c>
    </row>
    <row r="371">
      <c r="A371" s="1" t="s">
        <v>129</v>
      </c>
      <c r="E371" s="27" t="s">
        <v>123</v>
      </c>
    </row>
    <row r="372" ht="25.5">
      <c r="A372" s="1" t="s">
        <v>121</v>
      </c>
      <c r="B372" s="1">
        <v>108</v>
      </c>
      <c r="C372" s="26" t="s">
        <v>3914</v>
      </c>
      <c r="D372" t="s">
        <v>123</v>
      </c>
      <c r="E372" s="27" t="s">
        <v>3915</v>
      </c>
      <c r="F372" s="28" t="s">
        <v>149</v>
      </c>
      <c r="G372" s="29">
        <v>2</v>
      </c>
      <c r="H372" s="28">
        <v>0.00072000000000000005</v>
      </c>
      <c r="I372" s="30">
        <f>ROUND(G372*H372,P4)</f>
        <v>0</v>
      </c>
      <c r="L372" s="31">
        <v>0</v>
      </c>
      <c r="M372" s="24">
        <f>ROUND(G372*L372,P4)</f>
        <v>0</v>
      </c>
      <c r="N372" s="25" t="s">
        <v>536</v>
      </c>
      <c r="O372" s="32">
        <f>M372*AA372</f>
        <v>0</v>
      </c>
      <c r="P372" s="1">
        <v>3</v>
      </c>
      <c r="AA372" s="1">
        <f>IF(P372=1,$O$3,IF(P372=2,$O$4,$O$5))</f>
        <v>0</v>
      </c>
    </row>
    <row r="373" ht="25.5">
      <c r="A373" s="1" t="s">
        <v>127</v>
      </c>
      <c r="E373" s="27" t="s">
        <v>3915</v>
      </c>
    </row>
    <row r="374">
      <c r="A374" s="1" t="s">
        <v>128</v>
      </c>
    </row>
    <row r="375">
      <c r="A375" s="1" t="s">
        <v>129</v>
      </c>
      <c r="E375" s="27" t="s">
        <v>123</v>
      </c>
    </row>
    <row r="376" ht="25.5">
      <c r="A376" s="1" t="s">
        <v>121</v>
      </c>
      <c r="B376" s="1">
        <v>112</v>
      </c>
      <c r="C376" s="26" t="s">
        <v>3916</v>
      </c>
      <c r="D376" t="s">
        <v>123</v>
      </c>
      <c r="E376" s="27" t="s">
        <v>3917</v>
      </c>
      <c r="F376" s="28" t="s">
        <v>632</v>
      </c>
      <c r="G376" s="29">
        <v>2.96</v>
      </c>
      <c r="H376" s="28">
        <v>0</v>
      </c>
      <c r="I376" s="30">
        <f>ROUND(G376*H376,P4)</f>
        <v>0</v>
      </c>
      <c r="L376" s="31">
        <v>0</v>
      </c>
      <c r="M376" s="24">
        <f>ROUND(G376*L376,P4)</f>
        <v>0</v>
      </c>
      <c r="N376" s="25" t="s">
        <v>536</v>
      </c>
      <c r="O376" s="32">
        <f>M376*AA376</f>
        <v>0</v>
      </c>
      <c r="P376" s="1">
        <v>3</v>
      </c>
      <c r="AA376" s="1">
        <f>IF(P376=1,$O$3,IF(P376=2,$O$4,$O$5))</f>
        <v>0</v>
      </c>
    </row>
    <row r="377" ht="25.5">
      <c r="A377" s="1" t="s">
        <v>127</v>
      </c>
      <c r="E377" s="27" t="s">
        <v>3917</v>
      </c>
    </row>
    <row r="378">
      <c r="A378" s="1" t="s">
        <v>128</v>
      </c>
    </row>
    <row r="379">
      <c r="A379" s="1" t="s">
        <v>129</v>
      </c>
      <c r="E379" s="27" t="s">
        <v>123</v>
      </c>
    </row>
    <row r="380">
      <c r="A380" s="1" t="s">
        <v>121</v>
      </c>
      <c r="B380" s="1">
        <v>88</v>
      </c>
      <c r="C380" s="26" t="s">
        <v>3918</v>
      </c>
      <c r="D380" t="s">
        <v>123</v>
      </c>
      <c r="E380" s="27" t="s">
        <v>3919</v>
      </c>
      <c r="F380" s="28" t="s">
        <v>149</v>
      </c>
      <c r="G380" s="29">
        <v>7</v>
      </c>
      <c r="H380" s="28">
        <v>4.0000000000000003E-05</v>
      </c>
      <c r="I380" s="30">
        <f>ROUND(G380*H380,P4)</f>
        <v>0</v>
      </c>
      <c r="L380" s="31">
        <v>0</v>
      </c>
      <c r="M380" s="24">
        <f>ROUND(G380*L380,P4)</f>
        <v>0</v>
      </c>
      <c r="N380" s="25" t="s">
        <v>177</v>
      </c>
      <c r="O380" s="32">
        <f>M380*AA380</f>
        <v>0</v>
      </c>
      <c r="P380" s="1">
        <v>3</v>
      </c>
      <c r="AA380" s="1">
        <f>IF(P380=1,$O$3,IF(P380=2,$O$4,$O$5))</f>
        <v>0</v>
      </c>
    </row>
    <row r="381">
      <c r="A381" s="1" t="s">
        <v>127</v>
      </c>
      <c r="E381" s="27" t="s">
        <v>3919</v>
      </c>
    </row>
    <row r="382">
      <c r="A382" s="1" t="s">
        <v>128</v>
      </c>
    </row>
    <row r="383">
      <c r="A383" s="1" t="s">
        <v>129</v>
      </c>
      <c r="E383" s="27" t="s">
        <v>3714</v>
      </c>
    </row>
    <row r="384">
      <c r="A384" s="1" t="s">
        <v>121</v>
      </c>
      <c r="B384" s="1">
        <v>106</v>
      </c>
      <c r="C384" s="26" t="s">
        <v>3918</v>
      </c>
      <c r="D384" t="s">
        <v>119</v>
      </c>
      <c r="E384" s="27" t="s">
        <v>3919</v>
      </c>
      <c r="F384" s="28" t="s">
        <v>149</v>
      </c>
      <c r="G384" s="29">
        <v>4</v>
      </c>
      <c r="H384" s="28">
        <v>4.0000000000000003E-05</v>
      </c>
      <c r="I384" s="30">
        <f>ROUND(G384*H384,P4)</f>
        <v>0</v>
      </c>
      <c r="L384" s="31">
        <v>0</v>
      </c>
      <c r="M384" s="24">
        <f>ROUND(G384*L384,P4)</f>
        <v>0</v>
      </c>
      <c r="N384" s="25" t="s">
        <v>177</v>
      </c>
      <c r="O384" s="32">
        <f>M384*AA384</f>
        <v>0</v>
      </c>
      <c r="P384" s="1">
        <v>3</v>
      </c>
      <c r="AA384" s="1">
        <f>IF(P384=1,$O$3,IF(P384=2,$O$4,$O$5))</f>
        <v>0</v>
      </c>
    </row>
    <row r="385">
      <c r="A385" s="1" t="s">
        <v>127</v>
      </c>
      <c r="E385" s="27" t="s">
        <v>3919</v>
      </c>
    </row>
    <row r="386">
      <c r="A386" s="1" t="s">
        <v>128</v>
      </c>
    </row>
    <row r="387">
      <c r="A387" s="1" t="s">
        <v>129</v>
      </c>
      <c r="E387" s="27" t="s">
        <v>3714</v>
      </c>
    </row>
    <row r="388" ht="25.5">
      <c r="A388" s="1" t="s">
        <v>121</v>
      </c>
      <c r="B388" s="1">
        <v>86</v>
      </c>
      <c r="C388" s="26" t="s">
        <v>3920</v>
      </c>
      <c r="D388" t="s">
        <v>123</v>
      </c>
      <c r="E388" s="27" t="s">
        <v>3921</v>
      </c>
      <c r="F388" s="28" t="s">
        <v>149</v>
      </c>
      <c r="G388" s="29">
        <v>7</v>
      </c>
      <c r="H388" s="28">
        <v>0.00013999999999999999</v>
      </c>
      <c r="I388" s="30">
        <f>ROUND(G388*H388,P4)</f>
        <v>0</v>
      </c>
      <c r="L388" s="31">
        <v>0</v>
      </c>
      <c r="M388" s="24">
        <f>ROUND(G388*L388,P4)</f>
        <v>0</v>
      </c>
      <c r="N388" s="25" t="s">
        <v>177</v>
      </c>
      <c r="O388" s="32">
        <f>M388*AA388</f>
        <v>0</v>
      </c>
      <c r="P388" s="1">
        <v>3</v>
      </c>
      <c r="AA388" s="1">
        <f>IF(P388=1,$O$3,IF(P388=2,$O$4,$O$5))</f>
        <v>0</v>
      </c>
    </row>
    <row r="389" ht="25.5">
      <c r="A389" s="1" t="s">
        <v>127</v>
      </c>
      <c r="E389" s="27" t="s">
        <v>3921</v>
      </c>
    </row>
    <row r="390">
      <c r="A390" s="1" t="s">
        <v>128</v>
      </c>
    </row>
    <row r="391">
      <c r="A391" s="1" t="s">
        <v>129</v>
      </c>
      <c r="E391" s="27" t="s">
        <v>3922</v>
      </c>
    </row>
    <row r="392">
      <c r="A392" s="1" t="s">
        <v>121</v>
      </c>
      <c r="B392" s="1">
        <v>81</v>
      </c>
      <c r="C392" s="26" t="s">
        <v>3923</v>
      </c>
      <c r="D392" t="s">
        <v>123</v>
      </c>
      <c r="E392" s="27" t="s">
        <v>3924</v>
      </c>
      <c r="F392" s="28" t="s">
        <v>603</v>
      </c>
      <c r="G392" s="29">
        <v>7</v>
      </c>
      <c r="H392" s="28">
        <v>0.0020500000000000002</v>
      </c>
      <c r="I392" s="30">
        <f>ROUND(G392*H392,P4)</f>
        <v>0</v>
      </c>
      <c r="L392" s="31">
        <v>0</v>
      </c>
      <c r="M392" s="24">
        <f>ROUND(G392*L392,P4)</f>
        <v>0</v>
      </c>
      <c r="N392" s="25" t="s">
        <v>177</v>
      </c>
      <c r="O392" s="32">
        <f>M392*AA392</f>
        <v>0</v>
      </c>
      <c r="P392" s="1">
        <v>3</v>
      </c>
      <c r="AA392" s="1">
        <f>IF(P392=1,$O$3,IF(P392=2,$O$4,$O$5))</f>
        <v>0</v>
      </c>
    </row>
    <row r="393">
      <c r="A393" s="1" t="s">
        <v>127</v>
      </c>
      <c r="E393" s="27" t="s">
        <v>3924</v>
      </c>
    </row>
    <row r="394" ht="63.75">
      <c r="A394" s="1" t="s">
        <v>128</v>
      </c>
      <c r="E394" s="33" t="s">
        <v>3925</v>
      </c>
    </row>
    <row r="395">
      <c r="A395" s="1" t="s">
        <v>129</v>
      </c>
      <c r="E395" s="27" t="s">
        <v>123</v>
      </c>
    </row>
    <row r="396">
      <c r="A396" s="1" t="s">
        <v>121</v>
      </c>
      <c r="B396" s="1">
        <v>75</v>
      </c>
      <c r="C396" s="26" t="s">
        <v>3926</v>
      </c>
      <c r="D396" t="s">
        <v>123</v>
      </c>
      <c r="E396" s="27" t="s">
        <v>3927</v>
      </c>
      <c r="F396" s="28" t="s">
        <v>149</v>
      </c>
      <c r="G396" s="29">
        <v>1</v>
      </c>
      <c r="H396" s="28">
        <v>0.0146</v>
      </c>
      <c r="I396" s="30">
        <f>ROUND(G396*H396,P4)</f>
        <v>0</v>
      </c>
      <c r="L396" s="31">
        <v>0</v>
      </c>
      <c r="M396" s="24">
        <f>ROUND(G396*L396,P4)</f>
        <v>0</v>
      </c>
      <c r="N396" s="25" t="s">
        <v>177</v>
      </c>
      <c r="O396" s="32">
        <f>M396*AA396</f>
        <v>0</v>
      </c>
      <c r="P396" s="1">
        <v>3</v>
      </c>
      <c r="AA396" s="1">
        <f>IF(P396=1,$O$3,IF(P396=2,$O$4,$O$5))</f>
        <v>0</v>
      </c>
    </row>
    <row r="397">
      <c r="A397" s="1" t="s">
        <v>127</v>
      </c>
      <c r="E397" s="27" t="s">
        <v>3927</v>
      </c>
    </row>
    <row r="398" ht="25.5">
      <c r="A398" s="1" t="s">
        <v>128</v>
      </c>
      <c r="E398" s="33" t="s">
        <v>661</v>
      </c>
    </row>
    <row r="399" ht="25.5">
      <c r="A399" s="1" t="s">
        <v>129</v>
      </c>
      <c r="E399" s="27" t="s">
        <v>3928</v>
      </c>
    </row>
    <row r="400">
      <c r="A400" s="1" t="s">
        <v>121</v>
      </c>
      <c r="B400" s="1">
        <v>76</v>
      </c>
      <c r="C400" s="26" t="s">
        <v>3929</v>
      </c>
      <c r="D400" t="s">
        <v>123</v>
      </c>
      <c r="E400" s="27" t="s">
        <v>3930</v>
      </c>
      <c r="F400" s="28" t="s">
        <v>149</v>
      </c>
      <c r="G400" s="29">
        <v>1</v>
      </c>
      <c r="H400" s="28">
        <v>0.0146</v>
      </c>
      <c r="I400" s="30">
        <f>ROUND(G400*H400,P4)</f>
        <v>0</v>
      </c>
      <c r="L400" s="31">
        <v>0</v>
      </c>
      <c r="M400" s="24">
        <f>ROUND(G400*L400,P4)</f>
        <v>0</v>
      </c>
      <c r="N400" s="25" t="s">
        <v>177</v>
      </c>
      <c r="O400" s="32">
        <f>M400*AA400</f>
        <v>0</v>
      </c>
      <c r="P400" s="1">
        <v>3</v>
      </c>
      <c r="AA400" s="1">
        <f>IF(P400=1,$O$3,IF(P400=2,$O$4,$O$5))</f>
        <v>0</v>
      </c>
    </row>
    <row r="401">
      <c r="A401" s="1" t="s">
        <v>127</v>
      </c>
      <c r="E401" s="27" t="s">
        <v>3930</v>
      </c>
    </row>
    <row r="402" ht="25.5">
      <c r="A402" s="1" t="s">
        <v>128</v>
      </c>
      <c r="E402" s="33" t="s">
        <v>661</v>
      </c>
    </row>
    <row r="403" ht="25.5">
      <c r="A403" s="1" t="s">
        <v>129</v>
      </c>
      <c r="E403" s="27" t="s">
        <v>3928</v>
      </c>
    </row>
    <row r="404">
      <c r="A404" s="1" t="s">
        <v>121</v>
      </c>
      <c r="B404" s="1">
        <v>77</v>
      </c>
      <c r="C404" s="26" t="s">
        <v>3931</v>
      </c>
      <c r="D404" t="s">
        <v>123</v>
      </c>
      <c r="E404" s="27" t="s">
        <v>3932</v>
      </c>
      <c r="F404" s="28" t="s">
        <v>149</v>
      </c>
      <c r="G404" s="29">
        <v>1</v>
      </c>
      <c r="H404" s="28">
        <v>0.0146</v>
      </c>
      <c r="I404" s="30">
        <f>ROUND(G404*H404,P4)</f>
        <v>0</v>
      </c>
      <c r="L404" s="31">
        <v>0</v>
      </c>
      <c r="M404" s="24">
        <f>ROUND(G404*L404,P4)</f>
        <v>0</v>
      </c>
      <c r="N404" s="25" t="s">
        <v>177</v>
      </c>
      <c r="O404" s="32">
        <f>M404*AA404</f>
        <v>0</v>
      </c>
      <c r="P404" s="1">
        <v>3</v>
      </c>
      <c r="AA404" s="1">
        <f>IF(P404=1,$O$3,IF(P404=2,$O$4,$O$5))</f>
        <v>0</v>
      </c>
    </row>
    <row r="405">
      <c r="A405" s="1" t="s">
        <v>127</v>
      </c>
      <c r="E405" s="27" t="s">
        <v>3932</v>
      </c>
    </row>
    <row r="406" ht="25.5">
      <c r="A406" s="1" t="s">
        <v>128</v>
      </c>
      <c r="E406" s="33" t="s">
        <v>661</v>
      </c>
    </row>
    <row r="407" ht="25.5">
      <c r="A407" s="1" t="s">
        <v>129</v>
      </c>
      <c r="E407" s="27" t="s">
        <v>3928</v>
      </c>
    </row>
    <row r="408">
      <c r="A408" s="1" t="s">
        <v>121</v>
      </c>
      <c r="B408" s="1">
        <v>78</v>
      </c>
      <c r="C408" s="26" t="s">
        <v>3933</v>
      </c>
      <c r="D408" t="s">
        <v>123</v>
      </c>
      <c r="E408" s="27" t="s">
        <v>3934</v>
      </c>
      <c r="F408" s="28" t="s">
        <v>149</v>
      </c>
      <c r="G408" s="29">
        <v>3</v>
      </c>
      <c r="H408" s="28">
        <v>0.0146</v>
      </c>
      <c r="I408" s="30">
        <f>ROUND(G408*H408,P4)</f>
        <v>0</v>
      </c>
      <c r="L408" s="31">
        <v>0</v>
      </c>
      <c r="M408" s="24">
        <f>ROUND(G408*L408,P4)</f>
        <v>0</v>
      </c>
      <c r="N408" s="25" t="s">
        <v>177</v>
      </c>
      <c r="O408" s="32">
        <f>M408*AA408</f>
        <v>0</v>
      </c>
      <c r="P408" s="1">
        <v>3</v>
      </c>
      <c r="AA408" s="1">
        <f>IF(P408=1,$O$3,IF(P408=2,$O$4,$O$5))</f>
        <v>0</v>
      </c>
    </row>
    <row r="409">
      <c r="A409" s="1" t="s">
        <v>127</v>
      </c>
      <c r="E409" s="27" t="s">
        <v>3934</v>
      </c>
    </row>
    <row r="410">
      <c r="A410" s="1" t="s">
        <v>128</v>
      </c>
    </row>
    <row r="411" ht="25.5">
      <c r="A411" s="1" t="s">
        <v>129</v>
      </c>
      <c r="E411" s="27" t="s">
        <v>3928</v>
      </c>
    </row>
    <row r="412">
      <c r="A412" s="1" t="s">
        <v>121</v>
      </c>
      <c r="B412" s="1">
        <v>79</v>
      </c>
      <c r="C412" s="26" t="s">
        <v>3935</v>
      </c>
      <c r="D412" t="s">
        <v>123</v>
      </c>
      <c r="E412" s="27" t="s">
        <v>3936</v>
      </c>
      <c r="F412" s="28" t="s">
        <v>149</v>
      </c>
      <c r="G412" s="29">
        <v>4</v>
      </c>
      <c r="H412" s="28">
        <v>0.0146</v>
      </c>
      <c r="I412" s="30">
        <f>ROUND(G412*H412,P4)</f>
        <v>0</v>
      </c>
      <c r="L412" s="31">
        <v>0</v>
      </c>
      <c r="M412" s="24">
        <f>ROUND(G412*L412,P4)</f>
        <v>0</v>
      </c>
      <c r="N412" s="25" t="s">
        <v>177</v>
      </c>
      <c r="O412" s="32">
        <f>M412*AA412</f>
        <v>0</v>
      </c>
      <c r="P412" s="1">
        <v>3</v>
      </c>
      <c r="AA412" s="1">
        <f>IF(P412=1,$O$3,IF(P412=2,$O$4,$O$5))</f>
        <v>0</v>
      </c>
    </row>
    <row r="413">
      <c r="A413" s="1" t="s">
        <v>127</v>
      </c>
      <c r="E413" s="27" t="s">
        <v>3936</v>
      </c>
    </row>
    <row r="414">
      <c r="A414" s="1" t="s">
        <v>128</v>
      </c>
    </row>
    <row r="415" ht="25.5">
      <c r="A415" s="1" t="s">
        <v>129</v>
      </c>
      <c r="E415" s="27" t="s">
        <v>3928</v>
      </c>
    </row>
    <row r="416">
      <c r="A416" s="1" t="s">
        <v>121</v>
      </c>
      <c r="B416" s="1">
        <v>80</v>
      </c>
      <c r="C416" s="26" t="s">
        <v>3937</v>
      </c>
      <c r="D416" t="s">
        <v>123</v>
      </c>
      <c r="E416" s="27" t="s">
        <v>3938</v>
      </c>
      <c r="F416" s="28" t="s">
        <v>149</v>
      </c>
      <c r="G416" s="29">
        <v>3</v>
      </c>
      <c r="H416" s="28">
        <v>0.0146</v>
      </c>
      <c r="I416" s="30">
        <f>ROUND(G416*H416,P4)</f>
        <v>0</v>
      </c>
      <c r="L416" s="31">
        <v>0</v>
      </c>
      <c r="M416" s="24">
        <f>ROUND(G416*L416,P4)</f>
        <v>0</v>
      </c>
      <c r="N416" s="25" t="s">
        <v>177</v>
      </c>
      <c r="O416" s="32">
        <f>M416*AA416</f>
        <v>0</v>
      </c>
      <c r="P416" s="1">
        <v>3</v>
      </c>
      <c r="AA416" s="1">
        <f>IF(P416=1,$O$3,IF(P416=2,$O$4,$O$5))</f>
        <v>0</v>
      </c>
    </row>
    <row r="417">
      <c r="A417" s="1" t="s">
        <v>127</v>
      </c>
      <c r="E417" s="27" t="s">
        <v>3938</v>
      </c>
    </row>
    <row r="418">
      <c r="A418" s="1" t="s">
        <v>128</v>
      </c>
    </row>
    <row r="419" ht="25.5">
      <c r="A419" s="1" t="s">
        <v>129</v>
      </c>
      <c r="E419" s="27" t="s">
        <v>3928</v>
      </c>
    </row>
    <row r="420">
      <c r="A420" s="1" t="s">
        <v>121</v>
      </c>
      <c r="B420" s="1">
        <v>111</v>
      </c>
      <c r="C420" s="26" t="s">
        <v>3939</v>
      </c>
      <c r="D420" t="s">
        <v>123</v>
      </c>
      <c r="E420" s="27" t="s">
        <v>3940</v>
      </c>
      <c r="F420" s="28" t="s">
        <v>149</v>
      </c>
      <c r="G420" s="29">
        <v>4</v>
      </c>
      <c r="H420" s="28">
        <v>0.01942</v>
      </c>
      <c r="I420" s="30">
        <f>ROUND(G420*H420,P4)</f>
        <v>0</v>
      </c>
      <c r="L420" s="31">
        <v>0</v>
      </c>
      <c r="M420" s="24">
        <f>ROUND(G420*L420,P4)</f>
        <v>0</v>
      </c>
      <c r="N420" s="25" t="s">
        <v>177</v>
      </c>
      <c r="O420" s="32">
        <f>M420*AA420</f>
        <v>0</v>
      </c>
      <c r="P420" s="1">
        <v>3</v>
      </c>
      <c r="AA420" s="1">
        <f>IF(P420=1,$O$3,IF(P420=2,$O$4,$O$5))</f>
        <v>0</v>
      </c>
    </row>
    <row r="421">
      <c r="A421" s="1" t="s">
        <v>127</v>
      </c>
      <c r="E421" s="27" t="s">
        <v>3940</v>
      </c>
    </row>
    <row r="422">
      <c r="A422" s="1" t="s">
        <v>128</v>
      </c>
    </row>
    <row r="423">
      <c r="A423" s="1" t="s">
        <v>129</v>
      </c>
      <c r="E423" s="27" t="s">
        <v>3941</v>
      </c>
    </row>
    <row r="424">
      <c r="A424" s="1" t="s">
        <v>121</v>
      </c>
      <c r="B424" s="1">
        <v>82</v>
      </c>
      <c r="C424" s="26" t="s">
        <v>3942</v>
      </c>
      <c r="D424" t="s">
        <v>123</v>
      </c>
      <c r="E424" s="27" t="s">
        <v>3943</v>
      </c>
      <c r="F424" s="28" t="s">
        <v>149</v>
      </c>
      <c r="G424" s="29">
        <v>1</v>
      </c>
      <c r="H424" s="28">
        <v>0.016549999999999999</v>
      </c>
      <c r="I424" s="30">
        <f>ROUND(G424*H424,P4)</f>
        <v>0</v>
      </c>
      <c r="L424" s="31">
        <v>0</v>
      </c>
      <c r="M424" s="24">
        <f>ROUND(G424*L424,P4)</f>
        <v>0</v>
      </c>
      <c r="N424" s="25" t="s">
        <v>177</v>
      </c>
      <c r="O424" s="32">
        <f>M424*AA424</f>
        <v>0</v>
      </c>
      <c r="P424" s="1">
        <v>3</v>
      </c>
      <c r="AA424" s="1">
        <f>IF(P424=1,$O$3,IF(P424=2,$O$4,$O$5))</f>
        <v>0</v>
      </c>
    </row>
    <row r="425">
      <c r="A425" s="1" t="s">
        <v>127</v>
      </c>
      <c r="E425" s="27" t="s">
        <v>3943</v>
      </c>
    </row>
    <row r="426">
      <c r="A426" s="1" t="s">
        <v>128</v>
      </c>
    </row>
    <row r="427" ht="25.5">
      <c r="A427" s="1" t="s">
        <v>129</v>
      </c>
      <c r="E427" s="27" t="s">
        <v>3944</v>
      </c>
    </row>
    <row r="428">
      <c r="A428" s="1" t="s">
        <v>121</v>
      </c>
      <c r="B428" s="1">
        <v>83</v>
      </c>
      <c r="C428" s="26" t="s">
        <v>3945</v>
      </c>
      <c r="D428" t="s">
        <v>123</v>
      </c>
      <c r="E428" s="27" t="s">
        <v>3946</v>
      </c>
      <c r="F428" s="28" t="s">
        <v>149</v>
      </c>
      <c r="G428" s="29">
        <v>1</v>
      </c>
      <c r="H428" s="28">
        <v>0.016549999999999999</v>
      </c>
      <c r="I428" s="30">
        <f>ROUND(G428*H428,P4)</f>
        <v>0</v>
      </c>
      <c r="L428" s="31">
        <v>0</v>
      </c>
      <c r="M428" s="24">
        <f>ROUND(G428*L428,P4)</f>
        <v>0</v>
      </c>
      <c r="N428" s="25" t="s">
        <v>177</v>
      </c>
      <c r="O428" s="32">
        <f>M428*AA428</f>
        <v>0</v>
      </c>
      <c r="P428" s="1">
        <v>3</v>
      </c>
      <c r="AA428" s="1">
        <f>IF(P428=1,$O$3,IF(P428=2,$O$4,$O$5))</f>
        <v>0</v>
      </c>
    </row>
    <row r="429">
      <c r="A429" s="1" t="s">
        <v>127</v>
      </c>
      <c r="E429" s="27" t="s">
        <v>3946</v>
      </c>
    </row>
    <row r="430">
      <c r="A430" s="1" t="s">
        <v>128</v>
      </c>
    </row>
    <row r="431" ht="25.5">
      <c r="A431" s="1" t="s">
        <v>129</v>
      </c>
      <c r="E431" s="27" t="s">
        <v>3944</v>
      </c>
    </row>
    <row r="432">
      <c r="A432" s="1" t="s">
        <v>121</v>
      </c>
      <c r="B432" s="1">
        <v>84</v>
      </c>
      <c r="C432" s="26" t="s">
        <v>3947</v>
      </c>
      <c r="D432" t="s">
        <v>123</v>
      </c>
      <c r="E432" s="27" t="s">
        <v>3948</v>
      </c>
      <c r="F432" s="28" t="s">
        <v>149</v>
      </c>
      <c r="G432" s="29">
        <v>2</v>
      </c>
      <c r="H432" s="28">
        <v>0.016549999999999999</v>
      </c>
      <c r="I432" s="30">
        <f>ROUND(G432*H432,P4)</f>
        <v>0</v>
      </c>
      <c r="L432" s="31">
        <v>0</v>
      </c>
      <c r="M432" s="24">
        <f>ROUND(G432*L432,P4)</f>
        <v>0</v>
      </c>
      <c r="N432" s="25" t="s">
        <v>177</v>
      </c>
      <c r="O432" s="32">
        <f>M432*AA432</f>
        <v>0</v>
      </c>
      <c r="P432" s="1">
        <v>3</v>
      </c>
      <c r="AA432" s="1">
        <f>IF(P432=1,$O$3,IF(P432=2,$O$4,$O$5))</f>
        <v>0</v>
      </c>
    </row>
    <row r="433">
      <c r="A433" s="1" t="s">
        <v>127</v>
      </c>
      <c r="E433" s="27" t="s">
        <v>3948</v>
      </c>
    </row>
    <row r="434">
      <c r="A434" s="1" t="s">
        <v>128</v>
      </c>
    </row>
    <row r="435" ht="25.5">
      <c r="A435" s="1" t="s">
        <v>129</v>
      </c>
      <c r="E435" s="27" t="s">
        <v>3944</v>
      </c>
    </row>
    <row r="436">
      <c r="A436" s="1" t="s">
        <v>121</v>
      </c>
      <c r="B436" s="1">
        <v>85</v>
      </c>
      <c r="C436" s="26" t="s">
        <v>3949</v>
      </c>
      <c r="D436" t="s">
        <v>123</v>
      </c>
      <c r="E436" s="27" t="s">
        <v>3950</v>
      </c>
      <c r="F436" s="28" t="s">
        <v>149</v>
      </c>
      <c r="G436" s="29">
        <v>3</v>
      </c>
      <c r="H436" s="28">
        <v>0.016549999999999999</v>
      </c>
      <c r="I436" s="30">
        <f>ROUND(G436*H436,P4)</f>
        <v>0</v>
      </c>
      <c r="L436" s="31">
        <v>0</v>
      </c>
      <c r="M436" s="24">
        <f>ROUND(G436*L436,P4)</f>
        <v>0</v>
      </c>
      <c r="N436" s="25" t="s">
        <v>177</v>
      </c>
      <c r="O436" s="32">
        <f>M436*AA436</f>
        <v>0</v>
      </c>
      <c r="P436" s="1">
        <v>3</v>
      </c>
      <c r="AA436" s="1">
        <f>IF(P436=1,$O$3,IF(P436=2,$O$4,$O$5))</f>
        <v>0</v>
      </c>
    </row>
    <row r="437">
      <c r="A437" s="1" t="s">
        <v>127</v>
      </c>
      <c r="E437" s="27" t="s">
        <v>3950</v>
      </c>
    </row>
    <row r="438">
      <c r="A438" s="1" t="s">
        <v>128</v>
      </c>
    </row>
    <row r="439" ht="25.5">
      <c r="A439" s="1" t="s">
        <v>129</v>
      </c>
      <c r="E439" s="27" t="s">
        <v>3944</v>
      </c>
    </row>
    <row r="440">
      <c r="A440" s="1" t="s">
        <v>118</v>
      </c>
      <c r="C440" s="22" t="s">
        <v>666</v>
      </c>
      <c r="E440" s="23" t="s">
        <v>667</v>
      </c>
      <c r="L440" s="24">
        <f>SUMIFS(L441:L456,A441:A456,"P")</f>
        <v>0</v>
      </c>
      <c r="M440" s="24">
        <f>SUMIFS(M441:M456,A441:A456,"P")</f>
        <v>0</v>
      </c>
      <c r="N440" s="25"/>
    </row>
    <row r="441" ht="25.5">
      <c r="A441" s="1" t="s">
        <v>121</v>
      </c>
      <c r="B441" s="1">
        <v>1</v>
      </c>
      <c r="C441" s="26" t="s">
        <v>668</v>
      </c>
      <c r="D441" t="s">
        <v>123</v>
      </c>
      <c r="E441" s="27" t="s">
        <v>669</v>
      </c>
      <c r="F441" s="28" t="s">
        <v>603</v>
      </c>
      <c r="G441" s="29">
        <v>200</v>
      </c>
      <c r="H441" s="28">
        <v>0.00012999999999999999</v>
      </c>
      <c r="I441" s="30">
        <f>ROUND(G441*H441,P4)</f>
        <v>0</v>
      </c>
      <c r="L441" s="31">
        <v>0</v>
      </c>
      <c r="M441" s="24">
        <f>ROUND(G441*L441,P4)</f>
        <v>0</v>
      </c>
      <c r="N441" s="25" t="s">
        <v>536</v>
      </c>
      <c r="O441" s="32">
        <f>M441*AA441</f>
        <v>0</v>
      </c>
      <c r="P441" s="1">
        <v>3</v>
      </c>
      <c r="AA441" s="1">
        <f>IF(P441=1,$O$3,IF(P441=2,$O$4,$O$5))</f>
        <v>0</v>
      </c>
    </row>
    <row r="442" ht="25.5">
      <c r="A442" s="1" t="s">
        <v>127</v>
      </c>
      <c r="E442" s="27" t="s">
        <v>669</v>
      </c>
    </row>
    <row r="443">
      <c r="A443" s="1" t="s">
        <v>128</v>
      </c>
      <c r="E443" s="33" t="s">
        <v>3371</v>
      </c>
    </row>
    <row r="444">
      <c r="A444" s="1" t="s">
        <v>129</v>
      </c>
      <c r="E444" s="27" t="s">
        <v>123</v>
      </c>
    </row>
    <row r="445" ht="25.5">
      <c r="A445" s="1" t="s">
        <v>121</v>
      </c>
      <c r="B445" s="1">
        <v>2</v>
      </c>
      <c r="C445" s="26" t="s">
        <v>3951</v>
      </c>
      <c r="D445" t="s">
        <v>123</v>
      </c>
      <c r="E445" s="27" t="s">
        <v>3952</v>
      </c>
      <c r="F445" s="28" t="s">
        <v>142</v>
      </c>
      <c r="G445" s="29">
        <v>50</v>
      </c>
      <c r="H445" s="28">
        <v>0</v>
      </c>
      <c r="I445" s="30">
        <f>ROUND(G445*H445,P4)</f>
        <v>0</v>
      </c>
      <c r="L445" s="31">
        <v>0</v>
      </c>
      <c r="M445" s="24">
        <f>ROUND(G445*L445,P4)</f>
        <v>0</v>
      </c>
      <c r="N445" s="25" t="s">
        <v>536</v>
      </c>
      <c r="O445" s="32">
        <f>M445*AA445</f>
        <v>0</v>
      </c>
      <c r="P445" s="1">
        <v>3</v>
      </c>
      <c r="AA445" s="1">
        <f>IF(P445=1,$O$3,IF(P445=2,$O$4,$O$5))</f>
        <v>0</v>
      </c>
    </row>
    <row r="446" ht="25.5">
      <c r="A446" s="1" t="s">
        <v>127</v>
      </c>
      <c r="E446" s="27" t="s">
        <v>3952</v>
      </c>
    </row>
    <row r="447" ht="25.5">
      <c r="A447" s="1" t="s">
        <v>128</v>
      </c>
      <c r="E447" s="33" t="s">
        <v>3953</v>
      </c>
    </row>
    <row r="448">
      <c r="A448" s="1" t="s">
        <v>129</v>
      </c>
      <c r="E448" s="27" t="s">
        <v>123</v>
      </c>
    </row>
    <row r="449" ht="25.5">
      <c r="A449" s="1" t="s">
        <v>121</v>
      </c>
      <c r="B449" s="1">
        <v>3</v>
      </c>
      <c r="C449" s="26" t="s">
        <v>3954</v>
      </c>
      <c r="D449" t="s">
        <v>123</v>
      </c>
      <c r="E449" s="27" t="s">
        <v>3955</v>
      </c>
      <c r="F449" s="28" t="s">
        <v>142</v>
      </c>
      <c r="G449" s="29">
        <v>80</v>
      </c>
      <c r="H449" s="28">
        <v>0</v>
      </c>
      <c r="I449" s="30">
        <f>ROUND(G449*H449,P4)</f>
        <v>0</v>
      </c>
      <c r="L449" s="31">
        <v>0</v>
      </c>
      <c r="M449" s="24">
        <f>ROUND(G449*L449,P4)</f>
        <v>0</v>
      </c>
      <c r="N449" s="25" t="s">
        <v>536</v>
      </c>
      <c r="O449" s="32">
        <f>M449*AA449</f>
        <v>0</v>
      </c>
      <c r="P449" s="1">
        <v>3</v>
      </c>
      <c r="AA449" s="1">
        <f>IF(P449=1,$O$3,IF(P449=2,$O$4,$O$5))</f>
        <v>0</v>
      </c>
    </row>
    <row r="450" ht="25.5">
      <c r="A450" s="1" t="s">
        <v>127</v>
      </c>
      <c r="E450" s="27" t="s">
        <v>3955</v>
      </c>
    </row>
    <row r="451" ht="25.5">
      <c r="A451" s="1" t="s">
        <v>128</v>
      </c>
      <c r="E451" s="33" t="s">
        <v>3956</v>
      </c>
    </row>
    <row r="452">
      <c r="A452" s="1" t="s">
        <v>129</v>
      </c>
      <c r="E452" s="27" t="s">
        <v>123</v>
      </c>
    </row>
    <row r="453" ht="25.5">
      <c r="A453" s="1" t="s">
        <v>121</v>
      </c>
      <c r="B453" s="1">
        <v>4</v>
      </c>
      <c r="C453" s="26" t="s">
        <v>3957</v>
      </c>
      <c r="D453" t="s">
        <v>123</v>
      </c>
      <c r="E453" s="27" t="s">
        <v>3958</v>
      </c>
      <c r="F453" s="28" t="s">
        <v>142</v>
      </c>
      <c r="G453" s="29">
        <v>6</v>
      </c>
      <c r="H453" s="28">
        <v>0.00097000000000000005</v>
      </c>
      <c r="I453" s="30">
        <f>ROUND(G453*H453,P4)</f>
        <v>0</v>
      </c>
      <c r="L453" s="31">
        <v>0</v>
      </c>
      <c r="M453" s="24">
        <f>ROUND(G453*L453,P4)</f>
        <v>0</v>
      </c>
      <c r="N453" s="25" t="s">
        <v>536</v>
      </c>
      <c r="O453" s="32">
        <f>M453*AA453</f>
        <v>0</v>
      </c>
      <c r="P453" s="1">
        <v>3</v>
      </c>
      <c r="AA453" s="1">
        <f>IF(P453=1,$O$3,IF(P453=2,$O$4,$O$5))</f>
        <v>0</v>
      </c>
    </row>
    <row r="454" ht="25.5">
      <c r="A454" s="1" t="s">
        <v>127</v>
      </c>
      <c r="E454" s="27" t="s">
        <v>3958</v>
      </c>
    </row>
    <row r="455" ht="25.5">
      <c r="A455" s="1" t="s">
        <v>128</v>
      </c>
      <c r="E455" s="33" t="s">
        <v>3959</v>
      </c>
    </row>
    <row r="456">
      <c r="A456" s="1" t="s">
        <v>129</v>
      </c>
      <c r="E456" s="27" t="s">
        <v>123</v>
      </c>
    </row>
    <row r="457">
      <c r="A457" s="1" t="s">
        <v>118</v>
      </c>
      <c r="C457" s="22" t="s">
        <v>679</v>
      </c>
      <c r="E457" s="23" t="s">
        <v>680</v>
      </c>
      <c r="L457" s="24">
        <f>SUMIFS(L458:L465,A458:A465,"P")</f>
        <v>0</v>
      </c>
      <c r="M457" s="24">
        <f>SUMIFS(M458:M465,A458:A465,"P")</f>
        <v>0</v>
      </c>
      <c r="N457" s="25"/>
    </row>
    <row r="458" ht="25.5">
      <c r="A458" s="1" t="s">
        <v>121</v>
      </c>
      <c r="B458" s="1">
        <v>5</v>
      </c>
      <c r="C458" s="26" t="s">
        <v>681</v>
      </c>
      <c r="D458" t="s">
        <v>123</v>
      </c>
      <c r="E458" s="27" t="s">
        <v>682</v>
      </c>
      <c r="F458" s="28" t="s">
        <v>632</v>
      </c>
      <c r="G458" s="29">
        <v>4.9960000000000004</v>
      </c>
      <c r="H458" s="28">
        <v>0</v>
      </c>
      <c r="I458" s="30">
        <f>ROUND(G458*H458,P4)</f>
        <v>0</v>
      </c>
      <c r="L458" s="31">
        <v>0</v>
      </c>
      <c r="M458" s="24">
        <f>ROUND(G458*L458,P4)</f>
        <v>0</v>
      </c>
      <c r="N458" s="25" t="s">
        <v>536</v>
      </c>
      <c r="O458" s="32">
        <f>M458*AA458</f>
        <v>0</v>
      </c>
      <c r="P458" s="1">
        <v>3</v>
      </c>
      <c r="AA458" s="1">
        <f>IF(P458=1,$O$3,IF(P458=2,$O$4,$O$5))</f>
        <v>0</v>
      </c>
    </row>
    <row r="459" ht="25.5">
      <c r="A459" s="1" t="s">
        <v>127</v>
      </c>
      <c r="E459" s="27" t="s">
        <v>682</v>
      </c>
    </row>
    <row r="460">
      <c r="A460" s="1" t="s">
        <v>128</v>
      </c>
    </row>
    <row r="461">
      <c r="A461" s="1" t="s">
        <v>129</v>
      </c>
      <c r="E461" s="27" t="s">
        <v>123</v>
      </c>
    </row>
    <row r="462" ht="38.25">
      <c r="A462" s="1" t="s">
        <v>121</v>
      </c>
      <c r="B462" s="1">
        <v>6</v>
      </c>
      <c r="C462" s="26" t="s">
        <v>683</v>
      </c>
      <c r="D462" t="s">
        <v>123</v>
      </c>
      <c r="E462" s="27" t="s">
        <v>684</v>
      </c>
      <c r="F462" s="28" t="s">
        <v>632</v>
      </c>
      <c r="G462" s="29">
        <v>4.9960000000000004</v>
      </c>
      <c r="H462" s="28">
        <v>0</v>
      </c>
      <c r="I462" s="30">
        <f>ROUND(G462*H462,P4)</f>
        <v>0</v>
      </c>
      <c r="L462" s="31">
        <v>0</v>
      </c>
      <c r="M462" s="24">
        <f>ROUND(G462*L462,P4)</f>
        <v>0</v>
      </c>
      <c r="N462" s="25" t="s">
        <v>177</v>
      </c>
      <c r="O462" s="32">
        <f>M462*AA462</f>
        <v>0</v>
      </c>
      <c r="P462" s="1">
        <v>3</v>
      </c>
      <c r="AA462" s="1">
        <f>IF(P462=1,$O$3,IF(P462=2,$O$4,$O$5))</f>
        <v>0</v>
      </c>
    </row>
    <row r="463" ht="38.25">
      <c r="A463" s="1" t="s">
        <v>127</v>
      </c>
      <c r="E463" s="27" t="s">
        <v>684</v>
      </c>
    </row>
    <row r="464">
      <c r="A464" s="1" t="s">
        <v>128</v>
      </c>
    </row>
    <row r="465" ht="25.5">
      <c r="A465" s="1" t="s">
        <v>129</v>
      </c>
      <c r="E465" s="27" t="s">
        <v>685</v>
      </c>
    </row>
    <row r="466">
      <c r="A466" s="1" t="s">
        <v>118</v>
      </c>
      <c r="C466" s="22" t="s">
        <v>691</v>
      </c>
      <c r="E466" s="23" t="s">
        <v>692</v>
      </c>
      <c r="L466" s="24">
        <f>SUMIFS(L467:L482,A467:A482,"P")</f>
        <v>0</v>
      </c>
      <c r="M466" s="24">
        <f>SUMIFS(M467:M482,A467:A482,"P")</f>
        <v>0</v>
      </c>
      <c r="N466" s="25"/>
    </row>
    <row r="467">
      <c r="A467" s="1" t="s">
        <v>121</v>
      </c>
      <c r="B467" s="1">
        <v>113</v>
      </c>
      <c r="C467" s="26" t="s">
        <v>3960</v>
      </c>
      <c r="D467" t="s">
        <v>123</v>
      </c>
      <c r="E467" s="27" t="s">
        <v>3961</v>
      </c>
      <c r="F467" s="28" t="s">
        <v>201</v>
      </c>
      <c r="G467" s="29">
        <v>24</v>
      </c>
      <c r="H467" s="28">
        <v>0</v>
      </c>
      <c r="I467" s="30">
        <f>ROUND(G467*H467,P4)</f>
        <v>0</v>
      </c>
      <c r="L467" s="31">
        <v>0</v>
      </c>
      <c r="M467" s="24">
        <f>ROUND(G467*L467,P4)</f>
        <v>0</v>
      </c>
      <c r="N467" s="25" t="s">
        <v>177</v>
      </c>
      <c r="O467" s="32">
        <f>M467*AA467</f>
        <v>0</v>
      </c>
      <c r="P467" s="1">
        <v>3</v>
      </c>
      <c r="AA467" s="1">
        <f>IF(P467=1,$O$3,IF(P467=2,$O$4,$O$5))</f>
        <v>0</v>
      </c>
    </row>
    <row r="468">
      <c r="A468" s="1" t="s">
        <v>127</v>
      </c>
      <c r="E468" s="27" t="s">
        <v>3961</v>
      </c>
    </row>
    <row r="469">
      <c r="A469" s="1" t="s">
        <v>128</v>
      </c>
    </row>
    <row r="470">
      <c r="A470" s="1" t="s">
        <v>129</v>
      </c>
      <c r="E470" s="27" t="s">
        <v>123</v>
      </c>
    </row>
    <row r="471">
      <c r="A471" s="1" t="s">
        <v>121</v>
      </c>
      <c r="B471" s="1">
        <v>114</v>
      </c>
      <c r="C471" s="26" t="s">
        <v>3962</v>
      </c>
      <c r="D471" t="s">
        <v>123</v>
      </c>
      <c r="E471" s="27" t="s">
        <v>3665</v>
      </c>
      <c r="F471" s="28" t="s">
        <v>637</v>
      </c>
      <c r="G471" s="29">
        <v>1</v>
      </c>
      <c r="H471" s="28">
        <v>0</v>
      </c>
      <c r="I471" s="30">
        <f>ROUND(G471*H471,P4)</f>
        <v>0</v>
      </c>
      <c r="L471" s="31">
        <v>0</v>
      </c>
      <c r="M471" s="24">
        <f>ROUND(G471*L471,P4)</f>
        <v>0</v>
      </c>
      <c r="N471" s="25" t="s">
        <v>177</v>
      </c>
      <c r="O471" s="32">
        <f>M471*AA471</f>
        <v>0</v>
      </c>
      <c r="P471" s="1">
        <v>3</v>
      </c>
      <c r="AA471" s="1">
        <f>IF(P471=1,$O$3,IF(P471=2,$O$4,$O$5))</f>
        <v>0</v>
      </c>
    </row>
    <row r="472">
      <c r="A472" s="1" t="s">
        <v>127</v>
      </c>
      <c r="E472" s="27" t="s">
        <v>3665</v>
      </c>
    </row>
    <row r="473">
      <c r="A473" s="1" t="s">
        <v>128</v>
      </c>
    </row>
    <row r="474">
      <c r="A474" s="1" t="s">
        <v>129</v>
      </c>
      <c r="E474" s="27" t="s">
        <v>123</v>
      </c>
    </row>
    <row r="475">
      <c r="A475" s="1" t="s">
        <v>121</v>
      </c>
      <c r="B475" s="1">
        <v>115</v>
      </c>
      <c r="C475" s="26" t="s">
        <v>3963</v>
      </c>
      <c r="D475" t="s">
        <v>123</v>
      </c>
      <c r="E475" s="27" t="s">
        <v>3964</v>
      </c>
      <c r="F475" s="28" t="s">
        <v>201</v>
      </c>
      <c r="G475" s="29">
        <v>24</v>
      </c>
      <c r="H475" s="28">
        <v>0</v>
      </c>
      <c r="I475" s="30">
        <f>ROUND(G475*H475,P4)</f>
        <v>0</v>
      </c>
      <c r="L475" s="31">
        <v>0</v>
      </c>
      <c r="M475" s="24">
        <f>ROUND(G475*L475,P4)</f>
        <v>0</v>
      </c>
      <c r="N475" s="25" t="s">
        <v>177</v>
      </c>
      <c r="O475" s="32">
        <f>M475*AA475</f>
        <v>0</v>
      </c>
      <c r="P475" s="1">
        <v>3</v>
      </c>
      <c r="AA475" s="1">
        <f>IF(P475=1,$O$3,IF(P475=2,$O$4,$O$5))</f>
        <v>0</v>
      </c>
    </row>
    <row r="476">
      <c r="A476" s="1" t="s">
        <v>127</v>
      </c>
      <c r="E476" s="27" t="s">
        <v>3964</v>
      </c>
    </row>
    <row r="477">
      <c r="A477" s="1" t="s">
        <v>128</v>
      </c>
    </row>
    <row r="478">
      <c r="A478" s="1" t="s">
        <v>129</v>
      </c>
      <c r="E478" s="27" t="s">
        <v>123</v>
      </c>
    </row>
    <row r="479">
      <c r="A479" s="1" t="s">
        <v>121</v>
      </c>
      <c r="B479" s="1">
        <v>116</v>
      </c>
      <c r="C479" s="26" t="s">
        <v>3965</v>
      </c>
      <c r="D479" t="s">
        <v>123</v>
      </c>
      <c r="E479" s="27" t="s">
        <v>3966</v>
      </c>
      <c r="F479" s="28" t="s">
        <v>201</v>
      </c>
      <c r="G479" s="29">
        <v>24</v>
      </c>
      <c r="H479" s="28">
        <v>0</v>
      </c>
      <c r="I479" s="30">
        <f>ROUND(G479*H479,P4)</f>
        <v>0</v>
      </c>
      <c r="L479" s="31">
        <v>0</v>
      </c>
      <c r="M479" s="24">
        <f>ROUND(G479*L479,P4)</f>
        <v>0</v>
      </c>
      <c r="N479" s="25" t="s">
        <v>177</v>
      </c>
      <c r="O479" s="32">
        <f>M479*AA479</f>
        <v>0</v>
      </c>
      <c r="P479" s="1">
        <v>3</v>
      </c>
      <c r="AA479" s="1">
        <f>IF(P479=1,$O$3,IF(P479=2,$O$4,$O$5))</f>
        <v>0</v>
      </c>
    </row>
    <row r="480">
      <c r="A480" s="1" t="s">
        <v>127</v>
      </c>
      <c r="E480" s="27" t="s">
        <v>3966</v>
      </c>
    </row>
    <row r="481">
      <c r="A481" s="1" t="s">
        <v>128</v>
      </c>
    </row>
    <row r="482">
      <c r="A482" s="1" t="s">
        <v>129</v>
      </c>
      <c r="E482" s="27" t="s">
        <v>123</v>
      </c>
    </row>
  </sheetData>
  <sheetProtection sheet="1" objects="1" scenarios="1" spinCount="100000" saltValue="mvU0LnNe8FaUT2QDT/fZrXmD2cy/PDhAbExuyLiEKJ7Xq1HSEUYilL2rS96tC7lq4wQYp2m4Sy1o6IZLu9vYQg==" hashValue="SUZ0qKOVFcy4XiXXiDe/2Hl06h8MB1RA1dEnMB5Uyes6+awiFt9G27NjvbpHEjzSLdGfb9EkmQXHh/ZwSvLnW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COUNTIFS(L8:L234,"=0",A8:A234,"P")+COUNTIFS(L8:L234,"",A8:A234,"P")+SUM(Q8:Q234)</f>
        <v>0</v>
      </c>
    </row>
    <row r="8">
      <c r="A8" s="1" t="s">
        <v>116</v>
      </c>
      <c r="C8" s="22" t="s">
        <v>3967</v>
      </c>
      <c r="E8" s="23" t="s">
        <v>69</v>
      </c>
      <c r="L8" s="24">
        <f>L9</f>
        <v>0</v>
      </c>
      <c r="M8" s="24">
        <f>M9</f>
        <v>0</v>
      </c>
      <c r="N8" s="25"/>
    </row>
    <row r="9">
      <c r="A9" s="1" t="s">
        <v>118</v>
      </c>
      <c r="C9" s="22" t="s">
        <v>119</v>
      </c>
      <c r="E9" s="23" t="s">
        <v>69</v>
      </c>
      <c r="L9" s="24">
        <f>SUMIFS(L10:L233,A10:A233,"P")</f>
        <v>0</v>
      </c>
      <c r="M9" s="24">
        <f>SUMIFS(M10:M233,A10:A233,"P")</f>
        <v>0</v>
      </c>
      <c r="N9" s="25"/>
    </row>
    <row r="10">
      <c r="A10" s="1" t="s">
        <v>121</v>
      </c>
      <c r="B10" s="1">
        <v>41</v>
      </c>
      <c r="C10" s="26" t="s">
        <v>390</v>
      </c>
      <c r="D10" t="s">
        <v>123</v>
      </c>
      <c r="E10" s="27" t="s">
        <v>391</v>
      </c>
      <c r="F10" s="28" t="s">
        <v>392</v>
      </c>
      <c r="G10" s="29">
        <v>1</v>
      </c>
      <c r="H10" s="28">
        <v>0</v>
      </c>
      <c r="I10" s="30">
        <f>ROUND(G10*H10,P4)</f>
        <v>0</v>
      </c>
      <c r="L10" s="31">
        <v>0</v>
      </c>
      <c r="M10" s="24">
        <f>ROUND(G10*L10,P4)</f>
        <v>0</v>
      </c>
      <c r="N10" s="25" t="s">
        <v>126</v>
      </c>
      <c r="O10" s="32">
        <f>M10*AA10</f>
        <v>0</v>
      </c>
      <c r="P10" s="1">
        <v>3</v>
      </c>
      <c r="AA10" s="1">
        <f>IF(P10=1,$O$3,IF(P10=2,$O$4,$O$5))</f>
        <v>0</v>
      </c>
    </row>
    <row r="11">
      <c r="A11" s="1" t="s">
        <v>127</v>
      </c>
      <c r="E11" s="27" t="s">
        <v>391</v>
      </c>
    </row>
    <row r="12">
      <c r="A12" s="1" t="s">
        <v>128</v>
      </c>
    </row>
    <row r="13" ht="76.5">
      <c r="A13" s="1" t="s">
        <v>129</v>
      </c>
      <c r="E13" s="27" t="s">
        <v>3968</v>
      </c>
    </row>
    <row r="14" ht="25.5">
      <c r="A14" s="1" t="s">
        <v>121</v>
      </c>
      <c r="B14" s="1">
        <v>23</v>
      </c>
      <c r="C14" s="26" t="s">
        <v>3969</v>
      </c>
      <c r="D14" t="s">
        <v>123</v>
      </c>
      <c r="E14" s="27" t="s">
        <v>3970</v>
      </c>
      <c r="F14" s="28" t="s">
        <v>142</v>
      </c>
      <c r="G14" s="29">
        <v>30</v>
      </c>
      <c r="H14" s="28">
        <v>0</v>
      </c>
      <c r="I14" s="30">
        <f>ROUND(G14*H14,P4)</f>
        <v>0</v>
      </c>
      <c r="L14" s="31">
        <v>0</v>
      </c>
      <c r="M14" s="24">
        <f>ROUND(G14*L14,P4)</f>
        <v>0</v>
      </c>
      <c r="N14" s="25" t="s">
        <v>126</v>
      </c>
      <c r="O14" s="32">
        <f>M14*AA14</f>
        <v>0</v>
      </c>
      <c r="P14" s="1">
        <v>3</v>
      </c>
      <c r="AA14" s="1">
        <f>IF(P14=1,$O$3,IF(P14=2,$O$4,$O$5))</f>
        <v>0</v>
      </c>
    </row>
    <row r="15" ht="25.5">
      <c r="A15" s="1" t="s">
        <v>127</v>
      </c>
      <c r="E15" s="27" t="s">
        <v>3970</v>
      </c>
    </row>
    <row r="16">
      <c r="A16" s="1" t="s">
        <v>128</v>
      </c>
    </row>
    <row r="17" ht="102">
      <c r="A17" s="1" t="s">
        <v>129</v>
      </c>
      <c r="E17" s="27" t="s">
        <v>3971</v>
      </c>
    </row>
    <row r="18" ht="25.5">
      <c r="A18" s="1" t="s">
        <v>121</v>
      </c>
      <c r="B18" s="1">
        <v>26</v>
      </c>
      <c r="C18" s="26" t="s">
        <v>394</v>
      </c>
      <c r="D18" t="s">
        <v>123</v>
      </c>
      <c r="E18" s="27" t="s">
        <v>395</v>
      </c>
      <c r="F18" s="28" t="s">
        <v>142</v>
      </c>
      <c r="G18" s="29">
        <v>260</v>
      </c>
      <c r="H18" s="28">
        <v>0</v>
      </c>
      <c r="I18" s="30">
        <f>ROUND(G18*H18,P4)</f>
        <v>0</v>
      </c>
      <c r="L18" s="31">
        <v>0</v>
      </c>
      <c r="M18" s="24">
        <f>ROUND(G18*L18,P4)</f>
        <v>0</v>
      </c>
      <c r="N18" s="25" t="s">
        <v>126</v>
      </c>
      <c r="O18" s="32">
        <f>M18*AA18</f>
        <v>0</v>
      </c>
      <c r="P18" s="1">
        <v>3</v>
      </c>
      <c r="AA18" s="1">
        <f>IF(P18=1,$O$3,IF(P18=2,$O$4,$O$5))</f>
        <v>0</v>
      </c>
    </row>
    <row r="19" ht="25.5">
      <c r="A19" s="1" t="s">
        <v>127</v>
      </c>
      <c r="E19" s="27" t="s">
        <v>395</v>
      </c>
    </row>
    <row r="20">
      <c r="A20" s="1" t="s">
        <v>128</v>
      </c>
    </row>
    <row r="21" ht="140.25">
      <c r="A21" s="1" t="s">
        <v>129</v>
      </c>
      <c r="E21" s="27" t="s">
        <v>3972</v>
      </c>
    </row>
    <row r="22" ht="25.5">
      <c r="A22" s="1" t="s">
        <v>121</v>
      </c>
      <c r="B22" s="1">
        <v>27</v>
      </c>
      <c r="C22" s="26" t="s">
        <v>3973</v>
      </c>
      <c r="D22" t="s">
        <v>123</v>
      </c>
      <c r="E22" s="27" t="s">
        <v>3974</v>
      </c>
      <c r="F22" s="28" t="s">
        <v>142</v>
      </c>
      <c r="G22" s="29">
        <v>40</v>
      </c>
      <c r="H22" s="28">
        <v>0</v>
      </c>
      <c r="I22" s="30">
        <f>ROUND(G22*H22,P4)</f>
        <v>0</v>
      </c>
      <c r="L22" s="31">
        <v>0</v>
      </c>
      <c r="M22" s="24">
        <f>ROUND(G22*L22,P4)</f>
        <v>0</v>
      </c>
      <c r="N22" s="25" t="s">
        <v>126</v>
      </c>
      <c r="O22" s="32">
        <f>M22*AA22</f>
        <v>0</v>
      </c>
      <c r="P22" s="1">
        <v>3</v>
      </c>
      <c r="AA22" s="1">
        <f>IF(P22=1,$O$3,IF(P22=2,$O$4,$O$5))</f>
        <v>0</v>
      </c>
    </row>
    <row r="23" ht="25.5">
      <c r="A23" s="1" t="s">
        <v>127</v>
      </c>
      <c r="E23" s="27" t="s">
        <v>3974</v>
      </c>
    </row>
    <row r="24">
      <c r="A24" s="1" t="s">
        <v>128</v>
      </c>
    </row>
    <row r="25" ht="140.25">
      <c r="A25" s="1" t="s">
        <v>129</v>
      </c>
      <c r="E25" s="27" t="s">
        <v>3975</v>
      </c>
    </row>
    <row r="26">
      <c r="A26" s="1" t="s">
        <v>121</v>
      </c>
      <c r="B26" s="1">
        <v>24</v>
      </c>
      <c r="C26" s="26" t="s">
        <v>144</v>
      </c>
      <c r="D26" t="s">
        <v>123</v>
      </c>
      <c r="E26" s="27" t="s">
        <v>145</v>
      </c>
      <c r="F26" s="28" t="s">
        <v>142</v>
      </c>
      <c r="G26" s="29">
        <v>60</v>
      </c>
      <c r="H26" s="28">
        <v>0</v>
      </c>
      <c r="I26" s="30">
        <f>ROUND(G26*H26,P4)</f>
        <v>0</v>
      </c>
      <c r="L26" s="31">
        <v>0</v>
      </c>
      <c r="M26" s="24">
        <f>ROUND(G26*L26,P4)</f>
        <v>0</v>
      </c>
      <c r="N26" s="25" t="s">
        <v>126</v>
      </c>
      <c r="O26" s="32">
        <f>M26*AA26</f>
        <v>0</v>
      </c>
      <c r="P26" s="1">
        <v>3</v>
      </c>
      <c r="AA26" s="1">
        <f>IF(P26=1,$O$3,IF(P26=2,$O$4,$O$5))</f>
        <v>0</v>
      </c>
    </row>
    <row r="27">
      <c r="A27" s="1" t="s">
        <v>127</v>
      </c>
      <c r="E27" s="27" t="s">
        <v>145</v>
      </c>
    </row>
    <row r="28">
      <c r="A28" s="1" t="s">
        <v>128</v>
      </c>
    </row>
    <row r="29" ht="114.75">
      <c r="A29" s="1" t="s">
        <v>129</v>
      </c>
      <c r="E29" s="27" t="s">
        <v>3976</v>
      </c>
    </row>
    <row r="30">
      <c r="A30" s="1" t="s">
        <v>121</v>
      </c>
      <c r="B30" s="1">
        <v>25</v>
      </c>
      <c r="C30" s="26" t="s">
        <v>3977</v>
      </c>
      <c r="D30" t="s">
        <v>123</v>
      </c>
      <c r="E30" s="27" t="s">
        <v>3978</v>
      </c>
      <c r="F30" s="28" t="s">
        <v>142</v>
      </c>
      <c r="G30" s="29">
        <v>30</v>
      </c>
      <c r="H30" s="28">
        <v>0</v>
      </c>
      <c r="I30" s="30">
        <f>ROUND(G30*H30,P4)</f>
        <v>0</v>
      </c>
      <c r="L30" s="31">
        <v>0</v>
      </c>
      <c r="M30" s="24">
        <f>ROUND(G30*L30,P4)</f>
        <v>0</v>
      </c>
      <c r="N30" s="25" t="s">
        <v>126</v>
      </c>
      <c r="O30" s="32">
        <f>M30*AA30</f>
        <v>0</v>
      </c>
      <c r="P30" s="1">
        <v>3</v>
      </c>
      <c r="AA30" s="1">
        <f>IF(P30=1,$O$3,IF(P30=2,$O$4,$O$5))</f>
        <v>0</v>
      </c>
    </row>
    <row r="31">
      <c r="A31" s="1" t="s">
        <v>127</v>
      </c>
      <c r="E31" s="27" t="s">
        <v>3978</v>
      </c>
    </row>
    <row r="32">
      <c r="A32" s="1" t="s">
        <v>128</v>
      </c>
    </row>
    <row r="33" ht="114.75">
      <c r="A33" s="1" t="s">
        <v>129</v>
      </c>
      <c r="E33" s="27" t="s">
        <v>3979</v>
      </c>
    </row>
    <row r="34" ht="25.5">
      <c r="A34" s="1" t="s">
        <v>121</v>
      </c>
      <c r="B34" s="1">
        <v>34</v>
      </c>
      <c r="C34" s="26" t="s">
        <v>403</v>
      </c>
      <c r="D34" t="s">
        <v>123</v>
      </c>
      <c r="E34" s="27" t="s">
        <v>404</v>
      </c>
      <c r="F34" s="28" t="s">
        <v>142</v>
      </c>
      <c r="G34" s="29">
        <v>40</v>
      </c>
      <c r="H34" s="28">
        <v>0</v>
      </c>
      <c r="I34" s="30">
        <f>ROUND(G34*H34,P4)</f>
        <v>0</v>
      </c>
      <c r="L34" s="31">
        <v>0</v>
      </c>
      <c r="M34" s="24">
        <f>ROUND(G34*L34,P4)</f>
        <v>0</v>
      </c>
      <c r="N34" s="25" t="s">
        <v>126</v>
      </c>
      <c r="O34" s="32">
        <f>M34*AA34</f>
        <v>0</v>
      </c>
      <c r="P34" s="1">
        <v>3</v>
      </c>
      <c r="AA34" s="1">
        <f>IF(P34=1,$O$3,IF(P34=2,$O$4,$O$5))</f>
        <v>0</v>
      </c>
    </row>
    <row r="35" ht="25.5">
      <c r="A35" s="1" t="s">
        <v>127</v>
      </c>
      <c r="E35" s="27" t="s">
        <v>404</v>
      </c>
    </row>
    <row r="36">
      <c r="A36" s="1" t="s">
        <v>128</v>
      </c>
    </row>
    <row r="37" ht="102">
      <c r="A37" s="1" t="s">
        <v>129</v>
      </c>
      <c r="E37" s="27" t="s">
        <v>3980</v>
      </c>
    </row>
    <row r="38">
      <c r="A38" s="1" t="s">
        <v>121</v>
      </c>
      <c r="B38" s="1">
        <v>33</v>
      </c>
      <c r="C38" s="26" t="s">
        <v>3981</v>
      </c>
      <c r="D38" t="s">
        <v>123</v>
      </c>
      <c r="E38" s="27" t="s">
        <v>3982</v>
      </c>
      <c r="F38" s="28" t="s">
        <v>142</v>
      </c>
      <c r="G38" s="29">
        <v>65</v>
      </c>
      <c r="H38" s="28">
        <v>0</v>
      </c>
      <c r="I38" s="30">
        <f>ROUND(G38*H38,P4)</f>
        <v>0</v>
      </c>
      <c r="L38" s="31">
        <v>0</v>
      </c>
      <c r="M38" s="24">
        <f>ROUND(G38*L38,P4)</f>
        <v>0</v>
      </c>
      <c r="N38" s="25" t="s">
        <v>126</v>
      </c>
      <c r="O38" s="32">
        <f>M38*AA38</f>
        <v>0</v>
      </c>
      <c r="P38" s="1">
        <v>3</v>
      </c>
      <c r="AA38" s="1">
        <f>IF(P38=1,$O$3,IF(P38=2,$O$4,$O$5))</f>
        <v>0</v>
      </c>
    </row>
    <row r="39">
      <c r="A39" s="1" t="s">
        <v>127</v>
      </c>
      <c r="E39" s="27" t="s">
        <v>3982</v>
      </c>
    </row>
    <row r="40">
      <c r="A40" s="1" t="s">
        <v>128</v>
      </c>
    </row>
    <row r="41" ht="102">
      <c r="A41" s="1" t="s">
        <v>129</v>
      </c>
      <c r="E41" s="27" t="s">
        <v>3983</v>
      </c>
    </row>
    <row r="42" ht="25.5">
      <c r="A42" s="1" t="s">
        <v>121</v>
      </c>
      <c r="B42" s="1">
        <v>32</v>
      </c>
      <c r="C42" s="26" t="s">
        <v>406</v>
      </c>
      <c r="D42" t="s">
        <v>123</v>
      </c>
      <c r="E42" s="27" t="s">
        <v>407</v>
      </c>
      <c r="F42" s="28" t="s">
        <v>142</v>
      </c>
      <c r="G42" s="29">
        <v>10</v>
      </c>
      <c r="H42" s="28">
        <v>0</v>
      </c>
      <c r="I42" s="30">
        <f>ROUND(G42*H42,P4)</f>
        <v>0</v>
      </c>
      <c r="L42" s="31">
        <v>0</v>
      </c>
      <c r="M42" s="24">
        <f>ROUND(G42*L42,P4)</f>
        <v>0</v>
      </c>
      <c r="N42" s="25" t="s">
        <v>126</v>
      </c>
      <c r="O42" s="32">
        <f>M42*AA42</f>
        <v>0</v>
      </c>
      <c r="P42" s="1">
        <v>3</v>
      </c>
      <c r="AA42" s="1">
        <f>IF(P42=1,$O$3,IF(P42=2,$O$4,$O$5))</f>
        <v>0</v>
      </c>
    </row>
    <row r="43" ht="25.5">
      <c r="A43" s="1" t="s">
        <v>127</v>
      </c>
      <c r="E43" s="27" t="s">
        <v>407</v>
      </c>
    </row>
    <row r="44">
      <c r="A44" s="1" t="s">
        <v>128</v>
      </c>
    </row>
    <row r="45" ht="89.25">
      <c r="A45" s="1" t="s">
        <v>129</v>
      </c>
      <c r="E45" s="27" t="s">
        <v>408</v>
      </c>
    </row>
    <row r="46">
      <c r="A46" s="1" t="s">
        <v>121</v>
      </c>
      <c r="B46" s="1">
        <v>31</v>
      </c>
      <c r="C46" s="26" t="s">
        <v>409</v>
      </c>
      <c r="D46" t="s">
        <v>123</v>
      </c>
      <c r="E46" s="27" t="s">
        <v>410</v>
      </c>
      <c r="F46" s="28" t="s">
        <v>142</v>
      </c>
      <c r="G46" s="29">
        <v>20</v>
      </c>
      <c r="H46" s="28">
        <v>0</v>
      </c>
      <c r="I46" s="30">
        <f>ROUND(G46*H46,P4)</f>
        <v>0</v>
      </c>
      <c r="L46" s="31">
        <v>0</v>
      </c>
      <c r="M46" s="24">
        <f>ROUND(G46*L46,P4)</f>
        <v>0</v>
      </c>
      <c r="N46" s="25" t="s">
        <v>126</v>
      </c>
      <c r="O46" s="32">
        <f>M46*AA46</f>
        <v>0</v>
      </c>
      <c r="P46" s="1">
        <v>3</v>
      </c>
      <c r="AA46" s="1">
        <f>IF(P46=1,$O$3,IF(P46=2,$O$4,$O$5))</f>
        <v>0</v>
      </c>
    </row>
    <row r="47">
      <c r="A47" s="1" t="s">
        <v>127</v>
      </c>
      <c r="E47" s="27" t="s">
        <v>410</v>
      </c>
    </row>
    <row r="48">
      <c r="A48" s="1" t="s">
        <v>128</v>
      </c>
    </row>
    <row r="49" ht="102">
      <c r="A49" s="1" t="s">
        <v>129</v>
      </c>
      <c r="E49" s="27" t="s">
        <v>3984</v>
      </c>
    </row>
    <row r="50">
      <c r="A50" s="1" t="s">
        <v>121</v>
      </c>
      <c r="B50" s="1">
        <v>28</v>
      </c>
      <c r="C50" s="26" t="s">
        <v>3985</v>
      </c>
      <c r="D50" t="s">
        <v>123</v>
      </c>
      <c r="E50" s="27" t="s">
        <v>3986</v>
      </c>
      <c r="F50" s="28" t="s">
        <v>142</v>
      </c>
      <c r="G50" s="29">
        <v>236</v>
      </c>
      <c r="H50" s="28">
        <v>0</v>
      </c>
      <c r="I50" s="30">
        <f>ROUND(G50*H50,P4)</f>
        <v>0</v>
      </c>
      <c r="L50" s="31">
        <v>0</v>
      </c>
      <c r="M50" s="24">
        <f>ROUND(G50*L50,P4)</f>
        <v>0</v>
      </c>
      <c r="N50" s="25" t="s">
        <v>126</v>
      </c>
      <c r="O50" s="32">
        <f>M50*AA50</f>
        <v>0</v>
      </c>
      <c r="P50" s="1">
        <v>3</v>
      </c>
      <c r="AA50" s="1">
        <f>IF(P50=1,$O$3,IF(P50=2,$O$4,$O$5))</f>
        <v>0</v>
      </c>
    </row>
    <row r="51">
      <c r="A51" s="1" t="s">
        <v>127</v>
      </c>
      <c r="E51" s="27" t="s">
        <v>3986</v>
      </c>
    </row>
    <row r="52">
      <c r="A52" s="1" t="s">
        <v>128</v>
      </c>
    </row>
    <row r="53" ht="89.25">
      <c r="A53" s="1" t="s">
        <v>129</v>
      </c>
      <c r="E53" s="27" t="s">
        <v>3987</v>
      </c>
    </row>
    <row r="54">
      <c r="A54" s="1" t="s">
        <v>121</v>
      </c>
      <c r="B54" s="1">
        <v>29</v>
      </c>
      <c r="C54" s="26" t="s">
        <v>412</v>
      </c>
      <c r="D54" t="s">
        <v>123</v>
      </c>
      <c r="E54" s="27" t="s">
        <v>413</v>
      </c>
      <c r="F54" s="28" t="s">
        <v>142</v>
      </c>
      <c r="G54" s="29">
        <v>62</v>
      </c>
      <c r="H54" s="28">
        <v>0</v>
      </c>
      <c r="I54" s="30">
        <f>ROUND(G54*H54,P4)</f>
        <v>0</v>
      </c>
      <c r="L54" s="31">
        <v>0</v>
      </c>
      <c r="M54" s="24">
        <f>ROUND(G54*L54,P4)</f>
        <v>0</v>
      </c>
      <c r="N54" s="25" t="s">
        <v>126</v>
      </c>
      <c r="O54" s="32">
        <f>M54*AA54</f>
        <v>0</v>
      </c>
      <c r="P54" s="1">
        <v>3</v>
      </c>
      <c r="AA54" s="1">
        <f>IF(P54=1,$O$3,IF(P54=2,$O$4,$O$5))</f>
        <v>0</v>
      </c>
    </row>
    <row r="55">
      <c r="A55" s="1" t="s">
        <v>127</v>
      </c>
      <c r="E55" s="27" t="s">
        <v>413</v>
      </c>
    </row>
    <row r="56">
      <c r="A56" s="1" t="s">
        <v>128</v>
      </c>
    </row>
    <row r="57" ht="76.5">
      <c r="A57" s="1" t="s">
        <v>129</v>
      </c>
      <c r="E57" s="27" t="s">
        <v>3988</v>
      </c>
    </row>
    <row r="58">
      <c r="A58" s="1" t="s">
        <v>121</v>
      </c>
      <c r="B58" s="1">
        <v>30</v>
      </c>
      <c r="C58" s="26" t="s">
        <v>3989</v>
      </c>
      <c r="D58" t="s">
        <v>123</v>
      </c>
      <c r="E58" s="27" t="s">
        <v>3990</v>
      </c>
      <c r="F58" s="28" t="s">
        <v>142</v>
      </c>
      <c r="G58" s="29">
        <v>120</v>
      </c>
      <c r="H58" s="28">
        <v>0</v>
      </c>
      <c r="I58" s="30">
        <f>ROUND(G58*H58,P4)</f>
        <v>0</v>
      </c>
      <c r="L58" s="31">
        <v>0</v>
      </c>
      <c r="M58" s="24">
        <f>ROUND(G58*L58,P4)</f>
        <v>0</v>
      </c>
      <c r="N58" s="25" t="s">
        <v>126</v>
      </c>
      <c r="O58" s="32">
        <f>M58*AA58</f>
        <v>0</v>
      </c>
      <c r="P58" s="1">
        <v>3</v>
      </c>
      <c r="AA58" s="1">
        <f>IF(P58=1,$O$3,IF(P58=2,$O$4,$O$5))</f>
        <v>0</v>
      </c>
    </row>
    <row r="59">
      <c r="A59" s="1" t="s">
        <v>127</v>
      </c>
      <c r="E59" s="27" t="s">
        <v>3990</v>
      </c>
    </row>
    <row r="60">
      <c r="A60" s="1" t="s">
        <v>128</v>
      </c>
    </row>
    <row r="61" ht="51">
      <c r="A61" s="1" t="s">
        <v>129</v>
      </c>
      <c r="E61" s="27" t="s">
        <v>3991</v>
      </c>
    </row>
    <row r="62" ht="25.5">
      <c r="A62" s="1" t="s">
        <v>121</v>
      </c>
      <c r="B62" s="1">
        <v>35</v>
      </c>
      <c r="C62" s="26" t="s">
        <v>415</v>
      </c>
      <c r="D62" t="s">
        <v>123</v>
      </c>
      <c r="E62" s="27" t="s">
        <v>416</v>
      </c>
      <c r="F62" s="28" t="s">
        <v>149</v>
      </c>
      <c r="G62" s="29">
        <v>2</v>
      </c>
      <c r="H62" s="28">
        <v>0</v>
      </c>
      <c r="I62" s="30">
        <f>ROUND(G62*H62,P4)</f>
        <v>0</v>
      </c>
      <c r="L62" s="31">
        <v>0</v>
      </c>
      <c r="M62" s="24">
        <f>ROUND(G62*L62,P4)</f>
        <v>0</v>
      </c>
      <c r="N62" s="25" t="s">
        <v>126</v>
      </c>
      <c r="O62" s="32">
        <f>M62*AA62</f>
        <v>0</v>
      </c>
      <c r="P62" s="1">
        <v>3</v>
      </c>
      <c r="AA62" s="1">
        <f>IF(P62=1,$O$3,IF(P62=2,$O$4,$O$5))</f>
        <v>0</v>
      </c>
    </row>
    <row r="63" ht="25.5">
      <c r="A63" s="1" t="s">
        <v>127</v>
      </c>
      <c r="E63" s="27" t="s">
        <v>416</v>
      </c>
    </row>
    <row r="64">
      <c r="A64" s="1" t="s">
        <v>128</v>
      </c>
    </row>
    <row r="65" ht="76.5">
      <c r="A65" s="1" t="s">
        <v>129</v>
      </c>
      <c r="E65" s="27" t="s">
        <v>167</v>
      </c>
    </row>
    <row r="66" ht="25.5">
      <c r="A66" s="1" t="s">
        <v>121</v>
      </c>
      <c r="B66" s="1">
        <v>36</v>
      </c>
      <c r="C66" s="26" t="s">
        <v>165</v>
      </c>
      <c r="D66" t="s">
        <v>123</v>
      </c>
      <c r="E66" s="27" t="s">
        <v>166</v>
      </c>
      <c r="F66" s="28" t="s">
        <v>149</v>
      </c>
      <c r="G66" s="29">
        <v>166</v>
      </c>
      <c r="H66" s="28">
        <v>0</v>
      </c>
      <c r="I66" s="30">
        <f>ROUND(G66*H66,P4)</f>
        <v>0</v>
      </c>
      <c r="L66" s="31">
        <v>0</v>
      </c>
      <c r="M66" s="24">
        <f>ROUND(G66*L66,P4)</f>
        <v>0</v>
      </c>
      <c r="N66" s="25" t="s">
        <v>126</v>
      </c>
      <c r="O66" s="32">
        <f>M66*AA66</f>
        <v>0</v>
      </c>
      <c r="P66" s="1">
        <v>3</v>
      </c>
      <c r="AA66" s="1">
        <f>IF(P66=1,$O$3,IF(P66=2,$O$4,$O$5))</f>
        <v>0</v>
      </c>
    </row>
    <row r="67" ht="25.5">
      <c r="A67" s="1" t="s">
        <v>127</v>
      </c>
      <c r="E67" s="27" t="s">
        <v>166</v>
      </c>
    </row>
    <row r="68">
      <c r="A68" s="1" t="s">
        <v>128</v>
      </c>
    </row>
    <row r="69" ht="89.25">
      <c r="A69" s="1" t="s">
        <v>129</v>
      </c>
      <c r="E69" s="27" t="s">
        <v>3992</v>
      </c>
    </row>
    <row r="70" ht="25.5">
      <c r="A70" s="1" t="s">
        <v>121</v>
      </c>
      <c r="B70" s="1">
        <v>37</v>
      </c>
      <c r="C70" s="26" t="s">
        <v>168</v>
      </c>
      <c r="D70" t="s">
        <v>123</v>
      </c>
      <c r="E70" s="27" t="s">
        <v>169</v>
      </c>
      <c r="F70" s="28" t="s">
        <v>149</v>
      </c>
      <c r="G70" s="29">
        <v>4</v>
      </c>
      <c r="H70" s="28">
        <v>0</v>
      </c>
      <c r="I70" s="30">
        <f>ROUND(G70*H70,P4)</f>
        <v>0</v>
      </c>
      <c r="L70" s="31">
        <v>0</v>
      </c>
      <c r="M70" s="24">
        <f>ROUND(G70*L70,P4)</f>
        <v>0</v>
      </c>
      <c r="N70" s="25" t="s">
        <v>126</v>
      </c>
      <c r="O70" s="32">
        <f>M70*AA70</f>
        <v>0</v>
      </c>
      <c r="P70" s="1">
        <v>3</v>
      </c>
      <c r="AA70" s="1">
        <f>IF(P70=1,$O$3,IF(P70=2,$O$4,$O$5))</f>
        <v>0</v>
      </c>
    </row>
    <row r="71" ht="25.5">
      <c r="A71" s="1" t="s">
        <v>127</v>
      </c>
      <c r="E71" s="27" t="s">
        <v>169</v>
      </c>
    </row>
    <row r="72">
      <c r="A72" s="1" t="s">
        <v>128</v>
      </c>
    </row>
    <row r="73" ht="76.5">
      <c r="A73" s="1" t="s">
        <v>129</v>
      </c>
      <c r="E73" s="27" t="s">
        <v>167</v>
      </c>
    </row>
    <row r="74" ht="25.5">
      <c r="A74" s="1" t="s">
        <v>121</v>
      </c>
      <c r="B74" s="1">
        <v>38</v>
      </c>
      <c r="C74" s="26" t="s">
        <v>3993</v>
      </c>
      <c r="D74" t="s">
        <v>123</v>
      </c>
      <c r="E74" s="27" t="s">
        <v>3994</v>
      </c>
      <c r="F74" s="28" t="s">
        <v>149</v>
      </c>
      <c r="G74" s="29">
        <v>4</v>
      </c>
      <c r="H74" s="28">
        <v>0</v>
      </c>
      <c r="I74" s="30">
        <f>ROUND(G74*H74,P4)</f>
        <v>0</v>
      </c>
      <c r="L74" s="31">
        <v>0</v>
      </c>
      <c r="M74" s="24">
        <f>ROUND(G74*L74,P4)</f>
        <v>0</v>
      </c>
      <c r="N74" s="25" t="s">
        <v>126</v>
      </c>
      <c r="O74" s="32">
        <f>M74*AA74</f>
        <v>0</v>
      </c>
      <c r="P74" s="1">
        <v>3</v>
      </c>
      <c r="AA74" s="1">
        <f>IF(P74=1,$O$3,IF(P74=2,$O$4,$O$5))</f>
        <v>0</v>
      </c>
    </row>
    <row r="75" ht="25.5">
      <c r="A75" s="1" t="s">
        <v>127</v>
      </c>
      <c r="E75" s="27" t="s">
        <v>3994</v>
      </c>
    </row>
    <row r="76">
      <c r="A76" s="1" t="s">
        <v>128</v>
      </c>
    </row>
    <row r="77" ht="89.25">
      <c r="A77" s="1" t="s">
        <v>129</v>
      </c>
      <c r="E77" s="27" t="s">
        <v>3995</v>
      </c>
    </row>
    <row r="78" ht="25.5">
      <c r="A78" s="1" t="s">
        <v>121</v>
      </c>
      <c r="B78" s="1">
        <v>39</v>
      </c>
      <c r="C78" s="26" t="s">
        <v>417</v>
      </c>
      <c r="D78" t="s">
        <v>123</v>
      </c>
      <c r="E78" s="27" t="s">
        <v>418</v>
      </c>
      <c r="F78" s="28" t="s">
        <v>149</v>
      </c>
      <c r="G78" s="29">
        <v>4</v>
      </c>
      <c r="H78" s="28">
        <v>0</v>
      </c>
      <c r="I78" s="30">
        <f>ROUND(G78*H78,P4)</f>
        <v>0</v>
      </c>
      <c r="L78" s="31">
        <v>0</v>
      </c>
      <c r="M78" s="24">
        <f>ROUND(G78*L78,P4)</f>
        <v>0</v>
      </c>
      <c r="N78" s="25" t="s">
        <v>126</v>
      </c>
      <c r="O78" s="32">
        <f>M78*AA78</f>
        <v>0</v>
      </c>
      <c r="P78" s="1">
        <v>3</v>
      </c>
      <c r="AA78" s="1">
        <f>IF(P78=1,$O$3,IF(P78=2,$O$4,$O$5))</f>
        <v>0</v>
      </c>
    </row>
    <row r="79" ht="25.5">
      <c r="A79" s="1" t="s">
        <v>127</v>
      </c>
      <c r="E79" s="27" t="s">
        <v>418</v>
      </c>
    </row>
    <row r="80">
      <c r="A80" s="1" t="s">
        <v>128</v>
      </c>
    </row>
    <row r="81" ht="89.25">
      <c r="A81" s="1" t="s">
        <v>129</v>
      </c>
      <c r="E81" s="27" t="s">
        <v>3995</v>
      </c>
    </row>
    <row r="82">
      <c r="A82" s="1" t="s">
        <v>121</v>
      </c>
      <c r="B82" s="1">
        <v>15</v>
      </c>
      <c r="C82" s="26" t="s">
        <v>3996</v>
      </c>
      <c r="D82" t="s">
        <v>123</v>
      </c>
      <c r="E82" s="27" t="s">
        <v>3997</v>
      </c>
      <c r="F82" s="28" t="s">
        <v>149</v>
      </c>
      <c r="G82" s="29">
        <v>8</v>
      </c>
      <c r="H82" s="28">
        <v>0</v>
      </c>
      <c r="I82" s="30">
        <f>ROUND(G82*H82,P4)</f>
        <v>0</v>
      </c>
      <c r="L82" s="31">
        <v>0</v>
      </c>
      <c r="M82" s="24">
        <f>ROUND(G82*L82,P4)</f>
        <v>0</v>
      </c>
      <c r="N82" s="25" t="s">
        <v>126</v>
      </c>
      <c r="O82" s="32">
        <f>M82*AA82</f>
        <v>0</v>
      </c>
      <c r="P82" s="1">
        <v>3</v>
      </c>
      <c r="AA82" s="1">
        <f>IF(P82=1,$O$3,IF(P82=2,$O$4,$O$5))</f>
        <v>0</v>
      </c>
    </row>
    <row r="83">
      <c r="A83" s="1" t="s">
        <v>127</v>
      </c>
      <c r="E83" s="27" t="s">
        <v>3997</v>
      </c>
    </row>
    <row r="84">
      <c r="A84" s="1" t="s">
        <v>128</v>
      </c>
    </row>
    <row r="85" ht="89.25">
      <c r="A85" s="1" t="s">
        <v>129</v>
      </c>
      <c r="E85" s="27" t="s">
        <v>186</v>
      </c>
    </row>
    <row r="86">
      <c r="A86" s="1" t="s">
        <v>121</v>
      </c>
      <c r="B86" s="1">
        <v>16</v>
      </c>
      <c r="C86" s="26" t="s">
        <v>184</v>
      </c>
      <c r="D86" t="s">
        <v>123</v>
      </c>
      <c r="E86" s="27" t="s">
        <v>185</v>
      </c>
      <c r="F86" s="28" t="s">
        <v>149</v>
      </c>
      <c r="G86" s="29">
        <v>2</v>
      </c>
      <c r="H86" s="28">
        <v>0</v>
      </c>
      <c r="I86" s="30">
        <f>ROUND(G86*H86,P4)</f>
        <v>0</v>
      </c>
      <c r="L86" s="31">
        <v>0</v>
      </c>
      <c r="M86" s="24">
        <f>ROUND(G86*L86,P4)</f>
        <v>0</v>
      </c>
      <c r="N86" s="25" t="s">
        <v>126</v>
      </c>
      <c r="O86" s="32">
        <f>M86*AA86</f>
        <v>0</v>
      </c>
      <c r="P86" s="1">
        <v>3</v>
      </c>
      <c r="AA86" s="1">
        <f>IF(P86=1,$O$3,IF(P86=2,$O$4,$O$5))</f>
        <v>0</v>
      </c>
    </row>
    <row r="87">
      <c r="A87" s="1" t="s">
        <v>127</v>
      </c>
      <c r="E87" s="27" t="s">
        <v>185</v>
      </c>
    </row>
    <row r="88">
      <c r="A88" s="1" t="s">
        <v>128</v>
      </c>
    </row>
    <row r="89" ht="89.25">
      <c r="A89" s="1" t="s">
        <v>129</v>
      </c>
      <c r="E89" s="27" t="s">
        <v>186</v>
      </c>
    </row>
    <row r="90">
      <c r="A90" s="1" t="s">
        <v>121</v>
      </c>
      <c r="B90" s="1">
        <v>17</v>
      </c>
      <c r="C90" s="26" t="s">
        <v>3998</v>
      </c>
      <c r="D90" t="s">
        <v>123</v>
      </c>
      <c r="E90" s="27" t="s">
        <v>3999</v>
      </c>
      <c r="F90" s="28" t="s">
        <v>149</v>
      </c>
      <c r="G90" s="29">
        <v>1</v>
      </c>
      <c r="H90" s="28">
        <v>0</v>
      </c>
      <c r="I90" s="30">
        <f>ROUND(G90*H90,P4)</f>
        <v>0</v>
      </c>
      <c r="L90" s="31">
        <v>0</v>
      </c>
      <c r="M90" s="24">
        <f>ROUND(G90*L90,P4)</f>
        <v>0</v>
      </c>
      <c r="N90" s="25" t="s">
        <v>126</v>
      </c>
      <c r="O90" s="32">
        <f>M90*AA90</f>
        <v>0</v>
      </c>
      <c r="P90" s="1">
        <v>3</v>
      </c>
      <c r="AA90" s="1">
        <f>IF(P90=1,$O$3,IF(P90=2,$O$4,$O$5))</f>
        <v>0</v>
      </c>
    </row>
    <row r="91">
      <c r="A91" s="1" t="s">
        <v>127</v>
      </c>
      <c r="E91" s="27" t="s">
        <v>3999</v>
      </c>
    </row>
    <row r="92">
      <c r="A92" s="1" t="s">
        <v>128</v>
      </c>
    </row>
    <row r="93" ht="89.25">
      <c r="A93" s="1" t="s">
        <v>129</v>
      </c>
      <c r="E93" s="27" t="s">
        <v>186</v>
      </c>
    </row>
    <row r="94">
      <c r="A94" s="1" t="s">
        <v>121</v>
      </c>
      <c r="B94" s="1">
        <v>14</v>
      </c>
      <c r="C94" s="26" t="s">
        <v>4000</v>
      </c>
      <c r="D94" t="s">
        <v>123</v>
      </c>
      <c r="E94" s="27" t="s">
        <v>4001</v>
      </c>
      <c r="F94" s="28" t="s">
        <v>149</v>
      </c>
      <c r="G94" s="29">
        <v>1</v>
      </c>
      <c r="H94" s="28">
        <v>0</v>
      </c>
      <c r="I94" s="30">
        <f>ROUND(G94*H94,P4)</f>
        <v>0</v>
      </c>
      <c r="L94" s="31">
        <v>0</v>
      </c>
      <c r="M94" s="24">
        <f>ROUND(G94*L94,P4)</f>
        <v>0</v>
      </c>
      <c r="N94" s="25" t="s">
        <v>126</v>
      </c>
      <c r="O94" s="32">
        <f>M94*AA94</f>
        <v>0</v>
      </c>
      <c r="P94" s="1">
        <v>3</v>
      </c>
      <c r="AA94" s="1">
        <f>IF(P94=1,$O$3,IF(P94=2,$O$4,$O$5))</f>
        <v>0</v>
      </c>
    </row>
    <row r="95">
      <c r="A95" s="1" t="s">
        <v>127</v>
      </c>
      <c r="E95" s="27" t="s">
        <v>4001</v>
      </c>
    </row>
    <row r="96">
      <c r="A96" s="1" t="s">
        <v>128</v>
      </c>
    </row>
    <row r="97" ht="89.25">
      <c r="A97" s="1" t="s">
        <v>129</v>
      </c>
      <c r="E97" s="27" t="s">
        <v>186</v>
      </c>
    </row>
    <row r="98">
      <c r="A98" s="1" t="s">
        <v>121</v>
      </c>
      <c r="B98" s="1">
        <v>11</v>
      </c>
      <c r="C98" s="26" t="s">
        <v>4002</v>
      </c>
      <c r="D98" t="s">
        <v>123</v>
      </c>
      <c r="E98" s="27" t="s">
        <v>4003</v>
      </c>
      <c r="F98" s="28" t="s">
        <v>149</v>
      </c>
      <c r="G98" s="29">
        <v>1</v>
      </c>
      <c r="H98" s="28">
        <v>0</v>
      </c>
      <c r="I98" s="30">
        <f>ROUND(G98*H98,P4)</f>
        <v>0</v>
      </c>
      <c r="L98" s="31">
        <v>0</v>
      </c>
      <c r="M98" s="24">
        <f>ROUND(G98*L98,P4)</f>
        <v>0</v>
      </c>
      <c r="N98" s="25" t="s">
        <v>126</v>
      </c>
      <c r="O98" s="32">
        <f>M98*AA98</f>
        <v>0</v>
      </c>
      <c r="P98" s="1">
        <v>3</v>
      </c>
      <c r="AA98" s="1">
        <f>IF(P98=1,$O$3,IF(P98=2,$O$4,$O$5))</f>
        <v>0</v>
      </c>
    </row>
    <row r="99">
      <c r="A99" s="1" t="s">
        <v>127</v>
      </c>
      <c r="E99" s="27" t="s">
        <v>4003</v>
      </c>
    </row>
    <row r="100">
      <c r="A100" s="1" t="s">
        <v>128</v>
      </c>
    </row>
    <row r="101" ht="102">
      <c r="A101" s="1" t="s">
        <v>129</v>
      </c>
      <c r="E101" s="27" t="s">
        <v>4004</v>
      </c>
    </row>
    <row r="102">
      <c r="A102" s="1" t="s">
        <v>121</v>
      </c>
      <c r="B102" s="1">
        <v>13</v>
      </c>
      <c r="C102" s="26" t="s">
        <v>4005</v>
      </c>
      <c r="D102" t="s">
        <v>123</v>
      </c>
      <c r="E102" s="27" t="s">
        <v>4006</v>
      </c>
      <c r="F102" s="28" t="s">
        <v>149</v>
      </c>
      <c r="G102" s="29">
        <v>1</v>
      </c>
      <c r="H102" s="28">
        <v>0</v>
      </c>
      <c r="I102" s="30">
        <f>ROUND(G102*H102,P4)</f>
        <v>0</v>
      </c>
      <c r="L102" s="31">
        <v>0</v>
      </c>
      <c r="M102" s="24">
        <f>ROUND(G102*L102,P4)</f>
        <v>0</v>
      </c>
      <c r="N102" s="25" t="s">
        <v>126</v>
      </c>
      <c r="O102" s="32">
        <f>M102*AA102</f>
        <v>0</v>
      </c>
      <c r="P102" s="1">
        <v>3</v>
      </c>
      <c r="AA102" s="1">
        <f>IF(P102=1,$O$3,IF(P102=2,$O$4,$O$5))</f>
        <v>0</v>
      </c>
    </row>
    <row r="103">
      <c r="A103" s="1" t="s">
        <v>127</v>
      </c>
      <c r="E103" s="27" t="s">
        <v>4006</v>
      </c>
    </row>
    <row r="104">
      <c r="A104" s="1" t="s">
        <v>128</v>
      </c>
    </row>
    <row r="105" ht="102">
      <c r="A105" s="1" t="s">
        <v>129</v>
      </c>
      <c r="E105" s="27" t="s">
        <v>4007</v>
      </c>
    </row>
    <row r="106">
      <c r="A106" s="1" t="s">
        <v>121</v>
      </c>
      <c r="B106" s="1">
        <v>12</v>
      </c>
      <c r="C106" s="26" t="s">
        <v>4008</v>
      </c>
      <c r="D106" t="s">
        <v>123</v>
      </c>
      <c r="E106" s="27" t="s">
        <v>4009</v>
      </c>
      <c r="F106" s="28" t="s">
        <v>149</v>
      </c>
      <c r="G106" s="29">
        <v>2</v>
      </c>
      <c r="H106" s="28">
        <v>0</v>
      </c>
      <c r="I106" s="30">
        <f>ROUND(G106*H106,P4)</f>
        <v>0</v>
      </c>
      <c r="L106" s="31">
        <v>0</v>
      </c>
      <c r="M106" s="24">
        <f>ROUND(G106*L106,P4)</f>
        <v>0</v>
      </c>
      <c r="N106" s="25" t="s">
        <v>126</v>
      </c>
      <c r="O106" s="32">
        <f>M106*AA106</f>
        <v>0</v>
      </c>
      <c r="P106" s="1">
        <v>3</v>
      </c>
      <c r="AA106" s="1">
        <f>IF(P106=1,$O$3,IF(P106=2,$O$4,$O$5))</f>
        <v>0</v>
      </c>
    </row>
    <row r="107">
      <c r="A107" s="1" t="s">
        <v>127</v>
      </c>
      <c r="E107" s="27" t="s">
        <v>4009</v>
      </c>
    </row>
    <row r="108">
      <c r="A108" s="1" t="s">
        <v>128</v>
      </c>
    </row>
    <row r="109" ht="102">
      <c r="A109" s="1" t="s">
        <v>129</v>
      </c>
      <c r="E109" s="27" t="s">
        <v>4010</v>
      </c>
    </row>
    <row r="110">
      <c r="A110" s="1" t="s">
        <v>121</v>
      </c>
      <c r="B110" s="1">
        <v>4</v>
      </c>
      <c r="C110" s="26" t="s">
        <v>4011</v>
      </c>
      <c r="D110" t="s">
        <v>123</v>
      </c>
      <c r="E110" s="27" t="s">
        <v>4012</v>
      </c>
      <c r="F110" s="28" t="s">
        <v>149</v>
      </c>
      <c r="G110" s="29">
        <v>1</v>
      </c>
      <c r="H110" s="28">
        <v>0</v>
      </c>
      <c r="I110" s="30">
        <f>ROUND(G110*H110,P4)</f>
        <v>0</v>
      </c>
      <c r="L110" s="31">
        <v>0</v>
      </c>
      <c r="M110" s="24">
        <f>ROUND(G110*L110,P4)</f>
        <v>0</v>
      </c>
      <c r="N110" s="25" t="s">
        <v>126</v>
      </c>
      <c r="O110" s="32">
        <f>M110*AA110</f>
        <v>0</v>
      </c>
      <c r="P110" s="1">
        <v>3</v>
      </c>
      <c r="AA110" s="1">
        <f>IF(P110=1,$O$3,IF(P110=2,$O$4,$O$5))</f>
        <v>0</v>
      </c>
    </row>
    <row r="111">
      <c r="A111" s="1" t="s">
        <v>127</v>
      </c>
      <c r="E111" s="27" t="s">
        <v>4012</v>
      </c>
    </row>
    <row r="112">
      <c r="A112" s="1" t="s">
        <v>128</v>
      </c>
    </row>
    <row r="113" ht="204">
      <c r="A113" s="1" t="s">
        <v>129</v>
      </c>
      <c r="E113" s="27" t="s">
        <v>4013</v>
      </c>
    </row>
    <row r="114">
      <c r="A114" s="1" t="s">
        <v>121</v>
      </c>
      <c r="B114" s="1">
        <v>5</v>
      </c>
      <c r="C114" s="26" t="s">
        <v>4014</v>
      </c>
      <c r="D114" t="s">
        <v>123</v>
      </c>
      <c r="E114" s="27" t="s">
        <v>4015</v>
      </c>
      <c r="F114" s="28" t="s">
        <v>149</v>
      </c>
      <c r="G114" s="29">
        <v>1</v>
      </c>
      <c r="H114" s="28">
        <v>0</v>
      </c>
      <c r="I114" s="30">
        <f>ROUND(G114*H114,P4)</f>
        <v>0</v>
      </c>
      <c r="L114" s="31">
        <v>0</v>
      </c>
      <c r="M114" s="24">
        <f>ROUND(G114*L114,P4)</f>
        <v>0</v>
      </c>
      <c r="N114" s="25" t="s">
        <v>126</v>
      </c>
      <c r="O114" s="32">
        <f>M114*AA114</f>
        <v>0</v>
      </c>
      <c r="P114" s="1">
        <v>3</v>
      </c>
      <c r="AA114" s="1">
        <f>IF(P114=1,$O$3,IF(P114=2,$O$4,$O$5))</f>
        <v>0</v>
      </c>
    </row>
    <row r="115">
      <c r="A115" s="1" t="s">
        <v>127</v>
      </c>
      <c r="E115" s="27" t="s">
        <v>4015</v>
      </c>
    </row>
    <row r="116">
      <c r="A116" s="1" t="s">
        <v>128</v>
      </c>
    </row>
    <row r="117" ht="204">
      <c r="A117" s="1" t="s">
        <v>129</v>
      </c>
      <c r="E117" s="27" t="s">
        <v>4016</v>
      </c>
    </row>
    <row r="118">
      <c r="A118" s="1" t="s">
        <v>121</v>
      </c>
      <c r="B118" s="1">
        <v>3</v>
      </c>
      <c r="C118" s="26" t="s">
        <v>4017</v>
      </c>
      <c r="D118" t="s">
        <v>123</v>
      </c>
      <c r="E118" s="27" t="s">
        <v>4018</v>
      </c>
      <c r="F118" s="28" t="s">
        <v>149</v>
      </c>
      <c r="G118" s="29">
        <v>1</v>
      </c>
      <c r="H118" s="28">
        <v>0</v>
      </c>
      <c r="I118" s="30">
        <f>ROUND(G118*H118,P4)</f>
        <v>0</v>
      </c>
      <c r="L118" s="31">
        <v>0</v>
      </c>
      <c r="M118" s="24">
        <f>ROUND(G118*L118,P4)</f>
        <v>0</v>
      </c>
      <c r="N118" s="25" t="s">
        <v>126</v>
      </c>
      <c r="O118" s="32">
        <f>M118*AA118</f>
        <v>0</v>
      </c>
      <c r="P118" s="1">
        <v>3</v>
      </c>
      <c r="AA118" s="1">
        <f>IF(P118=1,$O$3,IF(P118=2,$O$4,$O$5))</f>
        <v>0</v>
      </c>
    </row>
    <row r="119">
      <c r="A119" s="1" t="s">
        <v>127</v>
      </c>
      <c r="E119" s="27" t="s">
        <v>4018</v>
      </c>
    </row>
    <row r="120">
      <c r="A120" s="1" t="s">
        <v>128</v>
      </c>
    </row>
    <row r="121" ht="165.75">
      <c r="A121" s="1" t="s">
        <v>129</v>
      </c>
      <c r="E121" s="27" t="s">
        <v>4019</v>
      </c>
    </row>
    <row r="122" ht="38.25">
      <c r="A122" s="1" t="s">
        <v>121</v>
      </c>
      <c r="B122" s="1">
        <v>6</v>
      </c>
      <c r="C122" s="26" t="s">
        <v>419</v>
      </c>
      <c r="D122" t="s">
        <v>123</v>
      </c>
      <c r="E122" s="27" t="s">
        <v>420</v>
      </c>
      <c r="F122" s="28" t="s">
        <v>149</v>
      </c>
      <c r="G122" s="29">
        <v>66</v>
      </c>
      <c r="H122" s="28">
        <v>0</v>
      </c>
      <c r="I122" s="30">
        <f>ROUND(G122*H122,P4)</f>
        <v>0</v>
      </c>
      <c r="L122" s="31">
        <v>0</v>
      </c>
      <c r="M122" s="24">
        <f>ROUND(G122*L122,P4)</f>
        <v>0</v>
      </c>
      <c r="N122" s="25" t="s">
        <v>126</v>
      </c>
      <c r="O122" s="32">
        <f>M122*AA122</f>
        <v>0</v>
      </c>
      <c r="P122" s="1">
        <v>3</v>
      </c>
      <c r="AA122" s="1">
        <f>IF(P122=1,$O$3,IF(P122=2,$O$4,$O$5))</f>
        <v>0</v>
      </c>
    </row>
    <row r="123" ht="38.25">
      <c r="A123" s="1" t="s">
        <v>127</v>
      </c>
      <c r="E123" s="27" t="s">
        <v>420</v>
      </c>
    </row>
    <row r="124">
      <c r="A124" s="1" t="s">
        <v>128</v>
      </c>
    </row>
    <row r="125" ht="153">
      <c r="A125" s="1" t="s">
        <v>129</v>
      </c>
      <c r="E125" s="27" t="s">
        <v>421</v>
      </c>
    </row>
    <row r="126">
      <c r="A126" s="1" t="s">
        <v>121</v>
      </c>
      <c r="B126" s="1">
        <v>8</v>
      </c>
      <c r="C126" s="26" t="s">
        <v>422</v>
      </c>
      <c r="D126" t="s">
        <v>123</v>
      </c>
      <c r="E126" s="27" t="s">
        <v>423</v>
      </c>
      <c r="F126" s="28" t="s">
        <v>149</v>
      </c>
      <c r="G126" s="29">
        <v>1</v>
      </c>
      <c r="H126" s="28">
        <v>0</v>
      </c>
      <c r="I126" s="30">
        <f>ROUND(G126*H126,P4)</f>
        <v>0</v>
      </c>
      <c r="L126" s="31">
        <v>0</v>
      </c>
      <c r="M126" s="24">
        <f>ROUND(G126*L126,P4)</f>
        <v>0</v>
      </c>
      <c r="N126" s="25" t="s">
        <v>126</v>
      </c>
      <c r="O126" s="32">
        <f>M126*AA126</f>
        <v>0</v>
      </c>
      <c r="P126" s="1">
        <v>3</v>
      </c>
      <c r="AA126" s="1">
        <f>IF(P126=1,$O$3,IF(P126=2,$O$4,$O$5))</f>
        <v>0</v>
      </c>
    </row>
    <row r="127">
      <c r="A127" s="1" t="s">
        <v>127</v>
      </c>
      <c r="E127" s="27" t="s">
        <v>423</v>
      </c>
    </row>
    <row r="128">
      <c r="A128" s="1" t="s">
        <v>128</v>
      </c>
    </row>
    <row r="129" ht="153">
      <c r="A129" s="1" t="s">
        <v>129</v>
      </c>
      <c r="E129" s="27" t="s">
        <v>421</v>
      </c>
    </row>
    <row r="130" ht="25.5">
      <c r="A130" s="1" t="s">
        <v>121</v>
      </c>
      <c r="B130" s="1">
        <v>7</v>
      </c>
      <c r="C130" s="26" t="s">
        <v>424</v>
      </c>
      <c r="D130" t="s">
        <v>123</v>
      </c>
      <c r="E130" s="27" t="s">
        <v>425</v>
      </c>
      <c r="F130" s="28" t="s">
        <v>149</v>
      </c>
      <c r="G130" s="29">
        <v>22</v>
      </c>
      <c r="H130" s="28">
        <v>0</v>
      </c>
      <c r="I130" s="30">
        <f>ROUND(G130*H130,P4)</f>
        <v>0</v>
      </c>
      <c r="L130" s="31">
        <v>0</v>
      </c>
      <c r="M130" s="24">
        <f>ROUND(G130*L130,P4)</f>
        <v>0</v>
      </c>
      <c r="N130" s="25" t="s">
        <v>126</v>
      </c>
      <c r="O130" s="32">
        <f>M130*AA130</f>
        <v>0</v>
      </c>
      <c r="P130" s="1">
        <v>3</v>
      </c>
      <c r="AA130" s="1">
        <f>IF(P130=1,$O$3,IF(P130=2,$O$4,$O$5))</f>
        <v>0</v>
      </c>
    </row>
    <row r="131" ht="25.5">
      <c r="A131" s="1" t="s">
        <v>127</v>
      </c>
      <c r="E131" s="27" t="s">
        <v>425</v>
      </c>
    </row>
    <row r="132">
      <c r="A132" s="1" t="s">
        <v>128</v>
      </c>
    </row>
    <row r="133" ht="153">
      <c r="A133" s="1" t="s">
        <v>129</v>
      </c>
      <c r="E133" s="27" t="s">
        <v>421</v>
      </c>
    </row>
    <row r="134">
      <c r="A134" s="1" t="s">
        <v>121</v>
      </c>
      <c r="B134" s="1">
        <v>10</v>
      </c>
      <c r="C134" s="26" t="s">
        <v>4020</v>
      </c>
      <c r="D134" t="s">
        <v>123</v>
      </c>
      <c r="E134" s="27" t="s">
        <v>4021</v>
      </c>
      <c r="F134" s="28" t="s">
        <v>149</v>
      </c>
      <c r="G134" s="29">
        <v>1</v>
      </c>
      <c r="H134" s="28">
        <v>0</v>
      </c>
      <c r="I134" s="30">
        <f>ROUND(G134*H134,P4)</f>
        <v>0</v>
      </c>
      <c r="L134" s="31">
        <v>0</v>
      </c>
      <c r="M134" s="24">
        <f>ROUND(G134*L134,P4)</f>
        <v>0</v>
      </c>
      <c r="N134" s="25" t="s">
        <v>126</v>
      </c>
      <c r="O134" s="32">
        <f>M134*AA134</f>
        <v>0</v>
      </c>
      <c r="P134" s="1">
        <v>3</v>
      </c>
      <c r="AA134" s="1">
        <f>IF(P134=1,$O$3,IF(P134=2,$O$4,$O$5))</f>
        <v>0</v>
      </c>
    </row>
    <row r="135">
      <c r="A135" s="1" t="s">
        <v>127</v>
      </c>
      <c r="E135" s="27" t="s">
        <v>4021</v>
      </c>
    </row>
    <row r="136">
      <c r="A136" s="1" t="s">
        <v>128</v>
      </c>
    </row>
    <row r="137" ht="178.5">
      <c r="A137" s="1" t="s">
        <v>129</v>
      </c>
      <c r="E137" s="27" t="s">
        <v>4022</v>
      </c>
    </row>
    <row r="138">
      <c r="A138" s="1" t="s">
        <v>121</v>
      </c>
      <c r="B138" s="1">
        <v>9</v>
      </c>
      <c r="C138" s="26" t="s">
        <v>4023</v>
      </c>
      <c r="D138" t="s">
        <v>123</v>
      </c>
      <c r="E138" s="27" t="s">
        <v>4024</v>
      </c>
      <c r="F138" s="28" t="s">
        <v>149</v>
      </c>
      <c r="G138" s="29">
        <v>1</v>
      </c>
      <c r="H138" s="28">
        <v>0</v>
      </c>
      <c r="I138" s="30">
        <f>ROUND(G138*H138,P4)</f>
        <v>0</v>
      </c>
      <c r="L138" s="31">
        <v>0</v>
      </c>
      <c r="M138" s="24">
        <f>ROUND(G138*L138,P4)</f>
        <v>0</v>
      </c>
      <c r="N138" s="25" t="s">
        <v>126</v>
      </c>
      <c r="O138" s="32">
        <f>M138*AA138</f>
        <v>0</v>
      </c>
      <c r="P138" s="1">
        <v>3</v>
      </c>
      <c r="AA138" s="1">
        <f>IF(P138=1,$O$3,IF(P138=2,$O$4,$O$5))</f>
        <v>0</v>
      </c>
    </row>
    <row r="139">
      <c r="A139" s="1" t="s">
        <v>127</v>
      </c>
      <c r="E139" s="27" t="s">
        <v>4024</v>
      </c>
    </row>
    <row r="140">
      <c r="A140" s="1" t="s">
        <v>128</v>
      </c>
    </row>
    <row r="141" ht="204">
      <c r="A141" s="1" t="s">
        <v>129</v>
      </c>
      <c r="E141" s="27" t="s">
        <v>4025</v>
      </c>
    </row>
    <row r="142">
      <c r="A142" s="1" t="s">
        <v>121</v>
      </c>
      <c r="B142" s="1">
        <v>2</v>
      </c>
      <c r="C142" s="26" t="s">
        <v>189</v>
      </c>
      <c r="D142" t="s">
        <v>123</v>
      </c>
      <c r="E142" s="27" t="s">
        <v>190</v>
      </c>
      <c r="F142" s="28" t="s">
        <v>149</v>
      </c>
      <c r="G142" s="29">
        <v>1</v>
      </c>
      <c r="H142" s="28">
        <v>0</v>
      </c>
      <c r="I142" s="30">
        <f>ROUND(G142*H142,P4)</f>
        <v>0</v>
      </c>
      <c r="L142" s="31">
        <v>0</v>
      </c>
      <c r="M142" s="24">
        <f>ROUND(G142*L142,P4)</f>
        <v>0</v>
      </c>
      <c r="N142" s="25" t="s">
        <v>126</v>
      </c>
      <c r="O142" s="32">
        <f>M142*AA142</f>
        <v>0</v>
      </c>
      <c r="P142" s="1">
        <v>3</v>
      </c>
      <c r="AA142" s="1">
        <f>IF(P142=1,$O$3,IF(P142=2,$O$4,$O$5))</f>
        <v>0</v>
      </c>
    </row>
    <row r="143">
      <c r="A143" s="1" t="s">
        <v>127</v>
      </c>
      <c r="E143" s="27" t="s">
        <v>190</v>
      </c>
    </row>
    <row r="144">
      <c r="A144" s="1" t="s">
        <v>128</v>
      </c>
    </row>
    <row r="145" ht="140.25">
      <c r="A145" s="1" t="s">
        <v>129</v>
      </c>
      <c r="E145" s="27" t="s">
        <v>191</v>
      </c>
    </row>
    <row r="146">
      <c r="A146" s="1" t="s">
        <v>121</v>
      </c>
      <c r="B146" s="1">
        <v>1</v>
      </c>
      <c r="C146" s="26" t="s">
        <v>4026</v>
      </c>
      <c r="D146" t="s">
        <v>123</v>
      </c>
      <c r="E146" s="27" t="s">
        <v>4027</v>
      </c>
      <c r="F146" s="28" t="s">
        <v>149</v>
      </c>
      <c r="G146" s="29">
        <v>3</v>
      </c>
      <c r="H146" s="28">
        <v>0</v>
      </c>
      <c r="I146" s="30">
        <f>ROUND(G146*H146,P4)</f>
        <v>0</v>
      </c>
      <c r="L146" s="31">
        <v>0</v>
      </c>
      <c r="M146" s="24">
        <f>ROUND(G146*L146,P4)</f>
        <v>0</v>
      </c>
      <c r="N146" s="25" t="s">
        <v>126</v>
      </c>
      <c r="O146" s="32">
        <f>M146*AA146</f>
        <v>0</v>
      </c>
      <c r="P146" s="1">
        <v>3</v>
      </c>
      <c r="AA146" s="1">
        <f>IF(P146=1,$O$3,IF(P146=2,$O$4,$O$5))</f>
        <v>0</v>
      </c>
    </row>
    <row r="147">
      <c r="A147" s="1" t="s">
        <v>127</v>
      </c>
      <c r="E147" s="27" t="s">
        <v>4027</v>
      </c>
    </row>
    <row r="148">
      <c r="A148" s="1" t="s">
        <v>128</v>
      </c>
    </row>
    <row r="149" ht="255">
      <c r="A149" s="1" t="s">
        <v>129</v>
      </c>
      <c r="E149" s="27" t="s">
        <v>4028</v>
      </c>
    </row>
    <row r="150" ht="25.5">
      <c r="A150" s="1" t="s">
        <v>121</v>
      </c>
      <c r="B150" s="1">
        <v>18</v>
      </c>
      <c r="C150" s="26" t="s">
        <v>194</v>
      </c>
      <c r="D150" t="s">
        <v>123</v>
      </c>
      <c r="E150" s="27" t="s">
        <v>195</v>
      </c>
      <c r="F150" s="28" t="s">
        <v>149</v>
      </c>
      <c r="G150" s="29">
        <v>1</v>
      </c>
      <c r="H150" s="28">
        <v>0</v>
      </c>
      <c r="I150" s="30">
        <f>ROUND(G150*H150,P4)</f>
        <v>0</v>
      </c>
      <c r="L150" s="31">
        <v>0</v>
      </c>
      <c r="M150" s="24">
        <f>ROUND(G150*L150,P4)</f>
        <v>0</v>
      </c>
      <c r="N150" s="25" t="s">
        <v>126</v>
      </c>
      <c r="O150" s="32">
        <f>M150*AA150</f>
        <v>0</v>
      </c>
      <c r="P150" s="1">
        <v>3</v>
      </c>
      <c r="AA150" s="1">
        <f>IF(P150=1,$O$3,IF(P150=2,$O$4,$O$5))</f>
        <v>0</v>
      </c>
    </row>
    <row r="151" ht="25.5">
      <c r="A151" s="1" t="s">
        <v>127</v>
      </c>
      <c r="E151" s="27" t="s">
        <v>195</v>
      </c>
    </row>
    <row r="152">
      <c r="A152" s="1" t="s">
        <v>128</v>
      </c>
    </row>
    <row r="153" ht="114.75">
      <c r="A153" s="1" t="s">
        <v>129</v>
      </c>
      <c r="E153" s="27" t="s">
        <v>196</v>
      </c>
    </row>
    <row r="154" ht="38.25">
      <c r="A154" s="1" t="s">
        <v>121</v>
      </c>
      <c r="B154" s="1">
        <v>19</v>
      </c>
      <c r="C154" s="26" t="s">
        <v>197</v>
      </c>
      <c r="D154" t="s">
        <v>123</v>
      </c>
      <c r="E154" s="27" t="s">
        <v>198</v>
      </c>
      <c r="F154" s="28" t="s">
        <v>149</v>
      </c>
      <c r="G154" s="29">
        <v>1</v>
      </c>
      <c r="H154" s="28">
        <v>0</v>
      </c>
      <c r="I154" s="30">
        <f>ROUND(G154*H154,P4)</f>
        <v>0</v>
      </c>
      <c r="L154" s="31">
        <v>0</v>
      </c>
      <c r="M154" s="24">
        <f>ROUND(G154*L154,P4)</f>
        <v>0</v>
      </c>
      <c r="N154" s="25" t="s">
        <v>126</v>
      </c>
      <c r="O154" s="32">
        <f>M154*AA154</f>
        <v>0</v>
      </c>
      <c r="P154" s="1">
        <v>3</v>
      </c>
      <c r="AA154" s="1">
        <f>IF(P154=1,$O$3,IF(P154=2,$O$4,$O$5))</f>
        <v>0</v>
      </c>
    </row>
    <row r="155" ht="38.25">
      <c r="A155" s="1" t="s">
        <v>127</v>
      </c>
      <c r="E155" s="27" t="s">
        <v>198</v>
      </c>
    </row>
    <row r="156">
      <c r="A156" s="1" t="s">
        <v>128</v>
      </c>
    </row>
    <row r="157" ht="114.75">
      <c r="A157" s="1" t="s">
        <v>129</v>
      </c>
      <c r="E157" s="27" t="s">
        <v>196</v>
      </c>
    </row>
    <row r="158">
      <c r="A158" s="1" t="s">
        <v>121</v>
      </c>
      <c r="B158" s="1">
        <v>20</v>
      </c>
      <c r="C158" s="26" t="s">
        <v>4029</v>
      </c>
      <c r="D158" t="s">
        <v>123</v>
      </c>
      <c r="E158" s="27" t="s">
        <v>4030</v>
      </c>
      <c r="F158" s="28" t="s">
        <v>201</v>
      </c>
      <c r="G158" s="29">
        <v>8</v>
      </c>
      <c r="H158" s="28">
        <v>0</v>
      </c>
      <c r="I158" s="30">
        <f>ROUND(G158*H158,P4)</f>
        <v>0</v>
      </c>
      <c r="L158" s="31">
        <v>0</v>
      </c>
      <c r="M158" s="24">
        <f>ROUND(G158*L158,P4)</f>
        <v>0</v>
      </c>
      <c r="N158" s="25" t="s">
        <v>126</v>
      </c>
      <c r="O158" s="32">
        <f>M158*AA158</f>
        <v>0</v>
      </c>
      <c r="P158" s="1">
        <v>3</v>
      </c>
      <c r="AA158" s="1">
        <f>IF(P158=1,$O$3,IF(P158=2,$O$4,$O$5))</f>
        <v>0</v>
      </c>
    </row>
    <row r="159">
      <c r="A159" s="1" t="s">
        <v>127</v>
      </c>
      <c r="E159" s="27" t="s">
        <v>4030</v>
      </c>
    </row>
    <row r="160">
      <c r="A160" s="1" t="s">
        <v>128</v>
      </c>
    </row>
    <row r="161" ht="89.25">
      <c r="A161" s="1" t="s">
        <v>129</v>
      </c>
      <c r="E161" s="27" t="s">
        <v>4031</v>
      </c>
    </row>
    <row r="162">
      <c r="A162" s="1" t="s">
        <v>121</v>
      </c>
      <c r="B162" s="1">
        <v>21</v>
      </c>
      <c r="C162" s="26" t="s">
        <v>426</v>
      </c>
      <c r="D162" t="s">
        <v>123</v>
      </c>
      <c r="E162" s="27" t="s">
        <v>427</v>
      </c>
      <c r="F162" s="28" t="s">
        <v>201</v>
      </c>
      <c r="G162" s="29">
        <v>16</v>
      </c>
      <c r="H162" s="28">
        <v>0</v>
      </c>
      <c r="I162" s="30">
        <f>ROUND(G162*H162,P4)</f>
        <v>0</v>
      </c>
      <c r="L162" s="31">
        <v>0</v>
      </c>
      <c r="M162" s="24">
        <f>ROUND(G162*L162,P4)</f>
        <v>0</v>
      </c>
      <c r="N162" s="25" t="s">
        <v>126</v>
      </c>
      <c r="O162" s="32">
        <f>M162*AA162</f>
        <v>0</v>
      </c>
      <c r="P162" s="1">
        <v>3</v>
      </c>
      <c r="AA162" s="1">
        <f>IF(P162=1,$O$3,IF(P162=2,$O$4,$O$5))</f>
        <v>0</v>
      </c>
    </row>
    <row r="163">
      <c r="A163" s="1" t="s">
        <v>127</v>
      </c>
      <c r="E163" s="27" t="s">
        <v>427</v>
      </c>
    </row>
    <row r="164">
      <c r="A164" s="1" t="s">
        <v>128</v>
      </c>
    </row>
    <row r="165" ht="89.25">
      <c r="A165" s="1" t="s">
        <v>129</v>
      </c>
      <c r="E165" s="27" t="s">
        <v>428</v>
      </c>
    </row>
    <row r="166">
      <c r="A166" s="1" t="s">
        <v>121</v>
      </c>
      <c r="B166" s="1">
        <v>22</v>
      </c>
      <c r="C166" s="26" t="s">
        <v>4032</v>
      </c>
      <c r="D166" t="s">
        <v>123</v>
      </c>
      <c r="E166" s="27" t="s">
        <v>4033</v>
      </c>
      <c r="F166" s="28" t="s">
        <v>201</v>
      </c>
      <c r="G166" s="29">
        <v>8</v>
      </c>
      <c r="H166" s="28">
        <v>0</v>
      </c>
      <c r="I166" s="30">
        <f>ROUND(G166*H166,P4)</f>
        <v>0</v>
      </c>
      <c r="L166" s="31">
        <v>0</v>
      </c>
      <c r="M166" s="24">
        <f>ROUND(G166*L166,P4)</f>
        <v>0</v>
      </c>
      <c r="N166" s="25" t="s">
        <v>126</v>
      </c>
      <c r="O166" s="32">
        <f>M166*AA166</f>
        <v>0</v>
      </c>
      <c r="P166" s="1">
        <v>3</v>
      </c>
      <c r="AA166" s="1">
        <f>IF(P166=1,$O$3,IF(P166=2,$O$4,$O$5))</f>
        <v>0</v>
      </c>
    </row>
    <row r="167">
      <c r="A167" s="1" t="s">
        <v>127</v>
      </c>
      <c r="E167" s="27" t="s">
        <v>4033</v>
      </c>
    </row>
    <row r="168">
      <c r="A168" s="1" t="s">
        <v>128</v>
      </c>
    </row>
    <row r="169" ht="89.25">
      <c r="A169" s="1" t="s">
        <v>129</v>
      </c>
      <c r="E169" s="27" t="s">
        <v>4034</v>
      </c>
    </row>
    <row r="170">
      <c r="A170" s="1" t="s">
        <v>121</v>
      </c>
      <c r="B170" s="1">
        <v>40</v>
      </c>
      <c r="C170" s="26" t="s">
        <v>4035</v>
      </c>
      <c r="D170" t="s">
        <v>123</v>
      </c>
      <c r="E170" s="27" t="s">
        <v>4036</v>
      </c>
      <c r="F170" s="28" t="s">
        <v>149</v>
      </c>
      <c r="G170" s="29">
        <v>1</v>
      </c>
      <c r="H170" s="28">
        <v>0</v>
      </c>
      <c r="I170" s="30">
        <f>ROUND(G170*H170,P4)</f>
        <v>0</v>
      </c>
      <c r="L170" s="31">
        <v>0</v>
      </c>
      <c r="M170" s="24">
        <f>ROUND(G170*L170,P4)</f>
        <v>0</v>
      </c>
      <c r="N170" s="25" t="s">
        <v>126</v>
      </c>
      <c r="O170" s="32">
        <f>M170*AA170</f>
        <v>0</v>
      </c>
      <c r="P170" s="1">
        <v>3</v>
      </c>
      <c r="AA170" s="1">
        <f>IF(P170=1,$O$3,IF(P170=2,$O$4,$O$5))</f>
        <v>0</v>
      </c>
    </row>
    <row r="171">
      <c r="A171" s="1" t="s">
        <v>127</v>
      </c>
      <c r="E171" s="27" t="s">
        <v>4036</v>
      </c>
    </row>
    <row r="172">
      <c r="A172" s="1" t="s">
        <v>128</v>
      </c>
    </row>
    <row r="173" ht="229.5">
      <c r="A173" s="1" t="s">
        <v>129</v>
      </c>
      <c r="E173" s="27" t="s">
        <v>4037</v>
      </c>
    </row>
    <row r="174">
      <c r="A174" s="1" t="s">
        <v>121</v>
      </c>
      <c r="B174" s="1">
        <v>42</v>
      </c>
      <c r="C174" s="26" t="s">
        <v>4038</v>
      </c>
      <c r="D174" t="s">
        <v>123</v>
      </c>
      <c r="E174" s="27" t="s">
        <v>529</v>
      </c>
      <c r="F174" s="28" t="s">
        <v>149</v>
      </c>
      <c r="G174" s="29">
        <v>1</v>
      </c>
      <c r="H174" s="28">
        <v>0</v>
      </c>
      <c r="I174" s="30">
        <f>ROUND(G174*H174,P4)</f>
        <v>0</v>
      </c>
      <c r="L174" s="31">
        <v>0</v>
      </c>
      <c r="M174" s="24">
        <f>ROUND(G174*L174,P4)</f>
        <v>0</v>
      </c>
      <c r="N174" s="25" t="s">
        <v>177</v>
      </c>
      <c r="O174" s="32">
        <f>M174*AA174</f>
        <v>0</v>
      </c>
      <c r="P174" s="1">
        <v>3</v>
      </c>
      <c r="AA174" s="1">
        <f>IF(P174=1,$O$3,IF(P174=2,$O$4,$O$5))</f>
        <v>0</v>
      </c>
    </row>
    <row r="175">
      <c r="A175" s="1" t="s">
        <v>127</v>
      </c>
      <c r="E175" s="27" t="s">
        <v>529</v>
      </c>
    </row>
    <row r="176">
      <c r="A176" s="1" t="s">
        <v>128</v>
      </c>
    </row>
    <row r="177" ht="140.25">
      <c r="A177" s="1" t="s">
        <v>129</v>
      </c>
      <c r="E177" s="27" t="s">
        <v>4039</v>
      </c>
    </row>
    <row r="178">
      <c r="A178" s="1" t="s">
        <v>121</v>
      </c>
      <c r="B178" s="1">
        <v>43</v>
      </c>
      <c r="C178" s="26" t="s">
        <v>4040</v>
      </c>
      <c r="D178" t="s">
        <v>123</v>
      </c>
      <c r="E178" s="27" t="s">
        <v>4041</v>
      </c>
      <c r="F178" s="28" t="s">
        <v>142</v>
      </c>
      <c r="G178" s="29">
        <v>558</v>
      </c>
      <c r="H178" s="28">
        <v>0</v>
      </c>
      <c r="I178" s="30">
        <f>ROUND(G178*H178,P4)</f>
        <v>0</v>
      </c>
      <c r="L178" s="31">
        <v>0</v>
      </c>
      <c r="M178" s="24">
        <f>ROUND(G178*L178,P4)</f>
        <v>0</v>
      </c>
      <c r="N178" s="25" t="s">
        <v>177</v>
      </c>
      <c r="O178" s="32">
        <f>M178*AA178</f>
        <v>0</v>
      </c>
      <c r="P178" s="1">
        <v>3</v>
      </c>
      <c r="AA178" s="1">
        <f>IF(P178=1,$O$3,IF(P178=2,$O$4,$O$5))</f>
        <v>0</v>
      </c>
    </row>
    <row r="179">
      <c r="A179" s="1" t="s">
        <v>127</v>
      </c>
      <c r="E179" s="27" t="s">
        <v>4041</v>
      </c>
    </row>
    <row r="180">
      <c r="A180" s="1" t="s">
        <v>128</v>
      </c>
    </row>
    <row r="181" ht="51">
      <c r="A181" s="1" t="s">
        <v>129</v>
      </c>
      <c r="E181" s="27" t="s">
        <v>4042</v>
      </c>
    </row>
    <row r="182">
      <c r="A182" s="1" t="s">
        <v>121</v>
      </c>
      <c r="B182" s="1">
        <v>44</v>
      </c>
      <c r="C182" s="26" t="s">
        <v>4043</v>
      </c>
      <c r="D182" t="s">
        <v>123</v>
      </c>
      <c r="E182" s="27" t="s">
        <v>4044</v>
      </c>
      <c r="F182" s="28" t="s">
        <v>149</v>
      </c>
      <c r="G182" s="29">
        <v>1</v>
      </c>
      <c r="H182" s="28">
        <v>0</v>
      </c>
      <c r="I182" s="30">
        <f>ROUND(G182*H182,P4)</f>
        <v>0</v>
      </c>
      <c r="L182" s="31">
        <v>0</v>
      </c>
      <c r="M182" s="24">
        <f>ROUND(G182*L182,P4)</f>
        <v>0</v>
      </c>
      <c r="N182" s="25" t="s">
        <v>177</v>
      </c>
      <c r="O182" s="32">
        <f>M182*AA182</f>
        <v>0</v>
      </c>
      <c r="P182" s="1">
        <v>3</v>
      </c>
      <c r="AA182" s="1">
        <f>IF(P182=1,$O$3,IF(P182=2,$O$4,$O$5))</f>
        <v>0</v>
      </c>
    </row>
    <row r="183">
      <c r="A183" s="1" t="s">
        <v>127</v>
      </c>
      <c r="E183" s="27" t="s">
        <v>4044</v>
      </c>
    </row>
    <row r="184">
      <c r="A184" s="1" t="s">
        <v>128</v>
      </c>
    </row>
    <row r="185" ht="140.25">
      <c r="A185" s="1" t="s">
        <v>129</v>
      </c>
      <c r="E185" s="27" t="s">
        <v>4045</v>
      </c>
    </row>
    <row r="186">
      <c r="A186" s="1" t="s">
        <v>121</v>
      </c>
      <c r="B186" s="1">
        <v>45</v>
      </c>
      <c r="C186" s="26" t="s">
        <v>4046</v>
      </c>
      <c r="D186" t="s">
        <v>123</v>
      </c>
      <c r="E186" s="27" t="s">
        <v>4047</v>
      </c>
      <c r="F186" s="28" t="s">
        <v>149</v>
      </c>
      <c r="G186" s="29">
        <v>1</v>
      </c>
      <c r="H186" s="28">
        <v>0</v>
      </c>
      <c r="I186" s="30">
        <f>ROUND(G186*H186,P4)</f>
        <v>0</v>
      </c>
      <c r="L186" s="31">
        <v>0</v>
      </c>
      <c r="M186" s="24">
        <f>ROUND(G186*L186,P4)</f>
        <v>0</v>
      </c>
      <c r="N186" s="25" t="s">
        <v>177</v>
      </c>
      <c r="O186" s="32">
        <f>M186*AA186</f>
        <v>0</v>
      </c>
      <c r="P186" s="1">
        <v>3</v>
      </c>
      <c r="AA186" s="1">
        <f>IF(P186=1,$O$3,IF(P186=2,$O$4,$O$5))</f>
        <v>0</v>
      </c>
    </row>
    <row r="187">
      <c r="A187" s="1" t="s">
        <v>127</v>
      </c>
      <c r="E187" s="27" t="s">
        <v>4047</v>
      </c>
    </row>
    <row r="188">
      <c r="A188" s="1" t="s">
        <v>128</v>
      </c>
    </row>
    <row r="189" ht="140.25">
      <c r="A189" s="1" t="s">
        <v>129</v>
      </c>
      <c r="E189" s="27" t="s">
        <v>4048</v>
      </c>
    </row>
    <row r="190">
      <c r="A190" s="1" t="s">
        <v>121</v>
      </c>
      <c r="B190" s="1">
        <v>46</v>
      </c>
      <c r="C190" s="26" t="s">
        <v>4049</v>
      </c>
      <c r="D190" t="s">
        <v>123</v>
      </c>
      <c r="E190" s="27" t="s">
        <v>4050</v>
      </c>
      <c r="F190" s="28" t="s">
        <v>149</v>
      </c>
      <c r="G190" s="29">
        <v>1</v>
      </c>
      <c r="H190" s="28">
        <v>0</v>
      </c>
      <c r="I190" s="30">
        <f>ROUND(G190*H190,P4)</f>
        <v>0</v>
      </c>
      <c r="L190" s="31">
        <v>0</v>
      </c>
      <c r="M190" s="24">
        <f>ROUND(G190*L190,P4)</f>
        <v>0</v>
      </c>
      <c r="N190" s="25" t="s">
        <v>177</v>
      </c>
      <c r="O190" s="32">
        <f>M190*AA190</f>
        <v>0</v>
      </c>
      <c r="P190" s="1">
        <v>3</v>
      </c>
      <c r="AA190" s="1">
        <f>IF(P190=1,$O$3,IF(P190=2,$O$4,$O$5))</f>
        <v>0</v>
      </c>
    </row>
    <row r="191">
      <c r="A191" s="1" t="s">
        <v>127</v>
      </c>
      <c r="E191" s="27" t="s">
        <v>4050</v>
      </c>
    </row>
    <row r="192">
      <c r="A192" s="1" t="s">
        <v>128</v>
      </c>
    </row>
    <row r="193" ht="140.25">
      <c r="A193" s="1" t="s">
        <v>129</v>
      </c>
      <c r="E193" s="27" t="s">
        <v>4051</v>
      </c>
    </row>
    <row r="194" ht="25.5">
      <c r="A194" s="1" t="s">
        <v>121</v>
      </c>
      <c r="B194" s="1">
        <v>47</v>
      </c>
      <c r="C194" s="26" t="s">
        <v>4052</v>
      </c>
      <c r="D194" t="s">
        <v>123</v>
      </c>
      <c r="E194" s="27" t="s">
        <v>4053</v>
      </c>
      <c r="F194" s="28" t="s">
        <v>149</v>
      </c>
      <c r="G194" s="29">
        <v>1</v>
      </c>
      <c r="H194" s="28">
        <v>0</v>
      </c>
      <c r="I194" s="30">
        <f>ROUND(G194*H194,P4)</f>
        <v>0</v>
      </c>
      <c r="L194" s="31">
        <v>0</v>
      </c>
      <c r="M194" s="24">
        <f>ROUND(G194*L194,P4)</f>
        <v>0</v>
      </c>
      <c r="N194" s="25" t="s">
        <v>177</v>
      </c>
      <c r="O194" s="32">
        <f>M194*AA194</f>
        <v>0</v>
      </c>
      <c r="P194" s="1">
        <v>3</v>
      </c>
      <c r="AA194" s="1">
        <f>IF(P194=1,$O$3,IF(P194=2,$O$4,$O$5))</f>
        <v>0</v>
      </c>
    </row>
    <row r="195" ht="25.5">
      <c r="A195" s="1" t="s">
        <v>127</v>
      </c>
      <c r="E195" s="27" t="s">
        <v>4053</v>
      </c>
    </row>
    <row r="196">
      <c r="A196" s="1" t="s">
        <v>128</v>
      </c>
    </row>
    <row r="197" ht="140.25">
      <c r="A197" s="1" t="s">
        <v>129</v>
      </c>
      <c r="E197" s="27" t="s">
        <v>4054</v>
      </c>
    </row>
    <row r="198">
      <c r="A198" s="1" t="s">
        <v>121</v>
      </c>
      <c r="B198" s="1">
        <v>48</v>
      </c>
      <c r="C198" s="26" t="s">
        <v>4055</v>
      </c>
      <c r="D198" t="s">
        <v>123</v>
      </c>
      <c r="E198" s="27" t="s">
        <v>4056</v>
      </c>
      <c r="F198" s="28" t="s">
        <v>149</v>
      </c>
      <c r="G198" s="29">
        <v>2</v>
      </c>
      <c r="H198" s="28">
        <v>0</v>
      </c>
      <c r="I198" s="30">
        <f>ROUND(G198*H198,P4)</f>
        <v>0</v>
      </c>
      <c r="L198" s="31">
        <v>0</v>
      </c>
      <c r="M198" s="24">
        <f>ROUND(G198*L198,P4)</f>
        <v>0</v>
      </c>
      <c r="N198" s="25" t="s">
        <v>177</v>
      </c>
      <c r="O198" s="32">
        <f>M198*AA198</f>
        <v>0</v>
      </c>
      <c r="P198" s="1">
        <v>3</v>
      </c>
      <c r="AA198" s="1">
        <f>IF(P198=1,$O$3,IF(P198=2,$O$4,$O$5))</f>
        <v>0</v>
      </c>
    </row>
    <row r="199">
      <c r="A199" s="1" t="s">
        <v>127</v>
      </c>
      <c r="E199" s="27" t="s">
        <v>4056</v>
      </c>
    </row>
    <row r="200">
      <c r="A200" s="1" t="s">
        <v>128</v>
      </c>
    </row>
    <row r="201" ht="153">
      <c r="A201" s="1" t="s">
        <v>129</v>
      </c>
      <c r="E201" s="27" t="s">
        <v>4057</v>
      </c>
    </row>
    <row r="202">
      <c r="A202" s="1" t="s">
        <v>121</v>
      </c>
      <c r="B202" s="1">
        <v>49</v>
      </c>
      <c r="C202" s="26" t="s">
        <v>4058</v>
      </c>
      <c r="D202" t="s">
        <v>123</v>
      </c>
      <c r="E202" s="27" t="s">
        <v>4059</v>
      </c>
      <c r="F202" s="28" t="s">
        <v>149</v>
      </c>
      <c r="G202" s="29">
        <v>7</v>
      </c>
      <c r="H202" s="28">
        <v>0</v>
      </c>
      <c r="I202" s="30">
        <f>ROUND(G202*H202,P4)</f>
        <v>0</v>
      </c>
      <c r="L202" s="31">
        <v>0</v>
      </c>
      <c r="M202" s="24">
        <f>ROUND(G202*L202,P4)</f>
        <v>0</v>
      </c>
      <c r="N202" s="25" t="s">
        <v>177</v>
      </c>
      <c r="O202" s="32">
        <f>M202*AA202</f>
        <v>0</v>
      </c>
      <c r="P202" s="1">
        <v>3</v>
      </c>
      <c r="AA202" s="1">
        <f>IF(P202=1,$O$3,IF(P202=2,$O$4,$O$5))</f>
        <v>0</v>
      </c>
    </row>
    <row r="203">
      <c r="A203" s="1" t="s">
        <v>127</v>
      </c>
      <c r="E203" s="27" t="s">
        <v>4059</v>
      </c>
    </row>
    <row r="204">
      <c r="A204" s="1" t="s">
        <v>128</v>
      </c>
    </row>
    <row r="205" ht="140.25">
      <c r="A205" s="1" t="s">
        <v>129</v>
      </c>
      <c r="E205" s="27" t="s">
        <v>4060</v>
      </c>
    </row>
    <row r="206">
      <c r="A206" s="1" t="s">
        <v>121</v>
      </c>
      <c r="B206" s="1">
        <v>50</v>
      </c>
      <c r="C206" s="26" t="s">
        <v>4061</v>
      </c>
      <c r="D206" t="s">
        <v>123</v>
      </c>
      <c r="E206" s="27" t="s">
        <v>4062</v>
      </c>
      <c r="F206" s="28" t="s">
        <v>149</v>
      </c>
      <c r="G206" s="29">
        <v>2</v>
      </c>
      <c r="H206" s="28">
        <v>0</v>
      </c>
      <c r="I206" s="30">
        <f>ROUND(G206*H206,P4)</f>
        <v>0</v>
      </c>
      <c r="L206" s="31">
        <v>0</v>
      </c>
      <c r="M206" s="24">
        <f>ROUND(G206*L206,P4)</f>
        <v>0</v>
      </c>
      <c r="N206" s="25" t="s">
        <v>177</v>
      </c>
      <c r="O206" s="32">
        <f>M206*AA206</f>
        <v>0</v>
      </c>
      <c r="P206" s="1">
        <v>3</v>
      </c>
      <c r="AA206" s="1">
        <f>IF(P206=1,$O$3,IF(P206=2,$O$4,$O$5))</f>
        <v>0</v>
      </c>
    </row>
    <row r="207">
      <c r="A207" s="1" t="s">
        <v>127</v>
      </c>
      <c r="E207" s="27" t="s">
        <v>4062</v>
      </c>
    </row>
    <row r="208">
      <c r="A208" s="1" t="s">
        <v>128</v>
      </c>
    </row>
    <row r="209" ht="140.25">
      <c r="A209" s="1" t="s">
        <v>129</v>
      </c>
      <c r="E209" s="27" t="s">
        <v>4063</v>
      </c>
    </row>
    <row r="210">
      <c r="A210" s="1" t="s">
        <v>121</v>
      </c>
      <c r="B210" s="1">
        <v>51</v>
      </c>
      <c r="C210" s="26" t="s">
        <v>4064</v>
      </c>
      <c r="D210" t="s">
        <v>123</v>
      </c>
      <c r="E210" s="27" t="s">
        <v>4065</v>
      </c>
      <c r="F210" s="28" t="s">
        <v>149</v>
      </c>
      <c r="G210" s="29">
        <v>3</v>
      </c>
      <c r="H210" s="28">
        <v>0</v>
      </c>
      <c r="I210" s="30">
        <f>ROUND(G210*H210,P4)</f>
        <v>0</v>
      </c>
      <c r="L210" s="31">
        <v>0</v>
      </c>
      <c r="M210" s="24">
        <f>ROUND(G210*L210,P4)</f>
        <v>0</v>
      </c>
      <c r="N210" s="25" t="s">
        <v>177</v>
      </c>
      <c r="O210" s="32">
        <f>M210*AA210</f>
        <v>0</v>
      </c>
      <c r="P210" s="1">
        <v>3</v>
      </c>
      <c r="AA210" s="1">
        <f>IF(P210=1,$O$3,IF(P210=2,$O$4,$O$5))</f>
        <v>0</v>
      </c>
    </row>
    <row r="211">
      <c r="A211" s="1" t="s">
        <v>127</v>
      </c>
      <c r="E211" s="27" t="s">
        <v>4065</v>
      </c>
    </row>
    <row r="212">
      <c r="A212" s="1" t="s">
        <v>128</v>
      </c>
    </row>
    <row r="213" ht="140.25">
      <c r="A213" s="1" t="s">
        <v>129</v>
      </c>
      <c r="E213" s="27" t="s">
        <v>4066</v>
      </c>
    </row>
    <row r="214">
      <c r="A214" s="1" t="s">
        <v>121</v>
      </c>
      <c r="B214" s="1">
        <v>52</v>
      </c>
      <c r="C214" s="26" t="s">
        <v>4067</v>
      </c>
      <c r="D214" t="s">
        <v>123</v>
      </c>
      <c r="E214" s="27" t="s">
        <v>4068</v>
      </c>
      <c r="F214" s="28" t="s">
        <v>149</v>
      </c>
      <c r="G214" s="29">
        <v>1</v>
      </c>
      <c r="H214" s="28">
        <v>0</v>
      </c>
      <c r="I214" s="30">
        <f>ROUND(G214*H214,P4)</f>
        <v>0</v>
      </c>
      <c r="L214" s="31">
        <v>0</v>
      </c>
      <c r="M214" s="24">
        <f>ROUND(G214*L214,P4)</f>
        <v>0</v>
      </c>
      <c r="N214" s="25" t="s">
        <v>177</v>
      </c>
      <c r="O214" s="32">
        <f>M214*AA214</f>
        <v>0</v>
      </c>
      <c r="P214" s="1">
        <v>3</v>
      </c>
      <c r="AA214" s="1">
        <f>IF(P214=1,$O$3,IF(P214=2,$O$4,$O$5))</f>
        <v>0</v>
      </c>
    </row>
    <row r="215">
      <c r="A215" s="1" t="s">
        <v>127</v>
      </c>
      <c r="E215" s="27" t="s">
        <v>4068</v>
      </c>
    </row>
    <row r="216">
      <c r="A216" s="1" t="s">
        <v>128</v>
      </c>
    </row>
    <row r="217" ht="140.25">
      <c r="A217" s="1" t="s">
        <v>129</v>
      </c>
      <c r="E217" s="27" t="s">
        <v>4069</v>
      </c>
    </row>
    <row r="218">
      <c r="A218" s="1" t="s">
        <v>121</v>
      </c>
      <c r="B218" s="1">
        <v>53</v>
      </c>
      <c r="C218" s="26" t="s">
        <v>4070</v>
      </c>
      <c r="D218" t="s">
        <v>123</v>
      </c>
      <c r="E218" s="27" t="s">
        <v>4071</v>
      </c>
      <c r="F218" s="28" t="s">
        <v>149</v>
      </c>
      <c r="G218" s="29">
        <v>4</v>
      </c>
      <c r="H218" s="28">
        <v>0</v>
      </c>
      <c r="I218" s="30">
        <f>ROUND(G218*H218,P4)</f>
        <v>0</v>
      </c>
      <c r="L218" s="31">
        <v>0</v>
      </c>
      <c r="M218" s="24">
        <f>ROUND(G218*L218,P4)</f>
        <v>0</v>
      </c>
      <c r="N218" s="25" t="s">
        <v>177</v>
      </c>
      <c r="O218" s="32">
        <f>M218*AA218</f>
        <v>0</v>
      </c>
      <c r="P218" s="1">
        <v>3</v>
      </c>
      <c r="AA218" s="1">
        <f>IF(P218=1,$O$3,IF(P218=2,$O$4,$O$5))</f>
        <v>0</v>
      </c>
    </row>
    <row r="219">
      <c r="A219" s="1" t="s">
        <v>127</v>
      </c>
      <c r="E219" s="27" t="s">
        <v>4071</v>
      </c>
    </row>
    <row r="220">
      <c r="A220" s="1" t="s">
        <v>128</v>
      </c>
    </row>
    <row r="221" ht="140.25">
      <c r="A221" s="1" t="s">
        <v>129</v>
      </c>
      <c r="E221" s="27" t="s">
        <v>4072</v>
      </c>
    </row>
    <row r="222">
      <c r="A222" s="1" t="s">
        <v>121</v>
      </c>
      <c r="B222" s="1">
        <v>54</v>
      </c>
      <c r="C222" s="26" t="s">
        <v>4073</v>
      </c>
      <c r="D222" t="s">
        <v>123</v>
      </c>
      <c r="E222" s="27" t="s">
        <v>4074</v>
      </c>
      <c r="F222" s="28" t="s">
        <v>149</v>
      </c>
      <c r="G222" s="29">
        <v>1</v>
      </c>
      <c r="H222" s="28">
        <v>0</v>
      </c>
      <c r="I222" s="30">
        <f>ROUND(G222*H222,P4)</f>
        <v>0</v>
      </c>
      <c r="L222" s="31">
        <v>0</v>
      </c>
      <c r="M222" s="24">
        <f>ROUND(G222*L222,P4)</f>
        <v>0</v>
      </c>
      <c r="N222" s="25" t="s">
        <v>177</v>
      </c>
      <c r="O222" s="32">
        <f>M222*AA222</f>
        <v>0</v>
      </c>
      <c r="P222" s="1">
        <v>3</v>
      </c>
      <c r="AA222" s="1">
        <f>IF(P222=1,$O$3,IF(P222=2,$O$4,$O$5))</f>
        <v>0</v>
      </c>
    </row>
    <row r="223">
      <c r="A223" s="1" t="s">
        <v>127</v>
      </c>
      <c r="E223" s="27" t="s">
        <v>4074</v>
      </c>
    </row>
    <row r="224">
      <c r="A224" s="1" t="s">
        <v>128</v>
      </c>
    </row>
    <row r="225" ht="140.25">
      <c r="A225" s="1" t="s">
        <v>129</v>
      </c>
      <c r="E225" s="27" t="s">
        <v>4075</v>
      </c>
    </row>
    <row r="226">
      <c r="A226" s="1" t="s">
        <v>121</v>
      </c>
      <c r="B226" s="1">
        <v>55</v>
      </c>
      <c r="C226" s="26" t="s">
        <v>4076</v>
      </c>
      <c r="D226" t="s">
        <v>123</v>
      </c>
      <c r="E226" s="27" t="s">
        <v>4077</v>
      </c>
      <c r="F226" s="28" t="s">
        <v>392</v>
      </c>
      <c r="G226" s="29">
        <v>1</v>
      </c>
      <c r="H226" s="28">
        <v>0</v>
      </c>
      <c r="I226" s="30">
        <f>ROUND(G226*H226,P4)</f>
        <v>0</v>
      </c>
      <c r="L226" s="31">
        <v>0</v>
      </c>
      <c r="M226" s="24">
        <f>ROUND(G226*L226,P4)</f>
        <v>0</v>
      </c>
      <c r="N226" s="25" t="s">
        <v>177</v>
      </c>
      <c r="O226" s="32">
        <f>M226*AA226</f>
        <v>0</v>
      </c>
      <c r="P226" s="1">
        <v>3</v>
      </c>
      <c r="AA226" s="1">
        <f>IF(P226=1,$O$3,IF(P226=2,$O$4,$O$5))</f>
        <v>0</v>
      </c>
    </row>
    <row r="227">
      <c r="A227" s="1" t="s">
        <v>127</v>
      </c>
      <c r="E227" s="27" t="s">
        <v>4077</v>
      </c>
    </row>
    <row r="228">
      <c r="A228" s="1" t="s">
        <v>128</v>
      </c>
    </row>
    <row r="229">
      <c r="A229" s="1" t="s">
        <v>129</v>
      </c>
      <c r="E229" s="27" t="s">
        <v>123</v>
      </c>
    </row>
    <row r="230">
      <c r="A230" s="1" t="s">
        <v>121</v>
      </c>
      <c r="B230" s="1">
        <v>56</v>
      </c>
      <c r="C230" s="26" t="s">
        <v>4078</v>
      </c>
      <c r="D230" t="s">
        <v>123</v>
      </c>
      <c r="E230" s="27" t="s">
        <v>4079</v>
      </c>
      <c r="F230" s="28" t="s">
        <v>392</v>
      </c>
      <c r="G230" s="29">
        <v>1</v>
      </c>
      <c r="H230" s="28">
        <v>0</v>
      </c>
      <c r="I230" s="30">
        <f>ROUND(G230*H230,P4)</f>
        <v>0</v>
      </c>
      <c r="L230" s="31">
        <v>0</v>
      </c>
      <c r="M230" s="24">
        <f>ROUND(G230*L230,P4)</f>
        <v>0</v>
      </c>
      <c r="N230" s="25" t="s">
        <v>177</v>
      </c>
      <c r="O230" s="32">
        <f>M230*AA230</f>
        <v>0</v>
      </c>
      <c r="P230" s="1">
        <v>3</v>
      </c>
      <c r="AA230" s="1">
        <f>IF(P230=1,$O$3,IF(P230=2,$O$4,$O$5))</f>
        <v>0</v>
      </c>
    </row>
    <row r="231">
      <c r="A231" s="1" t="s">
        <v>127</v>
      </c>
      <c r="E231" s="27" t="s">
        <v>4079</v>
      </c>
    </row>
    <row r="232">
      <c r="A232" s="1" t="s">
        <v>128</v>
      </c>
    </row>
    <row r="233">
      <c r="A233" s="1" t="s">
        <v>129</v>
      </c>
      <c r="E233" s="27" t="s">
        <v>123</v>
      </c>
    </row>
  </sheetData>
  <sheetProtection sheet="1" objects="1" scenarios="1" spinCount="100000" saltValue="1wIOqvvsSyscX9+bBXbVKrQX9k+iTv1tygefVsf4umc+9OcZFM4QDedWs4qU7oEWeZm9jQ4vYIWy255P2163kQ==" hashValue="tJAfl1qk30IifpHppP6sc47n6HlMhhBGKx11/Hjc4lbImWJGdN81Qx4CWVRr9N/A+VyTVNjfBCA6Ma2iAagje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COUNTIFS(L8:L643,"=0",A8:A643,"P")+COUNTIFS(L8:L643,"",A8:A643,"P")+SUM(Q8:Q643)</f>
        <v>0</v>
      </c>
    </row>
    <row r="8">
      <c r="A8" s="1" t="s">
        <v>116</v>
      </c>
      <c r="C8" s="22" t="s">
        <v>4080</v>
      </c>
      <c r="E8" s="23" t="s">
        <v>71</v>
      </c>
      <c r="L8" s="24">
        <f>L9+L18+L35+L116+L237+L346+L395+L484+L545+L570+L607+L624+L629+L634</f>
        <v>0</v>
      </c>
      <c r="M8" s="24">
        <f>M9+M18+M35+M116+M237+M346+M395+M484+M545+M570+M607+M624+M629+M634</f>
        <v>0</v>
      </c>
      <c r="N8" s="25"/>
    </row>
    <row r="9">
      <c r="A9" s="1" t="s">
        <v>118</v>
      </c>
      <c r="C9" s="22" t="s">
        <v>599</v>
      </c>
      <c r="E9" s="23" t="s">
        <v>600</v>
      </c>
      <c r="L9" s="24">
        <f>SUMIFS(L10:L17,A10:A17,"P")</f>
        <v>0</v>
      </c>
      <c r="M9" s="24">
        <f>SUMIFS(M10:M17,A10:A17,"P")</f>
        <v>0</v>
      </c>
      <c r="N9" s="25"/>
    </row>
    <row r="10">
      <c r="A10" s="1" t="s">
        <v>121</v>
      </c>
      <c r="B10" s="1">
        <v>1</v>
      </c>
      <c r="C10" s="26" t="s">
        <v>601</v>
      </c>
      <c r="D10" t="s">
        <v>123</v>
      </c>
      <c r="E10" s="27" t="s">
        <v>602</v>
      </c>
      <c r="F10" s="28" t="s">
        <v>603</v>
      </c>
      <c r="G10" s="29">
        <v>51.100000000000001</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63.75">
      <c r="A12" s="1" t="s">
        <v>128</v>
      </c>
      <c r="E12" s="33" t="s">
        <v>4081</v>
      </c>
    </row>
    <row r="13">
      <c r="A13" s="1" t="s">
        <v>129</v>
      </c>
      <c r="E13" s="27" t="s">
        <v>123</v>
      </c>
    </row>
    <row r="14">
      <c r="A14" s="1" t="s">
        <v>121</v>
      </c>
      <c r="B14" s="1">
        <v>2</v>
      </c>
      <c r="C14" s="26" t="s">
        <v>4082</v>
      </c>
      <c r="D14" t="s">
        <v>123</v>
      </c>
      <c r="E14" s="27" t="s">
        <v>4083</v>
      </c>
      <c r="F14" s="28" t="s">
        <v>603</v>
      </c>
      <c r="G14" s="29">
        <v>4</v>
      </c>
      <c r="H14" s="28">
        <v>0</v>
      </c>
      <c r="I14" s="30">
        <f>ROUND(G14*H14,P4)</f>
        <v>0</v>
      </c>
      <c r="L14" s="31">
        <v>0</v>
      </c>
      <c r="M14" s="24">
        <f>ROUND(G14*L14,P4)</f>
        <v>0</v>
      </c>
      <c r="N14" s="25" t="s">
        <v>177</v>
      </c>
      <c r="O14" s="32">
        <f>M14*AA14</f>
        <v>0</v>
      </c>
      <c r="P14" s="1">
        <v>3</v>
      </c>
      <c r="AA14" s="1">
        <f>IF(P14=1,$O$3,IF(P14=2,$O$4,$O$5))</f>
        <v>0</v>
      </c>
    </row>
    <row r="15">
      <c r="A15" s="1" t="s">
        <v>127</v>
      </c>
      <c r="E15" s="27" t="s">
        <v>4083</v>
      </c>
    </row>
    <row r="16">
      <c r="A16" s="1" t="s">
        <v>128</v>
      </c>
    </row>
    <row r="17">
      <c r="A17" s="1" t="s">
        <v>129</v>
      </c>
      <c r="E17" s="27" t="s">
        <v>583</v>
      </c>
    </row>
    <row r="18">
      <c r="A18" s="1" t="s">
        <v>118</v>
      </c>
      <c r="C18" s="22" t="s">
        <v>566</v>
      </c>
      <c r="E18" s="23" t="s">
        <v>567</v>
      </c>
      <c r="L18" s="24">
        <f>SUMIFS(L19:L34,A19:A34,"P")</f>
        <v>0</v>
      </c>
      <c r="M18" s="24">
        <f>SUMIFS(M19:M34,A19:A34,"P")</f>
        <v>0</v>
      </c>
      <c r="N18" s="25"/>
    </row>
    <row r="19" ht="25.5">
      <c r="A19" s="1" t="s">
        <v>121</v>
      </c>
      <c r="B19" s="1">
        <v>17</v>
      </c>
      <c r="C19" s="26" t="s">
        <v>4084</v>
      </c>
      <c r="D19" t="s">
        <v>123</v>
      </c>
      <c r="E19" s="27" t="s">
        <v>4085</v>
      </c>
      <c r="F19" s="28" t="s">
        <v>149</v>
      </c>
      <c r="G19" s="29">
        <v>1</v>
      </c>
      <c r="H19" s="28">
        <v>0</v>
      </c>
      <c r="I19" s="30">
        <f>ROUND(G19*H19,P4)</f>
        <v>0</v>
      </c>
      <c r="L19" s="31">
        <v>0</v>
      </c>
      <c r="M19" s="24">
        <f>ROUND(G19*L19,P4)</f>
        <v>0</v>
      </c>
      <c r="N19" s="25" t="s">
        <v>536</v>
      </c>
      <c r="O19" s="32">
        <f>M19*AA19</f>
        <v>0</v>
      </c>
      <c r="P19" s="1">
        <v>3</v>
      </c>
      <c r="AA19" s="1">
        <f>IF(P19=1,$O$3,IF(P19=2,$O$4,$O$5))</f>
        <v>0</v>
      </c>
    </row>
    <row r="20" ht="25.5">
      <c r="A20" s="1" t="s">
        <v>127</v>
      </c>
      <c r="E20" s="27" t="s">
        <v>4085</v>
      </c>
    </row>
    <row r="21">
      <c r="A21" s="1" t="s">
        <v>128</v>
      </c>
    </row>
    <row r="22">
      <c r="A22" s="1" t="s">
        <v>129</v>
      </c>
      <c r="E22" s="27" t="s">
        <v>123</v>
      </c>
    </row>
    <row r="23" ht="25.5">
      <c r="A23" s="1" t="s">
        <v>121</v>
      </c>
      <c r="B23" s="1">
        <v>18</v>
      </c>
      <c r="C23" s="26" t="s">
        <v>4086</v>
      </c>
      <c r="D23" t="s">
        <v>123</v>
      </c>
      <c r="E23" s="27" t="s">
        <v>4087</v>
      </c>
      <c r="F23" s="28" t="s">
        <v>149</v>
      </c>
      <c r="G23" s="29">
        <v>6</v>
      </c>
      <c r="H23" s="28">
        <v>0</v>
      </c>
      <c r="I23" s="30">
        <f>ROUND(G23*H23,P4)</f>
        <v>0</v>
      </c>
      <c r="L23" s="31">
        <v>0</v>
      </c>
      <c r="M23" s="24">
        <f>ROUND(G23*L23,P4)</f>
        <v>0</v>
      </c>
      <c r="N23" s="25" t="s">
        <v>536</v>
      </c>
      <c r="O23" s="32">
        <f>M23*AA23</f>
        <v>0</v>
      </c>
      <c r="P23" s="1">
        <v>3</v>
      </c>
      <c r="AA23" s="1">
        <f>IF(P23=1,$O$3,IF(P23=2,$O$4,$O$5))</f>
        <v>0</v>
      </c>
    </row>
    <row r="24" ht="38.25">
      <c r="A24" s="1" t="s">
        <v>127</v>
      </c>
      <c r="E24" s="27" t="s">
        <v>4088</v>
      </c>
    </row>
    <row r="25">
      <c r="A25" s="1" t="s">
        <v>128</v>
      </c>
    </row>
    <row r="26">
      <c r="A26" s="1" t="s">
        <v>129</v>
      </c>
      <c r="E26" s="27" t="s">
        <v>123</v>
      </c>
    </row>
    <row r="27" ht="25.5">
      <c r="A27" s="1" t="s">
        <v>121</v>
      </c>
      <c r="B27" s="1">
        <v>20</v>
      </c>
      <c r="C27" s="26" t="s">
        <v>819</v>
      </c>
      <c r="D27" t="s">
        <v>123</v>
      </c>
      <c r="E27" s="27" t="s">
        <v>820</v>
      </c>
      <c r="F27" s="28" t="s">
        <v>632</v>
      </c>
      <c r="G27" s="29">
        <v>6.4299999999999997</v>
      </c>
      <c r="H27" s="28">
        <v>0</v>
      </c>
      <c r="I27" s="30">
        <f>ROUND(G27*H27,P4)</f>
        <v>0</v>
      </c>
      <c r="L27" s="31">
        <v>0</v>
      </c>
      <c r="M27" s="24">
        <f>ROUND(G27*L27,P4)</f>
        <v>0</v>
      </c>
      <c r="N27" s="25" t="s">
        <v>536</v>
      </c>
      <c r="O27" s="32">
        <f>M27*AA27</f>
        <v>0</v>
      </c>
      <c r="P27" s="1">
        <v>3</v>
      </c>
      <c r="AA27" s="1">
        <f>IF(P27=1,$O$3,IF(P27=2,$O$4,$O$5))</f>
        <v>0</v>
      </c>
    </row>
    <row r="28" ht="38.25">
      <c r="A28" s="1" t="s">
        <v>127</v>
      </c>
      <c r="E28" s="27" t="s">
        <v>821</v>
      </c>
    </row>
    <row r="29">
      <c r="A29" s="1" t="s">
        <v>128</v>
      </c>
    </row>
    <row r="30">
      <c r="A30" s="1" t="s">
        <v>129</v>
      </c>
      <c r="E30" s="27" t="s">
        <v>123</v>
      </c>
    </row>
    <row r="31">
      <c r="A31" s="1" t="s">
        <v>121</v>
      </c>
      <c r="B31" s="1">
        <v>19</v>
      </c>
      <c r="C31" s="26" t="s">
        <v>4089</v>
      </c>
      <c r="D31" t="s">
        <v>123</v>
      </c>
      <c r="E31" s="27" t="s">
        <v>898</v>
      </c>
      <c r="F31" s="28" t="s">
        <v>392</v>
      </c>
      <c r="G31" s="29">
        <v>1</v>
      </c>
      <c r="H31" s="28">
        <v>0</v>
      </c>
      <c r="I31" s="30">
        <f>ROUND(G31*H31,P4)</f>
        <v>0</v>
      </c>
      <c r="L31" s="31">
        <v>0</v>
      </c>
      <c r="M31" s="24">
        <f>ROUND(G31*L31,P4)</f>
        <v>0</v>
      </c>
      <c r="N31" s="25" t="s">
        <v>177</v>
      </c>
      <c r="O31" s="32">
        <f>M31*AA31</f>
        <v>0</v>
      </c>
      <c r="P31" s="1">
        <v>3</v>
      </c>
      <c r="AA31" s="1">
        <f>IF(P31=1,$O$3,IF(P31=2,$O$4,$O$5))</f>
        <v>0</v>
      </c>
    </row>
    <row r="32">
      <c r="A32" s="1" t="s">
        <v>127</v>
      </c>
      <c r="E32" s="27" t="s">
        <v>898</v>
      </c>
    </row>
    <row r="33">
      <c r="A33" s="1" t="s">
        <v>128</v>
      </c>
    </row>
    <row r="34">
      <c r="A34" s="1" t="s">
        <v>129</v>
      </c>
      <c r="E34" s="27" t="s">
        <v>123</v>
      </c>
    </row>
    <row r="35">
      <c r="A35" s="1" t="s">
        <v>118</v>
      </c>
      <c r="C35" s="22" t="s">
        <v>4090</v>
      </c>
      <c r="E35" s="23" t="s">
        <v>4091</v>
      </c>
      <c r="L35" s="24">
        <f>SUMIFS(L36:L115,A36:A115,"P")</f>
        <v>0</v>
      </c>
      <c r="M35" s="24">
        <f>SUMIFS(M36:M115,A36:A115,"P")</f>
        <v>0</v>
      </c>
      <c r="N35" s="25"/>
    </row>
    <row r="36">
      <c r="A36" s="1" t="s">
        <v>121</v>
      </c>
      <c r="B36" s="1">
        <v>22</v>
      </c>
      <c r="C36" s="26" t="s">
        <v>4092</v>
      </c>
      <c r="D36" t="s">
        <v>123</v>
      </c>
      <c r="E36" s="27" t="s">
        <v>4093</v>
      </c>
      <c r="F36" s="28" t="s">
        <v>149</v>
      </c>
      <c r="G36" s="29">
        <v>1</v>
      </c>
      <c r="H36" s="28">
        <v>0.035000000000000003</v>
      </c>
      <c r="I36" s="30">
        <f>ROUND(G36*H36,P4)</f>
        <v>0</v>
      </c>
      <c r="L36" s="31">
        <v>0</v>
      </c>
      <c r="M36" s="24">
        <f>ROUND(G36*L36,P4)</f>
        <v>0</v>
      </c>
      <c r="N36" s="25" t="s">
        <v>177</v>
      </c>
      <c r="O36" s="32">
        <f>M36*AA36</f>
        <v>0</v>
      </c>
      <c r="P36" s="1">
        <v>3</v>
      </c>
      <c r="AA36" s="1">
        <f>IF(P36=1,$O$3,IF(P36=2,$O$4,$O$5))</f>
        <v>0</v>
      </c>
    </row>
    <row r="37">
      <c r="A37" s="1" t="s">
        <v>127</v>
      </c>
      <c r="E37" s="27" t="s">
        <v>4093</v>
      </c>
    </row>
    <row r="38">
      <c r="A38" s="1" t="s">
        <v>128</v>
      </c>
    </row>
    <row r="39">
      <c r="A39" s="1" t="s">
        <v>129</v>
      </c>
      <c r="E39" s="27" t="s">
        <v>123</v>
      </c>
    </row>
    <row r="40">
      <c r="A40" s="1" t="s">
        <v>121</v>
      </c>
      <c r="B40" s="1">
        <v>24</v>
      </c>
      <c r="C40" s="26" t="s">
        <v>4094</v>
      </c>
      <c r="D40" t="s">
        <v>123</v>
      </c>
      <c r="E40" s="27" t="s">
        <v>4095</v>
      </c>
      <c r="F40" s="28" t="s">
        <v>149</v>
      </c>
      <c r="G40" s="29">
        <v>1</v>
      </c>
      <c r="H40" s="28">
        <v>0.20000000000000001</v>
      </c>
      <c r="I40" s="30">
        <f>ROUND(G40*H40,P4)</f>
        <v>0</v>
      </c>
      <c r="L40" s="31">
        <v>0</v>
      </c>
      <c r="M40" s="24">
        <f>ROUND(G40*L40,P4)</f>
        <v>0</v>
      </c>
      <c r="N40" s="25" t="s">
        <v>177</v>
      </c>
      <c r="O40" s="32">
        <f>M40*AA40</f>
        <v>0</v>
      </c>
      <c r="P40" s="1">
        <v>3</v>
      </c>
      <c r="AA40" s="1">
        <f>IF(P40=1,$O$3,IF(P40=2,$O$4,$O$5))</f>
        <v>0</v>
      </c>
    </row>
    <row r="41">
      <c r="A41" s="1" t="s">
        <v>127</v>
      </c>
      <c r="E41" s="27" t="s">
        <v>4095</v>
      </c>
    </row>
    <row r="42">
      <c r="A42" s="1" t="s">
        <v>128</v>
      </c>
    </row>
    <row r="43" ht="204">
      <c r="A43" s="1" t="s">
        <v>129</v>
      </c>
      <c r="E43" s="27" t="s">
        <v>4096</v>
      </c>
    </row>
    <row r="44">
      <c r="A44" s="1" t="s">
        <v>121</v>
      </c>
      <c r="B44" s="1">
        <v>26</v>
      </c>
      <c r="C44" s="26" t="s">
        <v>4097</v>
      </c>
      <c r="D44" t="s">
        <v>123</v>
      </c>
      <c r="E44" s="27" t="s">
        <v>4098</v>
      </c>
      <c r="F44" s="28" t="s">
        <v>149</v>
      </c>
      <c r="G44" s="29">
        <v>1</v>
      </c>
      <c r="H44" s="28">
        <v>0.040000000000000001</v>
      </c>
      <c r="I44" s="30">
        <f>ROUND(G44*H44,P4)</f>
        <v>0</v>
      </c>
      <c r="L44" s="31">
        <v>0</v>
      </c>
      <c r="M44" s="24">
        <f>ROUND(G44*L44,P4)</f>
        <v>0</v>
      </c>
      <c r="N44" s="25" t="s">
        <v>177</v>
      </c>
      <c r="O44" s="32">
        <f>M44*AA44</f>
        <v>0</v>
      </c>
      <c r="P44" s="1">
        <v>3</v>
      </c>
      <c r="AA44" s="1">
        <f>IF(P44=1,$O$3,IF(P44=2,$O$4,$O$5))</f>
        <v>0</v>
      </c>
    </row>
    <row r="45">
      <c r="A45" s="1" t="s">
        <v>127</v>
      </c>
      <c r="E45" s="27" t="s">
        <v>4098</v>
      </c>
    </row>
    <row r="46">
      <c r="A46" s="1" t="s">
        <v>128</v>
      </c>
    </row>
    <row r="47" ht="178.5">
      <c r="A47" s="1" t="s">
        <v>129</v>
      </c>
      <c r="E47" s="27" t="s">
        <v>4099</v>
      </c>
    </row>
    <row r="48">
      <c r="A48" s="1" t="s">
        <v>121</v>
      </c>
      <c r="B48" s="1">
        <v>28</v>
      </c>
      <c r="C48" s="26" t="s">
        <v>4100</v>
      </c>
      <c r="D48" t="s">
        <v>123</v>
      </c>
      <c r="E48" s="27" t="s">
        <v>4101</v>
      </c>
      <c r="F48" s="28" t="s">
        <v>149</v>
      </c>
      <c r="G48" s="29">
        <v>1</v>
      </c>
      <c r="H48" s="28">
        <v>0.040000000000000001</v>
      </c>
      <c r="I48" s="30">
        <f>ROUND(G48*H48,P4)</f>
        <v>0</v>
      </c>
      <c r="L48" s="31">
        <v>0</v>
      </c>
      <c r="M48" s="24">
        <f>ROUND(G48*L48,P4)</f>
        <v>0</v>
      </c>
      <c r="N48" s="25" t="s">
        <v>177</v>
      </c>
      <c r="O48" s="32">
        <f>M48*AA48</f>
        <v>0</v>
      </c>
      <c r="P48" s="1">
        <v>3</v>
      </c>
      <c r="AA48" s="1">
        <f>IF(P48=1,$O$3,IF(P48=2,$O$4,$O$5))</f>
        <v>0</v>
      </c>
    </row>
    <row r="49">
      <c r="A49" s="1" t="s">
        <v>127</v>
      </c>
      <c r="E49" s="27" t="s">
        <v>4101</v>
      </c>
    </row>
    <row r="50">
      <c r="A50" s="1" t="s">
        <v>128</v>
      </c>
    </row>
    <row r="51" ht="191.25">
      <c r="A51" s="1" t="s">
        <v>129</v>
      </c>
      <c r="E51" s="27" t="s">
        <v>4102</v>
      </c>
    </row>
    <row r="52">
      <c r="A52" s="1" t="s">
        <v>121</v>
      </c>
      <c r="B52" s="1">
        <v>30</v>
      </c>
      <c r="C52" s="26" t="s">
        <v>4103</v>
      </c>
      <c r="D52" t="s">
        <v>123</v>
      </c>
      <c r="E52" s="27" t="s">
        <v>4104</v>
      </c>
      <c r="F52" s="28" t="s">
        <v>149</v>
      </c>
      <c r="G52" s="29">
        <v>1</v>
      </c>
      <c r="H52" s="28">
        <v>0.040000000000000001</v>
      </c>
      <c r="I52" s="30">
        <f>ROUND(G52*H52,P4)</f>
        <v>0</v>
      </c>
      <c r="L52" s="31">
        <v>0</v>
      </c>
      <c r="M52" s="24">
        <f>ROUND(G52*L52,P4)</f>
        <v>0</v>
      </c>
      <c r="N52" s="25" t="s">
        <v>177</v>
      </c>
      <c r="O52" s="32">
        <f>M52*AA52</f>
        <v>0</v>
      </c>
      <c r="P52" s="1">
        <v>3</v>
      </c>
      <c r="AA52" s="1">
        <f>IF(P52=1,$O$3,IF(P52=2,$O$4,$O$5))</f>
        <v>0</v>
      </c>
    </row>
    <row r="53">
      <c r="A53" s="1" t="s">
        <v>127</v>
      </c>
      <c r="E53" s="27" t="s">
        <v>4104</v>
      </c>
    </row>
    <row r="54">
      <c r="A54" s="1" t="s">
        <v>128</v>
      </c>
    </row>
    <row r="55" ht="178.5">
      <c r="A55" s="1" t="s">
        <v>129</v>
      </c>
      <c r="E55" s="27" t="s">
        <v>4105</v>
      </c>
    </row>
    <row r="56">
      <c r="A56" s="1" t="s">
        <v>121</v>
      </c>
      <c r="B56" s="1">
        <v>32</v>
      </c>
      <c r="C56" s="26" t="s">
        <v>4106</v>
      </c>
      <c r="D56" t="s">
        <v>123</v>
      </c>
      <c r="E56" s="27" t="s">
        <v>4107</v>
      </c>
      <c r="F56" s="28" t="s">
        <v>149</v>
      </c>
      <c r="G56" s="29">
        <v>1</v>
      </c>
      <c r="H56" s="28">
        <v>0.040000000000000001</v>
      </c>
      <c r="I56" s="30">
        <f>ROUND(G56*H56,P4)</f>
        <v>0</v>
      </c>
      <c r="L56" s="31">
        <v>0</v>
      </c>
      <c r="M56" s="24">
        <f>ROUND(G56*L56,P4)</f>
        <v>0</v>
      </c>
      <c r="N56" s="25" t="s">
        <v>177</v>
      </c>
      <c r="O56" s="32">
        <f>M56*AA56</f>
        <v>0</v>
      </c>
      <c r="P56" s="1">
        <v>3</v>
      </c>
      <c r="AA56" s="1">
        <f>IF(P56=1,$O$3,IF(P56=2,$O$4,$O$5))</f>
        <v>0</v>
      </c>
    </row>
    <row r="57">
      <c r="A57" s="1" t="s">
        <v>127</v>
      </c>
      <c r="E57" s="27" t="s">
        <v>4107</v>
      </c>
    </row>
    <row r="58">
      <c r="A58" s="1" t="s">
        <v>128</v>
      </c>
    </row>
    <row r="59" ht="178.5">
      <c r="A59" s="1" t="s">
        <v>129</v>
      </c>
      <c r="E59" s="27" t="s">
        <v>4108</v>
      </c>
    </row>
    <row r="60">
      <c r="A60" s="1" t="s">
        <v>121</v>
      </c>
      <c r="B60" s="1">
        <v>34</v>
      </c>
      <c r="C60" s="26" t="s">
        <v>4109</v>
      </c>
      <c r="D60" t="s">
        <v>123</v>
      </c>
      <c r="E60" s="27" t="s">
        <v>4110</v>
      </c>
      <c r="F60" s="28" t="s">
        <v>149</v>
      </c>
      <c r="G60" s="29">
        <v>1</v>
      </c>
      <c r="H60" s="28">
        <v>0.040000000000000001</v>
      </c>
      <c r="I60" s="30">
        <f>ROUND(G60*H60,P4)</f>
        <v>0</v>
      </c>
      <c r="L60" s="31">
        <v>0</v>
      </c>
      <c r="M60" s="24">
        <f>ROUND(G60*L60,P4)</f>
        <v>0</v>
      </c>
      <c r="N60" s="25" t="s">
        <v>177</v>
      </c>
      <c r="O60" s="32">
        <f>M60*AA60</f>
        <v>0</v>
      </c>
      <c r="P60" s="1">
        <v>3</v>
      </c>
      <c r="AA60" s="1">
        <f>IF(P60=1,$O$3,IF(P60=2,$O$4,$O$5))</f>
        <v>0</v>
      </c>
    </row>
    <row r="61">
      <c r="A61" s="1" t="s">
        <v>127</v>
      </c>
      <c r="E61" s="27" t="s">
        <v>4110</v>
      </c>
    </row>
    <row r="62">
      <c r="A62" s="1" t="s">
        <v>128</v>
      </c>
    </row>
    <row r="63" ht="178.5">
      <c r="A63" s="1" t="s">
        <v>129</v>
      </c>
      <c r="E63" s="27" t="s">
        <v>4111</v>
      </c>
    </row>
    <row r="64">
      <c r="A64" s="1" t="s">
        <v>121</v>
      </c>
      <c r="B64" s="1">
        <v>36</v>
      </c>
      <c r="C64" s="26" t="s">
        <v>4112</v>
      </c>
      <c r="D64" t="s">
        <v>123</v>
      </c>
      <c r="E64" s="27" t="s">
        <v>4113</v>
      </c>
      <c r="F64" s="28" t="s">
        <v>149</v>
      </c>
      <c r="G64" s="29">
        <v>1</v>
      </c>
      <c r="H64" s="28">
        <v>0.040000000000000001</v>
      </c>
      <c r="I64" s="30">
        <f>ROUND(G64*H64,P4)</f>
        <v>0</v>
      </c>
      <c r="L64" s="31">
        <v>0</v>
      </c>
      <c r="M64" s="24">
        <f>ROUND(G64*L64,P4)</f>
        <v>0</v>
      </c>
      <c r="N64" s="25" t="s">
        <v>177</v>
      </c>
      <c r="O64" s="32">
        <f>M64*AA64</f>
        <v>0</v>
      </c>
      <c r="P64" s="1">
        <v>3</v>
      </c>
      <c r="AA64" s="1">
        <f>IF(P64=1,$O$3,IF(P64=2,$O$4,$O$5))</f>
        <v>0</v>
      </c>
    </row>
    <row r="65">
      <c r="A65" s="1" t="s">
        <v>127</v>
      </c>
      <c r="E65" s="27" t="s">
        <v>4113</v>
      </c>
    </row>
    <row r="66">
      <c r="A66" s="1" t="s">
        <v>128</v>
      </c>
    </row>
    <row r="67" ht="178.5">
      <c r="A67" s="1" t="s">
        <v>129</v>
      </c>
      <c r="E67" s="27" t="s">
        <v>4114</v>
      </c>
    </row>
    <row r="68">
      <c r="A68" s="1" t="s">
        <v>121</v>
      </c>
      <c r="B68" s="1">
        <v>38</v>
      </c>
      <c r="C68" s="26" t="s">
        <v>4115</v>
      </c>
      <c r="D68" t="s">
        <v>123</v>
      </c>
      <c r="E68" s="27" t="s">
        <v>4116</v>
      </c>
      <c r="F68" s="28" t="s">
        <v>149</v>
      </c>
      <c r="G68" s="29">
        <v>3</v>
      </c>
      <c r="H68" s="28">
        <v>0.040000000000000001</v>
      </c>
      <c r="I68" s="30">
        <f>ROUND(G68*H68,P4)</f>
        <v>0</v>
      </c>
      <c r="L68" s="31">
        <v>0</v>
      </c>
      <c r="M68" s="24">
        <f>ROUND(G68*L68,P4)</f>
        <v>0</v>
      </c>
      <c r="N68" s="25" t="s">
        <v>177</v>
      </c>
      <c r="O68" s="32">
        <f>M68*AA68</f>
        <v>0</v>
      </c>
      <c r="P68" s="1">
        <v>3</v>
      </c>
      <c r="AA68" s="1">
        <f>IF(P68=1,$O$3,IF(P68=2,$O$4,$O$5))</f>
        <v>0</v>
      </c>
    </row>
    <row r="69">
      <c r="A69" s="1" t="s">
        <v>127</v>
      </c>
      <c r="E69" s="27" t="s">
        <v>4116</v>
      </c>
    </row>
    <row r="70">
      <c r="A70" s="1" t="s">
        <v>128</v>
      </c>
    </row>
    <row r="71" ht="191.25">
      <c r="A71" s="1" t="s">
        <v>129</v>
      </c>
      <c r="E71" s="27" t="s">
        <v>4117</v>
      </c>
    </row>
    <row r="72">
      <c r="A72" s="1" t="s">
        <v>121</v>
      </c>
      <c r="B72" s="1">
        <v>40</v>
      </c>
      <c r="C72" s="26" t="s">
        <v>4118</v>
      </c>
      <c r="D72" t="s">
        <v>123</v>
      </c>
      <c r="E72" s="27" t="s">
        <v>4119</v>
      </c>
      <c r="F72" s="28" t="s">
        <v>149</v>
      </c>
      <c r="G72" s="29">
        <v>1</v>
      </c>
      <c r="H72" s="28">
        <v>0</v>
      </c>
      <c r="I72" s="30">
        <f>ROUND(G72*H72,P4)</f>
        <v>0</v>
      </c>
      <c r="L72" s="31">
        <v>0</v>
      </c>
      <c r="M72" s="24">
        <f>ROUND(G72*L72,P4)</f>
        <v>0</v>
      </c>
      <c r="N72" s="25" t="s">
        <v>177</v>
      </c>
      <c r="O72" s="32">
        <f>M72*AA72</f>
        <v>0</v>
      </c>
      <c r="P72" s="1">
        <v>3</v>
      </c>
      <c r="AA72" s="1">
        <f>IF(P72=1,$O$3,IF(P72=2,$O$4,$O$5))</f>
        <v>0</v>
      </c>
    </row>
    <row r="73">
      <c r="A73" s="1" t="s">
        <v>127</v>
      </c>
      <c r="E73" s="27" t="s">
        <v>4119</v>
      </c>
    </row>
    <row r="74">
      <c r="A74" s="1" t="s">
        <v>128</v>
      </c>
    </row>
    <row r="75" ht="229.5">
      <c r="A75" s="1" t="s">
        <v>129</v>
      </c>
      <c r="E75" s="27" t="s">
        <v>4120</v>
      </c>
    </row>
    <row r="76">
      <c r="A76" s="1" t="s">
        <v>121</v>
      </c>
      <c r="B76" s="1">
        <v>21</v>
      </c>
      <c r="C76" s="26" t="s">
        <v>4121</v>
      </c>
      <c r="D76" t="s">
        <v>123</v>
      </c>
      <c r="E76" s="27" t="s">
        <v>4122</v>
      </c>
      <c r="F76" s="28" t="s">
        <v>149</v>
      </c>
      <c r="G76" s="29">
        <v>1</v>
      </c>
      <c r="H76" s="28">
        <v>0</v>
      </c>
      <c r="I76" s="30">
        <f>ROUND(G76*H76,P4)</f>
        <v>0</v>
      </c>
      <c r="L76" s="31">
        <v>0</v>
      </c>
      <c r="M76" s="24">
        <f>ROUND(G76*L76,P4)</f>
        <v>0</v>
      </c>
      <c r="N76" s="25" t="s">
        <v>177</v>
      </c>
      <c r="O76" s="32">
        <f>M76*AA76</f>
        <v>0</v>
      </c>
      <c r="P76" s="1">
        <v>3</v>
      </c>
      <c r="AA76" s="1">
        <f>IF(P76=1,$O$3,IF(P76=2,$O$4,$O$5))</f>
        <v>0</v>
      </c>
    </row>
    <row r="77">
      <c r="A77" s="1" t="s">
        <v>127</v>
      </c>
      <c r="E77" s="27" t="s">
        <v>4122</v>
      </c>
    </row>
    <row r="78">
      <c r="A78" s="1" t="s">
        <v>128</v>
      </c>
    </row>
    <row r="79">
      <c r="A79" s="1" t="s">
        <v>129</v>
      </c>
      <c r="E79" s="27" t="s">
        <v>123</v>
      </c>
    </row>
    <row r="80">
      <c r="A80" s="1" t="s">
        <v>121</v>
      </c>
      <c r="B80" s="1">
        <v>23</v>
      </c>
      <c r="C80" s="26" t="s">
        <v>4123</v>
      </c>
      <c r="D80" t="s">
        <v>123</v>
      </c>
      <c r="E80" s="27" t="s">
        <v>4124</v>
      </c>
      <c r="F80" s="28" t="s">
        <v>149</v>
      </c>
      <c r="G80" s="29">
        <v>1</v>
      </c>
      <c r="H80" s="28">
        <v>0</v>
      </c>
      <c r="I80" s="30">
        <f>ROUND(G80*H80,P4)</f>
        <v>0</v>
      </c>
      <c r="L80" s="31">
        <v>0</v>
      </c>
      <c r="M80" s="24">
        <f>ROUND(G80*L80,P4)</f>
        <v>0</v>
      </c>
      <c r="N80" s="25" t="s">
        <v>177</v>
      </c>
      <c r="O80" s="32">
        <f>M80*AA80</f>
        <v>0</v>
      </c>
      <c r="P80" s="1">
        <v>3</v>
      </c>
      <c r="AA80" s="1">
        <f>IF(P80=1,$O$3,IF(P80=2,$O$4,$O$5))</f>
        <v>0</v>
      </c>
    </row>
    <row r="81">
      <c r="A81" s="1" t="s">
        <v>127</v>
      </c>
      <c r="E81" s="27" t="s">
        <v>4124</v>
      </c>
    </row>
    <row r="82">
      <c r="A82" s="1" t="s">
        <v>128</v>
      </c>
    </row>
    <row r="83">
      <c r="A83" s="1" t="s">
        <v>129</v>
      </c>
      <c r="E83" s="27" t="s">
        <v>123</v>
      </c>
    </row>
    <row r="84">
      <c r="A84" s="1" t="s">
        <v>121</v>
      </c>
      <c r="B84" s="1">
        <v>25</v>
      </c>
      <c r="C84" s="26" t="s">
        <v>4125</v>
      </c>
      <c r="D84" t="s">
        <v>123</v>
      </c>
      <c r="E84" s="27" t="s">
        <v>4126</v>
      </c>
      <c r="F84" s="28" t="s">
        <v>149</v>
      </c>
      <c r="G84" s="29">
        <v>1</v>
      </c>
      <c r="H84" s="28">
        <v>0</v>
      </c>
      <c r="I84" s="30">
        <f>ROUND(G84*H84,P4)</f>
        <v>0</v>
      </c>
      <c r="L84" s="31">
        <v>0</v>
      </c>
      <c r="M84" s="24">
        <f>ROUND(G84*L84,P4)</f>
        <v>0</v>
      </c>
      <c r="N84" s="25" t="s">
        <v>177</v>
      </c>
      <c r="O84" s="32">
        <f>M84*AA84</f>
        <v>0</v>
      </c>
      <c r="P84" s="1">
        <v>3</v>
      </c>
      <c r="AA84" s="1">
        <f>IF(P84=1,$O$3,IF(P84=2,$O$4,$O$5))</f>
        <v>0</v>
      </c>
    </row>
    <row r="85">
      <c r="A85" s="1" t="s">
        <v>127</v>
      </c>
      <c r="E85" s="27" t="s">
        <v>4126</v>
      </c>
    </row>
    <row r="86">
      <c r="A86" s="1" t="s">
        <v>128</v>
      </c>
    </row>
    <row r="87">
      <c r="A87" s="1" t="s">
        <v>129</v>
      </c>
      <c r="E87" s="27" t="s">
        <v>123</v>
      </c>
    </row>
    <row r="88">
      <c r="A88" s="1" t="s">
        <v>121</v>
      </c>
      <c r="B88" s="1">
        <v>27</v>
      </c>
      <c r="C88" s="26" t="s">
        <v>4127</v>
      </c>
      <c r="D88" t="s">
        <v>123</v>
      </c>
      <c r="E88" s="27" t="s">
        <v>4128</v>
      </c>
      <c r="F88" s="28" t="s">
        <v>149</v>
      </c>
      <c r="G88" s="29">
        <v>1</v>
      </c>
      <c r="H88" s="28">
        <v>0</v>
      </c>
      <c r="I88" s="30">
        <f>ROUND(G88*H88,P4)</f>
        <v>0</v>
      </c>
      <c r="L88" s="31">
        <v>0</v>
      </c>
      <c r="M88" s="24">
        <f>ROUND(G88*L88,P4)</f>
        <v>0</v>
      </c>
      <c r="N88" s="25" t="s">
        <v>177</v>
      </c>
      <c r="O88" s="32">
        <f>M88*AA88</f>
        <v>0</v>
      </c>
      <c r="P88" s="1">
        <v>3</v>
      </c>
      <c r="AA88" s="1">
        <f>IF(P88=1,$O$3,IF(P88=2,$O$4,$O$5))</f>
        <v>0</v>
      </c>
    </row>
    <row r="89">
      <c r="A89" s="1" t="s">
        <v>127</v>
      </c>
      <c r="E89" s="27" t="s">
        <v>4128</v>
      </c>
    </row>
    <row r="90">
      <c r="A90" s="1" t="s">
        <v>128</v>
      </c>
    </row>
    <row r="91">
      <c r="A91" s="1" t="s">
        <v>129</v>
      </c>
      <c r="E91" s="27" t="s">
        <v>123</v>
      </c>
    </row>
    <row r="92">
      <c r="A92" s="1" t="s">
        <v>121</v>
      </c>
      <c r="B92" s="1">
        <v>29</v>
      </c>
      <c r="C92" s="26" t="s">
        <v>4129</v>
      </c>
      <c r="D92" t="s">
        <v>123</v>
      </c>
      <c r="E92" s="27" t="s">
        <v>4130</v>
      </c>
      <c r="F92" s="28" t="s">
        <v>149</v>
      </c>
      <c r="G92" s="29">
        <v>1</v>
      </c>
      <c r="H92" s="28">
        <v>0</v>
      </c>
      <c r="I92" s="30">
        <f>ROUND(G92*H92,P4)</f>
        <v>0</v>
      </c>
      <c r="L92" s="31">
        <v>0</v>
      </c>
      <c r="M92" s="24">
        <f>ROUND(G92*L92,P4)</f>
        <v>0</v>
      </c>
      <c r="N92" s="25" t="s">
        <v>177</v>
      </c>
      <c r="O92" s="32">
        <f>M92*AA92</f>
        <v>0</v>
      </c>
      <c r="P92" s="1">
        <v>3</v>
      </c>
      <c r="AA92" s="1">
        <f>IF(P92=1,$O$3,IF(P92=2,$O$4,$O$5))</f>
        <v>0</v>
      </c>
    </row>
    <row r="93">
      <c r="A93" s="1" t="s">
        <v>127</v>
      </c>
      <c r="E93" s="27" t="s">
        <v>4130</v>
      </c>
    </row>
    <row r="94">
      <c r="A94" s="1" t="s">
        <v>128</v>
      </c>
    </row>
    <row r="95">
      <c r="A95" s="1" t="s">
        <v>129</v>
      </c>
      <c r="E95" s="27" t="s">
        <v>123</v>
      </c>
    </row>
    <row r="96">
      <c r="A96" s="1" t="s">
        <v>121</v>
      </c>
      <c r="B96" s="1">
        <v>31</v>
      </c>
      <c r="C96" s="26" t="s">
        <v>4131</v>
      </c>
      <c r="D96" t="s">
        <v>123</v>
      </c>
      <c r="E96" s="27" t="s">
        <v>4132</v>
      </c>
      <c r="F96" s="28" t="s">
        <v>149</v>
      </c>
      <c r="G96" s="29">
        <v>1</v>
      </c>
      <c r="H96" s="28">
        <v>0</v>
      </c>
      <c r="I96" s="30">
        <f>ROUND(G96*H96,P4)</f>
        <v>0</v>
      </c>
      <c r="L96" s="31">
        <v>0</v>
      </c>
      <c r="M96" s="24">
        <f>ROUND(G96*L96,P4)</f>
        <v>0</v>
      </c>
      <c r="N96" s="25" t="s">
        <v>177</v>
      </c>
      <c r="O96" s="32">
        <f>M96*AA96</f>
        <v>0</v>
      </c>
      <c r="P96" s="1">
        <v>3</v>
      </c>
      <c r="AA96" s="1">
        <f>IF(P96=1,$O$3,IF(P96=2,$O$4,$O$5))</f>
        <v>0</v>
      </c>
    </row>
    <row r="97">
      <c r="A97" s="1" t="s">
        <v>127</v>
      </c>
      <c r="E97" s="27" t="s">
        <v>4132</v>
      </c>
    </row>
    <row r="98">
      <c r="A98" s="1" t="s">
        <v>128</v>
      </c>
    </row>
    <row r="99">
      <c r="A99" s="1" t="s">
        <v>129</v>
      </c>
      <c r="E99" s="27" t="s">
        <v>123</v>
      </c>
    </row>
    <row r="100">
      <c r="A100" s="1" t="s">
        <v>121</v>
      </c>
      <c r="B100" s="1">
        <v>33</v>
      </c>
      <c r="C100" s="26" t="s">
        <v>4133</v>
      </c>
      <c r="D100" t="s">
        <v>123</v>
      </c>
      <c r="E100" s="27" t="s">
        <v>4134</v>
      </c>
      <c r="F100" s="28" t="s">
        <v>149</v>
      </c>
      <c r="G100" s="29">
        <v>1</v>
      </c>
      <c r="H100" s="28">
        <v>0</v>
      </c>
      <c r="I100" s="30">
        <f>ROUND(G100*H100,P4)</f>
        <v>0</v>
      </c>
      <c r="L100" s="31">
        <v>0</v>
      </c>
      <c r="M100" s="24">
        <f>ROUND(G100*L100,P4)</f>
        <v>0</v>
      </c>
      <c r="N100" s="25" t="s">
        <v>177</v>
      </c>
      <c r="O100" s="32">
        <f>M100*AA100</f>
        <v>0</v>
      </c>
      <c r="P100" s="1">
        <v>3</v>
      </c>
      <c r="AA100" s="1">
        <f>IF(P100=1,$O$3,IF(P100=2,$O$4,$O$5))</f>
        <v>0</v>
      </c>
    </row>
    <row r="101">
      <c r="A101" s="1" t="s">
        <v>127</v>
      </c>
      <c r="E101" s="27" t="s">
        <v>4134</v>
      </c>
    </row>
    <row r="102">
      <c r="A102" s="1" t="s">
        <v>128</v>
      </c>
    </row>
    <row r="103">
      <c r="A103" s="1" t="s">
        <v>129</v>
      </c>
      <c r="E103" s="27" t="s">
        <v>123</v>
      </c>
    </row>
    <row r="104">
      <c r="A104" s="1" t="s">
        <v>121</v>
      </c>
      <c r="B104" s="1">
        <v>35</v>
      </c>
      <c r="C104" s="26" t="s">
        <v>4135</v>
      </c>
      <c r="D104" t="s">
        <v>123</v>
      </c>
      <c r="E104" s="27" t="s">
        <v>4136</v>
      </c>
      <c r="F104" s="28" t="s">
        <v>149</v>
      </c>
      <c r="G104" s="29">
        <v>1</v>
      </c>
      <c r="H104" s="28">
        <v>0</v>
      </c>
      <c r="I104" s="30">
        <f>ROUND(G104*H104,P4)</f>
        <v>0</v>
      </c>
      <c r="L104" s="31">
        <v>0</v>
      </c>
      <c r="M104" s="24">
        <f>ROUND(G104*L104,P4)</f>
        <v>0</v>
      </c>
      <c r="N104" s="25" t="s">
        <v>177</v>
      </c>
      <c r="O104" s="32">
        <f>M104*AA104</f>
        <v>0</v>
      </c>
      <c r="P104" s="1">
        <v>3</v>
      </c>
      <c r="AA104" s="1">
        <f>IF(P104=1,$O$3,IF(P104=2,$O$4,$O$5))</f>
        <v>0</v>
      </c>
    </row>
    <row r="105">
      <c r="A105" s="1" t="s">
        <v>127</v>
      </c>
      <c r="E105" s="27" t="s">
        <v>4136</v>
      </c>
    </row>
    <row r="106">
      <c r="A106" s="1" t="s">
        <v>128</v>
      </c>
    </row>
    <row r="107">
      <c r="A107" s="1" t="s">
        <v>129</v>
      </c>
      <c r="E107" s="27" t="s">
        <v>123</v>
      </c>
    </row>
    <row r="108">
      <c r="A108" s="1" t="s">
        <v>121</v>
      </c>
      <c r="B108" s="1">
        <v>37</v>
      </c>
      <c r="C108" s="26" t="s">
        <v>4137</v>
      </c>
      <c r="D108" t="s">
        <v>123</v>
      </c>
      <c r="E108" s="27" t="s">
        <v>4138</v>
      </c>
      <c r="F108" s="28" t="s">
        <v>149</v>
      </c>
      <c r="G108" s="29">
        <v>3</v>
      </c>
      <c r="H108" s="28">
        <v>0</v>
      </c>
      <c r="I108" s="30">
        <f>ROUND(G108*H108,P4)</f>
        <v>0</v>
      </c>
      <c r="L108" s="31">
        <v>0</v>
      </c>
      <c r="M108" s="24">
        <f>ROUND(G108*L108,P4)</f>
        <v>0</v>
      </c>
      <c r="N108" s="25" t="s">
        <v>177</v>
      </c>
      <c r="O108" s="32">
        <f>M108*AA108</f>
        <v>0</v>
      </c>
      <c r="P108" s="1">
        <v>3</v>
      </c>
      <c r="AA108" s="1">
        <f>IF(P108=1,$O$3,IF(P108=2,$O$4,$O$5))</f>
        <v>0</v>
      </c>
    </row>
    <row r="109">
      <c r="A109" s="1" t="s">
        <v>127</v>
      </c>
      <c r="E109" s="27" t="s">
        <v>4138</v>
      </c>
    </row>
    <row r="110">
      <c r="A110" s="1" t="s">
        <v>128</v>
      </c>
    </row>
    <row r="111">
      <c r="A111" s="1" t="s">
        <v>129</v>
      </c>
      <c r="E111" s="27" t="s">
        <v>123</v>
      </c>
    </row>
    <row r="112">
      <c r="A112" s="1" t="s">
        <v>121</v>
      </c>
      <c r="B112" s="1">
        <v>39</v>
      </c>
      <c r="C112" s="26" t="s">
        <v>4139</v>
      </c>
      <c r="D112" t="s">
        <v>123</v>
      </c>
      <c r="E112" s="27" t="s">
        <v>4140</v>
      </c>
      <c r="F112" s="28" t="s">
        <v>149</v>
      </c>
      <c r="G112" s="29">
        <v>1</v>
      </c>
      <c r="H112" s="28">
        <v>0</v>
      </c>
      <c r="I112" s="30">
        <f>ROUND(G112*H112,P4)</f>
        <v>0</v>
      </c>
      <c r="L112" s="31">
        <v>0</v>
      </c>
      <c r="M112" s="24">
        <f>ROUND(G112*L112,P4)</f>
        <v>0</v>
      </c>
      <c r="N112" s="25" t="s">
        <v>177</v>
      </c>
      <c r="O112" s="32">
        <f>M112*AA112</f>
        <v>0</v>
      </c>
      <c r="P112" s="1">
        <v>3</v>
      </c>
      <c r="AA112" s="1">
        <f>IF(P112=1,$O$3,IF(P112=2,$O$4,$O$5))</f>
        <v>0</v>
      </c>
    </row>
    <row r="113">
      <c r="A113" s="1" t="s">
        <v>127</v>
      </c>
      <c r="E113" s="27" t="s">
        <v>4140</v>
      </c>
    </row>
    <row r="114">
      <c r="A114" s="1" t="s">
        <v>128</v>
      </c>
    </row>
    <row r="115">
      <c r="A115" s="1" t="s">
        <v>129</v>
      </c>
      <c r="E115" s="27" t="s">
        <v>123</v>
      </c>
    </row>
    <row r="116">
      <c r="A116" s="1" t="s">
        <v>118</v>
      </c>
      <c r="C116" s="22" t="s">
        <v>4141</v>
      </c>
      <c r="E116" s="23" t="s">
        <v>4142</v>
      </c>
      <c r="L116" s="24">
        <f>SUMIFS(L117:L236,A117:A236,"P")</f>
        <v>0</v>
      </c>
      <c r="M116" s="24">
        <f>SUMIFS(M117:M236,A117:A236,"P")</f>
        <v>0</v>
      </c>
      <c r="N116" s="25"/>
    </row>
    <row r="117" ht="25.5">
      <c r="A117" s="1" t="s">
        <v>121</v>
      </c>
      <c r="B117" s="1">
        <v>66</v>
      </c>
      <c r="C117" s="26" t="s">
        <v>4143</v>
      </c>
      <c r="D117" t="s">
        <v>123</v>
      </c>
      <c r="E117" s="27" t="s">
        <v>4144</v>
      </c>
      <c r="F117" s="28" t="s">
        <v>142</v>
      </c>
      <c r="G117" s="29">
        <v>280</v>
      </c>
      <c r="H117" s="28">
        <v>0</v>
      </c>
      <c r="I117" s="30">
        <f>ROUND(G117*H117,P4)</f>
        <v>0</v>
      </c>
      <c r="L117" s="31">
        <v>0</v>
      </c>
      <c r="M117" s="24">
        <f>ROUND(G117*L117,P4)</f>
        <v>0</v>
      </c>
      <c r="N117" s="25" t="s">
        <v>536</v>
      </c>
      <c r="O117" s="32">
        <f>M117*AA117</f>
        <v>0</v>
      </c>
      <c r="P117" s="1">
        <v>3</v>
      </c>
      <c r="AA117" s="1">
        <f>IF(P117=1,$O$3,IF(P117=2,$O$4,$O$5))</f>
        <v>0</v>
      </c>
    </row>
    <row r="118" ht="38.25">
      <c r="A118" s="1" t="s">
        <v>127</v>
      </c>
      <c r="E118" s="27" t="s">
        <v>4145</v>
      </c>
    </row>
    <row r="119" ht="51">
      <c r="A119" s="1" t="s">
        <v>128</v>
      </c>
      <c r="E119" s="33" t="s">
        <v>4146</v>
      </c>
    </row>
    <row r="120">
      <c r="A120" s="1" t="s">
        <v>129</v>
      </c>
      <c r="E120" s="27" t="s">
        <v>123</v>
      </c>
    </row>
    <row r="121">
      <c r="A121" s="1" t="s">
        <v>121</v>
      </c>
      <c r="B121" s="1">
        <v>42</v>
      </c>
      <c r="C121" s="26" t="s">
        <v>4147</v>
      </c>
      <c r="D121" t="s">
        <v>123</v>
      </c>
      <c r="E121" s="27" t="s">
        <v>4148</v>
      </c>
      <c r="F121" s="28" t="s">
        <v>142</v>
      </c>
      <c r="G121" s="29">
        <v>690</v>
      </c>
      <c r="H121" s="28">
        <v>0.0001</v>
      </c>
      <c r="I121" s="30">
        <f>ROUND(G121*H121,P4)</f>
        <v>0</v>
      </c>
      <c r="L121" s="31">
        <v>0</v>
      </c>
      <c r="M121" s="24">
        <f>ROUND(G121*L121,P4)</f>
        <v>0</v>
      </c>
      <c r="N121" s="25" t="s">
        <v>536</v>
      </c>
      <c r="O121" s="32">
        <f>M121*AA121</f>
        <v>0</v>
      </c>
      <c r="P121" s="1">
        <v>3</v>
      </c>
      <c r="AA121" s="1">
        <f>IF(P121=1,$O$3,IF(P121=2,$O$4,$O$5))</f>
        <v>0</v>
      </c>
    </row>
    <row r="122">
      <c r="A122" s="1" t="s">
        <v>127</v>
      </c>
      <c r="E122" s="27" t="s">
        <v>4148</v>
      </c>
    </row>
    <row r="123">
      <c r="A123" s="1" t="s">
        <v>128</v>
      </c>
      <c r="E123" s="33" t="s">
        <v>4149</v>
      </c>
    </row>
    <row r="124">
      <c r="A124" s="1" t="s">
        <v>129</v>
      </c>
      <c r="E124" s="27" t="s">
        <v>123</v>
      </c>
    </row>
    <row r="125">
      <c r="A125" s="1" t="s">
        <v>121</v>
      </c>
      <c r="B125" s="1">
        <v>44</v>
      </c>
      <c r="C125" s="26" t="s">
        <v>4150</v>
      </c>
      <c r="D125" t="s">
        <v>123</v>
      </c>
      <c r="E125" s="27" t="s">
        <v>4151</v>
      </c>
      <c r="F125" s="28" t="s">
        <v>142</v>
      </c>
      <c r="G125" s="29">
        <v>8027</v>
      </c>
      <c r="H125" s="28">
        <v>0.00012</v>
      </c>
      <c r="I125" s="30">
        <f>ROUND(G125*H125,P4)</f>
        <v>0</v>
      </c>
      <c r="L125" s="31">
        <v>0</v>
      </c>
      <c r="M125" s="24">
        <f>ROUND(G125*L125,P4)</f>
        <v>0</v>
      </c>
      <c r="N125" s="25" t="s">
        <v>536</v>
      </c>
      <c r="O125" s="32">
        <f>M125*AA125</f>
        <v>0</v>
      </c>
      <c r="P125" s="1">
        <v>3</v>
      </c>
      <c r="AA125" s="1">
        <f>IF(P125=1,$O$3,IF(P125=2,$O$4,$O$5))</f>
        <v>0</v>
      </c>
    </row>
    <row r="126">
      <c r="A126" s="1" t="s">
        <v>127</v>
      </c>
      <c r="E126" s="27" t="s">
        <v>4151</v>
      </c>
    </row>
    <row r="127">
      <c r="A127" s="1" t="s">
        <v>128</v>
      </c>
      <c r="E127" s="33" t="s">
        <v>4152</v>
      </c>
    </row>
    <row r="128">
      <c r="A128" s="1" t="s">
        <v>129</v>
      </c>
      <c r="E128" s="27" t="s">
        <v>123</v>
      </c>
    </row>
    <row r="129">
      <c r="A129" s="1" t="s">
        <v>121</v>
      </c>
      <c r="B129" s="1">
        <v>48</v>
      </c>
      <c r="C129" s="26" t="s">
        <v>605</v>
      </c>
      <c r="D129" t="s">
        <v>123</v>
      </c>
      <c r="E129" s="27" t="s">
        <v>606</v>
      </c>
      <c r="F129" s="28" t="s">
        <v>142</v>
      </c>
      <c r="G129" s="29">
        <v>6978.1999999999998</v>
      </c>
      <c r="H129" s="28">
        <v>0.00017000000000000001</v>
      </c>
      <c r="I129" s="30">
        <f>ROUND(G129*H129,P4)</f>
        <v>0</v>
      </c>
      <c r="L129" s="31">
        <v>0</v>
      </c>
      <c r="M129" s="24">
        <f>ROUND(G129*L129,P4)</f>
        <v>0</v>
      </c>
      <c r="N129" s="25" t="s">
        <v>536</v>
      </c>
      <c r="O129" s="32">
        <f>M129*AA129</f>
        <v>0</v>
      </c>
      <c r="P129" s="1">
        <v>3</v>
      </c>
      <c r="AA129" s="1">
        <f>IF(P129=1,$O$3,IF(P129=2,$O$4,$O$5))</f>
        <v>0</v>
      </c>
    </row>
    <row r="130">
      <c r="A130" s="1" t="s">
        <v>127</v>
      </c>
      <c r="E130" s="27" t="s">
        <v>606</v>
      </c>
    </row>
    <row r="131">
      <c r="A131" s="1" t="s">
        <v>128</v>
      </c>
      <c r="E131" s="33" t="s">
        <v>4153</v>
      </c>
    </row>
    <row r="132">
      <c r="A132" s="1" t="s">
        <v>129</v>
      </c>
      <c r="E132" s="27" t="s">
        <v>123</v>
      </c>
    </row>
    <row r="133">
      <c r="A133" s="1" t="s">
        <v>121</v>
      </c>
      <c r="B133" s="1">
        <v>59</v>
      </c>
      <c r="C133" s="26" t="s">
        <v>4154</v>
      </c>
      <c r="D133" t="s">
        <v>123</v>
      </c>
      <c r="E133" s="27" t="s">
        <v>4155</v>
      </c>
      <c r="F133" s="28" t="s">
        <v>142</v>
      </c>
      <c r="G133" s="29">
        <v>155.25</v>
      </c>
      <c r="H133" s="28">
        <v>0.00089999999999999998</v>
      </c>
      <c r="I133" s="30">
        <f>ROUND(G133*H133,P4)</f>
        <v>0</v>
      </c>
      <c r="L133" s="31">
        <v>0</v>
      </c>
      <c r="M133" s="24">
        <f>ROUND(G133*L133,P4)</f>
        <v>0</v>
      </c>
      <c r="N133" s="25" t="s">
        <v>536</v>
      </c>
      <c r="O133" s="32">
        <f>M133*AA133</f>
        <v>0</v>
      </c>
      <c r="P133" s="1">
        <v>3</v>
      </c>
      <c r="AA133" s="1">
        <f>IF(P133=1,$O$3,IF(P133=2,$O$4,$O$5))</f>
        <v>0</v>
      </c>
    </row>
    <row r="134">
      <c r="A134" s="1" t="s">
        <v>127</v>
      </c>
      <c r="E134" s="27" t="s">
        <v>4155</v>
      </c>
    </row>
    <row r="135">
      <c r="A135" s="1" t="s">
        <v>128</v>
      </c>
      <c r="E135" s="33" t="s">
        <v>4156</v>
      </c>
    </row>
    <row r="136">
      <c r="A136" s="1" t="s">
        <v>129</v>
      </c>
      <c r="E136" s="27" t="s">
        <v>123</v>
      </c>
    </row>
    <row r="137">
      <c r="A137" s="1" t="s">
        <v>121</v>
      </c>
      <c r="B137" s="1">
        <v>46</v>
      </c>
      <c r="C137" s="26" t="s">
        <v>4157</v>
      </c>
      <c r="D137" t="s">
        <v>123</v>
      </c>
      <c r="E137" s="27" t="s">
        <v>4158</v>
      </c>
      <c r="F137" s="28" t="s">
        <v>142</v>
      </c>
      <c r="G137" s="29">
        <v>2875</v>
      </c>
      <c r="H137" s="28">
        <v>0.00016000000000000001</v>
      </c>
      <c r="I137" s="30">
        <f>ROUND(G137*H137,P4)</f>
        <v>0</v>
      </c>
      <c r="L137" s="31">
        <v>0</v>
      </c>
      <c r="M137" s="24">
        <f>ROUND(G137*L137,P4)</f>
        <v>0</v>
      </c>
      <c r="N137" s="25" t="s">
        <v>536</v>
      </c>
      <c r="O137" s="32">
        <f>M137*AA137</f>
        <v>0</v>
      </c>
      <c r="P137" s="1">
        <v>3</v>
      </c>
      <c r="AA137" s="1">
        <f>IF(P137=1,$O$3,IF(P137=2,$O$4,$O$5))</f>
        <v>0</v>
      </c>
    </row>
    <row r="138">
      <c r="A138" s="1" t="s">
        <v>127</v>
      </c>
      <c r="E138" s="27" t="s">
        <v>4158</v>
      </c>
    </row>
    <row r="139">
      <c r="A139" s="1" t="s">
        <v>128</v>
      </c>
      <c r="E139" s="33" t="s">
        <v>4159</v>
      </c>
    </row>
    <row r="140">
      <c r="A140" s="1" t="s">
        <v>129</v>
      </c>
      <c r="E140" s="27" t="s">
        <v>123</v>
      </c>
    </row>
    <row r="141">
      <c r="A141" s="1" t="s">
        <v>121</v>
      </c>
      <c r="B141" s="1">
        <v>50</v>
      </c>
      <c r="C141" s="26" t="s">
        <v>4160</v>
      </c>
      <c r="D141" t="s">
        <v>123</v>
      </c>
      <c r="E141" s="27" t="s">
        <v>4161</v>
      </c>
      <c r="F141" s="28" t="s">
        <v>142</v>
      </c>
      <c r="G141" s="29">
        <v>2875</v>
      </c>
      <c r="H141" s="28">
        <v>0.00025000000000000001</v>
      </c>
      <c r="I141" s="30">
        <f>ROUND(G141*H141,P4)</f>
        <v>0</v>
      </c>
      <c r="L141" s="31">
        <v>0</v>
      </c>
      <c r="M141" s="24">
        <f>ROUND(G141*L141,P4)</f>
        <v>0</v>
      </c>
      <c r="N141" s="25" t="s">
        <v>536</v>
      </c>
      <c r="O141" s="32">
        <f>M141*AA141</f>
        <v>0</v>
      </c>
      <c r="P141" s="1">
        <v>3</v>
      </c>
      <c r="AA141" s="1">
        <f>IF(P141=1,$O$3,IF(P141=2,$O$4,$O$5))</f>
        <v>0</v>
      </c>
    </row>
    <row r="142">
      <c r="A142" s="1" t="s">
        <v>127</v>
      </c>
      <c r="E142" s="27" t="s">
        <v>4161</v>
      </c>
    </row>
    <row r="143">
      <c r="A143" s="1" t="s">
        <v>128</v>
      </c>
      <c r="E143" s="33" t="s">
        <v>4159</v>
      </c>
    </row>
    <row r="144">
      <c r="A144" s="1" t="s">
        <v>129</v>
      </c>
      <c r="E144" s="27" t="s">
        <v>123</v>
      </c>
    </row>
    <row r="145">
      <c r="A145" s="1" t="s">
        <v>121</v>
      </c>
      <c r="B145" s="1">
        <v>52</v>
      </c>
      <c r="C145" s="26" t="s">
        <v>4162</v>
      </c>
      <c r="D145" t="s">
        <v>123</v>
      </c>
      <c r="E145" s="27" t="s">
        <v>4163</v>
      </c>
      <c r="F145" s="28" t="s">
        <v>142</v>
      </c>
      <c r="G145" s="29">
        <v>833.75</v>
      </c>
      <c r="H145" s="28">
        <v>0.00034000000000000002</v>
      </c>
      <c r="I145" s="30">
        <f>ROUND(G145*H145,P4)</f>
        <v>0</v>
      </c>
      <c r="L145" s="31">
        <v>0</v>
      </c>
      <c r="M145" s="24">
        <f>ROUND(G145*L145,P4)</f>
        <v>0</v>
      </c>
      <c r="N145" s="25" t="s">
        <v>536</v>
      </c>
      <c r="O145" s="32">
        <f>M145*AA145</f>
        <v>0</v>
      </c>
      <c r="P145" s="1">
        <v>3</v>
      </c>
      <c r="AA145" s="1">
        <f>IF(P145=1,$O$3,IF(P145=2,$O$4,$O$5))</f>
        <v>0</v>
      </c>
    </row>
    <row r="146">
      <c r="A146" s="1" t="s">
        <v>127</v>
      </c>
      <c r="E146" s="27" t="s">
        <v>4163</v>
      </c>
    </row>
    <row r="147">
      <c r="A147" s="1" t="s">
        <v>128</v>
      </c>
      <c r="E147" s="33" t="s">
        <v>4164</v>
      </c>
    </row>
    <row r="148">
      <c r="A148" s="1" t="s">
        <v>129</v>
      </c>
      <c r="E148" s="27" t="s">
        <v>123</v>
      </c>
    </row>
    <row r="149">
      <c r="A149" s="1" t="s">
        <v>121</v>
      </c>
      <c r="B149" s="1">
        <v>53</v>
      </c>
      <c r="C149" s="26" t="s">
        <v>4165</v>
      </c>
      <c r="D149" t="s">
        <v>123</v>
      </c>
      <c r="E149" s="27" t="s">
        <v>4166</v>
      </c>
      <c r="F149" s="28" t="s">
        <v>142</v>
      </c>
      <c r="G149" s="29">
        <v>402.5</v>
      </c>
      <c r="H149" s="28">
        <v>0.00052999999999999998</v>
      </c>
      <c r="I149" s="30">
        <f>ROUND(G149*H149,P4)</f>
        <v>0</v>
      </c>
      <c r="L149" s="31">
        <v>0</v>
      </c>
      <c r="M149" s="24">
        <f>ROUND(G149*L149,P4)</f>
        <v>0</v>
      </c>
      <c r="N149" s="25" t="s">
        <v>536</v>
      </c>
      <c r="O149" s="32">
        <f>M149*AA149</f>
        <v>0</v>
      </c>
      <c r="P149" s="1">
        <v>3</v>
      </c>
      <c r="AA149" s="1">
        <f>IF(P149=1,$O$3,IF(P149=2,$O$4,$O$5))</f>
        <v>0</v>
      </c>
    </row>
    <row r="150">
      <c r="A150" s="1" t="s">
        <v>127</v>
      </c>
      <c r="E150" s="27" t="s">
        <v>4166</v>
      </c>
    </row>
    <row r="151">
      <c r="A151" s="1" t="s">
        <v>128</v>
      </c>
      <c r="E151" s="33" t="s">
        <v>4167</v>
      </c>
    </row>
    <row r="152">
      <c r="A152" s="1" t="s">
        <v>129</v>
      </c>
      <c r="E152" s="27" t="s">
        <v>123</v>
      </c>
    </row>
    <row r="153">
      <c r="A153" s="1" t="s">
        <v>121</v>
      </c>
      <c r="B153" s="1">
        <v>55</v>
      </c>
      <c r="C153" s="26" t="s">
        <v>4168</v>
      </c>
      <c r="D153" t="s">
        <v>123</v>
      </c>
      <c r="E153" s="27" t="s">
        <v>4169</v>
      </c>
      <c r="F153" s="28" t="s">
        <v>142</v>
      </c>
      <c r="G153" s="29">
        <v>172.5</v>
      </c>
      <c r="H153" s="28">
        <v>0.00076999999999999996</v>
      </c>
      <c r="I153" s="30">
        <f>ROUND(G153*H153,P4)</f>
        <v>0</v>
      </c>
      <c r="L153" s="31">
        <v>0</v>
      </c>
      <c r="M153" s="24">
        <f>ROUND(G153*L153,P4)</f>
        <v>0</v>
      </c>
      <c r="N153" s="25" t="s">
        <v>536</v>
      </c>
      <c r="O153" s="32">
        <f>M153*AA153</f>
        <v>0</v>
      </c>
      <c r="P153" s="1">
        <v>3</v>
      </c>
      <c r="AA153" s="1">
        <f>IF(P153=1,$O$3,IF(P153=2,$O$4,$O$5))</f>
        <v>0</v>
      </c>
    </row>
    <row r="154">
      <c r="A154" s="1" t="s">
        <v>127</v>
      </c>
      <c r="E154" s="27" t="s">
        <v>4169</v>
      </c>
    </row>
    <row r="155">
      <c r="A155" s="1" t="s">
        <v>128</v>
      </c>
      <c r="E155" s="33" t="s">
        <v>4170</v>
      </c>
    </row>
    <row r="156">
      <c r="A156" s="1" t="s">
        <v>129</v>
      </c>
      <c r="E156" s="27" t="s">
        <v>123</v>
      </c>
    </row>
    <row r="157">
      <c r="A157" s="1" t="s">
        <v>121</v>
      </c>
      <c r="B157" s="1">
        <v>57</v>
      </c>
      <c r="C157" s="26" t="s">
        <v>4171</v>
      </c>
      <c r="D157" t="s">
        <v>123</v>
      </c>
      <c r="E157" s="27" t="s">
        <v>4172</v>
      </c>
      <c r="F157" s="28" t="s">
        <v>142</v>
      </c>
      <c r="G157" s="29">
        <v>28.75</v>
      </c>
      <c r="H157" s="28">
        <v>0.0011000000000000001</v>
      </c>
      <c r="I157" s="30">
        <f>ROUND(G157*H157,P4)</f>
        <v>0</v>
      </c>
      <c r="L157" s="31">
        <v>0</v>
      </c>
      <c r="M157" s="24">
        <f>ROUND(G157*L157,P4)</f>
        <v>0</v>
      </c>
      <c r="N157" s="25" t="s">
        <v>536</v>
      </c>
      <c r="O157" s="32">
        <f>M157*AA157</f>
        <v>0</v>
      </c>
      <c r="P157" s="1">
        <v>3</v>
      </c>
      <c r="AA157" s="1">
        <f>IF(P157=1,$O$3,IF(P157=2,$O$4,$O$5))</f>
        <v>0</v>
      </c>
    </row>
    <row r="158">
      <c r="A158" s="1" t="s">
        <v>127</v>
      </c>
      <c r="E158" s="27" t="s">
        <v>4172</v>
      </c>
    </row>
    <row r="159">
      <c r="A159" s="1" t="s">
        <v>128</v>
      </c>
    </row>
    <row r="160">
      <c r="A160" s="1" t="s">
        <v>129</v>
      </c>
      <c r="E160" s="27" t="s">
        <v>123</v>
      </c>
    </row>
    <row r="161">
      <c r="A161" s="1" t="s">
        <v>121</v>
      </c>
      <c r="B161" s="1">
        <v>61</v>
      </c>
      <c r="C161" s="26" t="s">
        <v>4173</v>
      </c>
      <c r="D161" t="s">
        <v>123</v>
      </c>
      <c r="E161" s="27" t="s">
        <v>4174</v>
      </c>
      <c r="F161" s="28" t="s">
        <v>142</v>
      </c>
      <c r="G161" s="29">
        <v>130</v>
      </c>
      <c r="H161" s="28">
        <v>0.0011100000000000001</v>
      </c>
      <c r="I161" s="30">
        <f>ROUND(G161*H161,P4)</f>
        <v>0</v>
      </c>
      <c r="L161" s="31">
        <v>0</v>
      </c>
      <c r="M161" s="24">
        <f>ROUND(G161*L161,P4)</f>
        <v>0</v>
      </c>
      <c r="N161" s="25" t="s">
        <v>536</v>
      </c>
      <c r="O161" s="32">
        <f>M161*AA161</f>
        <v>0</v>
      </c>
      <c r="P161" s="1">
        <v>3</v>
      </c>
      <c r="AA161" s="1">
        <f>IF(P161=1,$O$3,IF(P161=2,$O$4,$O$5))</f>
        <v>0</v>
      </c>
    </row>
    <row r="162">
      <c r="A162" s="1" t="s">
        <v>127</v>
      </c>
      <c r="E162" s="27" t="s">
        <v>4174</v>
      </c>
    </row>
    <row r="163">
      <c r="A163" s="1" t="s">
        <v>128</v>
      </c>
    </row>
    <row r="164">
      <c r="A164" s="1" t="s">
        <v>129</v>
      </c>
      <c r="E164" s="27" t="s">
        <v>123</v>
      </c>
    </row>
    <row r="165" ht="25.5">
      <c r="A165" s="1" t="s">
        <v>121</v>
      </c>
      <c r="B165" s="1">
        <v>65</v>
      </c>
      <c r="C165" s="26" t="s">
        <v>4175</v>
      </c>
      <c r="D165" t="s">
        <v>123</v>
      </c>
      <c r="E165" s="27" t="s">
        <v>4176</v>
      </c>
      <c r="F165" s="28" t="s">
        <v>142</v>
      </c>
      <c r="G165" s="29">
        <v>720</v>
      </c>
      <c r="H165" s="28">
        <v>6.9999999999999994E-05</v>
      </c>
      <c r="I165" s="30">
        <f>ROUND(G165*H165,P4)</f>
        <v>0</v>
      </c>
      <c r="L165" s="31">
        <v>0</v>
      </c>
      <c r="M165" s="24">
        <f>ROUND(G165*L165,P4)</f>
        <v>0</v>
      </c>
      <c r="N165" s="25" t="s">
        <v>536</v>
      </c>
      <c r="O165" s="32">
        <f>M165*AA165</f>
        <v>0</v>
      </c>
      <c r="P165" s="1">
        <v>3</v>
      </c>
      <c r="AA165" s="1">
        <f>IF(P165=1,$O$3,IF(P165=2,$O$4,$O$5))</f>
        <v>0</v>
      </c>
    </row>
    <row r="166" ht="25.5">
      <c r="A166" s="1" t="s">
        <v>127</v>
      </c>
      <c r="E166" s="27" t="s">
        <v>4176</v>
      </c>
    </row>
    <row r="167">
      <c r="A167" s="1" t="s">
        <v>128</v>
      </c>
      <c r="E167" s="33" t="s">
        <v>4177</v>
      </c>
    </row>
    <row r="168">
      <c r="A168" s="1" t="s">
        <v>129</v>
      </c>
      <c r="E168" s="27" t="s">
        <v>123</v>
      </c>
    </row>
    <row r="169">
      <c r="A169" s="1" t="s">
        <v>121</v>
      </c>
      <c r="B169" s="1">
        <v>67</v>
      </c>
      <c r="C169" s="26" t="s">
        <v>4178</v>
      </c>
      <c r="D169" t="s">
        <v>123</v>
      </c>
      <c r="E169" s="27" t="s">
        <v>4179</v>
      </c>
      <c r="F169" s="28" t="s">
        <v>142</v>
      </c>
      <c r="G169" s="29">
        <v>115</v>
      </c>
      <c r="H169" s="28">
        <v>6.0000000000000002E-05</v>
      </c>
      <c r="I169" s="30">
        <f>ROUND(G169*H169,P4)</f>
        <v>0</v>
      </c>
      <c r="L169" s="31">
        <v>0</v>
      </c>
      <c r="M169" s="24">
        <f>ROUND(G169*L169,P4)</f>
        <v>0</v>
      </c>
      <c r="N169" s="25" t="s">
        <v>536</v>
      </c>
      <c r="O169" s="32">
        <f>M169*AA169</f>
        <v>0</v>
      </c>
      <c r="P169" s="1">
        <v>3</v>
      </c>
      <c r="AA169" s="1">
        <f>IF(P169=1,$O$3,IF(P169=2,$O$4,$O$5))</f>
        <v>0</v>
      </c>
    </row>
    <row r="170">
      <c r="A170" s="1" t="s">
        <v>127</v>
      </c>
      <c r="E170" s="27" t="s">
        <v>4179</v>
      </c>
    </row>
    <row r="171" ht="38.25">
      <c r="A171" s="1" t="s">
        <v>128</v>
      </c>
      <c r="E171" s="33" t="s">
        <v>4180</v>
      </c>
    </row>
    <row r="172">
      <c r="A172" s="1" t="s">
        <v>129</v>
      </c>
      <c r="E172" s="27" t="s">
        <v>123</v>
      </c>
    </row>
    <row r="173">
      <c r="A173" s="1" t="s">
        <v>121</v>
      </c>
      <c r="B173" s="1">
        <v>68</v>
      </c>
      <c r="C173" s="26" t="s">
        <v>4181</v>
      </c>
      <c r="D173" t="s">
        <v>123</v>
      </c>
      <c r="E173" s="27" t="s">
        <v>4182</v>
      </c>
      <c r="F173" s="28" t="s">
        <v>142</v>
      </c>
      <c r="G173" s="29">
        <v>115</v>
      </c>
      <c r="H173" s="28">
        <v>8.0000000000000007E-05</v>
      </c>
      <c r="I173" s="30">
        <f>ROUND(G173*H173,P4)</f>
        <v>0</v>
      </c>
      <c r="L173" s="31">
        <v>0</v>
      </c>
      <c r="M173" s="24">
        <f>ROUND(G173*L173,P4)</f>
        <v>0</v>
      </c>
      <c r="N173" s="25" t="s">
        <v>536</v>
      </c>
      <c r="O173" s="32">
        <f>M173*AA173</f>
        <v>0</v>
      </c>
      <c r="P173" s="1">
        <v>3</v>
      </c>
      <c r="AA173" s="1">
        <f>IF(P173=1,$O$3,IF(P173=2,$O$4,$O$5))</f>
        <v>0</v>
      </c>
    </row>
    <row r="174">
      <c r="A174" s="1" t="s">
        <v>127</v>
      </c>
      <c r="E174" s="27" t="s">
        <v>4182</v>
      </c>
    </row>
    <row r="175" ht="25.5">
      <c r="A175" s="1" t="s">
        <v>128</v>
      </c>
      <c r="E175" s="33" t="s">
        <v>4183</v>
      </c>
    </row>
    <row r="176">
      <c r="A176" s="1" t="s">
        <v>129</v>
      </c>
      <c r="E176" s="27" t="s">
        <v>123</v>
      </c>
    </row>
    <row r="177" ht="25.5">
      <c r="A177" s="1" t="s">
        <v>121</v>
      </c>
      <c r="B177" s="1">
        <v>41</v>
      </c>
      <c r="C177" s="26" t="s">
        <v>4184</v>
      </c>
      <c r="D177" t="s">
        <v>123</v>
      </c>
      <c r="E177" s="27" t="s">
        <v>4185</v>
      </c>
      <c r="F177" s="28" t="s">
        <v>142</v>
      </c>
      <c r="G177" s="29">
        <v>600</v>
      </c>
      <c r="H177" s="28">
        <v>0</v>
      </c>
      <c r="I177" s="30">
        <f>ROUND(G177*H177,P4)</f>
        <v>0</v>
      </c>
      <c r="L177" s="31">
        <v>0</v>
      </c>
      <c r="M177" s="24">
        <f>ROUND(G177*L177,P4)</f>
        <v>0</v>
      </c>
      <c r="N177" s="25" t="s">
        <v>536</v>
      </c>
      <c r="O177" s="32">
        <f>M177*AA177</f>
        <v>0</v>
      </c>
      <c r="P177" s="1">
        <v>3</v>
      </c>
      <c r="AA177" s="1">
        <f>IF(P177=1,$O$3,IF(P177=2,$O$4,$O$5))</f>
        <v>0</v>
      </c>
    </row>
    <row r="178" ht="25.5">
      <c r="A178" s="1" t="s">
        <v>127</v>
      </c>
      <c r="E178" s="27" t="s">
        <v>4185</v>
      </c>
    </row>
    <row r="179">
      <c r="A179" s="1" t="s">
        <v>128</v>
      </c>
    </row>
    <row r="180">
      <c r="A180" s="1" t="s">
        <v>129</v>
      </c>
      <c r="E180" s="27" t="s">
        <v>123</v>
      </c>
    </row>
    <row r="181" ht="25.5">
      <c r="A181" s="1" t="s">
        <v>121</v>
      </c>
      <c r="B181" s="1">
        <v>43</v>
      </c>
      <c r="C181" s="26" t="s">
        <v>4186</v>
      </c>
      <c r="D181" t="s">
        <v>123</v>
      </c>
      <c r="E181" s="27" t="s">
        <v>4187</v>
      </c>
      <c r="F181" s="28" t="s">
        <v>142</v>
      </c>
      <c r="G181" s="29">
        <v>6980</v>
      </c>
      <c r="H181" s="28">
        <v>0</v>
      </c>
      <c r="I181" s="30">
        <f>ROUND(G181*H181,P4)</f>
        <v>0</v>
      </c>
      <c r="L181" s="31">
        <v>0</v>
      </c>
      <c r="M181" s="24">
        <f>ROUND(G181*L181,P4)</f>
        <v>0</v>
      </c>
      <c r="N181" s="25" t="s">
        <v>536</v>
      </c>
      <c r="O181" s="32">
        <f>M181*AA181</f>
        <v>0</v>
      </c>
      <c r="P181" s="1">
        <v>3</v>
      </c>
      <c r="AA181" s="1">
        <f>IF(P181=1,$O$3,IF(P181=2,$O$4,$O$5))</f>
        <v>0</v>
      </c>
    </row>
    <row r="182" ht="25.5">
      <c r="A182" s="1" t="s">
        <v>127</v>
      </c>
      <c r="E182" s="27" t="s">
        <v>4187</v>
      </c>
    </row>
    <row r="183">
      <c r="A183" s="1" t="s">
        <v>128</v>
      </c>
    </row>
    <row r="184">
      <c r="A184" s="1" t="s">
        <v>129</v>
      </c>
      <c r="E184" s="27" t="s">
        <v>123</v>
      </c>
    </row>
    <row r="185" ht="25.5">
      <c r="A185" s="1" t="s">
        <v>121</v>
      </c>
      <c r="B185" s="1">
        <v>47</v>
      </c>
      <c r="C185" s="26" t="s">
        <v>622</v>
      </c>
      <c r="D185" t="s">
        <v>123</v>
      </c>
      <c r="E185" s="27" t="s">
        <v>623</v>
      </c>
      <c r="F185" s="28" t="s">
        <v>142</v>
      </c>
      <c r="G185" s="29">
        <v>6068</v>
      </c>
      <c r="H185" s="28">
        <v>0</v>
      </c>
      <c r="I185" s="30">
        <f>ROUND(G185*H185,P4)</f>
        <v>0</v>
      </c>
      <c r="L185" s="31">
        <v>0</v>
      </c>
      <c r="M185" s="24">
        <f>ROUND(G185*L185,P4)</f>
        <v>0</v>
      </c>
      <c r="N185" s="25" t="s">
        <v>536</v>
      </c>
      <c r="O185" s="32">
        <f>M185*AA185</f>
        <v>0</v>
      </c>
      <c r="P185" s="1">
        <v>3</v>
      </c>
      <c r="AA185" s="1">
        <f>IF(P185=1,$O$3,IF(P185=2,$O$4,$O$5))</f>
        <v>0</v>
      </c>
    </row>
    <row r="186" ht="25.5">
      <c r="A186" s="1" t="s">
        <v>127</v>
      </c>
      <c r="E186" s="27" t="s">
        <v>623</v>
      </c>
    </row>
    <row r="187">
      <c r="A187" s="1" t="s">
        <v>128</v>
      </c>
    </row>
    <row r="188">
      <c r="A188" s="1" t="s">
        <v>129</v>
      </c>
      <c r="E188" s="27" t="s">
        <v>123</v>
      </c>
    </row>
    <row r="189" ht="25.5">
      <c r="A189" s="1" t="s">
        <v>121</v>
      </c>
      <c r="B189" s="1">
        <v>58</v>
      </c>
      <c r="C189" s="26" t="s">
        <v>4188</v>
      </c>
      <c r="D189" t="s">
        <v>123</v>
      </c>
      <c r="E189" s="27" t="s">
        <v>4189</v>
      </c>
      <c r="F189" s="28" t="s">
        <v>142</v>
      </c>
      <c r="G189" s="29">
        <v>135</v>
      </c>
      <c r="H189" s="28">
        <v>0</v>
      </c>
      <c r="I189" s="30">
        <f>ROUND(G189*H189,P4)</f>
        <v>0</v>
      </c>
      <c r="L189" s="31">
        <v>0</v>
      </c>
      <c r="M189" s="24">
        <f>ROUND(G189*L189,P4)</f>
        <v>0</v>
      </c>
      <c r="N189" s="25" t="s">
        <v>536</v>
      </c>
      <c r="O189" s="32">
        <f>M189*AA189</f>
        <v>0</v>
      </c>
      <c r="P189" s="1">
        <v>3</v>
      </c>
      <c r="AA189" s="1">
        <f>IF(P189=1,$O$3,IF(P189=2,$O$4,$O$5))</f>
        <v>0</v>
      </c>
    </row>
    <row r="190" ht="25.5">
      <c r="A190" s="1" t="s">
        <v>127</v>
      </c>
      <c r="E190" s="27" t="s">
        <v>4189</v>
      </c>
    </row>
    <row r="191">
      <c r="A191" s="1" t="s">
        <v>128</v>
      </c>
    </row>
    <row r="192">
      <c r="A192" s="1" t="s">
        <v>129</v>
      </c>
      <c r="E192" s="27" t="s">
        <v>123</v>
      </c>
    </row>
    <row r="193" ht="25.5">
      <c r="A193" s="1" t="s">
        <v>121</v>
      </c>
      <c r="B193" s="1">
        <v>45</v>
      </c>
      <c r="C193" s="26" t="s">
        <v>4190</v>
      </c>
      <c r="D193" t="s">
        <v>123</v>
      </c>
      <c r="E193" s="27" t="s">
        <v>4191</v>
      </c>
      <c r="F193" s="28" t="s">
        <v>142</v>
      </c>
      <c r="G193" s="29">
        <v>2500</v>
      </c>
      <c r="H193" s="28">
        <v>0</v>
      </c>
      <c r="I193" s="30">
        <f>ROUND(G193*H193,P4)</f>
        <v>0</v>
      </c>
      <c r="L193" s="31">
        <v>0</v>
      </c>
      <c r="M193" s="24">
        <f>ROUND(G193*L193,P4)</f>
        <v>0</v>
      </c>
      <c r="N193" s="25" t="s">
        <v>536</v>
      </c>
      <c r="O193" s="32">
        <f>M193*AA193</f>
        <v>0</v>
      </c>
      <c r="P193" s="1">
        <v>3</v>
      </c>
      <c r="AA193" s="1">
        <f>IF(P193=1,$O$3,IF(P193=2,$O$4,$O$5))</f>
        <v>0</v>
      </c>
    </row>
    <row r="194" ht="25.5">
      <c r="A194" s="1" t="s">
        <v>127</v>
      </c>
      <c r="E194" s="27" t="s">
        <v>4191</v>
      </c>
    </row>
    <row r="195">
      <c r="A195" s="1" t="s">
        <v>128</v>
      </c>
    </row>
    <row r="196">
      <c r="A196" s="1" t="s">
        <v>129</v>
      </c>
      <c r="E196" s="27" t="s">
        <v>123</v>
      </c>
    </row>
    <row r="197" ht="25.5">
      <c r="A197" s="1" t="s">
        <v>121</v>
      </c>
      <c r="B197" s="1">
        <v>49</v>
      </c>
      <c r="C197" s="26" t="s">
        <v>4190</v>
      </c>
      <c r="D197" t="s">
        <v>119</v>
      </c>
      <c r="E197" s="27" t="s">
        <v>4191</v>
      </c>
      <c r="F197" s="28" t="s">
        <v>142</v>
      </c>
      <c r="G197" s="29">
        <v>2500</v>
      </c>
      <c r="H197" s="28">
        <v>0</v>
      </c>
      <c r="I197" s="30">
        <f>ROUND(G197*H197,P4)</f>
        <v>0</v>
      </c>
      <c r="L197" s="31">
        <v>0</v>
      </c>
      <c r="M197" s="24">
        <f>ROUND(G197*L197,P4)</f>
        <v>0</v>
      </c>
      <c r="N197" s="25" t="s">
        <v>536</v>
      </c>
      <c r="O197" s="32">
        <f>M197*AA197</f>
        <v>0</v>
      </c>
      <c r="P197" s="1">
        <v>3</v>
      </c>
      <c r="AA197" s="1">
        <f>IF(P197=1,$O$3,IF(P197=2,$O$4,$O$5))</f>
        <v>0</v>
      </c>
    </row>
    <row r="198" ht="25.5">
      <c r="A198" s="1" t="s">
        <v>127</v>
      </c>
      <c r="E198" s="27" t="s">
        <v>4191</v>
      </c>
    </row>
    <row r="199">
      <c r="A199" s="1" t="s">
        <v>128</v>
      </c>
    </row>
    <row r="200">
      <c r="A200" s="1" t="s">
        <v>129</v>
      </c>
      <c r="E200" s="27" t="s">
        <v>123</v>
      </c>
    </row>
    <row r="201" ht="25.5">
      <c r="A201" s="1" t="s">
        <v>121</v>
      </c>
      <c r="B201" s="1">
        <v>51</v>
      </c>
      <c r="C201" s="26" t="s">
        <v>4192</v>
      </c>
      <c r="D201" t="s">
        <v>123</v>
      </c>
      <c r="E201" s="27" t="s">
        <v>4193</v>
      </c>
      <c r="F201" s="28" t="s">
        <v>142</v>
      </c>
      <c r="G201" s="29">
        <v>1075</v>
      </c>
      <c r="H201" s="28">
        <v>0</v>
      </c>
      <c r="I201" s="30">
        <f>ROUND(G201*H201,P4)</f>
        <v>0</v>
      </c>
      <c r="L201" s="31">
        <v>0</v>
      </c>
      <c r="M201" s="24">
        <f>ROUND(G201*L201,P4)</f>
        <v>0</v>
      </c>
      <c r="N201" s="25" t="s">
        <v>536</v>
      </c>
      <c r="O201" s="32">
        <f>M201*AA201</f>
        <v>0</v>
      </c>
      <c r="P201" s="1">
        <v>3</v>
      </c>
      <c r="AA201" s="1">
        <f>IF(P201=1,$O$3,IF(P201=2,$O$4,$O$5))</f>
        <v>0</v>
      </c>
    </row>
    <row r="202" ht="25.5">
      <c r="A202" s="1" t="s">
        <v>127</v>
      </c>
      <c r="E202" s="27" t="s">
        <v>4193</v>
      </c>
    </row>
    <row r="203">
      <c r="A203" s="1" t="s">
        <v>128</v>
      </c>
      <c r="E203" s="33" t="s">
        <v>4194</v>
      </c>
    </row>
    <row r="204">
      <c r="A204" s="1" t="s">
        <v>129</v>
      </c>
      <c r="E204" s="27" t="s">
        <v>123</v>
      </c>
    </row>
    <row r="205" ht="25.5">
      <c r="A205" s="1" t="s">
        <v>121</v>
      </c>
      <c r="B205" s="1">
        <v>54</v>
      </c>
      <c r="C205" s="26" t="s">
        <v>4195</v>
      </c>
      <c r="D205" t="s">
        <v>123</v>
      </c>
      <c r="E205" s="27" t="s">
        <v>4196</v>
      </c>
      <c r="F205" s="28" t="s">
        <v>142</v>
      </c>
      <c r="G205" s="29">
        <v>150</v>
      </c>
      <c r="H205" s="28">
        <v>0</v>
      </c>
      <c r="I205" s="30">
        <f>ROUND(G205*H205,P4)</f>
        <v>0</v>
      </c>
      <c r="L205" s="31">
        <v>0</v>
      </c>
      <c r="M205" s="24">
        <f>ROUND(G205*L205,P4)</f>
        <v>0</v>
      </c>
      <c r="N205" s="25" t="s">
        <v>536</v>
      </c>
      <c r="O205" s="32">
        <f>M205*AA205</f>
        <v>0</v>
      </c>
      <c r="P205" s="1">
        <v>3</v>
      </c>
      <c r="AA205" s="1">
        <f>IF(P205=1,$O$3,IF(P205=2,$O$4,$O$5))</f>
        <v>0</v>
      </c>
    </row>
    <row r="206" ht="25.5">
      <c r="A206" s="1" t="s">
        <v>127</v>
      </c>
      <c r="E206" s="27" t="s">
        <v>4196</v>
      </c>
    </row>
    <row r="207">
      <c r="A207" s="1" t="s">
        <v>128</v>
      </c>
    </row>
    <row r="208">
      <c r="A208" s="1" t="s">
        <v>129</v>
      </c>
      <c r="E208" s="27" t="s">
        <v>123</v>
      </c>
    </row>
    <row r="209" ht="25.5">
      <c r="A209" s="1" t="s">
        <v>121</v>
      </c>
      <c r="B209" s="1">
        <v>56</v>
      </c>
      <c r="C209" s="26" t="s">
        <v>4197</v>
      </c>
      <c r="D209" t="s">
        <v>123</v>
      </c>
      <c r="E209" s="27" t="s">
        <v>4198</v>
      </c>
      <c r="F209" s="28" t="s">
        <v>142</v>
      </c>
      <c r="G209" s="29">
        <v>25</v>
      </c>
      <c r="H209" s="28">
        <v>0</v>
      </c>
      <c r="I209" s="30">
        <f>ROUND(G209*H209,P4)</f>
        <v>0</v>
      </c>
      <c r="L209" s="31">
        <v>0</v>
      </c>
      <c r="M209" s="24">
        <f>ROUND(G209*L209,P4)</f>
        <v>0</v>
      </c>
      <c r="N209" s="25" t="s">
        <v>536</v>
      </c>
      <c r="O209" s="32">
        <f>M209*AA209</f>
        <v>0</v>
      </c>
      <c r="P209" s="1">
        <v>3</v>
      </c>
      <c r="AA209" s="1">
        <f>IF(P209=1,$O$3,IF(P209=2,$O$4,$O$5))</f>
        <v>0</v>
      </c>
    </row>
    <row r="210" ht="25.5">
      <c r="A210" s="1" t="s">
        <v>127</v>
      </c>
      <c r="E210" s="27" t="s">
        <v>4198</v>
      </c>
    </row>
    <row r="211">
      <c r="A211" s="1" t="s">
        <v>128</v>
      </c>
    </row>
    <row r="212">
      <c r="A212" s="1" t="s">
        <v>129</v>
      </c>
      <c r="E212" s="27" t="s">
        <v>123</v>
      </c>
    </row>
    <row r="213">
      <c r="A213" s="1" t="s">
        <v>121</v>
      </c>
      <c r="B213" s="1">
        <v>64</v>
      </c>
      <c r="C213" s="26" t="s">
        <v>742</v>
      </c>
      <c r="D213" t="s">
        <v>123</v>
      </c>
      <c r="E213" s="27" t="s">
        <v>743</v>
      </c>
      <c r="F213" s="28" t="s">
        <v>142</v>
      </c>
      <c r="G213" s="29">
        <v>600</v>
      </c>
      <c r="H213" s="28">
        <v>0</v>
      </c>
      <c r="I213" s="30">
        <f>ROUND(G213*H213,P4)</f>
        <v>0</v>
      </c>
      <c r="L213" s="31">
        <v>0</v>
      </c>
      <c r="M213" s="24">
        <f>ROUND(G213*L213,P4)</f>
        <v>0</v>
      </c>
      <c r="N213" s="25" t="s">
        <v>536</v>
      </c>
      <c r="O213" s="32">
        <f>M213*AA213</f>
        <v>0</v>
      </c>
      <c r="P213" s="1">
        <v>3</v>
      </c>
      <c r="AA213" s="1">
        <f>IF(P213=1,$O$3,IF(P213=2,$O$4,$O$5))</f>
        <v>0</v>
      </c>
    </row>
    <row r="214">
      <c r="A214" s="1" t="s">
        <v>127</v>
      </c>
      <c r="E214" s="27" t="s">
        <v>743</v>
      </c>
    </row>
    <row r="215">
      <c r="A215" s="1" t="s">
        <v>128</v>
      </c>
    </row>
    <row r="216">
      <c r="A216" s="1" t="s">
        <v>129</v>
      </c>
      <c r="E216" s="27" t="s">
        <v>123</v>
      </c>
    </row>
    <row r="217" ht="25.5">
      <c r="A217" s="1" t="s">
        <v>121</v>
      </c>
      <c r="B217" s="1">
        <v>60</v>
      </c>
      <c r="C217" s="26" t="s">
        <v>4199</v>
      </c>
      <c r="D217" t="s">
        <v>123</v>
      </c>
      <c r="E217" s="27" t="s">
        <v>4200</v>
      </c>
      <c r="F217" s="28" t="s">
        <v>142</v>
      </c>
      <c r="G217" s="29">
        <v>130</v>
      </c>
      <c r="H217" s="28">
        <v>0</v>
      </c>
      <c r="I217" s="30">
        <f>ROUND(G217*H217,P4)</f>
        <v>0</v>
      </c>
      <c r="L217" s="31">
        <v>0</v>
      </c>
      <c r="M217" s="24">
        <f>ROUND(G217*L217,P4)</f>
        <v>0</v>
      </c>
      <c r="N217" s="25" t="s">
        <v>177</v>
      </c>
      <c r="O217" s="32">
        <f>M217*AA217</f>
        <v>0</v>
      </c>
      <c r="P217" s="1">
        <v>3</v>
      </c>
      <c r="AA217" s="1">
        <f>IF(P217=1,$O$3,IF(P217=2,$O$4,$O$5))</f>
        <v>0</v>
      </c>
    </row>
    <row r="218" ht="25.5">
      <c r="A218" s="1" t="s">
        <v>127</v>
      </c>
      <c r="E218" s="27" t="s">
        <v>4200</v>
      </c>
    </row>
    <row r="219">
      <c r="A219" s="1" t="s">
        <v>128</v>
      </c>
    </row>
    <row r="220">
      <c r="A220" s="1" t="s">
        <v>129</v>
      </c>
      <c r="E220" s="27" t="s">
        <v>123</v>
      </c>
    </row>
    <row r="221">
      <c r="A221" s="1" t="s">
        <v>121</v>
      </c>
      <c r="B221" s="1">
        <v>62</v>
      </c>
      <c r="C221" s="26" t="s">
        <v>4201</v>
      </c>
      <c r="D221" t="s">
        <v>123</v>
      </c>
      <c r="E221" s="27" t="s">
        <v>4202</v>
      </c>
      <c r="F221" s="28" t="s">
        <v>142</v>
      </c>
      <c r="G221" s="29">
        <v>60</v>
      </c>
      <c r="H221" s="28">
        <v>0</v>
      </c>
      <c r="I221" s="30">
        <f>ROUND(G221*H221,P4)</f>
        <v>0</v>
      </c>
      <c r="L221" s="31">
        <v>0</v>
      </c>
      <c r="M221" s="24">
        <f>ROUND(G221*L221,P4)</f>
        <v>0</v>
      </c>
      <c r="N221" s="25" t="s">
        <v>177</v>
      </c>
      <c r="O221" s="32">
        <f>M221*AA221</f>
        <v>0</v>
      </c>
      <c r="P221" s="1">
        <v>3</v>
      </c>
      <c r="AA221" s="1">
        <f>IF(P221=1,$O$3,IF(P221=2,$O$4,$O$5))</f>
        <v>0</v>
      </c>
    </row>
    <row r="222">
      <c r="A222" s="1" t="s">
        <v>127</v>
      </c>
      <c r="E222" s="27" t="s">
        <v>4202</v>
      </c>
    </row>
    <row r="223">
      <c r="A223" s="1" t="s">
        <v>128</v>
      </c>
    </row>
    <row r="224">
      <c r="A224" s="1" t="s">
        <v>129</v>
      </c>
      <c r="E224" s="27" t="s">
        <v>123</v>
      </c>
    </row>
    <row r="225">
      <c r="A225" s="1" t="s">
        <v>121</v>
      </c>
      <c r="B225" s="1">
        <v>63</v>
      </c>
      <c r="C225" s="26" t="s">
        <v>4203</v>
      </c>
      <c r="D225" t="s">
        <v>123</v>
      </c>
      <c r="E225" s="27" t="s">
        <v>4204</v>
      </c>
      <c r="F225" s="28" t="s">
        <v>142</v>
      </c>
      <c r="G225" s="29">
        <v>60</v>
      </c>
      <c r="H225" s="28">
        <v>0.0011100000000000001</v>
      </c>
      <c r="I225" s="30">
        <f>ROUND(G225*H225,P4)</f>
        <v>0</v>
      </c>
      <c r="L225" s="31">
        <v>0</v>
      </c>
      <c r="M225" s="24">
        <f>ROUND(G225*L225,P4)</f>
        <v>0</v>
      </c>
      <c r="N225" s="25" t="s">
        <v>177</v>
      </c>
      <c r="O225" s="32">
        <f>M225*AA225</f>
        <v>0</v>
      </c>
      <c r="P225" s="1">
        <v>3</v>
      </c>
      <c r="AA225" s="1">
        <f>IF(P225=1,$O$3,IF(P225=2,$O$4,$O$5))</f>
        <v>0</v>
      </c>
    </row>
    <row r="226">
      <c r="A226" s="1" t="s">
        <v>127</v>
      </c>
      <c r="E226" s="27" t="s">
        <v>4204</v>
      </c>
    </row>
    <row r="227">
      <c r="A227" s="1" t="s">
        <v>128</v>
      </c>
    </row>
    <row r="228">
      <c r="A228" s="1" t="s">
        <v>129</v>
      </c>
      <c r="E228" s="27" t="s">
        <v>123</v>
      </c>
    </row>
    <row r="229">
      <c r="A229" s="1" t="s">
        <v>121</v>
      </c>
      <c r="B229" s="1">
        <v>69</v>
      </c>
      <c r="C229" s="26" t="s">
        <v>4205</v>
      </c>
      <c r="D229" t="s">
        <v>123</v>
      </c>
      <c r="E229" s="27" t="s">
        <v>4206</v>
      </c>
      <c r="F229" s="28" t="s">
        <v>142</v>
      </c>
      <c r="G229" s="29">
        <v>92</v>
      </c>
      <c r="H229" s="28">
        <v>0.00012999999999999999</v>
      </c>
      <c r="I229" s="30">
        <f>ROUND(G229*H229,P4)</f>
        <v>0</v>
      </c>
      <c r="L229" s="31">
        <v>0</v>
      </c>
      <c r="M229" s="24">
        <f>ROUND(G229*L229,P4)</f>
        <v>0</v>
      </c>
      <c r="N229" s="25" t="s">
        <v>177</v>
      </c>
      <c r="O229" s="32">
        <f>M229*AA229</f>
        <v>0</v>
      </c>
      <c r="P229" s="1">
        <v>3</v>
      </c>
      <c r="AA229" s="1">
        <f>IF(P229=1,$O$3,IF(P229=2,$O$4,$O$5))</f>
        <v>0</v>
      </c>
    </row>
    <row r="230">
      <c r="A230" s="1" t="s">
        <v>127</v>
      </c>
      <c r="E230" s="27" t="s">
        <v>4206</v>
      </c>
    </row>
    <row r="231">
      <c r="A231" s="1" t="s">
        <v>128</v>
      </c>
      <c r="E231" s="33" t="s">
        <v>4207</v>
      </c>
    </row>
    <row r="232">
      <c r="A232" s="1" t="s">
        <v>129</v>
      </c>
      <c r="E232" s="27" t="s">
        <v>123</v>
      </c>
    </row>
    <row r="233" ht="25.5">
      <c r="A233" s="1" t="s">
        <v>121</v>
      </c>
      <c r="B233" s="1">
        <v>70</v>
      </c>
      <c r="C233" s="26" t="s">
        <v>4208</v>
      </c>
      <c r="D233" t="s">
        <v>123</v>
      </c>
      <c r="E233" s="27" t="s">
        <v>4209</v>
      </c>
      <c r="F233" s="28" t="s">
        <v>149</v>
      </c>
      <c r="G233" s="29">
        <v>1</v>
      </c>
      <c r="H233" s="28">
        <v>0</v>
      </c>
      <c r="I233" s="30">
        <f>ROUND(G233*H233,P4)</f>
        <v>0</v>
      </c>
      <c r="L233" s="31">
        <v>0</v>
      </c>
      <c r="M233" s="24">
        <f>ROUND(G233*L233,P4)</f>
        <v>0</v>
      </c>
      <c r="N233" s="25" t="s">
        <v>177</v>
      </c>
      <c r="O233" s="32">
        <f>M233*AA233</f>
        <v>0</v>
      </c>
      <c r="P233" s="1">
        <v>3</v>
      </c>
      <c r="AA233" s="1">
        <f>IF(P233=1,$O$3,IF(P233=2,$O$4,$O$5))</f>
        <v>0</v>
      </c>
    </row>
    <row r="234" ht="25.5">
      <c r="A234" s="1" t="s">
        <v>127</v>
      </c>
      <c r="E234" s="27" t="s">
        <v>4209</v>
      </c>
    </row>
    <row r="235">
      <c r="A235" s="1" t="s">
        <v>128</v>
      </c>
    </row>
    <row r="236">
      <c r="A236" s="1" t="s">
        <v>129</v>
      </c>
      <c r="E236" s="27" t="s">
        <v>583</v>
      </c>
    </row>
    <row r="237">
      <c r="A237" s="1" t="s">
        <v>118</v>
      </c>
      <c r="C237" s="22" t="s">
        <v>4210</v>
      </c>
      <c r="E237" s="23" t="s">
        <v>4211</v>
      </c>
      <c r="L237" s="24">
        <f>SUMIFS(L238:L345,A238:A345,"P")</f>
        <v>0</v>
      </c>
      <c r="M237" s="24">
        <f>SUMIFS(M238:M345,A238:A345,"P")</f>
        <v>0</v>
      </c>
      <c r="N237" s="25"/>
    </row>
    <row r="238">
      <c r="A238" s="1" t="s">
        <v>121</v>
      </c>
      <c r="B238" s="1">
        <v>92</v>
      </c>
      <c r="C238" s="26" t="s">
        <v>4212</v>
      </c>
      <c r="D238" t="s">
        <v>123</v>
      </c>
      <c r="E238" s="27" t="s">
        <v>4213</v>
      </c>
      <c r="F238" s="28" t="s">
        <v>149</v>
      </c>
      <c r="G238" s="29">
        <v>9</v>
      </c>
      <c r="H238" s="28">
        <v>6.0000000000000002E-05</v>
      </c>
      <c r="I238" s="30">
        <f>ROUND(G238*H238,P4)</f>
        <v>0</v>
      </c>
      <c r="L238" s="31">
        <v>0</v>
      </c>
      <c r="M238" s="24">
        <f>ROUND(G238*L238,P4)</f>
        <v>0</v>
      </c>
      <c r="N238" s="25" t="s">
        <v>536</v>
      </c>
      <c r="O238" s="32">
        <f>M238*AA238</f>
        <v>0</v>
      </c>
      <c r="P238" s="1">
        <v>3</v>
      </c>
      <c r="AA238" s="1">
        <f>IF(P238=1,$O$3,IF(P238=2,$O$4,$O$5))</f>
        <v>0</v>
      </c>
    </row>
    <row r="239">
      <c r="A239" s="1" t="s">
        <v>127</v>
      </c>
      <c r="E239" s="27" t="s">
        <v>4213</v>
      </c>
    </row>
    <row r="240">
      <c r="A240" s="1" t="s">
        <v>128</v>
      </c>
    </row>
    <row r="241">
      <c r="A241" s="1" t="s">
        <v>129</v>
      </c>
      <c r="E241" s="27" t="s">
        <v>123</v>
      </c>
    </row>
    <row r="242">
      <c r="A242" s="1" t="s">
        <v>121</v>
      </c>
      <c r="B242" s="1">
        <v>83</v>
      </c>
      <c r="C242" s="26" t="s">
        <v>4214</v>
      </c>
      <c r="D242" t="s">
        <v>123</v>
      </c>
      <c r="E242" s="27" t="s">
        <v>4215</v>
      </c>
      <c r="F242" s="28" t="s">
        <v>149</v>
      </c>
      <c r="G242" s="29">
        <v>5</v>
      </c>
      <c r="H242" s="28">
        <v>0.0001</v>
      </c>
      <c r="I242" s="30">
        <f>ROUND(G242*H242,P4)</f>
        <v>0</v>
      </c>
      <c r="L242" s="31">
        <v>0</v>
      </c>
      <c r="M242" s="24">
        <f>ROUND(G242*L242,P4)</f>
        <v>0</v>
      </c>
      <c r="N242" s="25" t="s">
        <v>536</v>
      </c>
      <c r="O242" s="32">
        <f>M242*AA242</f>
        <v>0</v>
      </c>
      <c r="P242" s="1">
        <v>3</v>
      </c>
      <c r="AA242" s="1">
        <f>IF(P242=1,$O$3,IF(P242=2,$O$4,$O$5))</f>
        <v>0</v>
      </c>
    </row>
    <row r="243">
      <c r="A243" s="1" t="s">
        <v>127</v>
      </c>
      <c r="E243" s="27" t="s">
        <v>4215</v>
      </c>
    </row>
    <row r="244">
      <c r="A244" s="1" t="s">
        <v>128</v>
      </c>
    </row>
    <row r="245">
      <c r="A245" s="1" t="s">
        <v>129</v>
      </c>
      <c r="E245" s="27" t="s">
        <v>123</v>
      </c>
    </row>
    <row r="246">
      <c r="A246" s="1" t="s">
        <v>121</v>
      </c>
      <c r="B246" s="1">
        <v>85</v>
      </c>
      <c r="C246" s="26" t="s">
        <v>4216</v>
      </c>
      <c r="D246" t="s">
        <v>123</v>
      </c>
      <c r="E246" s="27" t="s">
        <v>4217</v>
      </c>
      <c r="F246" s="28" t="s">
        <v>149</v>
      </c>
      <c r="G246" s="29">
        <v>57</v>
      </c>
      <c r="H246" s="28">
        <v>9.0000000000000006E-05</v>
      </c>
      <c r="I246" s="30">
        <f>ROUND(G246*H246,P4)</f>
        <v>0</v>
      </c>
      <c r="L246" s="31">
        <v>0</v>
      </c>
      <c r="M246" s="24">
        <f>ROUND(G246*L246,P4)</f>
        <v>0</v>
      </c>
      <c r="N246" s="25" t="s">
        <v>536</v>
      </c>
      <c r="O246" s="32">
        <f>M246*AA246</f>
        <v>0</v>
      </c>
      <c r="P246" s="1">
        <v>3</v>
      </c>
      <c r="AA246" s="1">
        <f>IF(P246=1,$O$3,IF(P246=2,$O$4,$O$5))</f>
        <v>0</v>
      </c>
    </row>
    <row r="247">
      <c r="A247" s="1" t="s">
        <v>127</v>
      </c>
      <c r="E247" s="27" t="s">
        <v>4217</v>
      </c>
    </row>
    <row r="248">
      <c r="A248" s="1" t="s">
        <v>128</v>
      </c>
    </row>
    <row r="249">
      <c r="A249" s="1" t="s">
        <v>129</v>
      </c>
      <c r="E249" s="27" t="s">
        <v>123</v>
      </c>
    </row>
    <row r="250">
      <c r="A250" s="1" t="s">
        <v>121</v>
      </c>
      <c r="B250" s="1">
        <v>90</v>
      </c>
      <c r="C250" s="26" t="s">
        <v>4218</v>
      </c>
      <c r="D250" t="s">
        <v>123</v>
      </c>
      <c r="E250" s="27" t="s">
        <v>4219</v>
      </c>
      <c r="F250" s="28" t="s">
        <v>149</v>
      </c>
      <c r="G250" s="29">
        <v>5</v>
      </c>
      <c r="H250" s="28">
        <v>0.00011</v>
      </c>
      <c r="I250" s="30">
        <f>ROUND(G250*H250,P4)</f>
        <v>0</v>
      </c>
      <c r="L250" s="31">
        <v>0</v>
      </c>
      <c r="M250" s="24">
        <f>ROUND(G250*L250,P4)</f>
        <v>0</v>
      </c>
      <c r="N250" s="25" t="s">
        <v>536</v>
      </c>
      <c r="O250" s="32">
        <f>M250*AA250</f>
        <v>0</v>
      </c>
      <c r="P250" s="1">
        <v>3</v>
      </c>
      <c r="AA250" s="1">
        <f>IF(P250=1,$O$3,IF(P250=2,$O$4,$O$5))</f>
        <v>0</v>
      </c>
    </row>
    <row r="251">
      <c r="A251" s="1" t="s">
        <v>127</v>
      </c>
      <c r="E251" s="27" t="s">
        <v>4219</v>
      </c>
    </row>
    <row r="252">
      <c r="A252" s="1" t="s">
        <v>128</v>
      </c>
    </row>
    <row r="253">
      <c r="A253" s="1" t="s">
        <v>129</v>
      </c>
      <c r="E253" s="27" t="s">
        <v>123</v>
      </c>
    </row>
    <row r="254">
      <c r="A254" s="1" t="s">
        <v>121</v>
      </c>
      <c r="B254" s="1">
        <v>79</v>
      </c>
      <c r="C254" s="26" t="s">
        <v>4220</v>
      </c>
      <c r="D254" t="s">
        <v>123</v>
      </c>
      <c r="E254" s="27" t="s">
        <v>4221</v>
      </c>
      <c r="F254" s="28" t="s">
        <v>149</v>
      </c>
      <c r="G254" s="29">
        <v>42</v>
      </c>
      <c r="H254" s="28">
        <v>4.0000000000000003E-05</v>
      </c>
      <c r="I254" s="30">
        <f>ROUND(G254*H254,P4)</f>
        <v>0</v>
      </c>
      <c r="L254" s="31">
        <v>0</v>
      </c>
      <c r="M254" s="24">
        <f>ROUND(G254*L254,P4)</f>
        <v>0</v>
      </c>
      <c r="N254" s="25" t="s">
        <v>536</v>
      </c>
      <c r="O254" s="32">
        <f>M254*AA254</f>
        <v>0</v>
      </c>
      <c r="P254" s="1">
        <v>3</v>
      </c>
      <c r="AA254" s="1">
        <f>IF(P254=1,$O$3,IF(P254=2,$O$4,$O$5))</f>
        <v>0</v>
      </c>
    </row>
    <row r="255">
      <c r="A255" s="1" t="s">
        <v>127</v>
      </c>
      <c r="E255" s="27" t="s">
        <v>4221</v>
      </c>
    </row>
    <row r="256">
      <c r="A256" s="1" t="s">
        <v>128</v>
      </c>
    </row>
    <row r="257">
      <c r="A257" s="1" t="s">
        <v>129</v>
      </c>
      <c r="E257" s="27" t="s">
        <v>123</v>
      </c>
    </row>
    <row r="258">
      <c r="A258" s="1" t="s">
        <v>121</v>
      </c>
      <c r="B258" s="1">
        <v>80</v>
      </c>
      <c r="C258" s="26" t="s">
        <v>4222</v>
      </c>
      <c r="D258" t="s">
        <v>123</v>
      </c>
      <c r="E258" s="27" t="s">
        <v>4223</v>
      </c>
      <c r="F258" s="28" t="s">
        <v>149</v>
      </c>
      <c r="G258" s="29">
        <v>42</v>
      </c>
      <c r="H258" s="28">
        <v>3.0000000000000001E-05</v>
      </c>
      <c r="I258" s="30">
        <f>ROUND(G258*H258,P4)</f>
        <v>0</v>
      </c>
      <c r="L258" s="31">
        <v>0</v>
      </c>
      <c r="M258" s="24">
        <f>ROUND(G258*L258,P4)</f>
        <v>0</v>
      </c>
      <c r="N258" s="25" t="s">
        <v>536</v>
      </c>
      <c r="O258" s="32">
        <f>M258*AA258</f>
        <v>0</v>
      </c>
      <c r="P258" s="1">
        <v>3</v>
      </c>
      <c r="AA258" s="1">
        <f>IF(P258=1,$O$3,IF(P258=2,$O$4,$O$5))</f>
        <v>0</v>
      </c>
    </row>
    <row r="259">
      <c r="A259" s="1" t="s">
        <v>127</v>
      </c>
      <c r="E259" s="27" t="s">
        <v>4223</v>
      </c>
    </row>
    <row r="260">
      <c r="A260" s="1" t="s">
        <v>128</v>
      </c>
    </row>
    <row r="261">
      <c r="A261" s="1" t="s">
        <v>129</v>
      </c>
      <c r="E261" s="27" t="s">
        <v>123</v>
      </c>
    </row>
    <row r="262">
      <c r="A262" s="1" t="s">
        <v>121</v>
      </c>
      <c r="B262" s="1">
        <v>73</v>
      </c>
      <c r="C262" s="26" t="s">
        <v>972</v>
      </c>
      <c r="D262" t="s">
        <v>123</v>
      </c>
      <c r="E262" s="27" t="s">
        <v>973</v>
      </c>
      <c r="F262" s="28" t="s">
        <v>149</v>
      </c>
      <c r="G262" s="29">
        <v>292</v>
      </c>
      <c r="H262" s="28">
        <v>1.0000000000000001E-05</v>
      </c>
      <c r="I262" s="30">
        <f>ROUND(G262*H262,P4)</f>
        <v>0</v>
      </c>
      <c r="L262" s="31">
        <v>0</v>
      </c>
      <c r="M262" s="24">
        <f>ROUND(G262*L262,P4)</f>
        <v>0</v>
      </c>
      <c r="N262" s="25" t="s">
        <v>536</v>
      </c>
      <c r="O262" s="32">
        <f>M262*AA262</f>
        <v>0</v>
      </c>
      <c r="P262" s="1">
        <v>3</v>
      </c>
      <c r="AA262" s="1">
        <f>IF(P262=1,$O$3,IF(P262=2,$O$4,$O$5))</f>
        <v>0</v>
      </c>
    </row>
    <row r="263">
      <c r="A263" s="1" t="s">
        <v>127</v>
      </c>
      <c r="E263" s="27" t="s">
        <v>973</v>
      </c>
    </row>
    <row r="264">
      <c r="A264" s="1" t="s">
        <v>128</v>
      </c>
    </row>
    <row r="265">
      <c r="A265" s="1" t="s">
        <v>129</v>
      </c>
      <c r="E265" s="27" t="s">
        <v>123</v>
      </c>
    </row>
    <row r="266">
      <c r="A266" s="1" t="s">
        <v>121</v>
      </c>
      <c r="B266" s="1">
        <v>81</v>
      </c>
      <c r="C266" s="26" t="s">
        <v>972</v>
      </c>
      <c r="D266" t="s">
        <v>119</v>
      </c>
      <c r="E266" s="27" t="s">
        <v>973</v>
      </c>
      <c r="F266" s="28" t="s">
        <v>149</v>
      </c>
      <c r="G266" s="29">
        <v>42</v>
      </c>
      <c r="H266" s="28">
        <v>1.0000000000000001E-05</v>
      </c>
      <c r="I266" s="30">
        <f>ROUND(G266*H266,P4)</f>
        <v>0</v>
      </c>
      <c r="L266" s="31">
        <v>0</v>
      </c>
      <c r="M266" s="24">
        <f>ROUND(G266*L266,P4)</f>
        <v>0</v>
      </c>
      <c r="N266" s="25" t="s">
        <v>536</v>
      </c>
      <c r="O266" s="32">
        <f>M266*AA266</f>
        <v>0</v>
      </c>
      <c r="P266" s="1">
        <v>3</v>
      </c>
      <c r="AA266" s="1">
        <f>IF(P266=1,$O$3,IF(P266=2,$O$4,$O$5))</f>
        <v>0</v>
      </c>
    </row>
    <row r="267">
      <c r="A267" s="1" t="s">
        <v>127</v>
      </c>
      <c r="E267" s="27" t="s">
        <v>973</v>
      </c>
    </row>
    <row r="268">
      <c r="A268" s="1" t="s">
        <v>128</v>
      </c>
    </row>
    <row r="269">
      <c r="A269" s="1" t="s">
        <v>129</v>
      </c>
      <c r="E269" s="27" t="s">
        <v>123</v>
      </c>
    </row>
    <row r="270">
      <c r="A270" s="1" t="s">
        <v>121</v>
      </c>
      <c r="B270" s="1">
        <v>88</v>
      </c>
      <c r="C270" s="26" t="s">
        <v>972</v>
      </c>
      <c r="D270" t="s">
        <v>1084</v>
      </c>
      <c r="E270" s="27" t="s">
        <v>973</v>
      </c>
      <c r="F270" s="28" t="s">
        <v>149</v>
      </c>
      <c r="G270" s="29">
        <v>10</v>
      </c>
      <c r="H270" s="28">
        <v>1.0000000000000001E-05</v>
      </c>
      <c r="I270" s="30">
        <f>ROUND(G270*H270,P4)</f>
        <v>0</v>
      </c>
      <c r="L270" s="31">
        <v>0</v>
      </c>
      <c r="M270" s="24">
        <f>ROUND(G270*L270,P4)</f>
        <v>0</v>
      </c>
      <c r="N270" s="25" t="s">
        <v>536</v>
      </c>
      <c r="O270" s="32">
        <f>M270*AA270</f>
        <v>0</v>
      </c>
      <c r="P270" s="1">
        <v>3</v>
      </c>
      <c r="AA270" s="1">
        <f>IF(P270=1,$O$3,IF(P270=2,$O$4,$O$5))</f>
        <v>0</v>
      </c>
    </row>
    <row r="271">
      <c r="A271" s="1" t="s">
        <v>127</v>
      </c>
      <c r="E271" s="27" t="s">
        <v>973</v>
      </c>
    </row>
    <row r="272">
      <c r="A272" s="1" t="s">
        <v>128</v>
      </c>
    </row>
    <row r="273">
      <c r="A273" s="1" t="s">
        <v>129</v>
      </c>
      <c r="E273" s="27" t="s">
        <v>123</v>
      </c>
    </row>
    <row r="274">
      <c r="A274" s="1" t="s">
        <v>121</v>
      </c>
      <c r="B274" s="1">
        <v>72</v>
      </c>
      <c r="C274" s="26" t="s">
        <v>974</v>
      </c>
      <c r="D274" t="s">
        <v>123</v>
      </c>
      <c r="E274" s="27" t="s">
        <v>975</v>
      </c>
      <c r="F274" s="28" t="s">
        <v>149</v>
      </c>
      <c r="G274" s="29">
        <v>292</v>
      </c>
      <c r="H274" s="28">
        <v>6.0000000000000002E-05</v>
      </c>
      <c r="I274" s="30">
        <f>ROUND(G274*H274,P4)</f>
        <v>0</v>
      </c>
      <c r="L274" s="31">
        <v>0</v>
      </c>
      <c r="M274" s="24">
        <f>ROUND(G274*L274,P4)</f>
        <v>0</v>
      </c>
      <c r="N274" s="25" t="s">
        <v>536</v>
      </c>
      <c r="O274" s="32">
        <f>M274*AA274</f>
        <v>0</v>
      </c>
      <c r="P274" s="1">
        <v>3</v>
      </c>
      <c r="AA274" s="1">
        <f>IF(P274=1,$O$3,IF(P274=2,$O$4,$O$5))</f>
        <v>0</v>
      </c>
    </row>
    <row r="275">
      <c r="A275" s="1" t="s">
        <v>127</v>
      </c>
      <c r="E275" s="27" t="s">
        <v>975</v>
      </c>
    </row>
    <row r="276">
      <c r="A276" s="1" t="s">
        <v>128</v>
      </c>
    </row>
    <row r="277">
      <c r="A277" s="1" t="s">
        <v>129</v>
      </c>
      <c r="E277" s="27" t="s">
        <v>123</v>
      </c>
    </row>
    <row r="278">
      <c r="A278" s="1" t="s">
        <v>121</v>
      </c>
      <c r="B278" s="1">
        <v>87</v>
      </c>
      <c r="C278" s="26" t="s">
        <v>974</v>
      </c>
      <c r="D278" t="s">
        <v>119</v>
      </c>
      <c r="E278" s="27" t="s">
        <v>975</v>
      </c>
      <c r="F278" s="28" t="s">
        <v>149</v>
      </c>
      <c r="G278" s="29">
        <v>10</v>
      </c>
      <c r="H278" s="28">
        <v>6.0000000000000002E-05</v>
      </c>
      <c r="I278" s="30">
        <f>ROUND(G278*H278,P4)</f>
        <v>0</v>
      </c>
      <c r="L278" s="31">
        <v>0</v>
      </c>
      <c r="M278" s="24">
        <f>ROUND(G278*L278,P4)</f>
        <v>0</v>
      </c>
      <c r="N278" s="25" t="s">
        <v>536</v>
      </c>
      <c r="O278" s="32">
        <f>M278*AA278</f>
        <v>0</v>
      </c>
      <c r="P278" s="1">
        <v>3</v>
      </c>
      <c r="AA278" s="1">
        <f>IF(P278=1,$O$3,IF(P278=2,$O$4,$O$5))</f>
        <v>0</v>
      </c>
    </row>
    <row r="279">
      <c r="A279" s="1" t="s">
        <v>127</v>
      </c>
      <c r="E279" s="27" t="s">
        <v>975</v>
      </c>
    </row>
    <row r="280">
      <c r="A280" s="1" t="s">
        <v>128</v>
      </c>
    </row>
    <row r="281">
      <c r="A281" s="1" t="s">
        <v>129</v>
      </c>
      <c r="E281" s="27" t="s">
        <v>123</v>
      </c>
    </row>
    <row r="282">
      <c r="A282" s="1" t="s">
        <v>121</v>
      </c>
      <c r="B282" s="1">
        <v>95</v>
      </c>
      <c r="C282" s="26" t="s">
        <v>992</v>
      </c>
      <c r="D282" t="s">
        <v>123</v>
      </c>
      <c r="E282" s="27" t="s">
        <v>993</v>
      </c>
      <c r="F282" s="28" t="s">
        <v>149</v>
      </c>
      <c r="G282" s="29">
        <v>833</v>
      </c>
      <c r="H282" s="28">
        <v>4.0000000000000003E-05</v>
      </c>
      <c r="I282" s="30">
        <f>ROUND(G282*H282,P4)</f>
        <v>0</v>
      </c>
      <c r="L282" s="31">
        <v>0</v>
      </c>
      <c r="M282" s="24">
        <f>ROUND(G282*L282,P4)</f>
        <v>0</v>
      </c>
      <c r="N282" s="25" t="s">
        <v>536</v>
      </c>
      <c r="O282" s="32">
        <f>M282*AA282</f>
        <v>0</v>
      </c>
      <c r="P282" s="1">
        <v>3</v>
      </c>
      <c r="AA282" s="1">
        <f>IF(P282=1,$O$3,IF(P282=2,$O$4,$O$5))</f>
        <v>0</v>
      </c>
    </row>
    <row r="283">
      <c r="A283" s="1" t="s">
        <v>127</v>
      </c>
      <c r="E283" s="27" t="s">
        <v>993</v>
      </c>
    </row>
    <row r="284">
      <c r="A284" s="1" t="s">
        <v>128</v>
      </c>
    </row>
    <row r="285">
      <c r="A285" s="1" t="s">
        <v>129</v>
      </c>
      <c r="E285" s="27" t="s">
        <v>123</v>
      </c>
    </row>
    <row r="286" ht="25.5">
      <c r="A286" s="1" t="s">
        <v>121</v>
      </c>
      <c r="B286" s="1">
        <v>94</v>
      </c>
      <c r="C286" s="26" t="s">
        <v>813</v>
      </c>
      <c r="D286" t="s">
        <v>123</v>
      </c>
      <c r="E286" s="27" t="s">
        <v>814</v>
      </c>
      <c r="F286" s="28" t="s">
        <v>149</v>
      </c>
      <c r="G286" s="29">
        <v>833</v>
      </c>
      <c r="H286" s="28">
        <v>0</v>
      </c>
      <c r="I286" s="30">
        <f>ROUND(G286*H286,P4)</f>
        <v>0</v>
      </c>
      <c r="L286" s="31">
        <v>0</v>
      </c>
      <c r="M286" s="24">
        <f>ROUND(G286*L286,P4)</f>
        <v>0</v>
      </c>
      <c r="N286" s="25" t="s">
        <v>536</v>
      </c>
      <c r="O286" s="32">
        <f>M286*AA286</f>
        <v>0</v>
      </c>
      <c r="P286" s="1">
        <v>3</v>
      </c>
      <c r="AA286" s="1">
        <f>IF(P286=1,$O$3,IF(P286=2,$O$4,$O$5))</f>
        <v>0</v>
      </c>
    </row>
    <row r="287" ht="38.25">
      <c r="A287" s="1" t="s">
        <v>127</v>
      </c>
      <c r="E287" s="27" t="s">
        <v>815</v>
      </c>
    </row>
    <row r="288" ht="76.5">
      <c r="A288" s="1" t="s">
        <v>128</v>
      </c>
      <c r="E288" s="33" t="s">
        <v>4224</v>
      </c>
    </row>
    <row r="289">
      <c r="A289" s="1" t="s">
        <v>129</v>
      </c>
      <c r="E289" s="27" t="s">
        <v>123</v>
      </c>
    </row>
    <row r="290" ht="25.5">
      <c r="A290" s="1" t="s">
        <v>121</v>
      </c>
      <c r="B290" s="1">
        <v>82</v>
      </c>
      <c r="C290" s="26" t="s">
        <v>4225</v>
      </c>
      <c r="D290" t="s">
        <v>123</v>
      </c>
      <c r="E290" s="27" t="s">
        <v>4226</v>
      </c>
      <c r="F290" s="28" t="s">
        <v>149</v>
      </c>
      <c r="G290" s="29">
        <v>5</v>
      </c>
      <c r="H290" s="28">
        <v>0</v>
      </c>
      <c r="I290" s="30">
        <f>ROUND(G290*H290,P4)</f>
        <v>0</v>
      </c>
      <c r="L290" s="31">
        <v>0</v>
      </c>
      <c r="M290" s="24">
        <f>ROUND(G290*L290,P4)</f>
        <v>0</v>
      </c>
      <c r="N290" s="25" t="s">
        <v>536</v>
      </c>
      <c r="O290" s="32">
        <f>M290*AA290</f>
        <v>0</v>
      </c>
      <c r="P290" s="1">
        <v>3</v>
      </c>
      <c r="AA290" s="1">
        <f>IF(P290=1,$O$3,IF(P290=2,$O$4,$O$5))</f>
        <v>0</v>
      </c>
    </row>
    <row r="291" ht="25.5">
      <c r="A291" s="1" t="s">
        <v>127</v>
      </c>
      <c r="E291" s="27" t="s">
        <v>4226</v>
      </c>
    </row>
    <row r="292">
      <c r="A292" s="1" t="s">
        <v>128</v>
      </c>
    </row>
    <row r="293">
      <c r="A293" s="1" t="s">
        <v>129</v>
      </c>
      <c r="E293" s="27" t="s">
        <v>123</v>
      </c>
    </row>
    <row r="294" ht="25.5">
      <c r="A294" s="1" t="s">
        <v>121</v>
      </c>
      <c r="B294" s="1">
        <v>84</v>
      </c>
      <c r="C294" s="26" t="s">
        <v>4227</v>
      </c>
      <c r="D294" t="s">
        <v>123</v>
      </c>
      <c r="E294" s="27" t="s">
        <v>4228</v>
      </c>
      <c r="F294" s="28" t="s">
        <v>149</v>
      </c>
      <c r="G294" s="29">
        <v>57</v>
      </c>
      <c r="H294" s="28">
        <v>0</v>
      </c>
      <c r="I294" s="30">
        <f>ROUND(G294*H294,P4)</f>
        <v>0</v>
      </c>
      <c r="L294" s="31">
        <v>0</v>
      </c>
      <c r="M294" s="24">
        <f>ROUND(G294*L294,P4)</f>
        <v>0</v>
      </c>
      <c r="N294" s="25" t="s">
        <v>536</v>
      </c>
      <c r="O294" s="32">
        <f>M294*AA294</f>
        <v>0</v>
      </c>
      <c r="P294" s="1">
        <v>3</v>
      </c>
      <c r="AA294" s="1">
        <f>IF(P294=1,$O$3,IF(P294=2,$O$4,$O$5))</f>
        <v>0</v>
      </c>
    </row>
    <row r="295" ht="25.5">
      <c r="A295" s="1" t="s">
        <v>127</v>
      </c>
      <c r="E295" s="27" t="s">
        <v>4228</v>
      </c>
    </row>
    <row r="296" ht="38.25">
      <c r="A296" s="1" t="s">
        <v>128</v>
      </c>
      <c r="E296" s="33" t="s">
        <v>4229</v>
      </c>
    </row>
    <row r="297">
      <c r="A297" s="1" t="s">
        <v>129</v>
      </c>
      <c r="E297" s="27" t="s">
        <v>123</v>
      </c>
    </row>
    <row r="298" ht="25.5">
      <c r="A298" s="1" t="s">
        <v>121</v>
      </c>
      <c r="B298" s="1">
        <v>89</v>
      </c>
      <c r="C298" s="26" t="s">
        <v>4230</v>
      </c>
      <c r="D298" t="s">
        <v>123</v>
      </c>
      <c r="E298" s="27" t="s">
        <v>4231</v>
      </c>
      <c r="F298" s="28" t="s">
        <v>149</v>
      </c>
      <c r="G298" s="29">
        <v>5</v>
      </c>
      <c r="H298" s="28">
        <v>0</v>
      </c>
      <c r="I298" s="30">
        <f>ROUND(G298*H298,P4)</f>
        <v>0</v>
      </c>
      <c r="L298" s="31">
        <v>0</v>
      </c>
      <c r="M298" s="24">
        <f>ROUND(G298*L298,P4)</f>
        <v>0</v>
      </c>
      <c r="N298" s="25" t="s">
        <v>536</v>
      </c>
      <c r="O298" s="32">
        <f>M298*AA298</f>
        <v>0</v>
      </c>
      <c r="P298" s="1">
        <v>3</v>
      </c>
      <c r="AA298" s="1">
        <f>IF(P298=1,$O$3,IF(P298=2,$O$4,$O$5))</f>
        <v>0</v>
      </c>
    </row>
    <row r="299" ht="25.5">
      <c r="A299" s="1" t="s">
        <v>127</v>
      </c>
      <c r="E299" s="27" t="s">
        <v>4231</v>
      </c>
    </row>
    <row r="300">
      <c r="A300" s="1" t="s">
        <v>128</v>
      </c>
    </row>
    <row r="301">
      <c r="A301" s="1" t="s">
        <v>129</v>
      </c>
      <c r="E301" s="27" t="s">
        <v>123</v>
      </c>
    </row>
    <row r="302" ht="25.5">
      <c r="A302" s="1" t="s">
        <v>121</v>
      </c>
      <c r="B302" s="1">
        <v>78</v>
      </c>
      <c r="C302" s="26" t="s">
        <v>4232</v>
      </c>
      <c r="D302" t="s">
        <v>123</v>
      </c>
      <c r="E302" s="27" t="s">
        <v>4233</v>
      </c>
      <c r="F302" s="28" t="s">
        <v>149</v>
      </c>
      <c r="G302" s="29">
        <v>42</v>
      </c>
      <c r="H302" s="28">
        <v>0</v>
      </c>
      <c r="I302" s="30">
        <f>ROUND(G302*H302,P4)</f>
        <v>0</v>
      </c>
      <c r="L302" s="31">
        <v>0</v>
      </c>
      <c r="M302" s="24">
        <f>ROUND(G302*L302,P4)</f>
        <v>0</v>
      </c>
      <c r="N302" s="25" t="s">
        <v>536</v>
      </c>
      <c r="O302" s="32">
        <f>M302*AA302</f>
        <v>0</v>
      </c>
      <c r="P302" s="1">
        <v>3</v>
      </c>
      <c r="AA302" s="1">
        <f>IF(P302=1,$O$3,IF(P302=2,$O$4,$O$5))</f>
        <v>0</v>
      </c>
    </row>
    <row r="303" ht="25.5">
      <c r="A303" s="1" t="s">
        <v>127</v>
      </c>
      <c r="E303" s="27" t="s">
        <v>4233</v>
      </c>
    </row>
    <row r="304" ht="38.25">
      <c r="A304" s="1" t="s">
        <v>128</v>
      </c>
      <c r="E304" s="33" t="s">
        <v>4234</v>
      </c>
    </row>
    <row r="305">
      <c r="A305" s="1" t="s">
        <v>129</v>
      </c>
      <c r="E305" s="27" t="s">
        <v>123</v>
      </c>
    </row>
    <row r="306" ht="25.5">
      <c r="A306" s="1" t="s">
        <v>121</v>
      </c>
      <c r="B306" s="1">
        <v>91</v>
      </c>
      <c r="C306" s="26" t="s">
        <v>4235</v>
      </c>
      <c r="D306" t="s">
        <v>123</v>
      </c>
      <c r="E306" s="27" t="s">
        <v>4236</v>
      </c>
      <c r="F306" s="28" t="s">
        <v>149</v>
      </c>
      <c r="G306" s="29">
        <v>9</v>
      </c>
      <c r="H306" s="28">
        <v>0</v>
      </c>
      <c r="I306" s="30">
        <f>ROUND(G306*H306,P4)</f>
        <v>0</v>
      </c>
      <c r="L306" s="31">
        <v>0</v>
      </c>
      <c r="M306" s="24">
        <f>ROUND(G306*L306,P4)</f>
        <v>0</v>
      </c>
      <c r="N306" s="25" t="s">
        <v>536</v>
      </c>
      <c r="O306" s="32">
        <f>M306*AA306</f>
        <v>0</v>
      </c>
      <c r="P306" s="1">
        <v>3</v>
      </c>
      <c r="AA306" s="1">
        <f>IF(P306=1,$O$3,IF(P306=2,$O$4,$O$5))</f>
        <v>0</v>
      </c>
    </row>
    <row r="307" ht="38.25">
      <c r="A307" s="1" t="s">
        <v>127</v>
      </c>
      <c r="E307" s="27" t="s">
        <v>4237</v>
      </c>
    </row>
    <row r="308">
      <c r="A308" s="1" t="s">
        <v>128</v>
      </c>
    </row>
    <row r="309">
      <c r="A309" s="1" t="s">
        <v>129</v>
      </c>
      <c r="E309" s="27" t="s">
        <v>123</v>
      </c>
    </row>
    <row r="310" ht="25.5">
      <c r="A310" s="1" t="s">
        <v>121</v>
      </c>
      <c r="B310" s="1">
        <v>71</v>
      </c>
      <c r="C310" s="26" t="s">
        <v>978</v>
      </c>
      <c r="D310" t="s">
        <v>123</v>
      </c>
      <c r="E310" s="27" t="s">
        <v>979</v>
      </c>
      <c r="F310" s="28" t="s">
        <v>149</v>
      </c>
      <c r="G310" s="29">
        <v>292</v>
      </c>
      <c r="H310" s="28">
        <v>0</v>
      </c>
      <c r="I310" s="30">
        <f>ROUND(G310*H310,P4)</f>
        <v>0</v>
      </c>
      <c r="L310" s="31">
        <v>0</v>
      </c>
      <c r="M310" s="24">
        <f>ROUND(G310*L310,P4)</f>
        <v>0</v>
      </c>
      <c r="N310" s="25" t="s">
        <v>536</v>
      </c>
      <c r="O310" s="32">
        <f>M310*AA310</f>
        <v>0</v>
      </c>
      <c r="P310" s="1">
        <v>3</v>
      </c>
      <c r="AA310" s="1">
        <f>IF(P310=1,$O$3,IF(P310=2,$O$4,$O$5))</f>
        <v>0</v>
      </c>
    </row>
    <row r="311" ht="25.5">
      <c r="A311" s="1" t="s">
        <v>127</v>
      </c>
      <c r="E311" s="27" t="s">
        <v>979</v>
      </c>
    </row>
    <row r="312" ht="63.75">
      <c r="A312" s="1" t="s">
        <v>128</v>
      </c>
      <c r="E312" s="33" t="s">
        <v>4238</v>
      </c>
    </row>
    <row r="313">
      <c r="A313" s="1" t="s">
        <v>129</v>
      </c>
      <c r="E313" s="27" t="s">
        <v>123</v>
      </c>
    </row>
    <row r="314" ht="25.5">
      <c r="A314" s="1" t="s">
        <v>121</v>
      </c>
      <c r="B314" s="1">
        <v>86</v>
      </c>
      <c r="C314" s="26" t="s">
        <v>978</v>
      </c>
      <c r="D314" t="s">
        <v>119</v>
      </c>
      <c r="E314" s="27" t="s">
        <v>979</v>
      </c>
      <c r="F314" s="28" t="s">
        <v>149</v>
      </c>
      <c r="G314" s="29">
        <v>10</v>
      </c>
      <c r="H314" s="28">
        <v>0</v>
      </c>
      <c r="I314" s="30">
        <f>ROUND(G314*H314,P4)</f>
        <v>0</v>
      </c>
      <c r="L314" s="31">
        <v>0</v>
      </c>
      <c r="M314" s="24">
        <f>ROUND(G314*L314,P4)</f>
        <v>0</v>
      </c>
      <c r="N314" s="25" t="s">
        <v>536</v>
      </c>
      <c r="O314" s="32">
        <f>M314*AA314</f>
        <v>0</v>
      </c>
      <c r="P314" s="1">
        <v>3</v>
      </c>
      <c r="AA314" s="1">
        <f>IF(P314=1,$O$3,IF(P314=2,$O$4,$O$5))</f>
        <v>0</v>
      </c>
    </row>
    <row r="315" ht="25.5">
      <c r="A315" s="1" t="s">
        <v>127</v>
      </c>
      <c r="E315" s="27" t="s">
        <v>979</v>
      </c>
    </row>
    <row r="316">
      <c r="A316" s="1" t="s">
        <v>128</v>
      </c>
    </row>
    <row r="317">
      <c r="A317" s="1" t="s">
        <v>129</v>
      </c>
      <c r="E317" s="27" t="s">
        <v>123</v>
      </c>
    </row>
    <row r="318">
      <c r="A318" s="1" t="s">
        <v>121</v>
      </c>
      <c r="B318" s="1">
        <v>96</v>
      </c>
      <c r="C318" s="26" t="s">
        <v>4239</v>
      </c>
      <c r="D318" t="s">
        <v>123</v>
      </c>
      <c r="E318" s="27" t="s">
        <v>4240</v>
      </c>
      <c r="F318" s="28" t="s">
        <v>149</v>
      </c>
      <c r="G318" s="29">
        <v>14</v>
      </c>
      <c r="H318" s="28">
        <v>0</v>
      </c>
      <c r="I318" s="30">
        <f>ROUND(G318*H318,P4)</f>
        <v>0</v>
      </c>
      <c r="L318" s="31">
        <v>0</v>
      </c>
      <c r="M318" s="24">
        <f>ROUND(G318*L318,P4)</f>
        <v>0</v>
      </c>
      <c r="N318" s="25" t="s">
        <v>536</v>
      </c>
      <c r="O318" s="32">
        <f>M318*AA318</f>
        <v>0</v>
      </c>
      <c r="P318" s="1">
        <v>3</v>
      </c>
      <c r="AA318" s="1">
        <f>IF(P318=1,$O$3,IF(P318=2,$O$4,$O$5))</f>
        <v>0</v>
      </c>
    </row>
    <row r="319">
      <c r="A319" s="1" t="s">
        <v>127</v>
      </c>
      <c r="E319" s="27" t="s">
        <v>4240</v>
      </c>
    </row>
    <row r="320">
      <c r="A320" s="1" t="s">
        <v>128</v>
      </c>
    </row>
    <row r="321">
      <c r="A321" s="1" t="s">
        <v>129</v>
      </c>
      <c r="E321" s="27" t="s">
        <v>123</v>
      </c>
    </row>
    <row r="322">
      <c r="A322" s="1" t="s">
        <v>121</v>
      </c>
      <c r="B322" s="1">
        <v>93</v>
      </c>
      <c r="C322" s="26" t="s">
        <v>4241</v>
      </c>
      <c r="D322" t="s">
        <v>123</v>
      </c>
      <c r="E322" s="27" t="s">
        <v>4242</v>
      </c>
      <c r="F322" s="28" t="s">
        <v>149</v>
      </c>
      <c r="G322" s="29">
        <v>14</v>
      </c>
      <c r="H322" s="28">
        <v>0</v>
      </c>
      <c r="I322" s="30">
        <f>ROUND(G322*H322,P4)</f>
        <v>0</v>
      </c>
      <c r="L322" s="31">
        <v>0</v>
      </c>
      <c r="M322" s="24">
        <f>ROUND(G322*L322,P4)</f>
        <v>0</v>
      </c>
      <c r="N322" s="25" t="s">
        <v>536</v>
      </c>
      <c r="O322" s="32">
        <f>M322*AA322</f>
        <v>0</v>
      </c>
      <c r="P322" s="1">
        <v>3</v>
      </c>
      <c r="AA322" s="1">
        <f>IF(P322=1,$O$3,IF(P322=2,$O$4,$O$5))</f>
        <v>0</v>
      </c>
    </row>
    <row r="323">
      <c r="A323" s="1" t="s">
        <v>127</v>
      </c>
      <c r="E323" s="27" t="s">
        <v>4242</v>
      </c>
    </row>
    <row r="324">
      <c r="A324" s="1" t="s">
        <v>128</v>
      </c>
    </row>
    <row r="325">
      <c r="A325" s="1" t="s">
        <v>129</v>
      </c>
      <c r="E325" s="27" t="s">
        <v>4243</v>
      </c>
    </row>
    <row r="326">
      <c r="A326" s="1" t="s">
        <v>121</v>
      </c>
      <c r="B326" s="1">
        <v>97</v>
      </c>
      <c r="C326" s="26" t="s">
        <v>4244</v>
      </c>
      <c r="D326" t="s">
        <v>123</v>
      </c>
      <c r="E326" s="27" t="s">
        <v>4245</v>
      </c>
      <c r="F326" s="28" t="s">
        <v>149</v>
      </c>
      <c r="G326" s="29">
        <v>14</v>
      </c>
      <c r="H326" s="28">
        <v>0</v>
      </c>
      <c r="I326" s="30">
        <f>ROUND(G326*H326,P4)</f>
        <v>0</v>
      </c>
      <c r="L326" s="31">
        <v>0</v>
      </c>
      <c r="M326" s="24">
        <f>ROUND(G326*L326,P4)</f>
        <v>0</v>
      </c>
      <c r="N326" s="25" t="s">
        <v>177</v>
      </c>
      <c r="O326" s="32">
        <f>M326*AA326</f>
        <v>0</v>
      </c>
      <c r="P326" s="1">
        <v>3</v>
      </c>
      <c r="AA326" s="1">
        <f>IF(P326=1,$O$3,IF(P326=2,$O$4,$O$5))</f>
        <v>0</v>
      </c>
    </row>
    <row r="327">
      <c r="A327" s="1" t="s">
        <v>127</v>
      </c>
      <c r="E327" s="27" t="s">
        <v>4245</v>
      </c>
    </row>
    <row r="328">
      <c r="A328" s="1" t="s">
        <v>128</v>
      </c>
    </row>
    <row r="329">
      <c r="A329" s="1" t="s">
        <v>129</v>
      </c>
      <c r="E329" s="27" t="s">
        <v>123</v>
      </c>
    </row>
    <row r="330">
      <c r="A330" s="1" t="s">
        <v>121</v>
      </c>
      <c r="B330" s="1">
        <v>74</v>
      </c>
      <c r="C330" s="26" t="s">
        <v>4246</v>
      </c>
      <c r="D330" t="s">
        <v>123</v>
      </c>
      <c r="E330" s="27" t="s">
        <v>4247</v>
      </c>
      <c r="F330" s="28" t="s">
        <v>149</v>
      </c>
      <c r="G330" s="29">
        <v>6</v>
      </c>
      <c r="H330" s="28">
        <v>0</v>
      </c>
      <c r="I330" s="30">
        <f>ROUND(G330*H330,P4)</f>
        <v>0</v>
      </c>
      <c r="L330" s="31">
        <v>0</v>
      </c>
      <c r="M330" s="24">
        <f>ROUND(G330*L330,P4)</f>
        <v>0</v>
      </c>
      <c r="N330" s="25" t="s">
        <v>177</v>
      </c>
      <c r="O330" s="32">
        <f>M330*AA330</f>
        <v>0</v>
      </c>
      <c r="P330" s="1">
        <v>3</v>
      </c>
      <c r="AA330" s="1">
        <f>IF(P330=1,$O$3,IF(P330=2,$O$4,$O$5))</f>
        <v>0</v>
      </c>
    </row>
    <row r="331">
      <c r="A331" s="1" t="s">
        <v>127</v>
      </c>
      <c r="E331" s="27" t="s">
        <v>4247</v>
      </c>
    </row>
    <row r="332">
      <c r="A332" s="1" t="s">
        <v>128</v>
      </c>
    </row>
    <row r="333">
      <c r="A333" s="1" t="s">
        <v>129</v>
      </c>
      <c r="E333" s="27" t="s">
        <v>123</v>
      </c>
    </row>
    <row r="334">
      <c r="A334" s="1" t="s">
        <v>121</v>
      </c>
      <c r="B334" s="1">
        <v>75</v>
      </c>
      <c r="C334" s="26" t="s">
        <v>4248</v>
      </c>
      <c r="D334" t="s">
        <v>123</v>
      </c>
      <c r="E334" s="27" t="s">
        <v>4249</v>
      </c>
      <c r="F334" s="28" t="s">
        <v>149</v>
      </c>
      <c r="G334" s="29">
        <v>6</v>
      </c>
      <c r="H334" s="28">
        <v>0</v>
      </c>
      <c r="I334" s="30">
        <f>ROUND(G334*H334,P4)</f>
        <v>0</v>
      </c>
      <c r="L334" s="31">
        <v>0</v>
      </c>
      <c r="M334" s="24">
        <f>ROUND(G334*L334,P4)</f>
        <v>0</v>
      </c>
      <c r="N334" s="25" t="s">
        <v>177</v>
      </c>
      <c r="O334" s="32">
        <f>M334*AA334</f>
        <v>0</v>
      </c>
      <c r="P334" s="1">
        <v>3</v>
      </c>
      <c r="AA334" s="1">
        <f>IF(P334=1,$O$3,IF(P334=2,$O$4,$O$5))</f>
        <v>0</v>
      </c>
    </row>
    <row r="335">
      <c r="A335" s="1" t="s">
        <v>127</v>
      </c>
      <c r="E335" s="27" t="s">
        <v>4249</v>
      </c>
    </row>
    <row r="336">
      <c r="A336" s="1" t="s">
        <v>128</v>
      </c>
    </row>
    <row r="337">
      <c r="A337" s="1" t="s">
        <v>129</v>
      </c>
      <c r="E337" s="27" t="s">
        <v>123</v>
      </c>
    </row>
    <row r="338">
      <c r="A338" s="1" t="s">
        <v>121</v>
      </c>
      <c r="B338" s="1">
        <v>76</v>
      </c>
      <c r="C338" s="26" t="s">
        <v>4250</v>
      </c>
      <c r="D338" t="s">
        <v>123</v>
      </c>
      <c r="E338" s="27" t="s">
        <v>4251</v>
      </c>
      <c r="F338" s="28" t="s">
        <v>149</v>
      </c>
      <c r="G338" s="29">
        <v>38</v>
      </c>
      <c r="H338" s="28">
        <v>0</v>
      </c>
      <c r="I338" s="30">
        <f>ROUND(G338*H338,P4)</f>
        <v>0</v>
      </c>
      <c r="L338" s="31">
        <v>0</v>
      </c>
      <c r="M338" s="24">
        <f>ROUND(G338*L338,P4)</f>
        <v>0</v>
      </c>
      <c r="N338" s="25" t="s">
        <v>177</v>
      </c>
      <c r="O338" s="32">
        <f>M338*AA338</f>
        <v>0</v>
      </c>
      <c r="P338" s="1">
        <v>3</v>
      </c>
      <c r="AA338" s="1">
        <f>IF(P338=1,$O$3,IF(P338=2,$O$4,$O$5))</f>
        <v>0</v>
      </c>
    </row>
    <row r="339">
      <c r="A339" s="1" t="s">
        <v>127</v>
      </c>
      <c r="E339" s="27" t="s">
        <v>4251</v>
      </c>
    </row>
    <row r="340" ht="38.25">
      <c r="A340" s="1" t="s">
        <v>128</v>
      </c>
      <c r="E340" s="33" t="s">
        <v>4252</v>
      </c>
    </row>
    <row r="341">
      <c r="A341" s="1" t="s">
        <v>129</v>
      </c>
      <c r="E341" s="27" t="s">
        <v>123</v>
      </c>
    </row>
    <row r="342">
      <c r="A342" s="1" t="s">
        <v>121</v>
      </c>
      <c r="B342" s="1">
        <v>77</v>
      </c>
      <c r="C342" s="26" t="s">
        <v>4253</v>
      </c>
      <c r="D342" t="s">
        <v>123</v>
      </c>
      <c r="E342" s="27" t="s">
        <v>4254</v>
      </c>
      <c r="F342" s="28" t="s">
        <v>149</v>
      </c>
      <c r="G342" s="29">
        <v>38</v>
      </c>
      <c r="H342" s="28">
        <v>0</v>
      </c>
      <c r="I342" s="30">
        <f>ROUND(G342*H342,P4)</f>
        <v>0</v>
      </c>
      <c r="L342" s="31">
        <v>0</v>
      </c>
      <c r="M342" s="24">
        <f>ROUND(G342*L342,P4)</f>
        <v>0</v>
      </c>
      <c r="N342" s="25" t="s">
        <v>177</v>
      </c>
      <c r="O342" s="32">
        <f>M342*AA342</f>
        <v>0</v>
      </c>
      <c r="P342" s="1">
        <v>3</v>
      </c>
      <c r="AA342" s="1">
        <f>IF(P342=1,$O$3,IF(P342=2,$O$4,$O$5))</f>
        <v>0</v>
      </c>
    </row>
    <row r="343">
      <c r="A343" s="1" t="s">
        <v>127</v>
      </c>
      <c r="E343" s="27" t="s">
        <v>4254</v>
      </c>
    </row>
    <row r="344">
      <c r="A344" s="1" t="s">
        <v>128</v>
      </c>
    </row>
    <row r="345">
      <c r="A345" s="1" t="s">
        <v>129</v>
      </c>
      <c r="E345" s="27" t="s">
        <v>123</v>
      </c>
    </row>
    <row r="346">
      <c r="A346" s="1" t="s">
        <v>118</v>
      </c>
      <c r="C346" s="22" t="s">
        <v>4255</v>
      </c>
      <c r="E346" s="23" t="s">
        <v>4256</v>
      </c>
      <c r="L346" s="24">
        <f>SUMIFS(L347:L394,A347:A394,"P")</f>
        <v>0</v>
      </c>
      <c r="M346" s="24">
        <f>SUMIFS(M347:M394,A347:A394,"P")</f>
        <v>0</v>
      </c>
      <c r="N346" s="25"/>
    </row>
    <row r="347" ht="25.5">
      <c r="A347" s="1" t="s">
        <v>121</v>
      </c>
      <c r="B347" s="1">
        <v>106</v>
      </c>
      <c r="C347" s="26" t="s">
        <v>4257</v>
      </c>
      <c r="D347" t="s">
        <v>123</v>
      </c>
      <c r="E347" s="27" t="s">
        <v>4258</v>
      </c>
      <c r="F347" s="28" t="s">
        <v>149</v>
      </c>
      <c r="G347" s="29">
        <v>65</v>
      </c>
      <c r="H347" s="28">
        <v>0</v>
      </c>
      <c r="I347" s="30">
        <f>ROUND(G347*H347,P4)</f>
        <v>0</v>
      </c>
      <c r="L347" s="31">
        <v>0</v>
      </c>
      <c r="M347" s="24">
        <f>ROUND(G347*L347,P4)</f>
        <v>0</v>
      </c>
      <c r="N347" s="25" t="s">
        <v>536</v>
      </c>
      <c r="O347" s="32">
        <f>M347*AA347</f>
        <v>0</v>
      </c>
      <c r="P347" s="1">
        <v>3</v>
      </c>
      <c r="AA347" s="1">
        <f>IF(P347=1,$O$3,IF(P347=2,$O$4,$O$5))</f>
        <v>0</v>
      </c>
    </row>
    <row r="348" ht="25.5">
      <c r="A348" s="1" t="s">
        <v>127</v>
      </c>
      <c r="E348" s="27" t="s">
        <v>4258</v>
      </c>
    </row>
    <row r="349">
      <c r="A349" s="1" t="s">
        <v>128</v>
      </c>
    </row>
    <row r="350">
      <c r="A350" s="1" t="s">
        <v>129</v>
      </c>
      <c r="E350" s="27" t="s">
        <v>123</v>
      </c>
    </row>
    <row r="351">
      <c r="A351" s="1" t="s">
        <v>121</v>
      </c>
      <c r="B351" s="1">
        <v>100</v>
      </c>
      <c r="C351" s="26" t="s">
        <v>4259</v>
      </c>
      <c r="D351" t="s">
        <v>123</v>
      </c>
      <c r="E351" s="27" t="s">
        <v>4260</v>
      </c>
      <c r="F351" s="28" t="s">
        <v>142</v>
      </c>
      <c r="G351" s="29">
        <v>315</v>
      </c>
      <c r="H351" s="28">
        <v>6.0000000000000002E-05</v>
      </c>
      <c r="I351" s="30">
        <f>ROUND(G351*H351,P4)</f>
        <v>0</v>
      </c>
      <c r="L351" s="31">
        <v>0</v>
      </c>
      <c r="M351" s="24">
        <f>ROUND(G351*L351,P4)</f>
        <v>0</v>
      </c>
      <c r="N351" s="25" t="s">
        <v>536</v>
      </c>
      <c r="O351" s="32">
        <f>M351*AA351</f>
        <v>0</v>
      </c>
      <c r="P351" s="1">
        <v>3</v>
      </c>
      <c r="AA351" s="1">
        <f>IF(P351=1,$O$3,IF(P351=2,$O$4,$O$5))</f>
        <v>0</v>
      </c>
    </row>
    <row r="352">
      <c r="A352" s="1" t="s">
        <v>127</v>
      </c>
      <c r="E352" s="27" t="s">
        <v>4260</v>
      </c>
    </row>
    <row r="353">
      <c r="A353" s="1" t="s">
        <v>128</v>
      </c>
      <c r="E353" s="33" t="s">
        <v>4261</v>
      </c>
    </row>
    <row r="354">
      <c r="A354" s="1" t="s">
        <v>129</v>
      </c>
      <c r="E354" s="27" t="s">
        <v>123</v>
      </c>
    </row>
    <row r="355">
      <c r="A355" s="1" t="s">
        <v>121</v>
      </c>
      <c r="B355" s="1">
        <v>101</v>
      </c>
      <c r="C355" s="26" t="s">
        <v>705</v>
      </c>
      <c r="D355" t="s">
        <v>123</v>
      </c>
      <c r="E355" s="27" t="s">
        <v>706</v>
      </c>
      <c r="F355" s="28" t="s">
        <v>142</v>
      </c>
      <c r="G355" s="29">
        <v>690</v>
      </c>
      <c r="H355" s="28">
        <v>6.9999999999999994E-05</v>
      </c>
      <c r="I355" s="30">
        <f>ROUND(G355*H355,P4)</f>
        <v>0</v>
      </c>
      <c r="L355" s="31">
        <v>0</v>
      </c>
      <c r="M355" s="24">
        <f>ROUND(G355*L355,P4)</f>
        <v>0</v>
      </c>
      <c r="N355" s="25" t="s">
        <v>536</v>
      </c>
      <c r="O355" s="32">
        <f>M355*AA355</f>
        <v>0</v>
      </c>
      <c r="P355" s="1">
        <v>3</v>
      </c>
      <c r="AA355" s="1">
        <f>IF(P355=1,$O$3,IF(P355=2,$O$4,$O$5))</f>
        <v>0</v>
      </c>
    </row>
    <row r="356">
      <c r="A356" s="1" t="s">
        <v>127</v>
      </c>
      <c r="E356" s="27" t="s">
        <v>706</v>
      </c>
    </row>
    <row r="357">
      <c r="A357" s="1" t="s">
        <v>128</v>
      </c>
      <c r="E357" s="33" t="s">
        <v>4149</v>
      </c>
    </row>
    <row r="358">
      <c r="A358" s="1" t="s">
        <v>129</v>
      </c>
      <c r="E358" s="27" t="s">
        <v>123</v>
      </c>
    </row>
    <row r="359" ht="25.5">
      <c r="A359" s="1" t="s">
        <v>121</v>
      </c>
      <c r="B359" s="1">
        <v>104</v>
      </c>
      <c r="C359" s="26" t="s">
        <v>4262</v>
      </c>
      <c r="D359" t="s">
        <v>123</v>
      </c>
      <c r="E359" s="27" t="s">
        <v>4263</v>
      </c>
      <c r="F359" s="28" t="s">
        <v>142</v>
      </c>
      <c r="G359" s="29">
        <v>90</v>
      </c>
      <c r="H359" s="28">
        <v>0.00019000000000000001</v>
      </c>
      <c r="I359" s="30">
        <f>ROUND(G359*H359,P4)</f>
        <v>0</v>
      </c>
      <c r="L359" s="31">
        <v>0</v>
      </c>
      <c r="M359" s="24">
        <f>ROUND(G359*L359,P4)</f>
        <v>0</v>
      </c>
      <c r="N359" s="25" t="s">
        <v>536</v>
      </c>
      <c r="O359" s="32">
        <f>M359*AA359</f>
        <v>0</v>
      </c>
      <c r="P359" s="1">
        <v>3</v>
      </c>
      <c r="AA359" s="1">
        <f>IF(P359=1,$O$3,IF(P359=2,$O$4,$O$5))</f>
        <v>0</v>
      </c>
    </row>
    <row r="360" ht="25.5">
      <c r="A360" s="1" t="s">
        <v>127</v>
      </c>
      <c r="E360" s="27" t="s">
        <v>4263</v>
      </c>
    </row>
    <row r="361">
      <c r="A361" s="1" t="s">
        <v>128</v>
      </c>
      <c r="E361" s="33" t="s">
        <v>4264</v>
      </c>
    </row>
    <row r="362">
      <c r="A362" s="1" t="s">
        <v>129</v>
      </c>
      <c r="E362" s="27" t="s">
        <v>123</v>
      </c>
    </row>
    <row r="363" ht="25.5">
      <c r="A363" s="1" t="s">
        <v>121</v>
      </c>
      <c r="B363" s="1">
        <v>105</v>
      </c>
      <c r="C363" s="26" t="s">
        <v>827</v>
      </c>
      <c r="D363" t="s">
        <v>123</v>
      </c>
      <c r="E363" s="27" t="s">
        <v>828</v>
      </c>
      <c r="F363" s="28" t="s">
        <v>142</v>
      </c>
      <c r="G363" s="29">
        <v>190</v>
      </c>
      <c r="H363" s="28">
        <v>0.00025999999999999998</v>
      </c>
      <c r="I363" s="30">
        <f>ROUND(G363*H363,P4)</f>
        <v>0</v>
      </c>
      <c r="L363" s="31">
        <v>0</v>
      </c>
      <c r="M363" s="24">
        <f>ROUND(G363*L363,P4)</f>
        <v>0</v>
      </c>
      <c r="N363" s="25" t="s">
        <v>536</v>
      </c>
      <c r="O363" s="32">
        <f>M363*AA363</f>
        <v>0</v>
      </c>
      <c r="P363" s="1">
        <v>3</v>
      </c>
      <c r="AA363" s="1">
        <f>IF(P363=1,$O$3,IF(P363=2,$O$4,$O$5))</f>
        <v>0</v>
      </c>
    </row>
    <row r="364" ht="25.5">
      <c r="A364" s="1" t="s">
        <v>127</v>
      </c>
      <c r="E364" s="27" t="s">
        <v>828</v>
      </c>
    </row>
    <row r="365">
      <c r="A365" s="1" t="s">
        <v>128</v>
      </c>
      <c r="E365" s="33" t="s">
        <v>4265</v>
      </c>
    </row>
    <row r="366">
      <c r="A366" s="1" t="s">
        <v>129</v>
      </c>
      <c r="E366" s="27" t="s">
        <v>123</v>
      </c>
    </row>
    <row r="367" ht="25.5">
      <c r="A367" s="1" t="s">
        <v>121</v>
      </c>
      <c r="B367" s="1">
        <v>103</v>
      </c>
      <c r="C367" s="26" t="s">
        <v>4266</v>
      </c>
      <c r="D367" t="s">
        <v>123</v>
      </c>
      <c r="E367" s="27" t="s">
        <v>4267</v>
      </c>
      <c r="F367" s="28" t="s">
        <v>142</v>
      </c>
      <c r="G367" s="29">
        <v>355</v>
      </c>
      <c r="H367" s="28">
        <v>0.00035</v>
      </c>
      <c r="I367" s="30">
        <f>ROUND(G367*H367,P4)</f>
        <v>0</v>
      </c>
      <c r="L367" s="31">
        <v>0</v>
      </c>
      <c r="M367" s="24">
        <f>ROUND(G367*L367,P4)</f>
        <v>0</v>
      </c>
      <c r="N367" s="25" t="s">
        <v>536</v>
      </c>
      <c r="O367" s="32">
        <f>M367*AA367</f>
        <v>0</v>
      </c>
      <c r="P367" s="1">
        <v>3</v>
      </c>
      <c r="AA367" s="1">
        <f>IF(P367=1,$O$3,IF(P367=2,$O$4,$O$5))</f>
        <v>0</v>
      </c>
    </row>
    <row r="368" ht="25.5">
      <c r="A368" s="1" t="s">
        <v>127</v>
      </c>
      <c r="E368" s="27" t="s">
        <v>4267</v>
      </c>
    </row>
    <row r="369">
      <c r="A369" s="1" t="s">
        <v>128</v>
      </c>
      <c r="E369" s="33" t="s">
        <v>4268</v>
      </c>
    </row>
    <row r="370">
      <c r="A370" s="1" t="s">
        <v>129</v>
      </c>
      <c r="E370" s="27" t="s">
        <v>123</v>
      </c>
    </row>
    <row r="371">
      <c r="A371" s="1" t="s">
        <v>121</v>
      </c>
      <c r="B371" s="1">
        <v>107</v>
      </c>
      <c r="C371" s="26" t="s">
        <v>4269</v>
      </c>
      <c r="D371" t="s">
        <v>123</v>
      </c>
      <c r="E371" s="27" t="s">
        <v>4270</v>
      </c>
      <c r="F371" s="28" t="s">
        <v>149</v>
      </c>
      <c r="G371" s="29">
        <v>65</v>
      </c>
      <c r="H371" s="28">
        <v>0.00019000000000000001</v>
      </c>
      <c r="I371" s="30">
        <f>ROUND(G371*H371,P4)</f>
        <v>0</v>
      </c>
      <c r="L371" s="31">
        <v>0</v>
      </c>
      <c r="M371" s="24">
        <f>ROUND(G371*L371,P4)</f>
        <v>0</v>
      </c>
      <c r="N371" s="25" t="s">
        <v>536</v>
      </c>
      <c r="O371" s="32">
        <f>M371*AA371</f>
        <v>0</v>
      </c>
      <c r="P371" s="1">
        <v>3</v>
      </c>
      <c r="AA371" s="1">
        <f>IF(P371=1,$O$3,IF(P371=2,$O$4,$O$5))</f>
        <v>0</v>
      </c>
    </row>
    <row r="372">
      <c r="A372" s="1" t="s">
        <v>127</v>
      </c>
      <c r="E372" s="27" t="s">
        <v>4270</v>
      </c>
    </row>
    <row r="373">
      <c r="A373" s="1" t="s">
        <v>128</v>
      </c>
      <c r="E373" s="33" t="s">
        <v>4271</v>
      </c>
    </row>
    <row r="374">
      <c r="A374" s="1" t="s">
        <v>129</v>
      </c>
      <c r="E374" s="27" t="s">
        <v>123</v>
      </c>
    </row>
    <row r="375" ht="25.5">
      <c r="A375" s="1" t="s">
        <v>121</v>
      </c>
      <c r="B375" s="1">
        <v>98</v>
      </c>
      <c r="C375" s="26" t="s">
        <v>811</v>
      </c>
      <c r="D375" t="s">
        <v>123</v>
      </c>
      <c r="E375" s="27" t="s">
        <v>812</v>
      </c>
      <c r="F375" s="28" t="s">
        <v>142</v>
      </c>
      <c r="G375" s="29">
        <v>600</v>
      </c>
      <c r="H375" s="28">
        <v>0</v>
      </c>
      <c r="I375" s="30">
        <f>ROUND(G375*H375,P4)</f>
        <v>0</v>
      </c>
      <c r="L375" s="31">
        <v>0</v>
      </c>
      <c r="M375" s="24">
        <f>ROUND(G375*L375,P4)</f>
        <v>0</v>
      </c>
      <c r="N375" s="25" t="s">
        <v>536</v>
      </c>
      <c r="O375" s="32">
        <f>M375*AA375</f>
        <v>0</v>
      </c>
      <c r="P375" s="1">
        <v>3</v>
      </c>
      <c r="AA375" s="1">
        <f>IF(P375=1,$O$3,IF(P375=2,$O$4,$O$5))</f>
        <v>0</v>
      </c>
    </row>
    <row r="376" ht="25.5">
      <c r="A376" s="1" t="s">
        <v>127</v>
      </c>
      <c r="E376" s="27" t="s">
        <v>812</v>
      </c>
    </row>
    <row r="377" ht="38.25">
      <c r="A377" s="1" t="s">
        <v>128</v>
      </c>
      <c r="E377" s="33" t="s">
        <v>4272</v>
      </c>
    </row>
    <row r="378">
      <c r="A378" s="1" t="s">
        <v>129</v>
      </c>
      <c r="E378" s="27" t="s">
        <v>123</v>
      </c>
    </row>
    <row r="379" ht="25.5">
      <c r="A379" s="1" t="s">
        <v>121</v>
      </c>
      <c r="B379" s="1">
        <v>99</v>
      </c>
      <c r="C379" s="26" t="s">
        <v>4273</v>
      </c>
      <c r="D379" t="s">
        <v>123</v>
      </c>
      <c r="E379" s="27" t="s">
        <v>4274</v>
      </c>
      <c r="F379" s="28" t="s">
        <v>142</v>
      </c>
      <c r="G379" s="29">
        <v>300</v>
      </c>
      <c r="H379" s="28">
        <v>0</v>
      </c>
      <c r="I379" s="30">
        <f>ROUND(G379*H379,P4)</f>
        <v>0</v>
      </c>
      <c r="L379" s="31">
        <v>0</v>
      </c>
      <c r="M379" s="24">
        <f>ROUND(G379*L379,P4)</f>
        <v>0</v>
      </c>
      <c r="N379" s="25" t="s">
        <v>536</v>
      </c>
      <c r="O379" s="32">
        <f>M379*AA379</f>
        <v>0</v>
      </c>
      <c r="P379" s="1">
        <v>3</v>
      </c>
      <c r="AA379" s="1">
        <f>IF(P379=1,$O$3,IF(P379=2,$O$4,$O$5))</f>
        <v>0</v>
      </c>
    </row>
    <row r="380" ht="25.5">
      <c r="A380" s="1" t="s">
        <v>127</v>
      </c>
      <c r="E380" s="27" t="s">
        <v>4274</v>
      </c>
    </row>
    <row r="381">
      <c r="A381" s="1" t="s">
        <v>128</v>
      </c>
    </row>
    <row r="382">
      <c r="A382" s="1" t="s">
        <v>129</v>
      </c>
      <c r="E382" s="27" t="s">
        <v>123</v>
      </c>
    </row>
    <row r="383" ht="25.5">
      <c r="A383" s="1" t="s">
        <v>121</v>
      </c>
      <c r="B383" s="1">
        <v>102</v>
      </c>
      <c r="C383" s="26" t="s">
        <v>4275</v>
      </c>
      <c r="D383" t="s">
        <v>123</v>
      </c>
      <c r="E383" s="27" t="s">
        <v>4276</v>
      </c>
      <c r="F383" s="28" t="s">
        <v>142</v>
      </c>
      <c r="G383" s="29">
        <v>635</v>
      </c>
      <c r="H383" s="28">
        <v>0</v>
      </c>
      <c r="I383" s="30">
        <f>ROUND(G383*H383,P4)</f>
        <v>0</v>
      </c>
      <c r="L383" s="31">
        <v>0</v>
      </c>
      <c r="M383" s="24">
        <f>ROUND(G383*L383,P4)</f>
        <v>0</v>
      </c>
      <c r="N383" s="25" t="s">
        <v>536</v>
      </c>
      <c r="O383" s="32">
        <f>M383*AA383</f>
        <v>0</v>
      </c>
      <c r="P383" s="1">
        <v>3</v>
      </c>
      <c r="AA383" s="1">
        <f>IF(P383=1,$O$3,IF(P383=2,$O$4,$O$5))</f>
        <v>0</v>
      </c>
    </row>
    <row r="384" ht="25.5">
      <c r="A384" s="1" t="s">
        <v>127</v>
      </c>
      <c r="E384" s="27" t="s">
        <v>4276</v>
      </c>
    </row>
    <row r="385" ht="51">
      <c r="A385" s="1" t="s">
        <v>128</v>
      </c>
      <c r="E385" s="33" t="s">
        <v>4277</v>
      </c>
    </row>
    <row r="386">
      <c r="A386" s="1" t="s">
        <v>129</v>
      </c>
      <c r="E386" s="27" t="s">
        <v>123</v>
      </c>
    </row>
    <row r="387">
      <c r="A387" s="1" t="s">
        <v>121</v>
      </c>
      <c r="B387" s="1">
        <v>109</v>
      </c>
      <c r="C387" s="26" t="s">
        <v>4278</v>
      </c>
      <c r="D387" t="s">
        <v>123</v>
      </c>
      <c r="E387" s="27" t="s">
        <v>4279</v>
      </c>
      <c r="F387" s="28" t="s">
        <v>637</v>
      </c>
      <c r="G387" s="29">
        <v>1</v>
      </c>
      <c r="H387" s="28">
        <v>0</v>
      </c>
      <c r="I387" s="30">
        <f>ROUND(G387*H387,P4)</f>
        <v>0</v>
      </c>
      <c r="L387" s="31">
        <v>0</v>
      </c>
      <c r="M387" s="24">
        <f>ROUND(G387*L387,P4)</f>
        <v>0</v>
      </c>
      <c r="N387" s="25" t="s">
        <v>177</v>
      </c>
      <c r="O387" s="32">
        <f>M387*AA387</f>
        <v>0</v>
      </c>
      <c r="P387" s="1">
        <v>3</v>
      </c>
      <c r="AA387" s="1">
        <f>IF(P387=1,$O$3,IF(P387=2,$O$4,$O$5))</f>
        <v>0</v>
      </c>
    </row>
    <row r="388">
      <c r="A388" s="1" t="s">
        <v>127</v>
      </c>
      <c r="E388" s="27" t="s">
        <v>4279</v>
      </c>
    </row>
    <row r="389">
      <c r="A389" s="1" t="s">
        <v>128</v>
      </c>
    </row>
    <row r="390">
      <c r="A390" s="1" t="s">
        <v>129</v>
      </c>
      <c r="E390" s="27" t="s">
        <v>123</v>
      </c>
    </row>
    <row r="391">
      <c r="A391" s="1" t="s">
        <v>121</v>
      </c>
      <c r="B391" s="1">
        <v>108</v>
      </c>
      <c r="C391" s="26" t="s">
        <v>4280</v>
      </c>
      <c r="D391" t="s">
        <v>123</v>
      </c>
      <c r="E391" s="27" t="s">
        <v>4281</v>
      </c>
      <c r="F391" s="28" t="s">
        <v>637</v>
      </c>
      <c r="G391" s="29">
        <v>1</v>
      </c>
      <c r="H391" s="28">
        <v>0</v>
      </c>
      <c r="I391" s="30">
        <f>ROUND(G391*H391,P4)</f>
        <v>0</v>
      </c>
      <c r="L391" s="31">
        <v>0</v>
      </c>
      <c r="M391" s="24">
        <f>ROUND(G391*L391,P4)</f>
        <v>0</v>
      </c>
      <c r="N391" s="25" t="s">
        <v>177</v>
      </c>
      <c r="O391" s="32">
        <f>M391*AA391</f>
        <v>0</v>
      </c>
      <c r="P391" s="1">
        <v>3</v>
      </c>
      <c r="AA391" s="1">
        <f>IF(P391=1,$O$3,IF(P391=2,$O$4,$O$5))</f>
        <v>0</v>
      </c>
    </row>
    <row r="392">
      <c r="A392" s="1" t="s">
        <v>127</v>
      </c>
      <c r="E392" s="27" t="s">
        <v>4281</v>
      </c>
    </row>
    <row r="393">
      <c r="A393" s="1" t="s">
        <v>128</v>
      </c>
    </row>
    <row r="394">
      <c r="A394" s="1" t="s">
        <v>129</v>
      </c>
      <c r="E394" s="27" t="s">
        <v>123</v>
      </c>
    </row>
    <row r="395">
      <c r="A395" s="1" t="s">
        <v>118</v>
      </c>
      <c r="C395" s="22" t="s">
        <v>4282</v>
      </c>
      <c r="E395" s="23" t="s">
        <v>4283</v>
      </c>
      <c r="L395" s="24">
        <f>SUMIFS(L396:L483,A396:A483,"P")</f>
        <v>0</v>
      </c>
      <c r="M395" s="24">
        <f>SUMIFS(M396:M483,A396:A483,"P")</f>
        <v>0</v>
      </c>
      <c r="N395" s="25"/>
    </row>
    <row r="396" ht="25.5">
      <c r="A396" s="1" t="s">
        <v>121</v>
      </c>
      <c r="B396" s="1">
        <v>112</v>
      </c>
      <c r="C396" s="26" t="s">
        <v>4284</v>
      </c>
      <c r="D396" t="s">
        <v>123</v>
      </c>
      <c r="E396" s="27" t="s">
        <v>4285</v>
      </c>
      <c r="F396" s="28" t="s">
        <v>142</v>
      </c>
      <c r="G396" s="29">
        <v>356</v>
      </c>
      <c r="H396" s="28">
        <v>0</v>
      </c>
      <c r="I396" s="30">
        <f>ROUND(G396*H396,P4)</f>
        <v>0</v>
      </c>
      <c r="L396" s="31">
        <v>0</v>
      </c>
      <c r="M396" s="24">
        <f>ROUND(G396*L396,P4)</f>
        <v>0</v>
      </c>
      <c r="N396" s="25" t="s">
        <v>536</v>
      </c>
      <c r="O396" s="32">
        <f>M396*AA396</f>
        <v>0</v>
      </c>
      <c r="P396" s="1">
        <v>3</v>
      </c>
      <c r="AA396" s="1">
        <f>IF(P396=1,$O$3,IF(P396=2,$O$4,$O$5))</f>
        <v>0</v>
      </c>
    </row>
    <row r="397" ht="25.5">
      <c r="A397" s="1" t="s">
        <v>127</v>
      </c>
      <c r="E397" s="27" t="s">
        <v>4285</v>
      </c>
    </row>
    <row r="398">
      <c r="A398" s="1" t="s">
        <v>128</v>
      </c>
    </row>
    <row r="399">
      <c r="A399" s="1" t="s">
        <v>129</v>
      </c>
      <c r="E399" s="27" t="s">
        <v>4286</v>
      </c>
    </row>
    <row r="400" ht="25.5">
      <c r="A400" s="1" t="s">
        <v>121</v>
      </c>
      <c r="B400" s="1">
        <v>114</v>
      </c>
      <c r="C400" s="26" t="s">
        <v>4284</v>
      </c>
      <c r="D400" t="s">
        <v>119</v>
      </c>
      <c r="E400" s="27" t="s">
        <v>4285</v>
      </c>
      <c r="F400" s="28" t="s">
        <v>142</v>
      </c>
      <c r="G400" s="29">
        <v>14</v>
      </c>
      <c r="H400" s="28">
        <v>0</v>
      </c>
      <c r="I400" s="30">
        <f>ROUND(G400*H400,P4)</f>
        <v>0</v>
      </c>
      <c r="L400" s="31">
        <v>0</v>
      </c>
      <c r="M400" s="24">
        <f>ROUND(G400*L400,P4)</f>
        <v>0</v>
      </c>
      <c r="N400" s="25" t="s">
        <v>536</v>
      </c>
      <c r="O400" s="32">
        <f>M400*AA400</f>
        <v>0</v>
      </c>
      <c r="P400" s="1">
        <v>3</v>
      </c>
      <c r="AA400" s="1">
        <f>IF(P400=1,$O$3,IF(P400=2,$O$4,$O$5))</f>
        <v>0</v>
      </c>
    </row>
    <row r="401" ht="25.5">
      <c r="A401" s="1" t="s">
        <v>127</v>
      </c>
      <c r="E401" s="27" t="s">
        <v>4285</v>
      </c>
    </row>
    <row r="402">
      <c r="A402" s="1" t="s">
        <v>128</v>
      </c>
    </row>
    <row r="403">
      <c r="A403" s="1" t="s">
        <v>129</v>
      </c>
      <c r="E403" s="27" t="s">
        <v>123</v>
      </c>
    </row>
    <row r="404">
      <c r="A404" s="1" t="s">
        <v>121</v>
      </c>
      <c r="B404" s="1">
        <v>122</v>
      </c>
      <c r="C404" s="26" t="s">
        <v>4287</v>
      </c>
      <c r="D404" t="s">
        <v>123</v>
      </c>
      <c r="E404" s="27" t="s">
        <v>4288</v>
      </c>
      <c r="F404" s="28" t="s">
        <v>149</v>
      </c>
      <c r="G404" s="29">
        <v>65</v>
      </c>
      <c r="H404" s="28">
        <v>0.0001</v>
      </c>
      <c r="I404" s="30">
        <f>ROUND(G404*H404,P4)</f>
        <v>0</v>
      </c>
      <c r="L404" s="31">
        <v>0</v>
      </c>
      <c r="M404" s="24">
        <f>ROUND(G404*L404,P4)</f>
        <v>0</v>
      </c>
      <c r="N404" s="25" t="s">
        <v>536</v>
      </c>
      <c r="O404" s="32">
        <f>M404*AA404</f>
        <v>0</v>
      </c>
      <c r="P404" s="1">
        <v>3</v>
      </c>
      <c r="AA404" s="1">
        <f>IF(P404=1,$O$3,IF(P404=2,$O$4,$O$5))</f>
        <v>0</v>
      </c>
    </row>
    <row r="405">
      <c r="A405" s="1" t="s">
        <v>127</v>
      </c>
      <c r="E405" s="27" t="s">
        <v>4288</v>
      </c>
    </row>
    <row r="406">
      <c r="A406" s="1" t="s">
        <v>128</v>
      </c>
    </row>
    <row r="407">
      <c r="A407" s="1" t="s">
        <v>129</v>
      </c>
      <c r="E407" s="27" t="s">
        <v>123</v>
      </c>
    </row>
    <row r="408">
      <c r="A408" s="1" t="s">
        <v>121</v>
      </c>
      <c r="B408" s="1">
        <v>125</v>
      </c>
      <c r="C408" s="26" t="s">
        <v>4289</v>
      </c>
      <c r="D408" t="s">
        <v>123</v>
      </c>
      <c r="E408" s="27" t="s">
        <v>4290</v>
      </c>
      <c r="F408" s="28" t="s">
        <v>149</v>
      </c>
      <c r="G408" s="29">
        <v>10</v>
      </c>
      <c r="H408" s="28">
        <v>0.00018000000000000001</v>
      </c>
      <c r="I408" s="30">
        <f>ROUND(G408*H408,P4)</f>
        <v>0</v>
      </c>
      <c r="L408" s="31">
        <v>0</v>
      </c>
      <c r="M408" s="24">
        <f>ROUND(G408*L408,P4)</f>
        <v>0</v>
      </c>
      <c r="N408" s="25" t="s">
        <v>536</v>
      </c>
      <c r="O408" s="32">
        <f>M408*AA408</f>
        <v>0</v>
      </c>
      <c r="P408" s="1">
        <v>3</v>
      </c>
      <c r="AA408" s="1">
        <f>IF(P408=1,$O$3,IF(P408=2,$O$4,$O$5))</f>
        <v>0</v>
      </c>
    </row>
    <row r="409">
      <c r="A409" s="1" t="s">
        <v>127</v>
      </c>
      <c r="E409" s="27" t="s">
        <v>4290</v>
      </c>
    </row>
    <row r="410">
      <c r="A410" s="1" t="s">
        <v>128</v>
      </c>
    </row>
    <row r="411">
      <c r="A411" s="1" t="s">
        <v>129</v>
      </c>
      <c r="E411" s="27" t="s">
        <v>123</v>
      </c>
    </row>
    <row r="412">
      <c r="A412" s="1" t="s">
        <v>121</v>
      </c>
      <c r="B412" s="1">
        <v>123</v>
      </c>
      <c r="C412" s="26" t="s">
        <v>4291</v>
      </c>
      <c r="D412" t="s">
        <v>123</v>
      </c>
      <c r="E412" s="27" t="s">
        <v>4292</v>
      </c>
      <c r="F412" s="28" t="s">
        <v>149</v>
      </c>
      <c r="G412" s="29">
        <v>10</v>
      </c>
      <c r="H412" s="28">
        <v>0.00016000000000000001</v>
      </c>
      <c r="I412" s="30">
        <f>ROUND(G412*H412,P4)</f>
        <v>0</v>
      </c>
      <c r="L412" s="31">
        <v>0</v>
      </c>
      <c r="M412" s="24">
        <f>ROUND(G412*L412,P4)</f>
        <v>0</v>
      </c>
      <c r="N412" s="25" t="s">
        <v>536</v>
      </c>
      <c r="O412" s="32">
        <f>M412*AA412</f>
        <v>0</v>
      </c>
      <c r="P412" s="1">
        <v>3</v>
      </c>
      <c r="AA412" s="1">
        <f>IF(P412=1,$O$3,IF(P412=2,$O$4,$O$5))</f>
        <v>0</v>
      </c>
    </row>
    <row r="413">
      <c r="A413" s="1" t="s">
        <v>127</v>
      </c>
      <c r="E413" s="27" t="s">
        <v>4292</v>
      </c>
    </row>
    <row r="414">
      <c r="A414" s="1" t="s">
        <v>128</v>
      </c>
    </row>
    <row r="415">
      <c r="A415" s="1" t="s">
        <v>129</v>
      </c>
      <c r="E415" s="27" t="s">
        <v>123</v>
      </c>
    </row>
    <row r="416">
      <c r="A416" s="1" t="s">
        <v>121</v>
      </c>
      <c r="B416" s="1">
        <v>130</v>
      </c>
      <c r="C416" s="26" t="s">
        <v>4293</v>
      </c>
      <c r="D416" t="s">
        <v>123</v>
      </c>
      <c r="E416" s="27" t="s">
        <v>4294</v>
      </c>
      <c r="F416" s="28" t="s">
        <v>149</v>
      </c>
      <c r="G416" s="29">
        <v>4</v>
      </c>
      <c r="H416" s="28">
        <v>0.002</v>
      </c>
      <c r="I416" s="30">
        <f>ROUND(G416*H416,P4)</f>
        <v>0</v>
      </c>
      <c r="L416" s="31">
        <v>0</v>
      </c>
      <c r="M416" s="24">
        <f>ROUND(G416*L416,P4)</f>
        <v>0</v>
      </c>
      <c r="N416" s="25" t="s">
        <v>536</v>
      </c>
      <c r="O416" s="32">
        <f>M416*AA416</f>
        <v>0</v>
      </c>
      <c r="P416" s="1">
        <v>3</v>
      </c>
      <c r="AA416" s="1">
        <f>IF(P416=1,$O$3,IF(P416=2,$O$4,$O$5))</f>
        <v>0</v>
      </c>
    </row>
    <row r="417">
      <c r="A417" s="1" t="s">
        <v>127</v>
      </c>
      <c r="E417" s="27" t="s">
        <v>4294</v>
      </c>
    </row>
    <row r="418">
      <c r="A418" s="1" t="s">
        <v>128</v>
      </c>
    </row>
    <row r="419">
      <c r="A419" s="1" t="s">
        <v>129</v>
      </c>
      <c r="E419" s="27" t="s">
        <v>123</v>
      </c>
    </row>
    <row r="420">
      <c r="A420" s="1" t="s">
        <v>121</v>
      </c>
      <c r="B420" s="1">
        <v>115</v>
      </c>
      <c r="C420" s="26" t="s">
        <v>4295</v>
      </c>
      <c r="D420" t="s">
        <v>123</v>
      </c>
      <c r="E420" s="27" t="s">
        <v>4296</v>
      </c>
      <c r="F420" s="28" t="s">
        <v>1054</v>
      </c>
      <c r="G420" s="29">
        <v>8.6799999999999997</v>
      </c>
      <c r="H420" s="28">
        <v>0.001</v>
      </c>
      <c r="I420" s="30">
        <f>ROUND(G420*H420,P4)</f>
        <v>0</v>
      </c>
      <c r="L420" s="31">
        <v>0</v>
      </c>
      <c r="M420" s="24">
        <f>ROUND(G420*L420,P4)</f>
        <v>0</v>
      </c>
      <c r="N420" s="25" t="s">
        <v>536</v>
      </c>
      <c r="O420" s="32">
        <f>M420*AA420</f>
        <v>0</v>
      </c>
      <c r="P420" s="1">
        <v>3</v>
      </c>
      <c r="AA420" s="1">
        <f>IF(P420=1,$O$3,IF(P420=2,$O$4,$O$5))</f>
        <v>0</v>
      </c>
    </row>
    <row r="421">
      <c r="A421" s="1" t="s">
        <v>127</v>
      </c>
      <c r="E421" s="27" t="s">
        <v>4296</v>
      </c>
    </row>
    <row r="422" ht="25.5">
      <c r="A422" s="1" t="s">
        <v>128</v>
      </c>
      <c r="E422" s="33" t="s">
        <v>4297</v>
      </c>
    </row>
    <row r="423">
      <c r="A423" s="1" t="s">
        <v>129</v>
      </c>
      <c r="E423" s="27" t="s">
        <v>123</v>
      </c>
    </row>
    <row r="424">
      <c r="A424" s="1" t="s">
        <v>121</v>
      </c>
      <c r="B424" s="1">
        <v>119</v>
      </c>
      <c r="C424" s="26" t="s">
        <v>4298</v>
      </c>
      <c r="D424" t="s">
        <v>123</v>
      </c>
      <c r="E424" s="27" t="s">
        <v>4299</v>
      </c>
      <c r="F424" s="28" t="s">
        <v>149</v>
      </c>
      <c r="G424" s="29">
        <v>65</v>
      </c>
      <c r="H424" s="28">
        <v>0.00021000000000000001</v>
      </c>
      <c r="I424" s="30">
        <f>ROUND(G424*H424,P4)</f>
        <v>0</v>
      </c>
      <c r="L424" s="31">
        <v>0</v>
      </c>
      <c r="M424" s="24">
        <f>ROUND(G424*L424,P4)</f>
        <v>0</v>
      </c>
      <c r="N424" s="25" t="s">
        <v>536</v>
      </c>
      <c r="O424" s="32">
        <f>M424*AA424</f>
        <v>0</v>
      </c>
      <c r="P424" s="1">
        <v>3</v>
      </c>
      <c r="AA424" s="1">
        <f>IF(P424=1,$O$3,IF(P424=2,$O$4,$O$5))</f>
        <v>0</v>
      </c>
    </row>
    <row r="425">
      <c r="A425" s="1" t="s">
        <v>127</v>
      </c>
      <c r="E425" s="27" t="s">
        <v>4299</v>
      </c>
    </row>
    <row r="426">
      <c r="A426" s="1" t="s">
        <v>128</v>
      </c>
    </row>
    <row r="427">
      <c r="A427" s="1" t="s">
        <v>129</v>
      </c>
      <c r="E427" s="27" t="s">
        <v>123</v>
      </c>
    </row>
    <row r="428">
      <c r="A428" s="1" t="s">
        <v>121</v>
      </c>
      <c r="B428" s="1">
        <v>121</v>
      </c>
      <c r="C428" s="26" t="s">
        <v>4300</v>
      </c>
      <c r="D428" t="s">
        <v>123</v>
      </c>
      <c r="E428" s="27" t="s">
        <v>4301</v>
      </c>
      <c r="F428" s="28" t="s">
        <v>149</v>
      </c>
      <c r="G428" s="29">
        <v>72</v>
      </c>
      <c r="H428" s="28">
        <v>0.00012</v>
      </c>
      <c r="I428" s="30">
        <f>ROUND(G428*H428,P4)</f>
        <v>0</v>
      </c>
      <c r="L428" s="31">
        <v>0</v>
      </c>
      <c r="M428" s="24">
        <f>ROUND(G428*L428,P4)</f>
        <v>0</v>
      </c>
      <c r="N428" s="25" t="s">
        <v>536</v>
      </c>
      <c r="O428" s="32">
        <f>M428*AA428</f>
        <v>0</v>
      </c>
      <c r="P428" s="1">
        <v>3</v>
      </c>
      <c r="AA428" s="1">
        <f>IF(P428=1,$O$3,IF(P428=2,$O$4,$O$5))</f>
        <v>0</v>
      </c>
    </row>
    <row r="429">
      <c r="A429" s="1" t="s">
        <v>127</v>
      </c>
      <c r="E429" s="27" t="s">
        <v>4301</v>
      </c>
    </row>
    <row r="430">
      <c r="A430" s="1" t="s">
        <v>128</v>
      </c>
    </row>
    <row r="431">
      <c r="A431" s="1" t="s">
        <v>129</v>
      </c>
      <c r="E431" s="27" t="s">
        <v>123</v>
      </c>
    </row>
    <row r="432">
      <c r="A432" s="1" t="s">
        <v>121</v>
      </c>
      <c r="B432" s="1">
        <v>117</v>
      </c>
      <c r="C432" s="26" t="s">
        <v>4302</v>
      </c>
      <c r="D432" t="s">
        <v>123</v>
      </c>
      <c r="E432" s="27" t="s">
        <v>4303</v>
      </c>
      <c r="F432" s="28" t="s">
        <v>149</v>
      </c>
      <c r="G432" s="29">
        <v>10</v>
      </c>
      <c r="H432" s="28">
        <v>0.0041999999999999997</v>
      </c>
      <c r="I432" s="30">
        <f>ROUND(G432*H432,P4)</f>
        <v>0</v>
      </c>
      <c r="L432" s="31">
        <v>0</v>
      </c>
      <c r="M432" s="24">
        <f>ROUND(G432*L432,P4)</f>
        <v>0</v>
      </c>
      <c r="N432" s="25" t="s">
        <v>536</v>
      </c>
      <c r="O432" s="32">
        <f>M432*AA432</f>
        <v>0</v>
      </c>
      <c r="P432" s="1">
        <v>3</v>
      </c>
      <c r="AA432" s="1">
        <f>IF(P432=1,$O$3,IF(P432=2,$O$4,$O$5))</f>
        <v>0</v>
      </c>
    </row>
    <row r="433">
      <c r="A433" s="1" t="s">
        <v>127</v>
      </c>
      <c r="E433" s="27" t="s">
        <v>4303</v>
      </c>
    </row>
    <row r="434">
      <c r="A434" s="1" t="s">
        <v>128</v>
      </c>
    </row>
    <row r="435">
      <c r="A435" s="1" t="s">
        <v>129</v>
      </c>
      <c r="E435" s="27" t="s">
        <v>123</v>
      </c>
    </row>
    <row r="436">
      <c r="A436" s="1" t="s">
        <v>121</v>
      </c>
      <c r="B436" s="1">
        <v>118</v>
      </c>
      <c r="C436" s="26" t="s">
        <v>4304</v>
      </c>
      <c r="D436" t="s">
        <v>123</v>
      </c>
      <c r="E436" s="27" t="s">
        <v>4305</v>
      </c>
      <c r="F436" s="28" t="s">
        <v>149</v>
      </c>
      <c r="G436" s="29">
        <v>20</v>
      </c>
      <c r="H436" s="28">
        <v>0.00036999999999999999</v>
      </c>
      <c r="I436" s="30">
        <f>ROUND(G436*H436,P4)</f>
        <v>0</v>
      </c>
      <c r="L436" s="31">
        <v>0</v>
      </c>
      <c r="M436" s="24">
        <f>ROUND(G436*L436,P4)</f>
        <v>0</v>
      </c>
      <c r="N436" s="25" t="s">
        <v>536</v>
      </c>
      <c r="O436" s="32">
        <f>M436*AA436</f>
        <v>0</v>
      </c>
      <c r="P436" s="1">
        <v>3</v>
      </c>
      <c r="AA436" s="1">
        <f>IF(P436=1,$O$3,IF(P436=2,$O$4,$O$5))</f>
        <v>0</v>
      </c>
    </row>
    <row r="437">
      <c r="A437" s="1" t="s">
        <v>127</v>
      </c>
      <c r="E437" s="27" t="s">
        <v>4305</v>
      </c>
    </row>
    <row r="438">
      <c r="A438" s="1" t="s">
        <v>128</v>
      </c>
    </row>
    <row r="439">
      <c r="A439" s="1" t="s">
        <v>129</v>
      </c>
      <c r="E439" s="27" t="s">
        <v>123</v>
      </c>
    </row>
    <row r="440">
      <c r="A440" s="1" t="s">
        <v>121</v>
      </c>
      <c r="B440" s="1">
        <v>127</v>
      </c>
      <c r="C440" s="26" t="s">
        <v>4306</v>
      </c>
      <c r="D440" t="s">
        <v>123</v>
      </c>
      <c r="E440" s="27" t="s">
        <v>4307</v>
      </c>
      <c r="F440" s="28" t="s">
        <v>149</v>
      </c>
      <c r="G440" s="29">
        <v>60</v>
      </c>
      <c r="H440" s="28">
        <v>0.00023000000000000001</v>
      </c>
      <c r="I440" s="30">
        <f>ROUND(G440*H440,P4)</f>
        <v>0</v>
      </c>
      <c r="L440" s="31">
        <v>0</v>
      </c>
      <c r="M440" s="24">
        <f>ROUND(G440*L440,P4)</f>
        <v>0</v>
      </c>
      <c r="N440" s="25" t="s">
        <v>536</v>
      </c>
      <c r="O440" s="32">
        <f>M440*AA440</f>
        <v>0</v>
      </c>
      <c r="P440" s="1">
        <v>3</v>
      </c>
      <c r="AA440" s="1">
        <f>IF(P440=1,$O$3,IF(P440=2,$O$4,$O$5))</f>
        <v>0</v>
      </c>
    </row>
    <row r="441">
      <c r="A441" s="1" t="s">
        <v>127</v>
      </c>
      <c r="E441" s="27" t="s">
        <v>4307</v>
      </c>
    </row>
    <row r="442">
      <c r="A442" s="1" t="s">
        <v>128</v>
      </c>
    </row>
    <row r="443">
      <c r="A443" s="1" t="s">
        <v>129</v>
      </c>
      <c r="E443" s="27" t="s">
        <v>123</v>
      </c>
    </row>
    <row r="444">
      <c r="A444" s="1" t="s">
        <v>121</v>
      </c>
      <c r="B444" s="1">
        <v>124</v>
      </c>
      <c r="C444" s="26" t="s">
        <v>4308</v>
      </c>
      <c r="D444" t="s">
        <v>123</v>
      </c>
      <c r="E444" s="27" t="s">
        <v>4309</v>
      </c>
      <c r="F444" s="28" t="s">
        <v>149</v>
      </c>
      <c r="G444" s="29">
        <v>35</v>
      </c>
      <c r="H444" s="28">
        <v>0.00069999999999999999</v>
      </c>
      <c r="I444" s="30">
        <f>ROUND(G444*H444,P4)</f>
        <v>0</v>
      </c>
      <c r="L444" s="31">
        <v>0</v>
      </c>
      <c r="M444" s="24">
        <f>ROUND(G444*L444,P4)</f>
        <v>0</v>
      </c>
      <c r="N444" s="25" t="s">
        <v>536</v>
      </c>
      <c r="O444" s="32">
        <f>M444*AA444</f>
        <v>0</v>
      </c>
      <c r="P444" s="1">
        <v>3</v>
      </c>
      <c r="AA444" s="1">
        <f>IF(P444=1,$O$3,IF(P444=2,$O$4,$O$5))</f>
        <v>0</v>
      </c>
    </row>
    <row r="445">
      <c r="A445" s="1" t="s">
        <v>127</v>
      </c>
      <c r="E445" s="27" t="s">
        <v>4309</v>
      </c>
    </row>
    <row r="446">
      <c r="A446" s="1" t="s">
        <v>128</v>
      </c>
    </row>
    <row r="447">
      <c r="A447" s="1" t="s">
        <v>129</v>
      </c>
      <c r="E447" s="27" t="s">
        <v>123</v>
      </c>
    </row>
    <row r="448">
      <c r="A448" s="1" t="s">
        <v>121</v>
      </c>
      <c r="B448" s="1">
        <v>111</v>
      </c>
      <c r="C448" s="26" t="s">
        <v>4310</v>
      </c>
      <c r="D448" t="s">
        <v>123</v>
      </c>
      <c r="E448" s="27" t="s">
        <v>4311</v>
      </c>
      <c r="F448" s="28" t="s">
        <v>1054</v>
      </c>
      <c r="G448" s="29">
        <v>200</v>
      </c>
      <c r="H448" s="28">
        <v>0.001</v>
      </c>
      <c r="I448" s="30">
        <f>ROUND(G448*H448,P4)</f>
        <v>0</v>
      </c>
      <c r="L448" s="31">
        <v>0</v>
      </c>
      <c r="M448" s="24">
        <f>ROUND(G448*L448,P4)</f>
        <v>0</v>
      </c>
      <c r="N448" s="25" t="s">
        <v>536</v>
      </c>
      <c r="O448" s="32">
        <f>M448*AA448</f>
        <v>0</v>
      </c>
      <c r="P448" s="1">
        <v>3</v>
      </c>
      <c r="AA448" s="1">
        <f>IF(P448=1,$O$3,IF(P448=2,$O$4,$O$5))</f>
        <v>0</v>
      </c>
    </row>
    <row r="449">
      <c r="A449" s="1" t="s">
        <v>127</v>
      </c>
      <c r="E449" s="27" t="s">
        <v>4311</v>
      </c>
    </row>
    <row r="450">
      <c r="A450" s="1" t="s">
        <v>128</v>
      </c>
    </row>
    <row r="451">
      <c r="A451" s="1" t="s">
        <v>129</v>
      </c>
      <c r="E451" s="27" t="s">
        <v>4312</v>
      </c>
    </row>
    <row r="452">
      <c r="A452" s="1" t="s">
        <v>121</v>
      </c>
      <c r="B452" s="1">
        <v>113</v>
      </c>
      <c r="C452" s="26" t="s">
        <v>4313</v>
      </c>
      <c r="D452" t="s">
        <v>123</v>
      </c>
      <c r="E452" s="27" t="s">
        <v>4314</v>
      </c>
      <c r="F452" s="28" t="s">
        <v>1054</v>
      </c>
      <c r="G452" s="29">
        <v>48.060000000000002</v>
      </c>
      <c r="H452" s="28">
        <v>0.001</v>
      </c>
      <c r="I452" s="30">
        <f>ROUND(G452*H452,P4)</f>
        <v>0</v>
      </c>
      <c r="L452" s="31">
        <v>0</v>
      </c>
      <c r="M452" s="24">
        <f>ROUND(G452*L452,P4)</f>
        <v>0</v>
      </c>
      <c r="N452" s="25" t="s">
        <v>536</v>
      </c>
      <c r="O452" s="32">
        <f>M452*AA452</f>
        <v>0</v>
      </c>
      <c r="P452" s="1">
        <v>3</v>
      </c>
      <c r="AA452" s="1">
        <f>IF(P452=1,$O$3,IF(P452=2,$O$4,$O$5))</f>
        <v>0</v>
      </c>
    </row>
    <row r="453">
      <c r="A453" s="1" t="s">
        <v>127</v>
      </c>
      <c r="E453" s="27" t="s">
        <v>4314</v>
      </c>
    </row>
    <row r="454" ht="25.5">
      <c r="A454" s="1" t="s">
        <v>128</v>
      </c>
      <c r="E454" s="33" t="s">
        <v>4315</v>
      </c>
    </row>
    <row r="455">
      <c r="A455" s="1" t="s">
        <v>129</v>
      </c>
      <c r="E455" s="27" t="s">
        <v>123</v>
      </c>
    </row>
    <row r="456">
      <c r="A456" s="1" t="s">
        <v>121</v>
      </c>
      <c r="B456" s="1">
        <v>129</v>
      </c>
      <c r="C456" s="26" t="s">
        <v>4316</v>
      </c>
      <c r="D456" t="s">
        <v>123</v>
      </c>
      <c r="E456" s="27" t="s">
        <v>4317</v>
      </c>
      <c r="F456" s="28" t="s">
        <v>149</v>
      </c>
      <c r="G456" s="29">
        <v>4</v>
      </c>
      <c r="H456" s="28">
        <v>0.00019000000000000001</v>
      </c>
      <c r="I456" s="30">
        <f>ROUND(G456*H456,P4)</f>
        <v>0</v>
      </c>
      <c r="L456" s="31">
        <v>0</v>
      </c>
      <c r="M456" s="24">
        <f>ROUND(G456*L456,P4)</f>
        <v>0</v>
      </c>
      <c r="N456" s="25" t="s">
        <v>536</v>
      </c>
      <c r="O456" s="32">
        <f>M456*AA456</f>
        <v>0</v>
      </c>
      <c r="P456" s="1">
        <v>3</v>
      </c>
      <c r="AA456" s="1">
        <f>IF(P456=1,$O$3,IF(P456=2,$O$4,$O$5))</f>
        <v>0</v>
      </c>
    </row>
    <row r="457">
      <c r="A457" s="1" t="s">
        <v>127</v>
      </c>
      <c r="E457" s="27" t="s">
        <v>4317</v>
      </c>
    </row>
    <row r="458">
      <c r="A458" s="1" t="s">
        <v>128</v>
      </c>
    </row>
    <row r="459">
      <c r="A459" s="1" t="s">
        <v>129</v>
      </c>
      <c r="E459" s="27" t="s">
        <v>123</v>
      </c>
    </row>
    <row r="460" ht="25.5">
      <c r="A460" s="1" t="s">
        <v>121</v>
      </c>
      <c r="B460" s="1">
        <v>110</v>
      </c>
      <c r="C460" s="26" t="s">
        <v>4318</v>
      </c>
      <c r="D460" t="s">
        <v>123</v>
      </c>
      <c r="E460" s="27" t="s">
        <v>4319</v>
      </c>
      <c r="F460" s="28" t="s">
        <v>142</v>
      </c>
      <c r="G460" s="29">
        <v>200</v>
      </c>
      <c r="H460" s="28">
        <v>0</v>
      </c>
      <c r="I460" s="30">
        <f>ROUND(G460*H460,P4)</f>
        <v>0</v>
      </c>
      <c r="L460" s="31">
        <v>0</v>
      </c>
      <c r="M460" s="24">
        <f>ROUND(G460*L460,P4)</f>
        <v>0</v>
      </c>
      <c r="N460" s="25" t="s">
        <v>536</v>
      </c>
      <c r="O460" s="32">
        <f>M460*AA460</f>
        <v>0</v>
      </c>
      <c r="P460" s="1">
        <v>3</v>
      </c>
      <c r="AA460" s="1">
        <f>IF(P460=1,$O$3,IF(P460=2,$O$4,$O$5))</f>
        <v>0</v>
      </c>
    </row>
    <row r="461" ht="25.5">
      <c r="A461" s="1" t="s">
        <v>127</v>
      </c>
      <c r="E461" s="27" t="s">
        <v>4319</v>
      </c>
    </row>
    <row r="462">
      <c r="A462" s="1" t="s">
        <v>128</v>
      </c>
    </row>
    <row r="463">
      <c r="A463" s="1" t="s">
        <v>129</v>
      </c>
      <c r="E463" s="27" t="s">
        <v>123</v>
      </c>
    </row>
    <row r="464">
      <c r="A464" s="1" t="s">
        <v>121</v>
      </c>
      <c r="B464" s="1">
        <v>126</v>
      </c>
      <c r="C464" s="26" t="s">
        <v>4320</v>
      </c>
      <c r="D464" t="s">
        <v>123</v>
      </c>
      <c r="E464" s="27" t="s">
        <v>4321</v>
      </c>
      <c r="F464" s="28" t="s">
        <v>149</v>
      </c>
      <c r="G464" s="29">
        <v>60</v>
      </c>
      <c r="H464" s="28">
        <v>0</v>
      </c>
      <c r="I464" s="30">
        <f>ROUND(G464*H464,P4)</f>
        <v>0</v>
      </c>
      <c r="L464" s="31">
        <v>0</v>
      </c>
      <c r="M464" s="24">
        <f>ROUND(G464*L464,P4)</f>
        <v>0</v>
      </c>
      <c r="N464" s="25" t="s">
        <v>536</v>
      </c>
      <c r="O464" s="32">
        <f>M464*AA464</f>
        <v>0</v>
      </c>
      <c r="P464" s="1">
        <v>3</v>
      </c>
      <c r="AA464" s="1">
        <f>IF(P464=1,$O$3,IF(P464=2,$O$4,$O$5))</f>
        <v>0</v>
      </c>
    </row>
    <row r="465">
      <c r="A465" s="1" t="s">
        <v>127</v>
      </c>
      <c r="E465" s="27" t="s">
        <v>4321</v>
      </c>
    </row>
    <row r="466">
      <c r="A466" s="1" t="s">
        <v>128</v>
      </c>
    </row>
    <row r="467">
      <c r="A467" s="1" t="s">
        <v>129</v>
      </c>
      <c r="E467" s="27" t="s">
        <v>123</v>
      </c>
    </row>
    <row r="468">
      <c r="A468" s="1" t="s">
        <v>121</v>
      </c>
      <c r="B468" s="1">
        <v>128</v>
      </c>
      <c r="C468" s="26" t="s">
        <v>4322</v>
      </c>
      <c r="D468" t="s">
        <v>123</v>
      </c>
      <c r="E468" s="27" t="s">
        <v>4323</v>
      </c>
      <c r="F468" s="28" t="s">
        <v>149</v>
      </c>
      <c r="G468" s="29">
        <v>4</v>
      </c>
      <c r="H468" s="28">
        <v>0</v>
      </c>
      <c r="I468" s="30">
        <f>ROUND(G468*H468,P4)</f>
        <v>0</v>
      </c>
      <c r="L468" s="31">
        <v>0</v>
      </c>
      <c r="M468" s="24">
        <f>ROUND(G468*L468,P4)</f>
        <v>0</v>
      </c>
      <c r="N468" s="25" t="s">
        <v>536</v>
      </c>
      <c r="O468" s="32">
        <f>M468*AA468</f>
        <v>0</v>
      </c>
      <c r="P468" s="1">
        <v>3</v>
      </c>
      <c r="AA468" s="1">
        <f>IF(P468=1,$O$3,IF(P468=2,$O$4,$O$5))</f>
        <v>0</v>
      </c>
    </row>
    <row r="469">
      <c r="A469" s="1" t="s">
        <v>127</v>
      </c>
      <c r="E469" s="27" t="s">
        <v>4323</v>
      </c>
    </row>
    <row r="470">
      <c r="A470" s="1" t="s">
        <v>128</v>
      </c>
    </row>
    <row r="471">
      <c r="A471" s="1" t="s">
        <v>129</v>
      </c>
      <c r="E471" s="27" t="s">
        <v>123</v>
      </c>
    </row>
    <row r="472">
      <c r="A472" s="1" t="s">
        <v>121</v>
      </c>
      <c r="B472" s="1">
        <v>116</v>
      </c>
      <c r="C472" s="26" t="s">
        <v>4324</v>
      </c>
      <c r="D472" t="s">
        <v>123</v>
      </c>
      <c r="E472" s="27" t="s">
        <v>4325</v>
      </c>
      <c r="F472" s="28" t="s">
        <v>637</v>
      </c>
      <c r="G472" s="29">
        <v>1</v>
      </c>
      <c r="H472" s="28">
        <v>0</v>
      </c>
      <c r="I472" s="30">
        <f>ROUND(G472*H472,P4)</f>
        <v>0</v>
      </c>
      <c r="L472" s="31">
        <v>0</v>
      </c>
      <c r="M472" s="24">
        <f>ROUND(G472*L472,P4)</f>
        <v>0</v>
      </c>
      <c r="N472" s="25" t="s">
        <v>177</v>
      </c>
      <c r="O472" s="32">
        <f>M472*AA472</f>
        <v>0</v>
      </c>
      <c r="P472" s="1">
        <v>3</v>
      </c>
      <c r="AA472" s="1">
        <f>IF(P472=1,$O$3,IF(P472=2,$O$4,$O$5))</f>
        <v>0</v>
      </c>
    </row>
    <row r="473">
      <c r="A473" s="1" t="s">
        <v>127</v>
      </c>
      <c r="E473" s="27" t="s">
        <v>4325</v>
      </c>
    </row>
    <row r="474">
      <c r="A474" s="1" t="s">
        <v>128</v>
      </c>
    </row>
    <row r="475">
      <c r="A475" s="1" t="s">
        <v>129</v>
      </c>
      <c r="E475" s="27" t="s">
        <v>123</v>
      </c>
    </row>
    <row r="476">
      <c r="A476" s="1" t="s">
        <v>121</v>
      </c>
      <c r="B476" s="1">
        <v>120</v>
      </c>
      <c r="C476" s="26" t="s">
        <v>4326</v>
      </c>
      <c r="D476" t="s">
        <v>123</v>
      </c>
      <c r="E476" s="27" t="s">
        <v>4327</v>
      </c>
      <c r="F476" s="28" t="s">
        <v>149</v>
      </c>
      <c r="G476" s="29">
        <v>30</v>
      </c>
      <c r="H476" s="28">
        <v>0.00027999999999999998</v>
      </c>
      <c r="I476" s="30">
        <f>ROUND(G476*H476,P4)</f>
        <v>0</v>
      </c>
      <c r="L476" s="31">
        <v>0</v>
      </c>
      <c r="M476" s="24">
        <f>ROUND(G476*L476,P4)</f>
        <v>0</v>
      </c>
      <c r="N476" s="25" t="s">
        <v>177</v>
      </c>
      <c r="O476" s="32">
        <f>M476*AA476</f>
        <v>0</v>
      </c>
      <c r="P476" s="1">
        <v>3</v>
      </c>
      <c r="AA476" s="1">
        <f>IF(P476=1,$O$3,IF(P476=2,$O$4,$O$5))</f>
        <v>0</v>
      </c>
    </row>
    <row r="477">
      <c r="A477" s="1" t="s">
        <v>127</v>
      </c>
      <c r="E477" s="27" t="s">
        <v>4327</v>
      </c>
    </row>
    <row r="478">
      <c r="A478" s="1" t="s">
        <v>128</v>
      </c>
    </row>
    <row r="479">
      <c r="A479" s="1" t="s">
        <v>129</v>
      </c>
      <c r="E479" s="27" t="s">
        <v>123</v>
      </c>
    </row>
    <row r="480">
      <c r="A480" s="1" t="s">
        <v>121</v>
      </c>
      <c r="B480" s="1">
        <v>131</v>
      </c>
      <c r="C480" s="26" t="s">
        <v>4328</v>
      </c>
      <c r="D480" t="s">
        <v>123</v>
      </c>
      <c r="E480" s="27" t="s">
        <v>4329</v>
      </c>
      <c r="F480" s="28" t="s">
        <v>149</v>
      </c>
      <c r="G480" s="29">
        <v>2</v>
      </c>
      <c r="H480" s="28">
        <v>0.002</v>
      </c>
      <c r="I480" s="30">
        <f>ROUND(G480*H480,P4)</f>
        <v>0</v>
      </c>
      <c r="L480" s="31">
        <v>0</v>
      </c>
      <c r="M480" s="24">
        <f>ROUND(G480*L480,P4)</f>
        <v>0</v>
      </c>
      <c r="N480" s="25" t="s">
        <v>177</v>
      </c>
      <c r="O480" s="32">
        <f>M480*AA480</f>
        <v>0</v>
      </c>
      <c r="P480" s="1">
        <v>3</v>
      </c>
      <c r="AA480" s="1">
        <f>IF(P480=1,$O$3,IF(P480=2,$O$4,$O$5))</f>
        <v>0</v>
      </c>
    </row>
    <row r="481">
      <c r="A481" s="1" t="s">
        <v>127</v>
      </c>
      <c r="E481" s="27" t="s">
        <v>4329</v>
      </c>
    </row>
    <row r="482">
      <c r="A482" s="1" t="s">
        <v>128</v>
      </c>
    </row>
    <row r="483">
      <c r="A483" s="1" t="s">
        <v>129</v>
      </c>
      <c r="E483" s="27" t="s">
        <v>123</v>
      </c>
    </row>
    <row r="484">
      <c r="A484" s="1" t="s">
        <v>118</v>
      </c>
      <c r="C484" s="22" t="s">
        <v>4330</v>
      </c>
      <c r="E484" s="23" t="s">
        <v>4331</v>
      </c>
      <c r="L484" s="24">
        <f>SUMIFS(L485:L544,A485:A544,"P")</f>
        <v>0</v>
      </c>
      <c r="M484" s="24">
        <f>SUMIFS(M485:M544,A485:A544,"P")</f>
        <v>0</v>
      </c>
      <c r="N484" s="25"/>
    </row>
    <row r="485" ht="25.5">
      <c r="A485" s="1" t="s">
        <v>121</v>
      </c>
      <c r="B485" s="1">
        <v>135</v>
      </c>
      <c r="C485" s="26" t="s">
        <v>4332</v>
      </c>
      <c r="D485" t="s">
        <v>123</v>
      </c>
      <c r="E485" s="27" t="s">
        <v>4333</v>
      </c>
      <c r="F485" s="28" t="s">
        <v>149</v>
      </c>
      <c r="G485" s="29">
        <v>30</v>
      </c>
      <c r="H485" s="28">
        <v>0</v>
      </c>
      <c r="I485" s="30">
        <f>ROUND(G485*H485,P4)</f>
        <v>0</v>
      </c>
      <c r="L485" s="31">
        <v>0</v>
      </c>
      <c r="M485" s="24">
        <f>ROUND(G485*L485,P4)</f>
        <v>0</v>
      </c>
      <c r="N485" s="25" t="s">
        <v>536</v>
      </c>
      <c r="O485" s="32">
        <f>M485*AA485</f>
        <v>0</v>
      </c>
      <c r="P485" s="1">
        <v>3</v>
      </c>
      <c r="AA485" s="1">
        <f>IF(P485=1,$O$3,IF(P485=2,$O$4,$O$5))</f>
        <v>0</v>
      </c>
    </row>
    <row r="486" ht="25.5">
      <c r="A486" s="1" t="s">
        <v>127</v>
      </c>
      <c r="E486" s="27" t="s">
        <v>4333</v>
      </c>
    </row>
    <row r="487" ht="38.25">
      <c r="A487" s="1" t="s">
        <v>128</v>
      </c>
      <c r="E487" s="33" t="s">
        <v>4334</v>
      </c>
    </row>
    <row r="488">
      <c r="A488" s="1" t="s">
        <v>129</v>
      </c>
      <c r="E488" s="27" t="s">
        <v>123</v>
      </c>
    </row>
    <row r="489" ht="25.5">
      <c r="A489" s="1" t="s">
        <v>121</v>
      </c>
      <c r="B489" s="1">
        <v>144</v>
      </c>
      <c r="C489" s="26" t="s">
        <v>4335</v>
      </c>
      <c r="D489" t="s">
        <v>123</v>
      </c>
      <c r="E489" s="27" t="s">
        <v>4336</v>
      </c>
      <c r="F489" s="28" t="s">
        <v>149</v>
      </c>
      <c r="G489" s="29">
        <v>27</v>
      </c>
      <c r="H489" s="28">
        <v>0</v>
      </c>
      <c r="I489" s="30">
        <f>ROUND(G489*H489,P4)</f>
        <v>0</v>
      </c>
      <c r="L489" s="31">
        <v>0</v>
      </c>
      <c r="M489" s="24">
        <f>ROUND(G489*L489,P4)</f>
        <v>0</v>
      </c>
      <c r="N489" s="25" t="s">
        <v>536</v>
      </c>
      <c r="O489" s="32">
        <f>M489*AA489</f>
        <v>0</v>
      </c>
      <c r="P489" s="1">
        <v>3</v>
      </c>
      <c r="AA489" s="1">
        <f>IF(P489=1,$O$3,IF(P489=2,$O$4,$O$5))</f>
        <v>0</v>
      </c>
    </row>
    <row r="490" ht="25.5">
      <c r="A490" s="1" t="s">
        <v>127</v>
      </c>
      <c r="E490" s="27" t="s">
        <v>4336</v>
      </c>
    </row>
    <row r="491" ht="38.25">
      <c r="A491" s="1" t="s">
        <v>128</v>
      </c>
      <c r="E491" s="33" t="s">
        <v>4337</v>
      </c>
    </row>
    <row r="492">
      <c r="A492" s="1" t="s">
        <v>129</v>
      </c>
      <c r="E492" s="27" t="s">
        <v>123</v>
      </c>
    </row>
    <row r="493" ht="25.5">
      <c r="A493" s="1" t="s">
        <v>121</v>
      </c>
      <c r="B493" s="1">
        <v>138</v>
      </c>
      <c r="C493" s="26" t="s">
        <v>4338</v>
      </c>
      <c r="D493" t="s">
        <v>123</v>
      </c>
      <c r="E493" s="27" t="s">
        <v>4339</v>
      </c>
      <c r="F493" s="28" t="s">
        <v>149</v>
      </c>
      <c r="G493" s="29">
        <v>30</v>
      </c>
      <c r="H493" s="28">
        <v>0</v>
      </c>
      <c r="I493" s="30">
        <f>ROUND(G493*H493,P4)</f>
        <v>0</v>
      </c>
      <c r="L493" s="31">
        <v>0</v>
      </c>
      <c r="M493" s="24">
        <f>ROUND(G493*L493,P4)</f>
        <v>0</v>
      </c>
      <c r="N493" s="25" t="s">
        <v>536</v>
      </c>
      <c r="O493" s="32">
        <f>M493*AA493</f>
        <v>0</v>
      </c>
      <c r="P493" s="1">
        <v>3</v>
      </c>
      <c r="AA493" s="1">
        <f>IF(P493=1,$O$3,IF(P493=2,$O$4,$O$5))</f>
        <v>0</v>
      </c>
    </row>
    <row r="494" ht="25.5">
      <c r="A494" s="1" t="s">
        <v>127</v>
      </c>
      <c r="E494" s="27" t="s">
        <v>4339</v>
      </c>
    </row>
    <row r="495">
      <c r="A495" s="1" t="s">
        <v>128</v>
      </c>
    </row>
    <row r="496">
      <c r="A496" s="1" t="s">
        <v>129</v>
      </c>
      <c r="E496" s="27" t="s">
        <v>123</v>
      </c>
    </row>
    <row r="497" ht="25.5">
      <c r="A497" s="1" t="s">
        <v>121</v>
      </c>
      <c r="B497" s="1">
        <v>142</v>
      </c>
      <c r="C497" s="26" t="s">
        <v>4338</v>
      </c>
      <c r="D497" t="s">
        <v>119</v>
      </c>
      <c r="E497" s="27" t="s">
        <v>4339</v>
      </c>
      <c r="F497" s="28" t="s">
        <v>149</v>
      </c>
      <c r="G497" s="29">
        <v>21</v>
      </c>
      <c r="H497" s="28">
        <v>0</v>
      </c>
      <c r="I497" s="30">
        <f>ROUND(G497*H497,P4)</f>
        <v>0</v>
      </c>
      <c r="L497" s="31">
        <v>0</v>
      </c>
      <c r="M497" s="24">
        <f>ROUND(G497*L497,P4)</f>
        <v>0</v>
      </c>
      <c r="N497" s="25" t="s">
        <v>536</v>
      </c>
      <c r="O497" s="32">
        <f>M497*AA497</f>
        <v>0</v>
      </c>
      <c r="P497" s="1">
        <v>3</v>
      </c>
      <c r="AA497" s="1">
        <f>IF(P497=1,$O$3,IF(P497=2,$O$4,$O$5))</f>
        <v>0</v>
      </c>
    </row>
    <row r="498" ht="25.5">
      <c r="A498" s="1" t="s">
        <v>127</v>
      </c>
      <c r="E498" s="27" t="s">
        <v>4339</v>
      </c>
    </row>
    <row r="499">
      <c r="A499" s="1" t="s">
        <v>128</v>
      </c>
      <c r="E499" s="33" t="s">
        <v>4340</v>
      </c>
    </row>
    <row r="500">
      <c r="A500" s="1" t="s">
        <v>129</v>
      </c>
      <c r="E500" s="27" t="s">
        <v>123</v>
      </c>
    </row>
    <row r="501" ht="25.5">
      <c r="A501" s="1" t="s">
        <v>121</v>
      </c>
      <c r="B501" s="1">
        <v>132</v>
      </c>
      <c r="C501" s="26" t="s">
        <v>4341</v>
      </c>
      <c r="D501" t="s">
        <v>123</v>
      </c>
      <c r="E501" s="27" t="s">
        <v>4342</v>
      </c>
      <c r="F501" s="28" t="s">
        <v>149</v>
      </c>
      <c r="G501" s="29">
        <v>64</v>
      </c>
      <c r="H501" s="28">
        <v>0</v>
      </c>
      <c r="I501" s="30">
        <f>ROUND(G501*H501,P4)</f>
        <v>0</v>
      </c>
      <c r="L501" s="31">
        <v>0</v>
      </c>
      <c r="M501" s="24">
        <f>ROUND(G501*L501,P4)</f>
        <v>0</v>
      </c>
      <c r="N501" s="25" t="s">
        <v>536</v>
      </c>
      <c r="O501" s="32">
        <f>M501*AA501</f>
        <v>0</v>
      </c>
      <c r="P501" s="1">
        <v>3</v>
      </c>
      <c r="AA501" s="1">
        <f>IF(P501=1,$O$3,IF(P501=2,$O$4,$O$5))</f>
        <v>0</v>
      </c>
    </row>
    <row r="502" ht="25.5">
      <c r="A502" s="1" t="s">
        <v>127</v>
      </c>
      <c r="E502" s="27" t="s">
        <v>4342</v>
      </c>
    </row>
    <row r="503" ht="38.25">
      <c r="A503" s="1" t="s">
        <v>128</v>
      </c>
      <c r="E503" s="33" t="s">
        <v>4343</v>
      </c>
    </row>
    <row r="504">
      <c r="A504" s="1" t="s">
        <v>129</v>
      </c>
      <c r="E504" s="27" t="s">
        <v>123</v>
      </c>
    </row>
    <row r="505">
      <c r="A505" s="1" t="s">
        <v>121</v>
      </c>
      <c r="B505" s="1">
        <v>140</v>
      </c>
      <c r="C505" s="26" t="s">
        <v>4344</v>
      </c>
      <c r="D505" t="s">
        <v>123</v>
      </c>
      <c r="E505" s="27" t="s">
        <v>4345</v>
      </c>
      <c r="F505" s="28" t="s">
        <v>149</v>
      </c>
      <c r="G505" s="29">
        <v>40</v>
      </c>
      <c r="H505" s="28">
        <v>0</v>
      </c>
      <c r="I505" s="30">
        <f>ROUND(G505*H505,P4)</f>
        <v>0</v>
      </c>
      <c r="L505" s="31">
        <v>0</v>
      </c>
      <c r="M505" s="24">
        <f>ROUND(G505*L505,P4)</f>
        <v>0</v>
      </c>
      <c r="N505" s="25" t="s">
        <v>177</v>
      </c>
      <c r="O505" s="32">
        <f>M505*AA505</f>
        <v>0</v>
      </c>
      <c r="P505" s="1">
        <v>3</v>
      </c>
      <c r="AA505" s="1">
        <f>IF(P505=1,$O$3,IF(P505=2,$O$4,$O$5))</f>
        <v>0</v>
      </c>
    </row>
    <row r="506">
      <c r="A506" s="1" t="s">
        <v>127</v>
      </c>
      <c r="E506" s="27" t="s">
        <v>4345</v>
      </c>
    </row>
    <row r="507">
      <c r="A507" s="1" t="s">
        <v>128</v>
      </c>
    </row>
    <row r="508">
      <c r="A508" s="1" t="s">
        <v>129</v>
      </c>
      <c r="E508" s="27" t="s">
        <v>123</v>
      </c>
    </row>
    <row r="509">
      <c r="A509" s="1" t="s">
        <v>121</v>
      </c>
      <c r="B509" s="1">
        <v>133</v>
      </c>
      <c r="C509" s="26" t="s">
        <v>4346</v>
      </c>
      <c r="D509" t="s">
        <v>123</v>
      </c>
      <c r="E509" s="27" t="s">
        <v>4347</v>
      </c>
      <c r="F509" s="28" t="s">
        <v>149</v>
      </c>
      <c r="G509" s="29">
        <v>44</v>
      </c>
      <c r="H509" s="28">
        <v>0</v>
      </c>
      <c r="I509" s="30">
        <f>ROUND(G509*H509,P4)</f>
        <v>0</v>
      </c>
      <c r="L509" s="31">
        <v>0</v>
      </c>
      <c r="M509" s="24">
        <f>ROUND(G509*L509,P4)</f>
        <v>0</v>
      </c>
      <c r="N509" s="25" t="s">
        <v>177</v>
      </c>
      <c r="O509" s="32">
        <f>M509*AA509</f>
        <v>0</v>
      </c>
      <c r="P509" s="1">
        <v>3</v>
      </c>
      <c r="AA509" s="1">
        <f>IF(P509=1,$O$3,IF(P509=2,$O$4,$O$5))</f>
        <v>0</v>
      </c>
    </row>
    <row r="510">
      <c r="A510" s="1" t="s">
        <v>127</v>
      </c>
      <c r="E510" s="27" t="s">
        <v>4347</v>
      </c>
    </row>
    <row r="511">
      <c r="A511" s="1" t="s">
        <v>128</v>
      </c>
      <c r="E511" s="33" t="s">
        <v>4348</v>
      </c>
    </row>
    <row r="512" ht="127.5">
      <c r="A512" s="1" t="s">
        <v>129</v>
      </c>
      <c r="E512" s="27" t="s">
        <v>4349</v>
      </c>
    </row>
    <row r="513">
      <c r="A513" s="1" t="s">
        <v>121</v>
      </c>
      <c r="B513" s="1">
        <v>136</v>
      </c>
      <c r="C513" s="26" t="s">
        <v>4350</v>
      </c>
      <c r="D513" t="s">
        <v>123</v>
      </c>
      <c r="E513" s="27" t="s">
        <v>4351</v>
      </c>
      <c r="F513" s="28" t="s">
        <v>149</v>
      </c>
      <c r="G513" s="29">
        <v>10</v>
      </c>
      <c r="H513" s="28">
        <v>0</v>
      </c>
      <c r="I513" s="30">
        <f>ROUND(G513*H513,P4)</f>
        <v>0</v>
      </c>
      <c r="L513" s="31">
        <v>0</v>
      </c>
      <c r="M513" s="24">
        <f>ROUND(G513*L513,P4)</f>
        <v>0</v>
      </c>
      <c r="N513" s="25" t="s">
        <v>177</v>
      </c>
      <c r="O513" s="32">
        <f>M513*AA513</f>
        <v>0</v>
      </c>
      <c r="P513" s="1">
        <v>3</v>
      </c>
      <c r="AA513" s="1">
        <f>IF(P513=1,$O$3,IF(P513=2,$O$4,$O$5))</f>
        <v>0</v>
      </c>
    </row>
    <row r="514">
      <c r="A514" s="1" t="s">
        <v>127</v>
      </c>
      <c r="E514" s="27" t="s">
        <v>4351</v>
      </c>
    </row>
    <row r="515">
      <c r="A515" s="1" t="s">
        <v>128</v>
      </c>
      <c r="E515" s="33" t="s">
        <v>3421</v>
      </c>
    </row>
    <row r="516" ht="127.5">
      <c r="A516" s="1" t="s">
        <v>129</v>
      </c>
      <c r="E516" s="27" t="s">
        <v>4352</v>
      </c>
    </row>
    <row r="517">
      <c r="A517" s="1" t="s">
        <v>121</v>
      </c>
      <c r="B517" s="1">
        <v>137</v>
      </c>
      <c r="C517" s="26" t="s">
        <v>4353</v>
      </c>
      <c r="D517" t="s">
        <v>123</v>
      </c>
      <c r="E517" s="27" t="s">
        <v>4354</v>
      </c>
      <c r="F517" s="28" t="s">
        <v>149</v>
      </c>
      <c r="G517" s="29">
        <v>20</v>
      </c>
      <c r="H517" s="28">
        <v>0</v>
      </c>
      <c r="I517" s="30">
        <f>ROUND(G517*H517,P4)</f>
        <v>0</v>
      </c>
      <c r="L517" s="31">
        <v>0</v>
      </c>
      <c r="M517" s="24">
        <f>ROUND(G517*L517,P4)</f>
        <v>0</v>
      </c>
      <c r="N517" s="25" t="s">
        <v>177</v>
      </c>
      <c r="O517" s="32">
        <f>M517*AA517</f>
        <v>0</v>
      </c>
      <c r="P517" s="1">
        <v>3</v>
      </c>
      <c r="AA517" s="1">
        <f>IF(P517=1,$O$3,IF(P517=2,$O$4,$O$5))</f>
        <v>0</v>
      </c>
    </row>
    <row r="518">
      <c r="A518" s="1" t="s">
        <v>127</v>
      </c>
      <c r="E518" s="27" t="s">
        <v>4354</v>
      </c>
    </row>
    <row r="519">
      <c r="A519" s="1" t="s">
        <v>128</v>
      </c>
      <c r="E519" s="33" t="s">
        <v>3415</v>
      </c>
    </row>
    <row r="520" ht="102">
      <c r="A520" s="1" t="s">
        <v>129</v>
      </c>
      <c r="E520" s="27" t="s">
        <v>4355</v>
      </c>
    </row>
    <row r="521">
      <c r="A521" s="1" t="s">
        <v>121</v>
      </c>
      <c r="B521" s="1">
        <v>139</v>
      </c>
      <c r="C521" s="26" t="s">
        <v>4356</v>
      </c>
      <c r="D521" t="s">
        <v>123</v>
      </c>
      <c r="E521" s="27" t="s">
        <v>4357</v>
      </c>
      <c r="F521" s="28" t="s">
        <v>149</v>
      </c>
      <c r="G521" s="29">
        <v>30</v>
      </c>
      <c r="H521" s="28">
        <v>0</v>
      </c>
      <c r="I521" s="30">
        <f>ROUND(G521*H521,P4)</f>
        <v>0</v>
      </c>
      <c r="L521" s="31">
        <v>0</v>
      </c>
      <c r="M521" s="24">
        <f>ROUND(G521*L521,P4)</f>
        <v>0</v>
      </c>
      <c r="N521" s="25" t="s">
        <v>177</v>
      </c>
      <c r="O521" s="32">
        <f>M521*AA521</f>
        <v>0</v>
      </c>
      <c r="P521" s="1">
        <v>3</v>
      </c>
      <c r="AA521" s="1">
        <f>IF(P521=1,$O$3,IF(P521=2,$O$4,$O$5))</f>
        <v>0</v>
      </c>
    </row>
    <row r="522">
      <c r="A522" s="1" t="s">
        <v>127</v>
      </c>
      <c r="E522" s="27" t="s">
        <v>4357</v>
      </c>
    </row>
    <row r="523">
      <c r="A523" s="1" t="s">
        <v>128</v>
      </c>
      <c r="E523" s="33" t="s">
        <v>4358</v>
      </c>
    </row>
    <row r="524" ht="102">
      <c r="A524" s="1" t="s">
        <v>129</v>
      </c>
      <c r="E524" s="27" t="s">
        <v>4359</v>
      </c>
    </row>
    <row r="525">
      <c r="A525" s="1" t="s">
        <v>121</v>
      </c>
      <c r="B525" s="1">
        <v>134</v>
      </c>
      <c r="C525" s="26" t="s">
        <v>4360</v>
      </c>
      <c r="D525" t="s">
        <v>123</v>
      </c>
      <c r="E525" s="27" t="s">
        <v>4361</v>
      </c>
      <c r="F525" s="28" t="s">
        <v>149</v>
      </c>
      <c r="G525" s="29">
        <v>20</v>
      </c>
      <c r="H525" s="28">
        <v>0</v>
      </c>
      <c r="I525" s="30">
        <f>ROUND(G525*H525,P4)</f>
        <v>0</v>
      </c>
      <c r="L525" s="31">
        <v>0</v>
      </c>
      <c r="M525" s="24">
        <f>ROUND(G525*L525,P4)</f>
        <v>0</v>
      </c>
      <c r="N525" s="25" t="s">
        <v>177</v>
      </c>
      <c r="O525" s="32">
        <f>M525*AA525</f>
        <v>0</v>
      </c>
      <c r="P525" s="1">
        <v>3</v>
      </c>
      <c r="AA525" s="1">
        <f>IF(P525=1,$O$3,IF(P525=2,$O$4,$O$5))</f>
        <v>0</v>
      </c>
    </row>
    <row r="526">
      <c r="A526" s="1" t="s">
        <v>127</v>
      </c>
      <c r="E526" s="27" t="s">
        <v>4361</v>
      </c>
    </row>
    <row r="527">
      <c r="A527" s="1" t="s">
        <v>128</v>
      </c>
      <c r="E527" s="33" t="s">
        <v>3415</v>
      </c>
    </row>
    <row r="528" ht="140.25">
      <c r="A528" s="1" t="s">
        <v>129</v>
      </c>
      <c r="E528" s="27" t="s">
        <v>4362</v>
      </c>
    </row>
    <row r="529">
      <c r="A529" s="1" t="s">
        <v>121</v>
      </c>
      <c r="B529" s="1">
        <v>141</v>
      </c>
      <c r="C529" s="26" t="s">
        <v>4363</v>
      </c>
      <c r="D529" t="s">
        <v>123</v>
      </c>
      <c r="E529" s="27" t="s">
        <v>4364</v>
      </c>
      <c r="F529" s="28" t="s">
        <v>149</v>
      </c>
      <c r="G529" s="29">
        <v>40</v>
      </c>
      <c r="H529" s="28">
        <v>0</v>
      </c>
      <c r="I529" s="30">
        <f>ROUND(G529*H529,P4)</f>
        <v>0</v>
      </c>
      <c r="L529" s="31">
        <v>0</v>
      </c>
      <c r="M529" s="24">
        <f>ROUND(G529*L529,P4)</f>
        <v>0</v>
      </c>
      <c r="N529" s="25" t="s">
        <v>177</v>
      </c>
      <c r="O529" s="32">
        <f>M529*AA529</f>
        <v>0</v>
      </c>
      <c r="P529" s="1">
        <v>3</v>
      </c>
      <c r="AA529" s="1">
        <f>IF(P529=1,$O$3,IF(P529=2,$O$4,$O$5))</f>
        <v>0</v>
      </c>
    </row>
    <row r="530">
      <c r="A530" s="1" t="s">
        <v>127</v>
      </c>
      <c r="E530" s="27" t="s">
        <v>4364</v>
      </c>
    </row>
    <row r="531">
      <c r="A531" s="1" t="s">
        <v>128</v>
      </c>
      <c r="E531" s="33" t="s">
        <v>4365</v>
      </c>
    </row>
    <row r="532" ht="127.5">
      <c r="A532" s="1" t="s">
        <v>129</v>
      </c>
      <c r="E532" s="27" t="s">
        <v>4366</v>
      </c>
    </row>
    <row r="533">
      <c r="A533" s="1" t="s">
        <v>121</v>
      </c>
      <c r="B533" s="1">
        <v>143</v>
      </c>
      <c r="C533" s="26" t="s">
        <v>4367</v>
      </c>
      <c r="D533" t="s">
        <v>123</v>
      </c>
      <c r="E533" s="27" t="s">
        <v>4368</v>
      </c>
      <c r="F533" s="28" t="s">
        <v>149</v>
      </c>
      <c r="G533" s="29">
        <v>21</v>
      </c>
      <c r="H533" s="28">
        <v>0</v>
      </c>
      <c r="I533" s="30">
        <f>ROUND(G533*H533,P4)</f>
        <v>0</v>
      </c>
      <c r="L533" s="31">
        <v>0</v>
      </c>
      <c r="M533" s="24">
        <f>ROUND(G533*L533,P4)</f>
        <v>0</v>
      </c>
      <c r="N533" s="25" t="s">
        <v>177</v>
      </c>
      <c r="O533" s="32">
        <f>M533*AA533</f>
        <v>0</v>
      </c>
      <c r="P533" s="1">
        <v>3</v>
      </c>
      <c r="AA533" s="1">
        <f>IF(P533=1,$O$3,IF(P533=2,$O$4,$O$5))</f>
        <v>0</v>
      </c>
    </row>
    <row r="534">
      <c r="A534" s="1" t="s">
        <v>127</v>
      </c>
      <c r="E534" s="27" t="s">
        <v>4368</v>
      </c>
    </row>
    <row r="535">
      <c r="A535" s="1" t="s">
        <v>128</v>
      </c>
      <c r="E535" s="33" t="s">
        <v>4340</v>
      </c>
    </row>
    <row r="536" ht="127.5">
      <c r="A536" s="1" t="s">
        <v>129</v>
      </c>
      <c r="E536" s="27" t="s">
        <v>4369</v>
      </c>
    </row>
    <row r="537">
      <c r="A537" s="1" t="s">
        <v>121</v>
      </c>
      <c r="B537" s="1">
        <v>145</v>
      </c>
      <c r="C537" s="26" t="s">
        <v>4370</v>
      </c>
      <c r="D537" t="s">
        <v>123</v>
      </c>
      <c r="E537" s="27" t="s">
        <v>4371</v>
      </c>
      <c r="F537" s="28" t="s">
        <v>149</v>
      </c>
      <c r="G537" s="29">
        <v>16</v>
      </c>
      <c r="H537" s="28">
        <v>0</v>
      </c>
      <c r="I537" s="30">
        <f>ROUND(G537*H537,P4)</f>
        <v>0</v>
      </c>
      <c r="L537" s="31">
        <v>0</v>
      </c>
      <c r="M537" s="24">
        <f>ROUND(G537*L537,P4)</f>
        <v>0</v>
      </c>
      <c r="N537" s="25" t="s">
        <v>177</v>
      </c>
      <c r="O537" s="32">
        <f>M537*AA537</f>
        <v>0</v>
      </c>
      <c r="P537" s="1">
        <v>3</v>
      </c>
      <c r="AA537" s="1">
        <f>IF(P537=1,$O$3,IF(P537=2,$O$4,$O$5))</f>
        <v>0</v>
      </c>
    </row>
    <row r="538">
      <c r="A538" s="1" t="s">
        <v>127</v>
      </c>
      <c r="E538" s="27" t="s">
        <v>4371</v>
      </c>
    </row>
    <row r="539">
      <c r="A539" s="1" t="s">
        <v>128</v>
      </c>
      <c r="E539" s="33" t="s">
        <v>4372</v>
      </c>
    </row>
    <row r="540" ht="102">
      <c r="A540" s="1" t="s">
        <v>129</v>
      </c>
      <c r="E540" s="27" t="s">
        <v>4373</v>
      </c>
    </row>
    <row r="541">
      <c r="A541" s="1" t="s">
        <v>121</v>
      </c>
      <c r="B541" s="1">
        <v>146</v>
      </c>
      <c r="C541" s="26" t="s">
        <v>4374</v>
      </c>
      <c r="D541" t="s">
        <v>123</v>
      </c>
      <c r="E541" s="27" t="s">
        <v>4375</v>
      </c>
      <c r="F541" s="28" t="s">
        <v>149</v>
      </c>
      <c r="G541" s="29">
        <v>11</v>
      </c>
      <c r="H541" s="28">
        <v>0</v>
      </c>
      <c r="I541" s="30">
        <f>ROUND(G541*H541,P4)</f>
        <v>0</v>
      </c>
      <c r="L541" s="31">
        <v>0</v>
      </c>
      <c r="M541" s="24">
        <f>ROUND(G541*L541,P4)</f>
        <v>0</v>
      </c>
      <c r="N541" s="25" t="s">
        <v>177</v>
      </c>
      <c r="O541" s="32">
        <f>M541*AA541</f>
        <v>0</v>
      </c>
      <c r="P541" s="1">
        <v>3</v>
      </c>
      <c r="AA541" s="1">
        <f>IF(P541=1,$O$3,IF(P541=2,$O$4,$O$5))</f>
        <v>0</v>
      </c>
    </row>
    <row r="542">
      <c r="A542" s="1" t="s">
        <v>127</v>
      </c>
      <c r="E542" s="27" t="s">
        <v>4375</v>
      </c>
    </row>
    <row r="543">
      <c r="A543" s="1" t="s">
        <v>128</v>
      </c>
      <c r="E543" s="33" t="s">
        <v>3446</v>
      </c>
    </row>
    <row r="544" ht="140.25">
      <c r="A544" s="1" t="s">
        <v>129</v>
      </c>
      <c r="E544" s="27" t="s">
        <v>4376</v>
      </c>
    </row>
    <row r="545">
      <c r="A545" s="1" t="s">
        <v>118</v>
      </c>
      <c r="C545" s="22" t="s">
        <v>4377</v>
      </c>
      <c r="E545" s="23" t="s">
        <v>692</v>
      </c>
      <c r="L545" s="24">
        <f>SUMIFS(L546:L569,A546:A569,"P")</f>
        <v>0</v>
      </c>
      <c r="M545" s="24">
        <f>SUMIFS(M546:M569,A546:A569,"P")</f>
        <v>0</v>
      </c>
      <c r="N545" s="25"/>
    </row>
    <row r="546">
      <c r="A546" s="1" t="s">
        <v>121</v>
      </c>
      <c r="B546" s="1">
        <v>151</v>
      </c>
      <c r="C546" s="26" t="s">
        <v>4378</v>
      </c>
      <c r="D546" t="s">
        <v>123</v>
      </c>
      <c r="E546" s="27" t="s">
        <v>4379</v>
      </c>
      <c r="F546" s="28" t="s">
        <v>149</v>
      </c>
      <c r="G546" s="29">
        <v>1</v>
      </c>
      <c r="H546" s="28">
        <v>0</v>
      </c>
      <c r="I546" s="30">
        <f>ROUND(G546*H546,P4)</f>
        <v>0</v>
      </c>
      <c r="L546" s="31">
        <v>0</v>
      </c>
      <c r="M546" s="24">
        <f>ROUND(G546*L546,P4)</f>
        <v>0</v>
      </c>
      <c r="N546" s="25" t="s">
        <v>177</v>
      </c>
      <c r="O546" s="32">
        <f>M546*AA546</f>
        <v>0</v>
      </c>
      <c r="P546" s="1">
        <v>3</v>
      </c>
      <c r="AA546" s="1">
        <f>IF(P546=1,$O$3,IF(P546=2,$O$4,$O$5))</f>
        <v>0</v>
      </c>
    </row>
    <row r="547">
      <c r="A547" s="1" t="s">
        <v>127</v>
      </c>
      <c r="E547" s="27" t="s">
        <v>4379</v>
      </c>
    </row>
    <row r="548">
      <c r="A548" s="1" t="s">
        <v>128</v>
      </c>
    </row>
    <row r="549">
      <c r="A549" s="1" t="s">
        <v>129</v>
      </c>
      <c r="E549" s="27" t="s">
        <v>123</v>
      </c>
    </row>
    <row r="550">
      <c r="A550" s="1" t="s">
        <v>121</v>
      </c>
      <c r="B550" s="1">
        <v>149</v>
      </c>
      <c r="C550" s="26" t="s">
        <v>4380</v>
      </c>
      <c r="D550" t="s">
        <v>123</v>
      </c>
      <c r="E550" s="27" t="s">
        <v>4381</v>
      </c>
      <c r="F550" s="28" t="s">
        <v>149</v>
      </c>
      <c r="G550" s="29">
        <v>1</v>
      </c>
      <c r="H550" s="28">
        <v>0</v>
      </c>
      <c r="I550" s="30">
        <f>ROUND(G550*H550,P4)</f>
        <v>0</v>
      </c>
      <c r="L550" s="31">
        <v>0</v>
      </c>
      <c r="M550" s="24">
        <f>ROUND(G550*L550,P4)</f>
        <v>0</v>
      </c>
      <c r="N550" s="25" t="s">
        <v>177</v>
      </c>
      <c r="O550" s="32">
        <f>M550*AA550</f>
        <v>0</v>
      </c>
      <c r="P550" s="1">
        <v>3</v>
      </c>
      <c r="AA550" s="1">
        <f>IF(P550=1,$O$3,IF(P550=2,$O$4,$O$5))</f>
        <v>0</v>
      </c>
    </row>
    <row r="551">
      <c r="A551" s="1" t="s">
        <v>127</v>
      </c>
      <c r="E551" s="27" t="s">
        <v>4381</v>
      </c>
    </row>
    <row r="552">
      <c r="A552" s="1" t="s">
        <v>128</v>
      </c>
    </row>
    <row r="553">
      <c r="A553" s="1" t="s">
        <v>129</v>
      </c>
      <c r="E553" s="27" t="s">
        <v>123</v>
      </c>
    </row>
    <row r="554">
      <c r="A554" s="1" t="s">
        <v>121</v>
      </c>
      <c r="B554" s="1">
        <v>147</v>
      </c>
      <c r="C554" s="26" t="s">
        <v>4382</v>
      </c>
      <c r="D554" t="s">
        <v>123</v>
      </c>
      <c r="E554" s="27" t="s">
        <v>4383</v>
      </c>
      <c r="F554" s="28" t="s">
        <v>149</v>
      </c>
      <c r="G554" s="29">
        <v>1</v>
      </c>
      <c r="H554" s="28">
        <v>0</v>
      </c>
      <c r="I554" s="30">
        <f>ROUND(G554*H554,P4)</f>
        <v>0</v>
      </c>
      <c r="L554" s="31">
        <v>0</v>
      </c>
      <c r="M554" s="24">
        <f>ROUND(G554*L554,P4)</f>
        <v>0</v>
      </c>
      <c r="N554" s="25" t="s">
        <v>177</v>
      </c>
      <c r="O554" s="32">
        <f>M554*AA554</f>
        <v>0</v>
      </c>
      <c r="P554" s="1">
        <v>3</v>
      </c>
      <c r="AA554" s="1">
        <f>IF(P554=1,$O$3,IF(P554=2,$O$4,$O$5))</f>
        <v>0</v>
      </c>
    </row>
    <row r="555">
      <c r="A555" s="1" t="s">
        <v>127</v>
      </c>
      <c r="E555" s="27" t="s">
        <v>4383</v>
      </c>
    </row>
    <row r="556">
      <c r="A556" s="1" t="s">
        <v>128</v>
      </c>
    </row>
    <row r="557">
      <c r="A557" s="1" t="s">
        <v>129</v>
      </c>
      <c r="E557" s="27" t="s">
        <v>123</v>
      </c>
    </row>
    <row r="558">
      <c r="A558" s="1" t="s">
        <v>121</v>
      </c>
      <c r="B558" s="1">
        <v>152</v>
      </c>
      <c r="C558" s="26" t="s">
        <v>4384</v>
      </c>
      <c r="D558" t="s">
        <v>123</v>
      </c>
      <c r="E558" s="27" t="s">
        <v>4385</v>
      </c>
      <c r="F558" s="28" t="s">
        <v>149</v>
      </c>
      <c r="G558" s="29">
        <v>1</v>
      </c>
      <c r="H558" s="28">
        <v>0</v>
      </c>
      <c r="I558" s="30">
        <f>ROUND(G558*H558,P4)</f>
        <v>0</v>
      </c>
      <c r="L558" s="31">
        <v>0</v>
      </c>
      <c r="M558" s="24">
        <f>ROUND(G558*L558,P4)</f>
        <v>0</v>
      </c>
      <c r="N558" s="25" t="s">
        <v>177</v>
      </c>
      <c r="O558" s="32">
        <f>M558*AA558</f>
        <v>0</v>
      </c>
      <c r="P558" s="1">
        <v>3</v>
      </c>
      <c r="AA558" s="1">
        <f>IF(P558=1,$O$3,IF(P558=2,$O$4,$O$5))</f>
        <v>0</v>
      </c>
    </row>
    <row r="559">
      <c r="A559" s="1" t="s">
        <v>127</v>
      </c>
      <c r="E559" s="27" t="s">
        <v>4385</v>
      </c>
    </row>
    <row r="560">
      <c r="A560" s="1" t="s">
        <v>128</v>
      </c>
    </row>
    <row r="561">
      <c r="A561" s="1" t="s">
        <v>129</v>
      </c>
      <c r="E561" s="27" t="s">
        <v>123</v>
      </c>
    </row>
    <row r="562">
      <c r="A562" s="1" t="s">
        <v>121</v>
      </c>
      <c r="B562" s="1">
        <v>150</v>
      </c>
      <c r="C562" s="26" t="s">
        <v>4386</v>
      </c>
      <c r="D562" t="s">
        <v>123</v>
      </c>
      <c r="E562" s="27" t="s">
        <v>4387</v>
      </c>
      <c r="F562" s="28" t="s">
        <v>149</v>
      </c>
      <c r="G562" s="29">
        <v>1</v>
      </c>
      <c r="H562" s="28">
        <v>0</v>
      </c>
      <c r="I562" s="30">
        <f>ROUND(G562*H562,P4)</f>
        <v>0</v>
      </c>
      <c r="L562" s="31">
        <v>0</v>
      </c>
      <c r="M562" s="24">
        <f>ROUND(G562*L562,P4)</f>
        <v>0</v>
      </c>
      <c r="N562" s="25" t="s">
        <v>177</v>
      </c>
      <c r="O562" s="32">
        <f>M562*AA562</f>
        <v>0</v>
      </c>
      <c r="P562" s="1">
        <v>3</v>
      </c>
      <c r="AA562" s="1">
        <f>IF(P562=1,$O$3,IF(P562=2,$O$4,$O$5))</f>
        <v>0</v>
      </c>
    </row>
    <row r="563">
      <c r="A563" s="1" t="s">
        <v>127</v>
      </c>
      <c r="E563" s="27" t="s">
        <v>4387</v>
      </c>
    </row>
    <row r="564">
      <c r="A564" s="1" t="s">
        <v>128</v>
      </c>
    </row>
    <row r="565">
      <c r="A565" s="1" t="s">
        <v>129</v>
      </c>
      <c r="E565" s="27" t="s">
        <v>123</v>
      </c>
    </row>
    <row r="566">
      <c r="A566" s="1" t="s">
        <v>121</v>
      </c>
      <c r="B566" s="1">
        <v>148</v>
      </c>
      <c r="C566" s="26" t="s">
        <v>4388</v>
      </c>
      <c r="D566" t="s">
        <v>123</v>
      </c>
      <c r="E566" s="27" t="s">
        <v>4389</v>
      </c>
      <c r="F566" s="28" t="s">
        <v>149</v>
      </c>
      <c r="G566" s="29">
        <v>1</v>
      </c>
      <c r="H566" s="28">
        <v>0</v>
      </c>
      <c r="I566" s="30">
        <f>ROUND(G566*H566,P4)</f>
        <v>0</v>
      </c>
      <c r="L566" s="31">
        <v>0</v>
      </c>
      <c r="M566" s="24">
        <f>ROUND(G566*L566,P4)</f>
        <v>0</v>
      </c>
      <c r="N566" s="25" t="s">
        <v>177</v>
      </c>
      <c r="O566" s="32">
        <f>M566*AA566</f>
        <v>0</v>
      </c>
      <c r="P566" s="1">
        <v>3</v>
      </c>
      <c r="AA566" s="1">
        <f>IF(P566=1,$O$3,IF(P566=2,$O$4,$O$5))</f>
        <v>0</v>
      </c>
    </row>
    <row r="567">
      <c r="A567" s="1" t="s">
        <v>127</v>
      </c>
      <c r="E567" s="27" t="s">
        <v>4389</v>
      </c>
    </row>
    <row r="568">
      <c r="A568" s="1" t="s">
        <v>128</v>
      </c>
    </row>
    <row r="569" ht="165.75">
      <c r="A569" s="1" t="s">
        <v>129</v>
      </c>
      <c r="E569" s="27" t="s">
        <v>4390</v>
      </c>
    </row>
    <row r="570">
      <c r="A570" s="1" t="s">
        <v>118</v>
      </c>
      <c r="C570" s="22" t="s">
        <v>666</v>
      </c>
      <c r="E570" s="23" t="s">
        <v>667</v>
      </c>
      <c r="L570" s="24">
        <f>SUMIFS(L571:L606,A571:A606,"P")</f>
        <v>0</v>
      </c>
      <c r="M570" s="24">
        <f>SUMIFS(M571:M606,A571:A606,"P")</f>
        <v>0</v>
      </c>
      <c r="N570" s="25"/>
    </row>
    <row r="571" ht="25.5">
      <c r="A571" s="1" t="s">
        <v>121</v>
      </c>
      <c r="B571" s="1">
        <v>3</v>
      </c>
      <c r="C571" s="26" t="s">
        <v>668</v>
      </c>
      <c r="D571" t="s">
        <v>123</v>
      </c>
      <c r="E571" s="27" t="s">
        <v>669</v>
      </c>
      <c r="F571" s="28" t="s">
        <v>603</v>
      </c>
      <c r="G571" s="29">
        <v>400</v>
      </c>
      <c r="H571" s="28">
        <v>0.00012999999999999999</v>
      </c>
      <c r="I571" s="30">
        <f>ROUND(G571*H571,P4)</f>
        <v>0</v>
      </c>
      <c r="L571" s="31">
        <v>0</v>
      </c>
      <c r="M571" s="24">
        <f>ROUND(G571*L571,P4)</f>
        <v>0</v>
      </c>
      <c r="N571" s="25" t="s">
        <v>536</v>
      </c>
      <c r="O571" s="32">
        <f>M571*AA571</f>
        <v>0</v>
      </c>
      <c r="P571" s="1">
        <v>3</v>
      </c>
      <c r="AA571" s="1">
        <f>IF(P571=1,$O$3,IF(P571=2,$O$4,$O$5))</f>
        <v>0</v>
      </c>
    </row>
    <row r="572" ht="25.5">
      <c r="A572" s="1" t="s">
        <v>127</v>
      </c>
      <c r="E572" s="27" t="s">
        <v>669</v>
      </c>
    </row>
    <row r="573">
      <c r="A573" s="1" t="s">
        <v>128</v>
      </c>
    </row>
    <row r="574">
      <c r="A574" s="1" t="s">
        <v>129</v>
      </c>
      <c r="E574" s="27" t="s">
        <v>123</v>
      </c>
    </row>
    <row r="575" ht="25.5">
      <c r="A575" s="1" t="s">
        <v>121</v>
      </c>
      <c r="B575" s="1">
        <v>4</v>
      </c>
      <c r="C575" s="26" t="s">
        <v>670</v>
      </c>
      <c r="D575" t="s">
        <v>123</v>
      </c>
      <c r="E575" s="27" t="s">
        <v>671</v>
      </c>
      <c r="F575" s="28" t="s">
        <v>149</v>
      </c>
      <c r="G575" s="29">
        <v>30</v>
      </c>
      <c r="H575" s="28">
        <v>0</v>
      </c>
      <c r="I575" s="30">
        <f>ROUND(G575*H575,P4)</f>
        <v>0</v>
      </c>
      <c r="L575" s="31">
        <v>0</v>
      </c>
      <c r="M575" s="24">
        <f>ROUND(G575*L575,P4)</f>
        <v>0</v>
      </c>
      <c r="N575" s="25" t="s">
        <v>536</v>
      </c>
      <c r="O575" s="32">
        <f>M575*AA575</f>
        <v>0</v>
      </c>
      <c r="P575" s="1">
        <v>3</v>
      </c>
      <c r="AA575" s="1">
        <f>IF(P575=1,$O$3,IF(P575=2,$O$4,$O$5))</f>
        <v>0</v>
      </c>
    </row>
    <row r="576" ht="38.25">
      <c r="A576" s="1" t="s">
        <v>127</v>
      </c>
      <c r="E576" s="27" t="s">
        <v>672</v>
      </c>
    </row>
    <row r="577">
      <c r="A577" s="1" t="s">
        <v>128</v>
      </c>
    </row>
    <row r="578">
      <c r="A578" s="1" t="s">
        <v>129</v>
      </c>
      <c r="E578" s="27" t="s">
        <v>123</v>
      </c>
    </row>
    <row r="579" ht="25.5">
      <c r="A579" s="1" t="s">
        <v>121</v>
      </c>
      <c r="B579" s="1">
        <v>5</v>
      </c>
      <c r="C579" s="26" t="s">
        <v>1046</v>
      </c>
      <c r="D579" t="s">
        <v>123</v>
      </c>
      <c r="E579" s="27" t="s">
        <v>1047</v>
      </c>
      <c r="F579" s="28" t="s">
        <v>149</v>
      </c>
      <c r="G579" s="29">
        <v>6</v>
      </c>
      <c r="H579" s="28">
        <v>0</v>
      </c>
      <c r="I579" s="30">
        <f>ROUND(G579*H579,P4)</f>
        <v>0</v>
      </c>
      <c r="L579" s="31">
        <v>0</v>
      </c>
      <c r="M579" s="24">
        <f>ROUND(G579*L579,P4)</f>
        <v>0</v>
      </c>
      <c r="N579" s="25" t="s">
        <v>536</v>
      </c>
      <c r="O579" s="32">
        <f>M579*AA579</f>
        <v>0</v>
      </c>
      <c r="P579" s="1">
        <v>3</v>
      </c>
      <c r="AA579" s="1">
        <f>IF(P579=1,$O$3,IF(P579=2,$O$4,$O$5))</f>
        <v>0</v>
      </c>
    </row>
    <row r="580" ht="38.25">
      <c r="A580" s="1" t="s">
        <v>127</v>
      </c>
      <c r="E580" s="27" t="s">
        <v>1048</v>
      </c>
    </row>
    <row r="581">
      <c r="A581" s="1" t="s">
        <v>128</v>
      </c>
      <c r="E581" s="33" t="s">
        <v>4391</v>
      </c>
    </row>
    <row r="582">
      <c r="A582" s="1" t="s">
        <v>129</v>
      </c>
      <c r="E582" s="27" t="s">
        <v>123</v>
      </c>
    </row>
    <row r="583" ht="25.5">
      <c r="A583" s="1" t="s">
        <v>121</v>
      </c>
      <c r="B583" s="1">
        <v>6</v>
      </c>
      <c r="C583" s="26" t="s">
        <v>4392</v>
      </c>
      <c r="D583" t="s">
        <v>123</v>
      </c>
      <c r="E583" s="27" t="s">
        <v>4393</v>
      </c>
      <c r="F583" s="28" t="s">
        <v>149</v>
      </c>
      <c r="G583" s="29">
        <v>381</v>
      </c>
      <c r="H583" s="28">
        <v>0</v>
      </c>
      <c r="I583" s="30">
        <f>ROUND(G583*H583,P4)</f>
        <v>0</v>
      </c>
      <c r="L583" s="31">
        <v>0</v>
      </c>
      <c r="M583" s="24">
        <f>ROUND(G583*L583,P4)</f>
        <v>0</v>
      </c>
      <c r="N583" s="25" t="s">
        <v>536</v>
      </c>
      <c r="O583" s="32">
        <f>M583*AA583</f>
        <v>0</v>
      </c>
      <c r="P583" s="1">
        <v>3</v>
      </c>
      <c r="AA583" s="1">
        <f>IF(P583=1,$O$3,IF(P583=2,$O$4,$O$5))</f>
        <v>0</v>
      </c>
    </row>
    <row r="584" ht="25.5">
      <c r="A584" s="1" t="s">
        <v>127</v>
      </c>
      <c r="E584" s="27" t="s">
        <v>4393</v>
      </c>
    </row>
    <row r="585">
      <c r="A585" s="1" t="s">
        <v>128</v>
      </c>
    </row>
    <row r="586">
      <c r="A586" s="1" t="s">
        <v>129</v>
      </c>
      <c r="E586" s="27" t="s">
        <v>123</v>
      </c>
    </row>
    <row r="587" ht="25.5">
      <c r="A587" s="1" t="s">
        <v>121</v>
      </c>
      <c r="B587" s="1">
        <v>7</v>
      </c>
      <c r="C587" s="26" t="s">
        <v>4394</v>
      </c>
      <c r="D587" t="s">
        <v>123</v>
      </c>
      <c r="E587" s="27" t="s">
        <v>4395</v>
      </c>
      <c r="F587" s="28" t="s">
        <v>149</v>
      </c>
      <c r="G587" s="29">
        <v>20</v>
      </c>
      <c r="H587" s="28">
        <v>0</v>
      </c>
      <c r="I587" s="30">
        <f>ROUND(G587*H587,P4)</f>
        <v>0</v>
      </c>
      <c r="L587" s="31">
        <v>0</v>
      </c>
      <c r="M587" s="24">
        <f>ROUND(G587*L587,P4)</f>
        <v>0</v>
      </c>
      <c r="N587" s="25" t="s">
        <v>536</v>
      </c>
      <c r="O587" s="32">
        <f>M587*AA587</f>
        <v>0</v>
      </c>
      <c r="P587" s="1">
        <v>3</v>
      </c>
      <c r="AA587" s="1">
        <f>IF(P587=1,$O$3,IF(P587=2,$O$4,$O$5))</f>
        <v>0</v>
      </c>
    </row>
    <row r="588" ht="25.5">
      <c r="A588" s="1" t="s">
        <v>127</v>
      </c>
      <c r="E588" s="27" t="s">
        <v>4395</v>
      </c>
    </row>
    <row r="589">
      <c r="A589" s="1" t="s">
        <v>128</v>
      </c>
    </row>
    <row r="590">
      <c r="A590" s="1" t="s">
        <v>129</v>
      </c>
      <c r="E590" s="27" t="s">
        <v>123</v>
      </c>
    </row>
    <row r="591" ht="25.5">
      <c r="A591" s="1" t="s">
        <v>121</v>
      </c>
      <c r="B591" s="1">
        <v>8</v>
      </c>
      <c r="C591" s="26" t="s">
        <v>4396</v>
      </c>
      <c r="D591" t="s">
        <v>123</v>
      </c>
      <c r="E591" s="27" t="s">
        <v>4397</v>
      </c>
      <c r="F591" s="28" t="s">
        <v>149</v>
      </c>
      <c r="G591" s="29">
        <v>2</v>
      </c>
      <c r="H591" s="28">
        <v>0</v>
      </c>
      <c r="I591" s="30">
        <f>ROUND(G591*H591,P4)</f>
        <v>0</v>
      </c>
      <c r="L591" s="31">
        <v>0</v>
      </c>
      <c r="M591" s="24">
        <f>ROUND(G591*L591,P4)</f>
        <v>0</v>
      </c>
      <c r="N591" s="25" t="s">
        <v>536</v>
      </c>
      <c r="O591" s="32">
        <f>M591*AA591</f>
        <v>0</v>
      </c>
      <c r="P591" s="1">
        <v>3</v>
      </c>
      <c r="AA591" s="1">
        <f>IF(P591=1,$O$3,IF(P591=2,$O$4,$O$5))</f>
        <v>0</v>
      </c>
    </row>
    <row r="592" ht="25.5">
      <c r="A592" s="1" t="s">
        <v>127</v>
      </c>
      <c r="E592" s="27" t="s">
        <v>4397</v>
      </c>
    </row>
    <row r="593">
      <c r="A593" s="1" t="s">
        <v>128</v>
      </c>
    </row>
    <row r="594">
      <c r="A594" s="1" t="s">
        <v>129</v>
      </c>
      <c r="E594" s="27" t="s">
        <v>123</v>
      </c>
    </row>
    <row r="595" ht="25.5">
      <c r="A595" s="1" t="s">
        <v>121</v>
      </c>
      <c r="B595" s="1">
        <v>9</v>
      </c>
      <c r="C595" s="26" t="s">
        <v>677</v>
      </c>
      <c r="D595" t="s">
        <v>123</v>
      </c>
      <c r="E595" s="27" t="s">
        <v>678</v>
      </c>
      <c r="F595" s="28" t="s">
        <v>142</v>
      </c>
      <c r="G595" s="29">
        <v>520</v>
      </c>
      <c r="H595" s="28">
        <v>0</v>
      </c>
      <c r="I595" s="30">
        <f>ROUND(G595*H595,P4)</f>
        <v>0</v>
      </c>
      <c r="L595" s="31">
        <v>0</v>
      </c>
      <c r="M595" s="24">
        <f>ROUND(G595*L595,P4)</f>
        <v>0</v>
      </c>
      <c r="N595" s="25" t="s">
        <v>536</v>
      </c>
      <c r="O595" s="32">
        <f>M595*AA595</f>
        <v>0</v>
      </c>
      <c r="P595" s="1">
        <v>3</v>
      </c>
      <c r="AA595" s="1">
        <f>IF(P595=1,$O$3,IF(P595=2,$O$4,$O$5))</f>
        <v>0</v>
      </c>
    </row>
    <row r="596" ht="25.5">
      <c r="A596" s="1" t="s">
        <v>127</v>
      </c>
      <c r="E596" s="27" t="s">
        <v>678</v>
      </c>
    </row>
    <row r="597">
      <c r="A597" s="1" t="s">
        <v>128</v>
      </c>
    </row>
    <row r="598">
      <c r="A598" s="1" t="s">
        <v>129</v>
      </c>
      <c r="E598" s="27" t="s">
        <v>123</v>
      </c>
    </row>
    <row r="599" ht="25.5">
      <c r="A599" s="1" t="s">
        <v>121</v>
      </c>
      <c r="B599" s="1">
        <v>10</v>
      </c>
      <c r="C599" s="26" t="s">
        <v>4398</v>
      </c>
      <c r="D599" t="s">
        <v>123</v>
      </c>
      <c r="E599" s="27" t="s">
        <v>4399</v>
      </c>
      <c r="F599" s="28" t="s">
        <v>142</v>
      </c>
      <c r="G599" s="29">
        <v>150</v>
      </c>
      <c r="H599" s="28">
        <v>0</v>
      </c>
      <c r="I599" s="30">
        <f>ROUND(G599*H599,P4)</f>
        <v>0</v>
      </c>
      <c r="L599" s="31">
        <v>0</v>
      </c>
      <c r="M599" s="24">
        <f>ROUND(G599*L599,P4)</f>
        <v>0</v>
      </c>
      <c r="N599" s="25" t="s">
        <v>536</v>
      </c>
      <c r="O599" s="32">
        <f>M599*AA599</f>
        <v>0</v>
      </c>
      <c r="P599" s="1">
        <v>3</v>
      </c>
      <c r="AA599" s="1">
        <f>IF(P599=1,$O$3,IF(P599=2,$O$4,$O$5))</f>
        <v>0</v>
      </c>
    </row>
    <row r="600" ht="25.5">
      <c r="A600" s="1" t="s">
        <v>127</v>
      </c>
      <c r="E600" s="27" t="s">
        <v>4399</v>
      </c>
    </row>
    <row r="601">
      <c r="A601" s="1" t="s">
        <v>128</v>
      </c>
    </row>
    <row r="602">
      <c r="A602" s="1" t="s">
        <v>129</v>
      </c>
      <c r="E602" s="27" t="s">
        <v>123</v>
      </c>
    </row>
    <row r="603" ht="25.5">
      <c r="A603" s="1" t="s">
        <v>121</v>
      </c>
      <c r="B603" s="1">
        <v>11</v>
      </c>
      <c r="C603" s="26" t="s">
        <v>4400</v>
      </c>
      <c r="D603" t="s">
        <v>123</v>
      </c>
      <c r="E603" s="27" t="s">
        <v>4401</v>
      </c>
      <c r="F603" s="28" t="s">
        <v>142</v>
      </c>
      <c r="G603" s="29">
        <v>50</v>
      </c>
      <c r="H603" s="28">
        <v>0</v>
      </c>
      <c r="I603" s="30">
        <f>ROUND(G603*H603,P4)</f>
        <v>0</v>
      </c>
      <c r="L603" s="31">
        <v>0</v>
      </c>
      <c r="M603" s="24">
        <f>ROUND(G603*L603,P4)</f>
        <v>0</v>
      </c>
      <c r="N603" s="25" t="s">
        <v>536</v>
      </c>
      <c r="O603" s="32">
        <f>M603*AA603</f>
        <v>0</v>
      </c>
      <c r="P603" s="1">
        <v>3</v>
      </c>
      <c r="AA603" s="1">
        <f>IF(P603=1,$O$3,IF(P603=2,$O$4,$O$5))</f>
        <v>0</v>
      </c>
    </row>
    <row r="604" ht="25.5">
      <c r="A604" s="1" t="s">
        <v>127</v>
      </c>
      <c r="E604" s="27" t="s">
        <v>4401</v>
      </c>
    </row>
    <row r="605">
      <c r="A605" s="1" t="s">
        <v>128</v>
      </c>
    </row>
    <row r="606">
      <c r="A606" s="1" t="s">
        <v>129</v>
      </c>
      <c r="E606" s="27" t="s">
        <v>123</v>
      </c>
    </row>
    <row r="607">
      <c r="A607" s="1" t="s">
        <v>118</v>
      </c>
      <c r="C607" s="22" t="s">
        <v>679</v>
      </c>
      <c r="E607" s="23" t="s">
        <v>680</v>
      </c>
      <c r="L607" s="24">
        <f>SUMIFS(L608:L623,A608:A623,"P")</f>
        <v>0</v>
      </c>
      <c r="M607" s="24">
        <f>SUMIFS(M608:M623,A608:A623,"P")</f>
        <v>0</v>
      </c>
      <c r="N607" s="25"/>
    </row>
    <row r="608" ht="25.5">
      <c r="A608" s="1" t="s">
        <v>121</v>
      </c>
      <c r="B608" s="1">
        <v>12</v>
      </c>
      <c r="C608" s="26" t="s">
        <v>681</v>
      </c>
      <c r="D608" t="s">
        <v>123</v>
      </c>
      <c r="E608" s="27" t="s">
        <v>682</v>
      </c>
      <c r="F608" s="28" t="s">
        <v>632</v>
      </c>
      <c r="G608" s="29">
        <v>6.9740000000000002</v>
      </c>
      <c r="H608" s="28">
        <v>0</v>
      </c>
      <c r="I608" s="30">
        <f>ROUND(G608*H608,P4)</f>
        <v>0</v>
      </c>
      <c r="L608" s="31">
        <v>0</v>
      </c>
      <c r="M608" s="24">
        <f>ROUND(G608*L608,P4)</f>
        <v>0</v>
      </c>
      <c r="N608" s="25" t="s">
        <v>536</v>
      </c>
      <c r="O608" s="32">
        <f>M608*AA608</f>
        <v>0</v>
      </c>
      <c r="P608" s="1">
        <v>3</v>
      </c>
      <c r="AA608" s="1">
        <f>IF(P608=1,$O$3,IF(P608=2,$O$4,$O$5))</f>
        <v>0</v>
      </c>
    </row>
    <row r="609" ht="25.5">
      <c r="A609" s="1" t="s">
        <v>127</v>
      </c>
      <c r="E609" s="27" t="s">
        <v>682</v>
      </c>
    </row>
    <row r="610">
      <c r="A610" s="1" t="s">
        <v>128</v>
      </c>
    </row>
    <row r="611">
      <c r="A611" s="1" t="s">
        <v>129</v>
      </c>
      <c r="E611" s="27" t="s">
        <v>123</v>
      </c>
    </row>
    <row r="612" ht="38.25">
      <c r="A612" s="1" t="s">
        <v>121</v>
      </c>
      <c r="B612" s="1">
        <v>13</v>
      </c>
      <c r="C612" s="26" t="s">
        <v>683</v>
      </c>
      <c r="D612" t="s">
        <v>123</v>
      </c>
      <c r="E612" s="27" t="s">
        <v>684</v>
      </c>
      <c r="F612" s="28" t="s">
        <v>632</v>
      </c>
      <c r="G612" s="29">
        <v>2.9740000000000002</v>
      </c>
      <c r="H612" s="28">
        <v>0</v>
      </c>
      <c r="I612" s="30">
        <f>ROUND(G612*H612,P4)</f>
        <v>0</v>
      </c>
      <c r="L612" s="31">
        <v>0</v>
      </c>
      <c r="M612" s="24">
        <f>ROUND(G612*L612,P4)</f>
        <v>0</v>
      </c>
      <c r="N612" s="25" t="s">
        <v>177</v>
      </c>
      <c r="O612" s="32">
        <f>M612*AA612</f>
        <v>0</v>
      </c>
      <c r="P612" s="1">
        <v>3</v>
      </c>
      <c r="AA612" s="1">
        <f>IF(P612=1,$O$3,IF(P612=2,$O$4,$O$5))</f>
        <v>0</v>
      </c>
    </row>
    <row r="613" ht="38.25">
      <c r="A613" s="1" t="s">
        <v>127</v>
      </c>
      <c r="E613" s="27" t="s">
        <v>684</v>
      </c>
    </row>
    <row r="614">
      <c r="A614" s="1" t="s">
        <v>128</v>
      </c>
    </row>
    <row r="615" ht="25.5">
      <c r="A615" s="1" t="s">
        <v>129</v>
      </c>
      <c r="E615" s="27" t="s">
        <v>685</v>
      </c>
    </row>
    <row r="616" ht="38.25">
      <c r="A616" s="1" t="s">
        <v>121</v>
      </c>
      <c r="B616" s="1">
        <v>14</v>
      </c>
      <c r="C616" s="26" t="s">
        <v>4402</v>
      </c>
      <c r="D616" t="s">
        <v>123</v>
      </c>
      <c r="E616" s="27" t="s">
        <v>4403</v>
      </c>
      <c r="F616" s="28" t="s">
        <v>632</v>
      </c>
      <c r="G616" s="29">
        <v>2.5</v>
      </c>
      <c r="H616" s="28">
        <v>0</v>
      </c>
      <c r="I616" s="30">
        <f>ROUND(G616*H616,P4)</f>
        <v>0</v>
      </c>
      <c r="L616" s="31">
        <v>0</v>
      </c>
      <c r="M616" s="24">
        <f>ROUND(G616*L616,P4)</f>
        <v>0</v>
      </c>
      <c r="N616" s="25" t="s">
        <v>177</v>
      </c>
      <c r="O616" s="32">
        <f>M616*AA616</f>
        <v>0</v>
      </c>
      <c r="P616" s="1">
        <v>3</v>
      </c>
      <c r="AA616" s="1">
        <f>IF(P616=1,$O$3,IF(P616=2,$O$4,$O$5))</f>
        <v>0</v>
      </c>
    </row>
    <row r="617" ht="38.25">
      <c r="A617" s="1" t="s">
        <v>127</v>
      </c>
      <c r="E617" s="27" t="s">
        <v>4404</v>
      </c>
    </row>
    <row r="618">
      <c r="A618" s="1" t="s">
        <v>128</v>
      </c>
    </row>
    <row r="619">
      <c r="A619" s="1" t="s">
        <v>129</v>
      </c>
      <c r="E619" s="27" t="s">
        <v>4405</v>
      </c>
    </row>
    <row r="620" ht="25.5">
      <c r="A620" s="1" t="s">
        <v>121</v>
      </c>
      <c r="B620" s="1">
        <v>15</v>
      </c>
      <c r="C620" s="26" t="s">
        <v>4406</v>
      </c>
      <c r="D620" t="s">
        <v>123</v>
      </c>
      <c r="E620" s="27" t="s">
        <v>4407</v>
      </c>
      <c r="F620" s="28" t="s">
        <v>632</v>
      </c>
      <c r="G620" s="29">
        <v>1.5</v>
      </c>
      <c r="H620" s="28">
        <v>0</v>
      </c>
      <c r="I620" s="30">
        <f>ROUND(G620*H620,P4)</f>
        <v>0</v>
      </c>
      <c r="L620" s="31">
        <v>0</v>
      </c>
      <c r="M620" s="24">
        <f>ROUND(G620*L620,P4)</f>
        <v>0</v>
      </c>
      <c r="N620" s="25" t="s">
        <v>177</v>
      </c>
      <c r="O620" s="32">
        <f>M620*AA620</f>
        <v>0</v>
      </c>
      <c r="P620" s="1">
        <v>3</v>
      </c>
      <c r="AA620" s="1">
        <f>IF(P620=1,$O$3,IF(P620=2,$O$4,$O$5))</f>
        <v>0</v>
      </c>
    </row>
    <row r="621" ht="25.5">
      <c r="A621" s="1" t="s">
        <v>127</v>
      </c>
      <c r="E621" s="27" t="s">
        <v>4407</v>
      </c>
    </row>
    <row r="622">
      <c r="A622" s="1" t="s">
        <v>128</v>
      </c>
    </row>
    <row r="623">
      <c r="A623" s="1" t="s">
        <v>129</v>
      </c>
      <c r="E623" s="27" t="s">
        <v>4405</v>
      </c>
    </row>
    <row r="624">
      <c r="A624" s="1" t="s">
        <v>118</v>
      </c>
      <c r="C624" s="22" t="s">
        <v>686</v>
      </c>
      <c r="E624" s="23" t="s">
        <v>687</v>
      </c>
      <c r="L624" s="24">
        <f>SUMIFS(L625:L628,A625:A628,"P")</f>
        <v>0</v>
      </c>
      <c r="M624" s="24">
        <f>SUMIFS(M625:M628,A625:A628,"P")</f>
        <v>0</v>
      </c>
      <c r="N624" s="25"/>
    </row>
    <row r="625" ht="25.5">
      <c r="A625" s="1" t="s">
        <v>121</v>
      </c>
      <c r="B625" s="1">
        <v>16</v>
      </c>
      <c r="C625" s="26" t="s">
        <v>688</v>
      </c>
      <c r="D625" t="s">
        <v>123</v>
      </c>
      <c r="E625" s="27" t="s">
        <v>689</v>
      </c>
      <c r="F625" s="28" t="s">
        <v>632</v>
      </c>
      <c r="G625" s="29">
        <v>2.9140000000000001</v>
      </c>
      <c r="H625" s="28">
        <v>0</v>
      </c>
      <c r="I625" s="30">
        <f>ROUND(G625*H625,P4)</f>
        <v>0</v>
      </c>
      <c r="L625" s="31">
        <v>0</v>
      </c>
      <c r="M625" s="24">
        <f>ROUND(G625*L625,P4)</f>
        <v>0</v>
      </c>
      <c r="N625" s="25" t="s">
        <v>536</v>
      </c>
      <c r="O625" s="32">
        <f>M625*AA625</f>
        <v>0</v>
      </c>
      <c r="P625" s="1">
        <v>3</v>
      </c>
      <c r="AA625" s="1">
        <f>IF(P625=1,$O$3,IF(P625=2,$O$4,$O$5))</f>
        <v>0</v>
      </c>
    </row>
    <row r="626" ht="38.25">
      <c r="A626" s="1" t="s">
        <v>127</v>
      </c>
      <c r="E626" s="27" t="s">
        <v>690</v>
      </c>
    </row>
    <row r="627">
      <c r="A627" s="1" t="s">
        <v>128</v>
      </c>
    </row>
    <row r="628">
      <c r="A628" s="1" t="s">
        <v>129</v>
      </c>
      <c r="E628" s="27" t="s">
        <v>123</v>
      </c>
    </row>
    <row r="629">
      <c r="A629" s="1" t="s">
        <v>118</v>
      </c>
      <c r="C629" s="22" t="s">
        <v>3655</v>
      </c>
      <c r="E629" s="23" t="s">
        <v>3656</v>
      </c>
      <c r="L629" s="24">
        <f>SUMIFS(L630:L633,A630:A633,"P")</f>
        <v>0</v>
      </c>
      <c r="M629" s="24">
        <f>SUMIFS(M630:M633,A630:A633,"P")</f>
        <v>0</v>
      </c>
      <c r="N629" s="25"/>
    </row>
    <row r="630">
      <c r="A630" s="1" t="s">
        <v>121</v>
      </c>
      <c r="B630" s="1">
        <v>153</v>
      </c>
      <c r="C630" s="26" t="s">
        <v>4408</v>
      </c>
      <c r="D630" t="s">
        <v>123</v>
      </c>
      <c r="E630" s="27" t="s">
        <v>4409</v>
      </c>
      <c r="F630" s="28" t="s">
        <v>201</v>
      </c>
      <c r="G630" s="29">
        <v>230</v>
      </c>
      <c r="H630" s="28">
        <v>0</v>
      </c>
      <c r="I630" s="30">
        <f>ROUND(G630*H630,P4)</f>
        <v>0</v>
      </c>
      <c r="L630" s="31">
        <v>0</v>
      </c>
      <c r="M630" s="24">
        <f>ROUND(G630*L630,P4)</f>
        <v>0</v>
      </c>
      <c r="N630" s="25" t="s">
        <v>536</v>
      </c>
      <c r="O630" s="32">
        <f>M630*AA630</f>
        <v>0</v>
      </c>
      <c r="P630" s="1">
        <v>3</v>
      </c>
      <c r="AA630" s="1">
        <f>IF(P630=1,$O$3,IF(P630=2,$O$4,$O$5))</f>
        <v>0</v>
      </c>
    </row>
    <row r="631">
      <c r="A631" s="1" t="s">
        <v>127</v>
      </c>
      <c r="E631" s="27" t="s">
        <v>4409</v>
      </c>
    </row>
    <row r="632" ht="178.5">
      <c r="A632" s="1" t="s">
        <v>128</v>
      </c>
      <c r="E632" s="33" t="s">
        <v>4410</v>
      </c>
    </row>
    <row r="633">
      <c r="A633" s="1" t="s">
        <v>129</v>
      </c>
      <c r="E633" s="27" t="s">
        <v>123</v>
      </c>
    </row>
    <row r="634">
      <c r="A634" s="1" t="s">
        <v>118</v>
      </c>
      <c r="C634" s="22" t="s">
        <v>2682</v>
      </c>
      <c r="E634" s="23" t="s">
        <v>657</v>
      </c>
      <c r="L634" s="24">
        <f>SUMIFS(L635:L642,A635:A642,"P")</f>
        <v>0</v>
      </c>
      <c r="M634" s="24">
        <f>SUMIFS(M635:M642,A635:A642,"P")</f>
        <v>0</v>
      </c>
      <c r="N634" s="25"/>
    </row>
    <row r="635">
      <c r="A635" s="1" t="s">
        <v>121</v>
      </c>
      <c r="B635" s="1">
        <v>155</v>
      </c>
      <c r="C635" s="26" t="s">
        <v>4411</v>
      </c>
      <c r="D635" t="s">
        <v>123</v>
      </c>
      <c r="E635" s="27" t="s">
        <v>4412</v>
      </c>
      <c r="F635" s="28" t="s">
        <v>149</v>
      </c>
      <c r="G635" s="29">
        <v>5</v>
      </c>
      <c r="H635" s="28">
        <v>0</v>
      </c>
      <c r="I635" s="30">
        <f>ROUND(G635*H635,P4)</f>
        <v>0</v>
      </c>
      <c r="L635" s="31">
        <v>0</v>
      </c>
      <c r="M635" s="24">
        <f>ROUND(G635*L635,P4)</f>
        <v>0</v>
      </c>
      <c r="N635" s="25" t="s">
        <v>177</v>
      </c>
      <c r="O635" s="32">
        <f>M635*AA635</f>
        <v>0</v>
      </c>
      <c r="P635" s="1">
        <v>3</v>
      </c>
      <c r="AA635" s="1">
        <f>IF(P635=1,$O$3,IF(P635=2,$O$4,$O$5))</f>
        <v>0</v>
      </c>
    </row>
    <row r="636">
      <c r="A636" s="1" t="s">
        <v>127</v>
      </c>
      <c r="E636" s="27" t="s">
        <v>4412</v>
      </c>
    </row>
    <row r="637">
      <c r="A637" s="1" t="s">
        <v>128</v>
      </c>
      <c r="E637" s="33" t="s">
        <v>4413</v>
      </c>
    </row>
    <row r="638">
      <c r="A638" s="1" t="s">
        <v>129</v>
      </c>
      <c r="E638" s="27" t="s">
        <v>123</v>
      </c>
    </row>
    <row r="639">
      <c r="A639" s="1" t="s">
        <v>121</v>
      </c>
      <c r="B639" s="1">
        <v>154</v>
      </c>
      <c r="C639" s="26" t="s">
        <v>3707</v>
      </c>
      <c r="D639" t="s">
        <v>123</v>
      </c>
      <c r="E639" s="27" t="s">
        <v>3708</v>
      </c>
      <c r="F639" s="28" t="s">
        <v>149</v>
      </c>
      <c r="G639" s="29">
        <v>1</v>
      </c>
      <c r="H639" s="28">
        <v>0</v>
      </c>
      <c r="I639" s="30">
        <f>ROUND(G639*H639,P4)</f>
        <v>0</v>
      </c>
      <c r="L639" s="31">
        <v>0</v>
      </c>
      <c r="M639" s="24">
        <f>ROUND(G639*L639,P4)</f>
        <v>0</v>
      </c>
      <c r="N639" s="25" t="s">
        <v>177</v>
      </c>
      <c r="O639" s="32">
        <f>M639*AA639</f>
        <v>0</v>
      </c>
      <c r="P639" s="1">
        <v>3</v>
      </c>
      <c r="AA639" s="1">
        <f>IF(P639=1,$O$3,IF(P639=2,$O$4,$O$5))</f>
        <v>0</v>
      </c>
    </row>
    <row r="640">
      <c r="A640" s="1" t="s">
        <v>127</v>
      </c>
      <c r="E640" s="27" t="s">
        <v>3708</v>
      </c>
    </row>
    <row r="641">
      <c r="A641" s="1" t="s">
        <v>128</v>
      </c>
      <c r="E641" s="33" t="s">
        <v>3709</v>
      </c>
    </row>
    <row r="642" ht="140.25">
      <c r="A642" s="1" t="s">
        <v>129</v>
      </c>
      <c r="E642" s="34" t="s">
        <v>4414</v>
      </c>
    </row>
  </sheetData>
  <sheetProtection sheet="1" objects="1" scenarios="1" spinCount="100000" saltValue="UMwLTzwKpolD0bbMK6p1staUIH7wyQLI5yVnB4n3pZ6XXZqxYsVUJW4yRvswbFe7OTHQx5fDxmWYU7OY0fPaMQ==" hashValue="hAJCWWax0mENq4iGdq5RZ2x6tWfQbsW9XSWoCD/NaaB9oIikGQ1+t+8aazhCJsmgFJnL5N1pV1eD8QCjwoiC4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COUNTIFS(L8:L909,"=0",A8:A909,"P")+COUNTIFS(L8:L909,"",A8:A909,"P")+SUM(Q8:Q909)</f>
        <v>0</v>
      </c>
    </row>
    <row r="8">
      <c r="A8" s="1" t="s">
        <v>116</v>
      </c>
      <c r="C8" s="22" t="s">
        <v>4415</v>
      </c>
      <c r="E8" s="23" t="s">
        <v>73</v>
      </c>
      <c r="L8" s="24">
        <f>L9+L54+L99+L172+L193+L242+L279+L300+L305+L402+L479+L552+L605+L618+L719+L764+L777+L794+L815+L828+L833+L842+L895+L904</f>
        <v>0</v>
      </c>
      <c r="M8" s="24">
        <f>M9+M54+M99+M172+M193+M242+M279+M300+M305+M402+M479+M552+M605+M618+M719+M764+M777+M794+M815+M828+M833+M842+M895+M904</f>
        <v>0</v>
      </c>
      <c r="N8" s="25"/>
    </row>
    <row r="9">
      <c r="A9" s="1" t="s">
        <v>118</v>
      </c>
      <c r="C9" s="22" t="s">
        <v>119</v>
      </c>
      <c r="E9" s="23" t="s">
        <v>1051</v>
      </c>
      <c r="L9" s="24">
        <f>SUMIFS(L10:L53,A10:A53,"P")</f>
        <v>0</v>
      </c>
      <c r="M9" s="24">
        <f>SUMIFS(M10:M53,A10:A53,"P")</f>
        <v>0</v>
      </c>
      <c r="N9" s="25"/>
    </row>
    <row r="10" ht="25.5">
      <c r="A10" s="1" t="s">
        <v>121</v>
      </c>
      <c r="B10" s="1">
        <v>1</v>
      </c>
      <c r="C10" s="26" t="s">
        <v>4416</v>
      </c>
      <c r="D10" t="s">
        <v>123</v>
      </c>
      <c r="E10" s="27" t="s">
        <v>4417</v>
      </c>
      <c r="F10" s="28" t="s">
        <v>142</v>
      </c>
      <c r="G10" s="29">
        <v>3</v>
      </c>
      <c r="H10" s="28">
        <v>0.036900000000000002</v>
      </c>
      <c r="I10" s="30">
        <f>ROUND(G10*H10,P4)</f>
        <v>0</v>
      </c>
      <c r="L10" s="31">
        <v>0</v>
      </c>
      <c r="M10" s="24">
        <f>ROUND(G10*L10,P4)</f>
        <v>0</v>
      </c>
      <c r="N10" s="25" t="s">
        <v>536</v>
      </c>
      <c r="O10" s="32">
        <f>M10*AA10</f>
        <v>0</v>
      </c>
      <c r="P10" s="1">
        <v>3</v>
      </c>
      <c r="AA10" s="1">
        <f>IF(P10=1,$O$3,IF(P10=2,$O$4,$O$5))</f>
        <v>0</v>
      </c>
    </row>
    <row r="11" ht="51">
      <c r="A11" s="1" t="s">
        <v>127</v>
      </c>
      <c r="E11" s="27" t="s">
        <v>4418</v>
      </c>
    </row>
    <row r="12">
      <c r="A12" s="1" t="s">
        <v>128</v>
      </c>
    </row>
    <row r="13">
      <c r="A13" s="1" t="s">
        <v>129</v>
      </c>
      <c r="E13" s="27" t="s">
        <v>123</v>
      </c>
    </row>
    <row r="14" ht="25.5">
      <c r="A14" s="1" t="s">
        <v>121</v>
      </c>
      <c r="B14" s="1">
        <v>2</v>
      </c>
      <c r="C14" s="26" t="s">
        <v>4419</v>
      </c>
      <c r="D14" t="s">
        <v>123</v>
      </c>
      <c r="E14" s="27" t="s">
        <v>4417</v>
      </c>
      <c r="F14" s="28" t="s">
        <v>142</v>
      </c>
      <c r="G14" s="29">
        <v>3</v>
      </c>
      <c r="H14" s="28">
        <v>0.06053</v>
      </c>
      <c r="I14" s="30">
        <f>ROUND(G14*H14,P4)</f>
        <v>0</v>
      </c>
      <c r="L14" s="31">
        <v>0</v>
      </c>
      <c r="M14" s="24">
        <f>ROUND(G14*L14,P4)</f>
        <v>0</v>
      </c>
      <c r="N14" s="25" t="s">
        <v>536</v>
      </c>
      <c r="O14" s="32">
        <f>M14*AA14</f>
        <v>0</v>
      </c>
      <c r="P14" s="1">
        <v>3</v>
      </c>
      <c r="AA14" s="1">
        <f>IF(P14=1,$O$3,IF(P14=2,$O$4,$O$5))</f>
        <v>0</v>
      </c>
    </row>
    <row r="15" ht="63.75">
      <c r="A15" s="1" t="s">
        <v>127</v>
      </c>
      <c r="E15" s="27" t="s">
        <v>4420</v>
      </c>
    </row>
    <row r="16">
      <c r="A16" s="1" t="s">
        <v>128</v>
      </c>
    </row>
    <row r="17">
      <c r="A17" s="1" t="s">
        <v>129</v>
      </c>
      <c r="E17" s="27" t="s">
        <v>123</v>
      </c>
    </row>
    <row r="18" ht="25.5">
      <c r="A18" s="1" t="s">
        <v>121</v>
      </c>
      <c r="B18" s="1">
        <v>3</v>
      </c>
      <c r="C18" s="26" t="s">
        <v>4421</v>
      </c>
      <c r="D18" t="s">
        <v>123</v>
      </c>
      <c r="E18" s="27" t="s">
        <v>4417</v>
      </c>
      <c r="F18" s="28" t="s">
        <v>142</v>
      </c>
      <c r="G18" s="29">
        <v>3</v>
      </c>
      <c r="H18" s="28">
        <v>0.10775</v>
      </c>
      <c r="I18" s="30">
        <f>ROUND(G18*H18,P4)</f>
        <v>0</v>
      </c>
      <c r="L18" s="31">
        <v>0</v>
      </c>
      <c r="M18" s="24">
        <f>ROUND(G18*L18,P4)</f>
        <v>0</v>
      </c>
      <c r="N18" s="25" t="s">
        <v>536</v>
      </c>
      <c r="O18" s="32">
        <f>M18*AA18</f>
        <v>0</v>
      </c>
      <c r="P18" s="1">
        <v>3</v>
      </c>
      <c r="AA18" s="1">
        <f>IF(P18=1,$O$3,IF(P18=2,$O$4,$O$5))</f>
        <v>0</v>
      </c>
    </row>
    <row r="19" ht="51">
      <c r="A19" s="1" t="s">
        <v>127</v>
      </c>
      <c r="E19" s="27" t="s">
        <v>4422</v>
      </c>
    </row>
    <row r="20">
      <c r="A20" s="1" t="s">
        <v>128</v>
      </c>
    </row>
    <row r="21">
      <c r="A21" s="1" t="s">
        <v>129</v>
      </c>
      <c r="E21" s="27" t="s">
        <v>123</v>
      </c>
    </row>
    <row r="22">
      <c r="A22" s="1" t="s">
        <v>121</v>
      </c>
      <c r="B22" s="1">
        <v>4</v>
      </c>
      <c r="C22" s="26" t="s">
        <v>4423</v>
      </c>
      <c r="D22" t="s">
        <v>123</v>
      </c>
      <c r="E22" s="27" t="s">
        <v>4424</v>
      </c>
      <c r="F22" s="28" t="s">
        <v>603</v>
      </c>
      <c r="G22" s="29">
        <v>161.26900000000001</v>
      </c>
      <c r="H22" s="28">
        <v>0</v>
      </c>
      <c r="I22" s="30">
        <f>ROUND(G22*H22,P4)</f>
        <v>0</v>
      </c>
      <c r="L22" s="31">
        <v>0</v>
      </c>
      <c r="M22" s="24">
        <f>ROUND(G22*L22,P4)</f>
        <v>0</v>
      </c>
      <c r="N22" s="25" t="s">
        <v>536</v>
      </c>
      <c r="O22" s="32">
        <f>M22*AA22</f>
        <v>0</v>
      </c>
      <c r="P22" s="1">
        <v>3</v>
      </c>
      <c r="AA22" s="1">
        <f>IF(P22=1,$O$3,IF(P22=2,$O$4,$O$5))</f>
        <v>0</v>
      </c>
    </row>
    <row r="23">
      <c r="A23" s="1" t="s">
        <v>127</v>
      </c>
      <c r="E23" s="27" t="s">
        <v>4424</v>
      </c>
    </row>
    <row r="24" ht="38.25">
      <c r="A24" s="1" t="s">
        <v>128</v>
      </c>
      <c r="E24" s="33" t="s">
        <v>4425</v>
      </c>
    </row>
    <row r="25">
      <c r="A25" s="1" t="s">
        <v>129</v>
      </c>
      <c r="E25" s="27" t="s">
        <v>123</v>
      </c>
    </row>
    <row r="26" ht="25.5">
      <c r="A26" s="1" t="s">
        <v>121</v>
      </c>
      <c r="B26" s="1">
        <v>5</v>
      </c>
      <c r="C26" s="26" t="s">
        <v>1058</v>
      </c>
      <c r="D26" t="s">
        <v>123</v>
      </c>
      <c r="E26" s="27" t="s">
        <v>1059</v>
      </c>
      <c r="F26" s="28" t="s">
        <v>125</v>
      </c>
      <c r="G26" s="29">
        <v>8.1850000000000005</v>
      </c>
      <c r="H26" s="28">
        <v>0</v>
      </c>
      <c r="I26" s="30">
        <f>ROUND(G26*H26,P4)</f>
        <v>0</v>
      </c>
      <c r="L26" s="31">
        <v>0</v>
      </c>
      <c r="M26" s="24">
        <f>ROUND(G26*L26,P4)</f>
        <v>0</v>
      </c>
      <c r="N26" s="25" t="s">
        <v>536</v>
      </c>
      <c r="O26" s="32">
        <f>M26*AA26</f>
        <v>0</v>
      </c>
      <c r="P26" s="1">
        <v>3</v>
      </c>
      <c r="AA26" s="1">
        <f>IF(P26=1,$O$3,IF(P26=2,$O$4,$O$5))</f>
        <v>0</v>
      </c>
    </row>
    <row r="27" ht="25.5">
      <c r="A27" s="1" t="s">
        <v>127</v>
      </c>
      <c r="E27" s="27" t="s">
        <v>1059</v>
      </c>
    </row>
    <row r="28" ht="51">
      <c r="A28" s="1" t="s">
        <v>128</v>
      </c>
      <c r="E28" s="33" t="s">
        <v>4426</v>
      </c>
    </row>
    <row r="29">
      <c r="A29" s="1" t="s">
        <v>129</v>
      </c>
      <c r="E29" s="27" t="s">
        <v>123</v>
      </c>
    </row>
    <row r="30" ht="25.5">
      <c r="A30" s="1" t="s">
        <v>121</v>
      </c>
      <c r="B30" s="1">
        <v>6</v>
      </c>
      <c r="C30" s="26" t="s">
        <v>4427</v>
      </c>
      <c r="D30" t="s">
        <v>123</v>
      </c>
      <c r="E30" s="27" t="s">
        <v>4428</v>
      </c>
      <c r="F30" s="28" t="s">
        <v>125</v>
      </c>
      <c r="G30" s="29">
        <v>16.523</v>
      </c>
      <c r="H30" s="28">
        <v>0</v>
      </c>
      <c r="I30" s="30">
        <f>ROUND(G30*H30,P4)</f>
        <v>0</v>
      </c>
      <c r="L30" s="31">
        <v>0</v>
      </c>
      <c r="M30" s="24">
        <f>ROUND(G30*L30,P4)</f>
        <v>0</v>
      </c>
      <c r="N30" s="25" t="s">
        <v>536</v>
      </c>
      <c r="O30" s="32">
        <f>M30*AA30</f>
        <v>0</v>
      </c>
      <c r="P30" s="1">
        <v>3</v>
      </c>
      <c r="AA30" s="1">
        <f>IF(P30=1,$O$3,IF(P30=2,$O$4,$O$5))</f>
        <v>0</v>
      </c>
    </row>
    <row r="31" ht="25.5">
      <c r="A31" s="1" t="s">
        <v>127</v>
      </c>
      <c r="E31" s="27" t="s">
        <v>4428</v>
      </c>
    </row>
    <row r="32" ht="51">
      <c r="A32" s="1" t="s">
        <v>128</v>
      </c>
      <c r="E32" s="33" t="s">
        <v>4429</v>
      </c>
    </row>
    <row r="33">
      <c r="A33" s="1" t="s">
        <v>129</v>
      </c>
      <c r="E33" s="27" t="s">
        <v>123</v>
      </c>
    </row>
    <row r="34" ht="25.5">
      <c r="A34" s="1" t="s">
        <v>121</v>
      </c>
      <c r="B34" s="1">
        <v>7</v>
      </c>
      <c r="C34" s="26" t="s">
        <v>3311</v>
      </c>
      <c r="D34" t="s">
        <v>123</v>
      </c>
      <c r="E34" s="27" t="s">
        <v>3312</v>
      </c>
      <c r="F34" s="28" t="s">
        <v>125</v>
      </c>
      <c r="G34" s="29">
        <v>10.098000000000001</v>
      </c>
      <c r="H34" s="28">
        <v>0</v>
      </c>
      <c r="I34" s="30">
        <f>ROUND(G34*H34,P4)</f>
        <v>0</v>
      </c>
      <c r="L34" s="31">
        <v>0</v>
      </c>
      <c r="M34" s="24">
        <f>ROUND(G34*L34,P4)</f>
        <v>0</v>
      </c>
      <c r="N34" s="25" t="s">
        <v>536</v>
      </c>
      <c r="O34" s="32">
        <f>M34*AA34</f>
        <v>0</v>
      </c>
      <c r="P34" s="1">
        <v>3</v>
      </c>
      <c r="AA34" s="1">
        <f>IF(P34=1,$O$3,IF(P34=2,$O$4,$O$5))</f>
        <v>0</v>
      </c>
    </row>
    <row r="35" ht="25.5">
      <c r="A35" s="1" t="s">
        <v>127</v>
      </c>
      <c r="E35" s="27" t="s">
        <v>3312</v>
      </c>
    </row>
    <row r="36" ht="51">
      <c r="A36" s="1" t="s">
        <v>128</v>
      </c>
      <c r="E36" s="33" t="s">
        <v>4430</v>
      </c>
    </row>
    <row r="37">
      <c r="A37" s="1" t="s">
        <v>129</v>
      </c>
      <c r="E37" s="27" t="s">
        <v>123</v>
      </c>
    </row>
    <row r="38" ht="25.5">
      <c r="A38" s="1" t="s">
        <v>121</v>
      </c>
      <c r="B38" s="1">
        <v>8</v>
      </c>
      <c r="C38" s="26" t="s">
        <v>4431</v>
      </c>
      <c r="D38" t="s">
        <v>123</v>
      </c>
      <c r="E38" s="27" t="s">
        <v>4432</v>
      </c>
      <c r="F38" s="28" t="s">
        <v>125</v>
      </c>
      <c r="G38" s="29">
        <v>32.689</v>
      </c>
      <c r="H38" s="28">
        <v>0</v>
      </c>
      <c r="I38" s="30">
        <f>ROUND(G38*H38,P4)</f>
        <v>0</v>
      </c>
      <c r="L38" s="31">
        <v>0</v>
      </c>
      <c r="M38" s="24">
        <f>ROUND(G38*L38,P4)</f>
        <v>0</v>
      </c>
      <c r="N38" s="25" t="s">
        <v>536</v>
      </c>
      <c r="O38" s="32">
        <f>M38*AA38</f>
        <v>0</v>
      </c>
      <c r="P38" s="1">
        <v>3</v>
      </c>
      <c r="AA38" s="1">
        <f>IF(P38=1,$O$3,IF(P38=2,$O$4,$O$5))</f>
        <v>0</v>
      </c>
    </row>
    <row r="39" ht="25.5">
      <c r="A39" s="1" t="s">
        <v>127</v>
      </c>
      <c r="E39" s="27" t="s">
        <v>4432</v>
      </c>
    </row>
    <row r="40" ht="51">
      <c r="A40" s="1" t="s">
        <v>128</v>
      </c>
      <c r="E40" s="33" t="s">
        <v>4433</v>
      </c>
    </row>
    <row r="41">
      <c r="A41" s="1" t="s">
        <v>129</v>
      </c>
      <c r="E41" s="27" t="s">
        <v>123</v>
      </c>
    </row>
    <row r="42" ht="25.5">
      <c r="A42" s="1" t="s">
        <v>121</v>
      </c>
      <c r="B42" s="1">
        <v>9</v>
      </c>
      <c r="C42" s="26" t="s">
        <v>4434</v>
      </c>
      <c r="D42" t="s">
        <v>123</v>
      </c>
      <c r="E42" s="27" t="s">
        <v>4435</v>
      </c>
      <c r="F42" s="28" t="s">
        <v>125</v>
      </c>
      <c r="G42" s="29">
        <v>20.248999999999999</v>
      </c>
      <c r="H42" s="28">
        <v>0</v>
      </c>
      <c r="I42" s="30">
        <f>ROUND(G42*H42,P4)</f>
        <v>0</v>
      </c>
      <c r="L42" s="31">
        <v>0</v>
      </c>
      <c r="M42" s="24">
        <f>ROUND(G42*L42,P4)</f>
        <v>0</v>
      </c>
      <c r="N42" s="25" t="s">
        <v>536</v>
      </c>
      <c r="O42" s="32">
        <f>M42*AA42</f>
        <v>0</v>
      </c>
      <c r="P42" s="1">
        <v>3</v>
      </c>
      <c r="AA42" s="1">
        <f>IF(P42=1,$O$3,IF(P42=2,$O$4,$O$5))</f>
        <v>0</v>
      </c>
    </row>
    <row r="43" ht="38.25">
      <c r="A43" s="1" t="s">
        <v>127</v>
      </c>
      <c r="E43" s="27" t="s">
        <v>4436</v>
      </c>
    </row>
    <row r="44">
      <c r="A44" s="1" t="s">
        <v>128</v>
      </c>
      <c r="E44" s="33" t="s">
        <v>4437</v>
      </c>
    </row>
    <row r="45">
      <c r="A45" s="1" t="s">
        <v>129</v>
      </c>
      <c r="E45" s="27" t="s">
        <v>123</v>
      </c>
    </row>
    <row r="46" ht="25.5">
      <c r="A46" s="1" t="s">
        <v>121</v>
      </c>
      <c r="B46" s="1">
        <v>10</v>
      </c>
      <c r="C46" s="26" t="s">
        <v>4438</v>
      </c>
      <c r="D46" t="s">
        <v>123</v>
      </c>
      <c r="E46" s="27" t="s">
        <v>4439</v>
      </c>
      <c r="F46" s="28" t="s">
        <v>125</v>
      </c>
      <c r="G46" s="29">
        <v>20.248999999999999</v>
      </c>
      <c r="H46" s="28">
        <v>0</v>
      </c>
      <c r="I46" s="30">
        <f>ROUND(G46*H46,P4)</f>
        <v>0</v>
      </c>
      <c r="L46" s="31">
        <v>0</v>
      </c>
      <c r="M46" s="24">
        <f>ROUND(G46*L46,P4)</f>
        <v>0</v>
      </c>
      <c r="N46" s="25" t="s">
        <v>536</v>
      </c>
      <c r="O46" s="32">
        <f>M46*AA46</f>
        <v>0</v>
      </c>
      <c r="P46" s="1">
        <v>3</v>
      </c>
      <c r="AA46" s="1">
        <f>IF(P46=1,$O$3,IF(P46=2,$O$4,$O$5))</f>
        <v>0</v>
      </c>
    </row>
    <row r="47" ht="25.5">
      <c r="A47" s="1" t="s">
        <v>127</v>
      </c>
      <c r="E47" s="27" t="s">
        <v>4439</v>
      </c>
    </row>
    <row r="48">
      <c r="A48" s="1" t="s">
        <v>128</v>
      </c>
    </row>
    <row r="49">
      <c r="A49" s="1" t="s">
        <v>129</v>
      </c>
      <c r="E49" s="27" t="s">
        <v>123</v>
      </c>
    </row>
    <row r="50" ht="51">
      <c r="A50" s="1" t="s">
        <v>121</v>
      </c>
      <c r="B50" s="1">
        <v>11</v>
      </c>
      <c r="C50" s="26" t="s">
        <v>1081</v>
      </c>
      <c r="D50" t="s">
        <v>123</v>
      </c>
      <c r="E50" s="27" t="s">
        <v>1082</v>
      </c>
      <c r="F50" s="28" t="s">
        <v>632</v>
      </c>
      <c r="G50" s="29">
        <v>94.494</v>
      </c>
      <c r="H50" s="28">
        <v>0</v>
      </c>
      <c r="I50" s="30">
        <f>ROUND(G50*H50,P4)</f>
        <v>0</v>
      </c>
      <c r="L50" s="31">
        <v>0</v>
      </c>
      <c r="M50" s="24">
        <f>ROUND(G50*L50,P4)</f>
        <v>0</v>
      </c>
      <c r="N50" s="25" t="s">
        <v>177</v>
      </c>
      <c r="O50" s="32">
        <f>M50*AA50</f>
        <v>0</v>
      </c>
      <c r="P50" s="1">
        <v>3</v>
      </c>
      <c r="AA50" s="1">
        <f>IF(P50=1,$O$3,IF(P50=2,$O$4,$O$5))</f>
        <v>0</v>
      </c>
    </row>
    <row r="51" ht="51">
      <c r="A51" s="1" t="s">
        <v>127</v>
      </c>
      <c r="E51" s="27" t="s">
        <v>1082</v>
      </c>
    </row>
    <row r="52">
      <c r="A52" s="1" t="s">
        <v>128</v>
      </c>
      <c r="E52" s="33" t="s">
        <v>4440</v>
      </c>
    </row>
    <row r="53" ht="25.5">
      <c r="A53" s="1" t="s">
        <v>129</v>
      </c>
      <c r="E53" s="27" t="s">
        <v>685</v>
      </c>
    </row>
    <row r="54">
      <c r="A54" s="1" t="s">
        <v>118</v>
      </c>
      <c r="C54" s="22" t="s">
        <v>1084</v>
      </c>
      <c r="E54" s="23" t="s">
        <v>1085</v>
      </c>
      <c r="L54" s="24">
        <f>SUMIFS(L55:L98,A55:A98,"P")</f>
        <v>0</v>
      </c>
      <c r="M54" s="24">
        <f>SUMIFS(M55:M98,A55:A98,"P")</f>
        <v>0</v>
      </c>
      <c r="N54" s="25"/>
    </row>
    <row r="55" ht="25.5">
      <c r="A55" s="1" t="s">
        <v>121</v>
      </c>
      <c r="B55" s="1">
        <v>13</v>
      </c>
      <c r="C55" s="26" t="s">
        <v>1086</v>
      </c>
      <c r="D55" t="s">
        <v>123</v>
      </c>
      <c r="E55" s="27" t="s">
        <v>1087</v>
      </c>
      <c r="F55" s="28" t="s">
        <v>125</v>
      </c>
      <c r="G55" s="29">
        <v>20.803000000000001</v>
      </c>
      <c r="H55" s="28">
        <v>0</v>
      </c>
      <c r="I55" s="30">
        <f>ROUND(G55*H55,P4)</f>
        <v>0</v>
      </c>
      <c r="L55" s="31">
        <v>0</v>
      </c>
      <c r="M55" s="24">
        <f>ROUND(G55*L55,P4)</f>
        <v>0</v>
      </c>
      <c r="N55" s="25" t="s">
        <v>536</v>
      </c>
      <c r="O55" s="32">
        <f>M55*AA55</f>
        <v>0</v>
      </c>
      <c r="P55" s="1">
        <v>3</v>
      </c>
      <c r="AA55" s="1">
        <f>IF(P55=1,$O$3,IF(P55=2,$O$4,$O$5))</f>
        <v>0</v>
      </c>
    </row>
    <row r="56" ht="25.5">
      <c r="A56" s="1" t="s">
        <v>127</v>
      </c>
      <c r="E56" s="27" t="s">
        <v>1087</v>
      </c>
    </row>
    <row r="57" ht="63.75">
      <c r="A57" s="1" t="s">
        <v>128</v>
      </c>
      <c r="E57" s="33" t="s">
        <v>4441</v>
      </c>
    </row>
    <row r="58">
      <c r="A58" s="1" t="s">
        <v>129</v>
      </c>
      <c r="E58" s="27" t="s">
        <v>123</v>
      </c>
    </row>
    <row r="59" ht="25.5">
      <c r="A59" s="1" t="s">
        <v>121</v>
      </c>
      <c r="B59" s="1">
        <v>14</v>
      </c>
      <c r="C59" s="26" t="s">
        <v>4442</v>
      </c>
      <c r="D59" t="s">
        <v>123</v>
      </c>
      <c r="E59" s="27" t="s">
        <v>4443</v>
      </c>
      <c r="F59" s="28" t="s">
        <v>125</v>
      </c>
      <c r="G59" s="29">
        <v>23.745999999999999</v>
      </c>
      <c r="H59" s="28">
        <v>2.5018699999999998</v>
      </c>
      <c r="I59" s="30">
        <f>ROUND(G59*H59,P4)</f>
        <v>0</v>
      </c>
      <c r="L59" s="31">
        <v>0</v>
      </c>
      <c r="M59" s="24">
        <f>ROUND(G59*L59,P4)</f>
        <v>0</v>
      </c>
      <c r="N59" s="25" t="s">
        <v>536</v>
      </c>
      <c r="O59" s="32">
        <f>M59*AA59</f>
        <v>0</v>
      </c>
      <c r="P59" s="1">
        <v>3</v>
      </c>
      <c r="AA59" s="1">
        <f>IF(P59=1,$O$3,IF(P59=2,$O$4,$O$5))</f>
        <v>0</v>
      </c>
    </row>
    <row r="60" ht="25.5">
      <c r="A60" s="1" t="s">
        <v>127</v>
      </c>
      <c r="E60" s="27" t="s">
        <v>4443</v>
      </c>
    </row>
    <row r="61" ht="76.5">
      <c r="A61" s="1" t="s">
        <v>128</v>
      </c>
      <c r="E61" s="33" t="s">
        <v>4444</v>
      </c>
    </row>
    <row r="62">
      <c r="A62" s="1" t="s">
        <v>129</v>
      </c>
      <c r="E62" s="27" t="s">
        <v>123</v>
      </c>
    </row>
    <row r="63">
      <c r="A63" s="1" t="s">
        <v>121</v>
      </c>
      <c r="B63" s="1">
        <v>15</v>
      </c>
      <c r="C63" s="26" t="s">
        <v>4445</v>
      </c>
      <c r="D63" t="s">
        <v>123</v>
      </c>
      <c r="E63" s="27" t="s">
        <v>4446</v>
      </c>
      <c r="F63" s="28" t="s">
        <v>603</v>
      </c>
      <c r="G63" s="29">
        <v>9.532</v>
      </c>
      <c r="H63" s="28">
        <v>0.0029399999999999999</v>
      </c>
      <c r="I63" s="30">
        <f>ROUND(G63*H63,P4)</f>
        <v>0</v>
      </c>
      <c r="L63" s="31">
        <v>0</v>
      </c>
      <c r="M63" s="24">
        <f>ROUND(G63*L63,P4)</f>
        <v>0</v>
      </c>
      <c r="N63" s="25" t="s">
        <v>536</v>
      </c>
      <c r="O63" s="32">
        <f>M63*AA63</f>
        <v>0</v>
      </c>
      <c r="P63" s="1">
        <v>3</v>
      </c>
      <c r="AA63" s="1">
        <f>IF(P63=1,$O$3,IF(P63=2,$O$4,$O$5))</f>
        <v>0</v>
      </c>
    </row>
    <row r="64">
      <c r="A64" s="1" t="s">
        <v>127</v>
      </c>
      <c r="E64" s="27" t="s">
        <v>4446</v>
      </c>
    </row>
    <row r="65" ht="63.75">
      <c r="A65" s="1" t="s">
        <v>128</v>
      </c>
      <c r="E65" s="33" t="s">
        <v>4447</v>
      </c>
    </row>
    <row r="66">
      <c r="A66" s="1" t="s">
        <v>129</v>
      </c>
      <c r="E66" s="27" t="s">
        <v>123</v>
      </c>
    </row>
    <row r="67">
      <c r="A67" s="1" t="s">
        <v>121</v>
      </c>
      <c r="B67" s="1">
        <v>16</v>
      </c>
      <c r="C67" s="26" t="s">
        <v>4448</v>
      </c>
      <c r="D67" t="s">
        <v>123</v>
      </c>
      <c r="E67" s="27" t="s">
        <v>4449</v>
      </c>
      <c r="F67" s="28" t="s">
        <v>603</v>
      </c>
      <c r="G67" s="29">
        <v>9.532</v>
      </c>
      <c r="H67" s="28">
        <v>0</v>
      </c>
      <c r="I67" s="30">
        <f>ROUND(G67*H67,P4)</f>
        <v>0</v>
      </c>
      <c r="L67" s="31">
        <v>0</v>
      </c>
      <c r="M67" s="24">
        <f>ROUND(G67*L67,P4)</f>
        <v>0</v>
      </c>
      <c r="N67" s="25" t="s">
        <v>536</v>
      </c>
      <c r="O67" s="32">
        <f>M67*AA67</f>
        <v>0</v>
      </c>
      <c r="P67" s="1">
        <v>3</v>
      </c>
      <c r="AA67" s="1">
        <f>IF(P67=1,$O$3,IF(P67=2,$O$4,$O$5))</f>
        <v>0</v>
      </c>
    </row>
    <row r="68">
      <c r="A68" s="1" t="s">
        <v>127</v>
      </c>
      <c r="E68" s="27" t="s">
        <v>4449</v>
      </c>
    </row>
    <row r="69">
      <c r="A69" s="1" t="s">
        <v>128</v>
      </c>
    </row>
    <row r="70">
      <c r="A70" s="1" t="s">
        <v>129</v>
      </c>
      <c r="E70" s="27" t="s">
        <v>123</v>
      </c>
    </row>
    <row r="71">
      <c r="A71" s="1" t="s">
        <v>121</v>
      </c>
      <c r="B71" s="1">
        <v>17</v>
      </c>
      <c r="C71" s="26" t="s">
        <v>4450</v>
      </c>
      <c r="D71" t="s">
        <v>123</v>
      </c>
      <c r="E71" s="27" t="s">
        <v>4451</v>
      </c>
      <c r="F71" s="28" t="s">
        <v>632</v>
      </c>
      <c r="G71" s="29">
        <v>2.2639999999999998</v>
      </c>
      <c r="H71" s="28">
        <v>1.06277</v>
      </c>
      <c r="I71" s="30">
        <f>ROUND(G71*H71,P4)</f>
        <v>0</v>
      </c>
      <c r="L71" s="31">
        <v>0</v>
      </c>
      <c r="M71" s="24">
        <f>ROUND(G71*L71,P4)</f>
        <v>0</v>
      </c>
      <c r="N71" s="25" t="s">
        <v>536</v>
      </c>
      <c r="O71" s="32">
        <f>M71*AA71</f>
        <v>0</v>
      </c>
      <c r="P71" s="1">
        <v>3</v>
      </c>
      <c r="AA71" s="1">
        <f>IF(P71=1,$O$3,IF(P71=2,$O$4,$O$5))</f>
        <v>0</v>
      </c>
    </row>
    <row r="72">
      <c r="A72" s="1" t="s">
        <v>127</v>
      </c>
      <c r="E72" s="27" t="s">
        <v>4451</v>
      </c>
    </row>
    <row r="73" ht="51">
      <c r="A73" s="1" t="s">
        <v>128</v>
      </c>
      <c r="E73" s="33" t="s">
        <v>4452</v>
      </c>
    </row>
    <row r="74">
      <c r="A74" s="1" t="s">
        <v>129</v>
      </c>
      <c r="E74" s="27" t="s">
        <v>123</v>
      </c>
    </row>
    <row r="75" ht="25.5">
      <c r="A75" s="1" t="s">
        <v>121</v>
      </c>
      <c r="B75" s="1">
        <v>18</v>
      </c>
      <c r="C75" s="26" t="s">
        <v>4453</v>
      </c>
      <c r="D75" t="s">
        <v>123</v>
      </c>
      <c r="E75" s="27" t="s">
        <v>4454</v>
      </c>
      <c r="F75" s="28" t="s">
        <v>125</v>
      </c>
      <c r="G75" s="29">
        <v>34.249000000000002</v>
      </c>
      <c r="H75" s="28">
        <v>2.5018699999999998</v>
      </c>
      <c r="I75" s="30">
        <f>ROUND(G75*H75,P4)</f>
        <v>0</v>
      </c>
      <c r="L75" s="31">
        <v>0</v>
      </c>
      <c r="M75" s="24">
        <f>ROUND(G75*L75,P4)</f>
        <v>0</v>
      </c>
      <c r="N75" s="25" t="s">
        <v>536</v>
      </c>
      <c r="O75" s="32">
        <f>M75*AA75</f>
        <v>0</v>
      </c>
      <c r="P75" s="1">
        <v>3</v>
      </c>
      <c r="AA75" s="1">
        <f>IF(P75=1,$O$3,IF(P75=2,$O$4,$O$5))</f>
        <v>0</v>
      </c>
    </row>
    <row r="76" ht="25.5">
      <c r="A76" s="1" t="s">
        <v>127</v>
      </c>
      <c r="E76" s="27" t="s">
        <v>4454</v>
      </c>
    </row>
    <row r="77" ht="165.75">
      <c r="A77" s="1" t="s">
        <v>128</v>
      </c>
      <c r="E77" s="33" t="s">
        <v>4455</v>
      </c>
    </row>
    <row r="78">
      <c r="A78" s="1" t="s">
        <v>129</v>
      </c>
      <c r="E78" s="27" t="s">
        <v>123</v>
      </c>
    </row>
    <row r="79">
      <c r="A79" s="1" t="s">
        <v>121</v>
      </c>
      <c r="B79" s="1">
        <v>19</v>
      </c>
      <c r="C79" s="26" t="s">
        <v>4456</v>
      </c>
      <c r="D79" t="s">
        <v>123</v>
      </c>
      <c r="E79" s="27" t="s">
        <v>4457</v>
      </c>
      <c r="F79" s="28" t="s">
        <v>632</v>
      </c>
      <c r="G79" s="29">
        <v>1.052</v>
      </c>
      <c r="H79" s="28">
        <v>1.0606199999999999</v>
      </c>
      <c r="I79" s="30">
        <f>ROUND(G79*H79,P4)</f>
        <v>0</v>
      </c>
      <c r="L79" s="31">
        <v>0</v>
      </c>
      <c r="M79" s="24">
        <f>ROUND(G79*L79,P4)</f>
        <v>0</v>
      </c>
      <c r="N79" s="25" t="s">
        <v>536</v>
      </c>
      <c r="O79" s="32">
        <f>M79*AA79</f>
        <v>0</v>
      </c>
      <c r="P79" s="1">
        <v>3</v>
      </c>
      <c r="AA79" s="1">
        <f>IF(P79=1,$O$3,IF(P79=2,$O$4,$O$5))</f>
        <v>0</v>
      </c>
    </row>
    <row r="80">
      <c r="A80" s="1" t="s">
        <v>127</v>
      </c>
      <c r="E80" s="27" t="s">
        <v>4457</v>
      </c>
    </row>
    <row r="81" ht="38.25">
      <c r="A81" s="1" t="s">
        <v>128</v>
      </c>
      <c r="E81" s="33" t="s">
        <v>4458</v>
      </c>
    </row>
    <row r="82">
      <c r="A82" s="1" t="s">
        <v>129</v>
      </c>
      <c r="E82" s="27" t="s">
        <v>123</v>
      </c>
    </row>
    <row r="83" ht="25.5">
      <c r="A83" s="1" t="s">
        <v>121</v>
      </c>
      <c r="B83" s="1">
        <v>20</v>
      </c>
      <c r="C83" s="26" t="s">
        <v>1409</v>
      </c>
      <c r="D83" t="s">
        <v>123</v>
      </c>
      <c r="E83" s="27" t="s">
        <v>1410</v>
      </c>
      <c r="F83" s="28" t="s">
        <v>603</v>
      </c>
      <c r="G83" s="29">
        <v>20.416</v>
      </c>
      <c r="H83" s="28">
        <v>0.37678</v>
      </c>
      <c r="I83" s="30">
        <f>ROUND(G83*H83,P4)</f>
        <v>0</v>
      </c>
      <c r="L83" s="31">
        <v>0</v>
      </c>
      <c r="M83" s="24">
        <f>ROUND(G83*L83,P4)</f>
        <v>0</v>
      </c>
      <c r="N83" s="25" t="s">
        <v>536</v>
      </c>
      <c r="O83" s="32">
        <f>M83*AA83</f>
        <v>0</v>
      </c>
      <c r="P83" s="1">
        <v>3</v>
      </c>
      <c r="AA83" s="1">
        <f>IF(P83=1,$O$3,IF(P83=2,$O$4,$O$5))</f>
        <v>0</v>
      </c>
    </row>
    <row r="84" ht="25.5">
      <c r="A84" s="1" t="s">
        <v>127</v>
      </c>
      <c r="E84" s="27" t="s">
        <v>1410</v>
      </c>
    </row>
    <row r="85" ht="114.75">
      <c r="A85" s="1" t="s">
        <v>128</v>
      </c>
      <c r="E85" s="33" t="s">
        <v>4459</v>
      </c>
    </row>
    <row r="86">
      <c r="A86" s="1" t="s">
        <v>129</v>
      </c>
      <c r="E86" s="27" t="s">
        <v>123</v>
      </c>
    </row>
    <row r="87" ht="25.5">
      <c r="A87" s="1" t="s">
        <v>121</v>
      </c>
      <c r="B87" s="1">
        <v>21</v>
      </c>
      <c r="C87" s="26" t="s">
        <v>4460</v>
      </c>
      <c r="D87" t="s">
        <v>123</v>
      </c>
      <c r="E87" s="27" t="s">
        <v>4461</v>
      </c>
      <c r="F87" s="28" t="s">
        <v>603</v>
      </c>
      <c r="G87" s="29">
        <v>42.240000000000002</v>
      </c>
      <c r="H87" s="28">
        <v>0.99007999999999996</v>
      </c>
      <c r="I87" s="30">
        <f>ROUND(G87*H87,P4)</f>
        <v>0</v>
      </c>
      <c r="L87" s="31">
        <v>0</v>
      </c>
      <c r="M87" s="24">
        <f>ROUND(G87*L87,P4)</f>
        <v>0</v>
      </c>
      <c r="N87" s="25" t="s">
        <v>536</v>
      </c>
      <c r="O87" s="32">
        <f>M87*AA87</f>
        <v>0</v>
      </c>
      <c r="P87" s="1">
        <v>3</v>
      </c>
      <c r="AA87" s="1">
        <f>IF(P87=1,$O$3,IF(P87=2,$O$4,$O$5))</f>
        <v>0</v>
      </c>
    </row>
    <row r="88" ht="25.5">
      <c r="A88" s="1" t="s">
        <v>127</v>
      </c>
      <c r="E88" s="27" t="s">
        <v>4461</v>
      </c>
    </row>
    <row r="89" ht="127.5">
      <c r="A89" s="1" t="s">
        <v>128</v>
      </c>
      <c r="E89" s="33" t="s">
        <v>4462</v>
      </c>
    </row>
    <row r="90">
      <c r="A90" s="1" t="s">
        <v>129</v>
      </c>
      <c r="E90" s="27" t="s">
        <v>123</v>
      </c>
    </row>
    <row r="91" ht="25.5">
      <c r="A91" s="1" t="s">
        <v>121</v>
      </c>
      <c r="B91" s="1">
        <v>22</v>
      </c>
      <c r="C91" s="26" t="s">
        <v>4463</v>
      </c>
      <c r="D91" t="s">
        <v>123</v>
      </c>
      <c r="E91" s="27" t="s">
        <v>4464</v>
      </c>
      <c r="F91" s="28" t="s">
        <v>125</v>
      </c>
      <c r="G91" s="29">
        <v>11.050000000000001</v>
      </c>
      <c r="H91" s="28">
        <v>2.5504500000000001</v>
      </c>
      <c r="I91" s="30">
        <f>ROUND(G91*H91,P4)</f>
        <v>0</v>
      </c>
      <c r="L91" s="31">
        <v>0</v>
      </c>
      <c r="M91" s="24">
        <f>ROUND(G91*L91,P4)</f>
        <v>0</v>
      </c>
      <c r="N91" s="25" t="s">
        <v>536</v>
      </c>
      <c r="O91" s="32">
        <f>M91*AA91</f>
        <v>0</v>
      </c>
      <c r="P91" s="1">
        <v>3</v>
      </c>
      <c r="AA91" s="1">
        <f>IF(P91=1,$O$3,IF(P91=2,$O$4,$O$5))</f>
        <v>0</v>
      </c>
    </row>
    <row r="92" ht="25.5">
      <c r="A92" s="1" t="s">
        <v>127</v>
      </c>
      <c r="E92" s="27" t="s">
        <v>4464</v>
      </c>
    </row>
    <row r="93" ht="25.5">
      <c r="A93" s="1" t="s">
        <v>128</v>
      </c>
      <c r="E93" s="33" t="s">
        <v>4465</v>
      </c>
    </row>
    <row r="94">
      <c r="A94" s="1" t="s">
        <v>129</v>
      </c>
      <c r="E94" s="27" t="s">
        <v>123</v>
      </c>
    </row>
    <row r="95" ht="25.5">
      <c r="A95" s="1" t="s">
        <v>121</v>
      </c>
      <c r="B95" s="1">
        <v>12</v>
      </c>
      <c r="C95" s="26" t="s">
        <v>4466</v>
      </c>
      <c r="D95" t="s">
        <v>123</v>
      </c>
      <c r="E95" s="27" t="s">
        <v>4467</v>
      </c>
      <c r="F95" s="28" t="s">
        <v>392</v>
      </c>
      <c r="G95" s="29">
        <v>1</v>
      </c>
      <c r="H95" s="28">
        <v>0</v>
      </c>
      <c r="I95" s="30">
        <f>ROUND(G95*H95,P4)</f>
        <v>0</v>
      </c>
      <c r="L95" s="31">
        <v>0</v>
      </c>
      <c r="M95" s="24">
        <f>ROUND(G95*L95,P4)</f>
        <v>0</v>
      </c>
      <c r="N95" s="25" t="s">
        <v>177</v>
      </c>
      <c r="O95" s="32">
        <f>M95*AA95</f>
        <v>0</v>
      </c>
      <c r="P95" s="1">
        <v>3</v>
      </c>
      <c r="AA95" s="1">
        <f>IF(P95=1,$O$3,IF(P95=2,$O$4,$O$5))</f>
        <v>0</v>
      </c>
    </row>
    <row r="96" ht="25.5">
      <c r="A96" s="1" t="s">
        <v>127</v>
      </c>
      <c r="E96" s="27" t="s">
        <v>4467</v>
      </c>
    </row>
    <row r="97">
      <c r="A97" s="1" t="s">
        <v>128</v>
      </c>
    </row>
    <row r="98" ht="51">
      <c r="A98" s="1" t="s">
        <v>129</v>
      </c>
      <c r="E98" s="27" t="s">
        <v>4468</v>
      </c>
    </row>
    <row r="99">
      <c r="A99" s="1" t="s">
        <v>118</v>
      </c>
      <c r="C99" s="22" t="s">
        <v>1416</v>
      </c>
      <c r="E99" s="23" t="s">
        <v>1417</v>
      </c>
      <c r="L99" s="24">
        <f>SUMIFS(L100:L171,A100:A171,"P")</f>
        <v>0</v>
      </c>
      <c r="M99" s="24">
        <f>SUMIFS(M100:M171,A100:A171,"P")</f>
        <v>0</v>
      </c>
      <c r="N99" s="25"/>
    </row>
    <row r="100" ht="25.5">
      <c r="A100" s="1" t="s">
        <v>121</v>
      </c>
      <c r="B100" s="1">
        <v>23</v>
      </c>
      <c r="C100" s="26" t="s">
        <v>4469</v>
      </c>
      <c r="D100" t="s">
        <v>123</v>
      </c>
      <c r="E100" s="27" t="s">
        <v>4470</v>
      </c>
      <c r="F100" s="28" t="s">
        <v>603</v>
      </c>
      <c r="G100" s="29">
        <v>134.93799999999999</v>
      </c>
      <c r="H100" s="28">
        <v>0.26878000000000002</v>
      </c>
      <c r="I100" s="30">
        <f>ROUND(G100*H100,P4)</f>
        <v>0</v>
      </c>
      <c r="L100" s="31">
        <v>0</v>
      </c>
      <c r="M100" s="24">
        <f>ROUND(G100*L100,P4)</f>
        <v>0</v>
      </c>
      <c r="N100" s="25" t="s">
        <v>536</v>
      </c>
      <c r="O100" s="32">
        <f>M100*AA100</f>
        <v>0</v>
      </c>
      <c r="P100" s="1">
        <v>3</v>
      </c>
      <c r="AA100" s="1">
        <f>IF(P100=1,$O$3,IF(P100=2,$O$4,$O$5))</f>
        <v>0</v>
      </c>
    </row>
    <row r="101" ht="25.5">
      <c r="A101" s="1" t="s">
        <v>127</v>
      </c>
      <c r="E101" s="27" t="s">
        <v>4470</v>
      </c>
    </row>
    <row r="102" ht="102">
      <c r="A102" s="1" t="s">
        <v>128</v>
      </c>
      <c r="E102" s="33" t="s">
        <v>4471</v>
      </c>
    </row>
    <row r="103">
      <c r="A103" s="1" t="s">
        <v>129</v>
      </c>
      <c r="E103" s="27" t="s">
        <v>123</v>
      </c>
    </row>
    <row r="104" ht="25.5">
      <c r="A104" s="1" t="s">
        <v>121</v>
      </c>
      <c r="B104" s="1">
        <v>24</v>
      </c>
      <c r="C104" s="26" t="s">
        <v>4472</v>
      </c>
      <c r="D104" t="s">
        <v>123</v>
      </c>
      <c r="E104" s="27" t="s">
        <v>4473</v>
      </c>
      <c r="F104" s="28" t="s">
        <v>603</v>
      </c>
      <c r="G104" s="29">
        <v>86.090999999999994</v>
      </c>
      <c r="H104" s="28">
        <v>0.35010999999999998</v>
      </c>
      <c r="I104" s="30">
        <f>ROUND(G104*H104,P4)</f>
        <v>0</v>
      </c>
      <c r="L104" s="31">
        <v>0</v>
      </c>
      <c r="M104" s="24">
        <f>ROUND(G104*L104,P4)</f>
        <v>0</v>
      </c>
      <c r="N104" s="25" t="s">
        <v>536</v>
      </c>
      <c r="O104" s="32">
        <f>M104*AA104</f>
        <v>0</v>
      </c>
      <c r="P104" s="1">
        <v>3</v>
      </c>
      <c r="AA104" s="1">
        <f>IF(P104=1,$O$3,IF(P104=2,$O$4,$O$5))</f>
        <v>0</v>
      </c>
    </row>
    <row r="105" ht="25.5">
      <c r="A105" s="1" t="s">
        <v>127</v>
      </c>
      <c r="E105" s="27" t="s">
        <v>4473</v>
      </c>
    </row>
    <row r="106" ht="76.5">
      <c r="A106" s="1" t="s">
        <v>128</v>
      </c>
      <c r="E106" s="33" t="s">
        <v>4474</v>
      </c>
    </row>
    <row r="107">
      <c r="A107" s="1" t="s">
        <v>129</v>
      </c>
      <c r="E107" s="27" t="s">
        <v>123</v>
      </c>
    </row>
    <row r="108" ht="25.5">
      <c r="A108" s="1" t="s">
        <v>121</v>
      </c>
      <c r="B108" s="1">
        <v>25</v>
      </c>
      <c r="C108" s="26" t="s">
        <v>4475</v>
      </c>
      <c r="D108" t="s">
        <v>123</v>
      </c>
      <c r="E108" s="27" t="s">
        <v>4476</v>
      </c>
      <c r="F108" s="28" t="s">
        <v>142</v>
      </c>
      <c r="G108" s="29">
        <v>36.119999999999997</v>
      </c>
      <c r="H108" s="28">
        <v>0.01856</v>
      </c>
      <c r="I108" s="30">
        <f>ROUND(G108*H108,P4)</f>
        <v>0</v>
      </c>
      <c r="L108" s="31">
        <v>0</v>
      </c>
      <c r="M108" s="24">
        <f>ROUND(G108*L108,P4)</f>
        <v>0</v>
      </c>
      <c r="N108" s="25" t="s">
        <v>536</v>
      </c>
      <c r="O108" s="32">
        <f>M108*AA108</f>
        <v>0</v>
      </c>
      <c r="P108" s="1">
        <v>3</v>
      </c>
      <c r="AA108" s="1">
        <f>IF(P108=1,$O$3,IF(P108=2,$O$4,$O$5))</f>
        <v>0</v>
      </c>
    </row>
    <row r="109" ht="25.5">
      <c r="A109" s="1" t="s">
        <v>127</v>
      </c>
      <c r="E109" s="27" t="s">
        <v>4476</v>
      </c>
    </row>
    <row r="110" ht="76.5">
      <c r="A110" s="1" t="s">
        <v>128</v>
      </c>
      <c r="E110" s="33" t="s">
        <v>4477</v>
      </c>
    </row>
    <row r="111">
      <c r="A111" s="1" t="s">
        <v>129</v>
      </c>
      <c r="E111" s="27" t="s">
        <v>123</v>
      </c>
    </row>
    <row r="112" ht="25.5">
      <c r="A112" s="1" t="s">
        <v>121</v>
      </c>
      <c r="B112" s="1">
        <v>26</v>
      </c>
      <c r="C112" s="26" t="s">
        <v>4478</v>
      </c>
      <c r="D112" t="s">
        <v>123</v>
      </c>
      <c r="E112" s="27" t="s">
        <v>4479</v>
      </c>
      <c r="F112" s="28" t="s">
        <v>142</v>
      </c>
      <c r="G112" s="29">
        <v>18.920000000000002</v>
      </c>
      <c r="H112" s="28">
        <v>0.02725</v>
      </c>
      <c r="I112" s="30">
        <f>ROUND(G112*H112,P4)</f>
        <v>0</v>
      </c>
      <c r="L112" s="31">
        <v>0</v>
      </c>
      <c r="M112" s="24">
        <f>ROUND(G112*L112,P4)</f>
        <v>0</v>
      </c>
      <c r="N112" s="25" t="s">
        <v>536</v>
      </c>
      <c r="O112" s="32">
        <f>M112*AA112</f>
        <v>0</v>
      </c>
      <c r="P112" s="1">
        <v>3</v>
      </c>
      <c r="AA112" s="1">
        <f>IF(P112=1,$O$3,IF(P112=2,$O$4,$O$5))</f>
        <v>0</v>
      </c>
    </row>
    <row r="113" ht="25.5">
      <c r="A113" s="1" t="s">
        <v>127</v>
      </c>
      <c r="E113" s="27" t="s">
        <v>4479</v>
      </c>
    </row>
    <row r="114" ht="25.5">
      <c r="A114" s="1" t="s">
        <v>128</v>
      </c>
      <c r="E114" s="33" t="s">
        <v>4480</v>
      </c>
    </row>
    <row r="115">
      <c r="A115" s="1" t="s">
        <v>129</v>
      </c>
      <c r="E115" s="27" t="s">
        <v>123</v>
      </c>
    </row>
    <row r="116" ht="25.5">
      <c r="A116" s="1" t="s">
        <v>121</v>
      </c>
      <c r="B116" s="1">
        <v>27</v>
      </c>
      <c r="C116" s="26" t="s">
        <v>1445</v>
      </c>
      <c r="D116" t="s">
        <v>123</v>
      </c>
      <c r="E116" s="27" t="s">
        <v>1446</v>
      </c>
      <c r="F116" s="28" t="s">
        <v>149</v>
      </c>
      <c r="G116" s="29">
        <v>14</v>
      </c>
      <c r="H116" s="28">
        <v>0.036549999999999999</v>
      </c>
      <c r="I116" s="30">
        <f>ROUND(G116*H116,P4)</f>
        <v>0</v>
      </c>
      <c r="L116" s="31">
        <v>0</v>
      </c>
      <c r="M116" s="24">
        <f>ROUND(G116*L116,P4)</f>
        <v>0</v>
      </c>
      <c r="N116" s="25" t="s">
        <v>536</v>
      </c>
      <c r="O116" s="32">
        <f>M116*AA116</f>
        <v>0</v>
      </c>
      <c r="P116" s="1">
        <v>3</v>
      </c>
      <c r="AA116" s="1">
        <f>IF(P116=1,$O$3,IF(P116=2,$O$4,$O$5))</f>
        <v>0</v>
      </c>
    </row>
    <row r="117" ht="25.5">
      <c r="A117" s="1" t="s">
        <v>127</v>
      </c>
      <c r="E117" s="27" t="s">
        <v>1446</v>
      </c>
    </row>
    <row r="118" ht="51">
      <c r="A118" s="1" t="s">
        <v>128</v>
      </c>
      <c r="E118" s="33" t="s">
        <v>4481</v>
      </c>
    </row>
    <row r="119">
      <c r="A119" s="1" t="s">
        <v>129</v>
      </c>
      <c r="E119" s="27" t="s">
        <v>123</v>
      </c>
    </row>
    <row r="120" ht="25.5">
      <c r="A120" s="1" t="s">
        <v>121</v>
      </c>
      <c r="B120" s="1">
        <v>28</v>
      </c>
      <c r="C120" s="26" t="s">
        <v>1448</v>
      </c>
      <c r="D120" t="s">
        <v>123</v>
      </c>
      <c r="E120" s="27" t="s">
        <v>1449</v>
      </c>
      <c r="F120" s="28" t="s">
        <v>149</v>
      </c>
      <c r="G120" s="29">
        <v>4</v>
      </c>
      <c r="H120" s="28">
        <v>0.04555</v>
      </c>
      <c r="I120" s="30">
        <f>ROUND(G120*H120,P4)</f>
        <v>0</v>
      </c>
      <c r="L120" s="31">
        <v>0</v>
      </c>
      <c r="M120" s="24">
        <f>ROUND(G120*L120,P4)</f>
        <v>0</v>
      </c>
      <c r="N120" s="25" t="s">
        <v>536</v>
      </c>
      <c r="O120" s="32">
        <f>M120*AA120</f>
        <v>0</v>
      </c>
      <c r="P120" s="1">
        <v>3</v>
      </c>
      <c r="AA120" s="1">
        <f>IF(P120=1,$O$3,IF(P120=2,$O$4,$O$5))</f>
        <v>0</v>
      </c>
    </row>
    <row r="121" ht="25.5">
      <c r="A121" s="1" t="s">
        <v>127</v>
      </c>
      <c r="E121" s="27" t="s">
        <v>1449</v>
      </c>
    </row>
    <row r="122" ht="25.5">
      <c r="A122" s="1" t="s">
        <v>128</v>
      </c>
      <c r="E122" s="33" t="s">
        <v>4482</v>
      </c>
    </row>
    <row r="123">
      <c r="A123" s="1" t="s">
        <v>129</v>
      </c>
      <c r="E123" s="27" t="s">
        <v>123</v>
      </c>
    </row>
    <row r="124" ht="25.5">
      <c r="A124" s="1" t="s">
        <v>121</v>
      </c>
      <c r="B124" s="1">
        <v>29</v>
      </c>
      <c r="C124" s="26" t="s">
        <v>4483</v>
      </c>
      <c r="D124" t="s">
        <v>123</v>
      </c>
      <c r="E124" s="27" t="s">
        <v>4484</v>
      </c>
      <c r="F124" s="28" t="s">
        <v>149</v>
      </c>
      <c r="G124" s="29">
        <v>4</v>
      </c>
      <c r="H124" s="28">
        <v>0.054550000000000001</v>
      </c>
      <c r="I124" s="30">
        <f>ROUND(G124*H124,P4)</f>
        <v>0</v>
      </c>
      <c r="L124" s="31">
        <v>0</v>
      </c>
      <c r="M124" s="24">
        <f>ROUND(G124*L124,P4)</f>
        <v>0</v>
      </c>
      <c r="N124" s="25" t="s">
        <v>536</v>
      </c>
      <c r="O124" s="32">
        <f>M124*AA124</f>
        <v>0</v>
      </c>
      <c r="P124" s="1">
        <v>3</v>
      </c>
      <c r="AA124" s="1">
        <f>IF(P124=1,$O$3,IF(P124=2,$O$4,$O$5))</f>
        <v>0</v>
      </c>
    </row>
    <row r="125" ht="25.5">
      <c r="A125" s="1" t="s">
        <v>127</v>
      </c>
      <c r="E125" s="27" t="s">
        <v>4484</v>
      </c>
    </row>
    <row r="126" ht="25.5">
      <c r="A126" s="1" t="s">
        <v>128</v>
      </c>
      <c r="E126" s="33" t="s">
        <v>4485</v>
      </c>
    </row>
    <row r="127">
      <c r="A127" s="1" t="s">
        <v>129</v>
      </c>
      <c r="E127" s="27" t="s">
        <v>123</v>
      </c>
    </row>
    <row r="128" ht="25.5">
      <c r="A128" s="1" t="s">
        <v>121</v>
      </c>
      <c r="B128" s="1">
        <v>30</v>
      </c>
      <c r="C128" s="26" t="s">
        <v>4486</v>
      </c>
      <c r="D128" t="s">
        <v>123</v>
      </c>
      <c r="E128" s="27" t="s">
        <v>4487</v>
      </c>
      <c r="F128" s="28" t="s">
        <v>149</v>
      </c>
      <c r="G128" s="29">
        <v>6</v>
      </c>
      <c r="H128" s="28">
        <v>0.063549999999999995</v>
      </c>
      <c r="I128" s="30">
        <f>ROUND(G128*H128,P4)</f>
        <v>0</v>
      </c>
      <c r="L128" s="31">
        <v>0</v>
      </c>
      <c r="M128" s="24">
        <f>ROUND(G128*L128,P4)</f>
        <v>0</v>
      </c>
      <c r="N128" s="25" t="s">
        <v>536</v>
      </c>
      <c r="O128" s="32">
        <f>M128*AA128</f>
        <v>0</v>
      </c>
      <c r="P128" s="1">
        <v>3</v>
      </c>
      <c r="AA128" s="1">
        <f>IF(P128=1,$O$3,IF(P128=2,$O$4,$O$5))</f>
        <v>0</v>
      </c>
    </row>
    <row r="129" ht="25.5">
      <c r="A129" s="1" t="s">
        <v>127</v>
      </c>
      <c r="E129" s="27" t="s">
        <v>4487</v>
      </c>
    </row>
    <row r="130" ht="25.5">
      <c r="A130" s="1" t="s">
        <v>128</v>
      </c>
      <c r="E130" s="33" t="s">
        <v>4488</v>
      </c>
    </row>
    <row r="131">
      <c r="A131" s="1" t="s">
        <v>129</v>
      </c>
      <c r="E131" s="27" t="s">
        <v>123</v>
      </c>
    </row>
    <row r="132" ht="25.5">
      <c r="A132" s="1" t="s">
        <v>121</v>
      </c>
      <c r="B132" s="1">
        <v>32</v>
      </c>
      <c r="C132" s="26" t="s">
        <v>4489</v>
      </c>
      <c r="D132" t="s">
        <v>123</v>
      </c>
      <c r="E132" s="27" t="s">
        <v>4490</v>
      </c>
      <c r="F132" s="28" t="s">
        <v>125</v>
      </c>
      <c r="G132" s="29">
        <v>0.85599999999999998</v>
      </c>
      <c r="H132" s="28">
        <v>2.5018699999999998</v>
      </c>
      <c r="I132" s="30">
        <f>ROUND(G132*H132,P4)</f>
        <v>0</v>
      </c>
      <c r="L132" s="31">
        <v>0</v>
      </c>
      <c r="M132" s="24">
        <f>ROUND(G132*L132,P4)</f>
        <v>0</v>
      </c>
      <c r="N132" s="25" t="s">
        <v>536</v>
      </c>
      <c r="O132" s="32">
        <f>M132*AA132</f>
        <v>0</v>
      </c>
      <c r="P132" s="1">
        <v>3</v>
      </c>
      <c r="AA132" s="1">
        <f>IF(P132=1,$O$3,IF(P132=2,$O$4,$O$5))</f>
        <v>0</v>
      </c>
    </row>
    <row r="133" ht="25.5">
      <c r="A133" s="1" t="s">
        <v>127</v>
      </c>
      <c r="E133" s="27" t="s">
        <v>4490</v>
      </c>
    </row>
    <row r="134" ht="51">
      <c r="A134" s="1" t="s">
        <v>128</v>
      </c>
      <c r="E134" s="33" t="s">
        <v>4491</v>
      </c>
    </row>
    <row r="135">
      <c r="A135" s="1" t="s">
        <v>129</v>
      </c>
      <c r="E135" s="27" t="s">
        <v>123</v>
      </c>
    </row>
    <row r="136" ht="25.5">
      <c r="A136" s="1" t="s">
        <v>121</v>
      </c>
      <c r="B136" s="1">
        <v>31</v>
      </c>
      <c r="C136" s="26" t="s">
        <v>4492</v>
      </c>
      <c r="D136" t="s">
        <v>123</v>
      </c>
      <c r="E136" s="27" t="s">
        <v>4493</v>
      </c>
      <c r="F136" s="28" t="s">
        <v>125</v>
      </c>
      <c r="G136" s="29">
        <v>1.5189999999999999</v>
      </c>
      <c r="H136" s="28">
        <v>1.89706</v>
      </c>
      <c r="I136" s="30">
        <f>ROUND(G136*H136,P4)</f>
        <v>0</v>
      </c>
      <c r="L136" s="31">
        <v>0</v>
      </c>
      <c r="M136" s="24">
        <f>ROUND(G136*L136,P4)</f>
        <v>0</v>
      </c>
      <c r="N136" s="25" t="s">
        <v>536</v>
      </c>
      <c r="O136" s="32">
        <f>M136*AA136</f>
        <v>0</v>
      </c>
      <c r="P136" s="1">
        <v>3</v>
      </c>
      <c r="AA136" s="1">
        <f>IF(P136=1,$O$3,IF(P136=2,$O$4,$O$5))</f>
        <v>0</v>
      </c>
    </row>
    <row r="137" ht="38.25">
      <c r="A137" s="1" t="s">
        <v>127</v>
      </c>
      <c r="E137" s="27" t="s">
        <v>4494</v>
      </c>
    </row>
    <row r="138" ht="25.5">
      <c r="A138" s="1" t="s">
        <v>128</v>
      </c>
      <c r="E138" s="33" t="s">
        <v>4495</v>
      </c>
    </row>
    <row r="139">
      <c r="A139" s="1" t="s">
        <v>129</v>
      </c>
      <c r="E139" s="27" t="s">
        <v>123</v>
      </c>
    </row>
    <row r="140" ht="25.5">
      <c r="A140" s="1" t="s">
        <v>121</v>
      </c>
      <c r="B140" s="1">
        <v>33</v>
      </c>
      <c r="C140" s="26" t="s">
        <v>4496</v>
      </c>
      <c r="D140" t="s">
        <v>123</v>
      </c>
      <c r="E140" s="27" t="s">
        <v>4497</v>
      </c>
      <c r="F140" s="28" t="s">
        <v>603</v>
      </c>
      <c r="G140" s="29">
        <v>9.5099999999999998</v>
      </c>
      <c r="H140" s="28">
        <v>0.0024399999999999999</v>
      </c>
      <c r="I140" s="30">
        <f>ROUND(G140*H140,P4)</f>
        <v>0</v>
      </c>
      <c r="L140" s="31">
        <v>0</v>
      </c>
      <c r="M140" s="24">
        <f>ROUND(G140*L140,P4)</f>
        <v>0</v>
      </c>
      <c r="N140" s="25" t="s">
        <v>536</v>
      </c>
      <c r="O140" s="32">
        <f>M140*AA140</f>
        <v>0</v>
      </c>
      <c r="P140" s="1">
        <v>3</v>
      </c>
      <c r="AA140" s="1">
        <f>IF(P140=1,$O$3,IF(P140=2,$O$4,$O$5))</f>
        <v>0</v>
      </c>
    </row>
    <row r="141" ht="25.5">
      <c r="A141" s="1" t="s">
        <v>127</v>
      </c>
      <c r="E141" s="27" t="s">
        <v>4497</v>
      </c>
    </row>
    <row r="142" ht="51">
      <c r="A142" s="1" t="s">
        <v>128</v>
      </c>
      <c r="E142" s="33" t="s">
        <v>4498</v>
      </c>
    </row>
    <row r="143">
      <c r="A143" s="1" t="s">
        <v>129</v>
      </c>
      <c r="E143" s="27" t="s">
        <v>123</v>
      </c>
    </row>
    <row r="144" ht="25.5">
      <c r="A144" s="1" t="s">
        <v>121</v>
      </c>
      <c r="B144" s="1">
        <v>34</v>
      </c>
      <c r="C144" s="26" t="s">
        <v>4499</v>
      </c>
      <c r="D144" t="s">
        <v>123</v>
      </c>
      <c r="E144" s="27" t="s">
        <v>4500</v>
      </c>
      <c r="F144" s="28" t="s">
        <v>603</v>
      </c>
      <c r="G144" s="29">
        <v>9.5099999999999998</v>
      </c>
      <c r="H144" s="28">
        <v>0</v>
      </c>
      <c r="I144" s="30">
        <f>ROUND(G144*H144,P4)</f>
        <v>0</v>
      </c>
      <c r="L144" s="31">
        <v>0</v>
      </c>
      <c r="M144" s="24">
        <f>ROUND(G144*L144,P4)</f>
        <v>0</v>
      </c>
      <c r="N144" s="25" t="s">
        <v>536</v>
      </c>
      <c r="O144" s="32">
        <f>M144*AA144</f>
        <v>0</v>
      </c>
      <c r="P144" s="1">
        <v>3</v>
      </c>
      <c r="AA144" s="1">
        <f>IF(P144=1,$O$3,IF(P144=2,$O$4,$O$5))</f>
        <v>0</v>
      </c>
    </row>
    <row r="145" ht="25.5">
      <c r="A145" s="1" t="s">
        <v>127</v>
      </c>
      <c r="E145" s="27" t="s">
        <v>4500</v>
      </c>
    </row>
    <row r="146">
      <c r="A146" s="1" t="s">
        <v>128</v>
      </c>
    </row>
    <row r="147">
      <c r="A147" s="1" t="s">
        <v>129</v>
      </c>
      <c r="E147" s="27" t="s">
        <v>123</v>
      </c>
    </row>
    <row r="148" ht="25.5">
      <c r="A148" s="1" t="s">
        <v>121</v>
      </c>
      <c r="B148" s="1">
        <v>35</v>
      </c>
      <c r="C148" s="26" t="s">
        <v>4501</v>
      </c>
      <c r="D148" t="s">
        <v>123</v>
      </c>
      <c r="E148" s="27" t="s">
        <v>4502</v>
      </c>
      <c r="F148" s="28" t="s">
        <v>603</v>
      </c>
      <c r="G148" s="29">
        <v>9.5099999999999998</v>
      </c>
      <c r="H148" s="28">
        <v>0.0027000000000000001</v>
      </c>
      <c r="I148" s="30">
        <f>ROUND(G148*H148,P4)</f>
        <v>0</v>
      </c>
      <c r="L148" s="31">
        <v>0</v>
      </c>
      <c r="M148" s="24">
        <f>ROUND(G148*L148,P4)</f>
        <v>0</v>
      </c>
      <c r="N148" s="25" t="s">
        <v>536</v>
      </c>
      <c r="O148" s="32">
        <f>M148*AA148</f>
        <v>0</v>
      </c>
      <c r="P148" s="1">
        <v>3</v>
      </c>
      <c r="AA148" s="1">
        <f>IF(P148=1,$O$3,IF(P148=2,$O$4,$O$5))</f>
        <v>0</v>
      </c>
    </row>
    <row r="149" ht="25.5">
      <c r="A149" s="1" t="s">
        <v>127</v>
      </c>
      <c r="E149" s="27" t="s">
        <v>4502</v>
      </c>
    </row>
    <row r="150">
      <c r="A150" s="1" t="s">
        <v>128</v>
      </c>
    </row>
    <row r="151">
      <c r="A151" s="1" t="s">
        <v>129</v>
      </c>
      <c r="E151" s="27" t="s">
        <v>123</v>
      </c>
    </row>
    <row r="152" ht="25.5">
      <c r="A152" s="1" t="s">
        <v>121</v>
      </c>
      <c r="B152" s="1">
        <v>36</v>
      </c>
      <c r="C152" s="26" t="s">
        <v>4503</v>
      </c>
      <c r="D152" t="s">
        <v>123</v>
      </c>
      <c r="E152" s="27" t="s">
        <v>4504</v>
      </c>
      <c r="F152" s="28" t="s">
        <v>632</v>
      </c>
      <c r="G152" s="29">
        <v>0.36299999999999999</v>
      </c>
      <c r="H152" s="28">
        <v>1.05237</v>
      </c>
      <c r="I152" s="30">
        <f>ROUND(G152*H152,P4)</f>
        <v>0</v>
      </c>
      <c r="L152" s="31">
        <v>0</v>
      </c>
      <c r="M152" s="24">
        <f>ROUND(G152*L152,P4)</f>
        <v>0</v>
      </c>
      <c r="N152" s="25" t="s">
        <v>536</v>
      </c>
      <c r="O152" s="32">
        <f>M152*AA152</f>
        <v>0</v>
      </c>
      <c r="P152" s="1">
        <v>3</v>
      </c>
      <c r="AA152" s="1">
        <f>IF(P152=1,$O$3,IF(P152=2,$O$4,$O$5))</f>
        <v>0</v>
      </c>
    </row>
    <row r="153" ht="25.5">
      <c r="A153" s="1" t="s">
        <v>127</v>
      </c>
      <c r="E153" s="27" t="s">
        <v>4504</v>
      </c>
    </row>
    <row r="154" ht="38.25">
      <c r="A154" s="1" t="s">
        <v>128</v>
      </c>
      <c r="E154" s="33" t="s">
        <v>4505</v>
      </c>
    </row>
    <row r="155">
      <c r="A155" s="1" t="s">
        <v>129</v>
      </c>
      <c r="E155" s="27" t="s">
        <v>123</v>
      </c>
    </row>
    <row r="156" ht="25.5">
      <c r="A156" s="1" t="s">
        <v>121</v>
      </c>
      <c r="B156" s="1">
        <v>37</v>
      </c>
      <c r="C156" s="26" t="s">
        <v>4506</v>
      </c>
      <c r="D156" t="s">
        <v>123</v>
      </c>
      <c r="E156" s="27" t="s">
        <v>4507</v>
      </c>
      <c r="F156" s="28" t="s">
        <v>637</v>
      </c>
      <c r="G156" s="29">
        <v>1</v>
      </c>
      <c r="H156" s="28">
        <v>0.040050000000000002</v>
      </c>
      <c r="I156" s="30">
        <f>ROUND(G156*H156,P4)</f>
        <v>0</v>
      </c>
      <c r="L156" s="31">
        <v>0</v>
      </c>
      <c r="M156" s="24">
        <f>ROUND(G156*L156,P4)</f>
        <v>0</v>
      </c>
      <c r="N156" s="25" t="s">
        <v>536</v>
      </c>
      <c r="O156" s="32">
        <f>M156*AA156</f>
        <v>0</v>
      </c>
      <c r="P156" s="1">
        <v>3</v>
      </c>
      <c r="AA156" s="1">
        <f>IF(P156=1,$O$3,IF(P156=2,$O$4,$O$5))</f>
        <v>0</v>
      </c>
    </row>
    <row r="157" ht="38.25">
      <c r="A157" s="1" t="s">
        <v>127</v>
      </c>
      <c r="E157" s="27" t="s">
        <v>4508</v>
      </c>
    </row>
    <row r="158">
      <c r="A158" s="1" t="s">
        <v>128</v>
      </c>
    </row>
    <row r="159">
      <c r="A159" s="1" t="s">
        <v>129</v>
      </c>
      <c r="E159" s="27" t="s">
        <v>123</v>
      </c>
    </row>
    <row r="160" ht="25.5">
      <c r="A160" s="1" t="s">
        <v>121</v>
      </c>
      <c r="B160" s="1">
        <v>38</v>
      </c>
      <c r="C160" s="26" t="s">
        <v>4509</v>
      </c>
      <c r="D160" t="s">
        <v>123</v>
      </c>
      <c r="E160" s="27" t="s">
        <v>4510</v>
      </c>
      <c r="F160" s="28" t="s">
        <v>142</v>
      </c>
      <c r="G160" s="29">
        <v>1</v>
      </c>
      <c r="H160" s="28">
        <v>0.011129999999999999</v>
      </c>
      <c r="I160" s="30">
        <f>ROUND(G160*H160,P4)</f>
        <v>0</v>
      </c>
      <c r="L160" s="31">
        <v>0</v>
      </c>
      <c r="M160" s="24">
        <f>ROUND(G160*L160,P4)</f>
        <v>0</v>
      </c>
      <c r="N160" s="25" t="s">
        <v>536</v>
      </c>
      <c r="O160" s="32">
        <f>M160*AA160</f>
        <v>0</v>
      </c>
      <c r="P160" s="1">
        <v>3</v>
      </c>
      <c r="AA160" s="1">
        <f>IF(P160=1,$O$3,IF(P160=2,$O$4,$O$5))</f>
        <v>0</v>
      </c>
    </row>
    <row r="161" ht="51">
      <c r="A161" s="1" t="s">
        <v>127</v>
      </c>
      <c r="E161" s="27" t="s">
        <v>4511</v>
      </c>
    </row>
    <row r="162" ht="25.5">
      <c r="A162" s="1" t="s">
        <v>128</v>
      </c>
      <c r="E162" s="33" t="s">
        <v>4512</v>
      </c>
    </row>
    <row r="163">
      <c r="A163" s="1" t="s">
        <v>129</v>
      </c>
      <c r="E163" s="27" t="s">
        <v>123</v>
      </c>
    </row>
    <row r="164" ht="25.5">
      <c r="A164" s="1" t="s">
        <v>121</v>
      </c>
      <c r="B164" s="1">
        <v>39</v>
      </c>
      <c r="C164" s="26" t="s">
        <v>4513</v>
      </c>
      <c r="D164" t="s">
        <v>123</v>
      </c>
      <c r="E164" s="27" t="s">
        <v>4514</v>
      </c>
      <c r="F164" s="28" t="s">
        <v>149</v>
      </c>
      <c r="G164" s="29">
        <v>1</v>
      </c>
      <c r="H164" s="28">
        <v>0.0012899999999999999</v>
      </c>
      <c r="I164" s="30">
        <f>ROUND(G164*H164,P4)</f>
        <v>0</v>
      </c>
      <c r="L164" s="31">
        <v>0</v>
      </c>
      <c r="M164" s="24">
        <f>ROUND(G164*L164,P4)</f>
        <v>0</v>
      </c>
      <c r="N164" s="25" t="s">
        <v>536</v>
      </c>
      <c r="O164" s="32">
        <f>M164*AA164</f>
        <v>0</v>
      </c>
      <c r="P164" s="1">
        <v>3</v>
      </c>
      <c r="AA164" s="1">
        <f>IF(P164=1,$O$3,IF(P164=2,$O$4,$O$5))</f>
        <v>0</v>
      </c>
    </row>
    <row r="165" ht="38.25">
      <c r="A165" s="1" t="s">
        <v>127</v>
      </c>
      <c r="E165" s="27" t="s">
        <v>4515</v>
      </c>
    </row>
    <row r="166">
      <c r="A166" s="1" t="s">
        <v>128</v>
      </c>
    </row>
    <row r="167">
      <c r="A167" s="1" t="s">
        <v>129</v>
      </c>
      <c r="E167" s="27" t="s">
        <v>123</v>
      </c>
    </row>
    <row r="168" ht="25.5">
      <c r="A168" s="1" t="s">
        <v>121</v>
      </c>
      <c r="B168" s="1">
        <v>40</v>
      </c>
      <c r="C168" s="26" t="s">
        <v>4516</v>
      </c>
      <c r="D168" t="s">
        <v>123</v>
      </c>
      <c r="E168" s="27" t="s">
        <v>4517</v>
      </c>
      <c r="F168" s="28" t="s">
        <v>603</v>
      </c>
      <c r="G168" s="29">
        <v>29.228000000000002</v>
      </c>
      <c r="H168" s="28">
        <v>0.14605000000000001</v>
      </c>
      <c r="I168" s="30">
        <f>ROUND(G168*H168,P4)</f>
        <v>0</v>
      </c>
      <c r="L168" s="31">
        <v>0</v>
      </c>
      <c r="M168" s="24">
        <f>ROUND(G168*L168,P4)</f>
        <v>0</v>
      </c>
      <c r="N168" s="25" t="s">
        <v>177</v>
      </c>
      <c r="O168" s="32">
        <f>M168*AA168</f>
        <v>0</v>
      </c>
      <c r="P168" s="1">
        <v>3</v>
      </c>
      <c r="AA168" s="1">
        <f>IF(P168=1,$O$3,IF(P168=2,$O$4,$O$5))</f>
        <v>0</v>
      </c>
    </row>
    <row r="169" ht="38.25">
      <c r="A169" s="1" t="s">
        <v>127</v>
      </c>
      <c r="E169" s="27" t="s">
        <v>4518</v>
      </c>
    </row>
    <row r="170" ht="293.25">
      <c r="A170" s="1" t="s">
        <v>128</v>
      </c>
      <c r="E170" s="33" t="s">
        <v>4519</v>
      </c>
    </row>
    <row r="171">
      <c r="A171" s="1" t="s">
        <v>129</v>
      </c>
      <c r="E171" s="27" t="s">
        <v>123</v>
      </c>
    </row>
    <row r="172">
      <c r="A172" s="1" t="s">
        <v>118</v>
      </c>
      <c r="C172" s="22" t="s">
        <v>1089</v>
      </c>
      <c r="E172" s="23" t="s">
        <v>1090</v>
      </c>
      <c r="L172" s="24">
        <f>SUMIFS(L173:L192,A173:A192,"P")</f>
        <v>0</v>
      </c>
      <c r="M172" s="24">
        <f>SUMIFS(M173:M192,A173:A192,"P")</f>
        <v>0</v>
      </c>
      <c r="N172" s="25"/>
    </row>
    <row r="173">
      <c r="A173" s="1" t="s">
        <v>121</v>
      </c>
      <c r="B173" s="1">
        <v>41</v>
      </c>
      <c r="C173" s="26" t="s">
        <v>4520</v>
      </c>
      <c r="D173" t="s">
        <v>123</v>
      </c>
      <c r="E173" s="27" t="s">
        <v>4521</v>
      </c>
      <c r="F173" s="28" t="s">
        <v>125</v>
      </c>
      <c r="G173" s="29">
        <v>13.763</v>
      </c>
      <c r="H173" s="28">
        <v>2.5019800000000001</v>
      </c>
      <c r="I173" s="30">
        <f>ROUND(G173*H173,P4)</f>
        <v>0</v>
      </c>
      <c r="L173" s="31">
        <v>0</v>
      </c>
      <c r="M173" s="24">
        <f>ROUND(G173*L173,P4)</f>
        <v>0</v>
      </c>
      <c r="N173" s="25" t="s">
        <v>536</v>
      </c>
      <c r="O173" s="32">
        <f>M173*AA173</f>
        <v>0</v>
      </c>
      <c r="P173" s="1">
        <v>3</v>
      </c>
      <c r="AA173" s="1">
        <f>IF(P173=1,$O$3,IF(P173=2,$O$4,$O$5))</f>
        <v>0</v>
      </c>
    </row>
    <row r="174">
      <c r="A174" s="1" t="s">
        <v>127</v>
      </c>
      <c r="E174" s="27" t="s">
        <v>4521</v>
      </c>
    </row>
    <row r="175" ht="165.75">
      <c r="A175" s="1" t="s">
        <v>128</v>
      </c>
      <c r="E175" s="33" t="s">
        <v>4522</v>
      </c>
    </row>
    <row r="176">
      <c r="A176" s="1" t="s">
        <v>129</v>
      </c>
      <c r="E176" s="27" t="s">
        <v>123</v>
      </c>
    </row>
    <row r="177">
      <c r="A177" s="1" t="s">
        <v>121</v>
      </c>
      <c r="B177" s="1">
        <v>42</v>
      </c>
      <c r="C177" s="26" t="s">
        <v>4523</v>
      </c>
      <c r="D177" t="s">
        <v>123</v>
      </c>
      <c r="E177" s="27" t="s">
        <v>4524</v>
      </c>
      <c r="F177" s="28" t="s">
        <v>603</v>
      </c>
      <c r="G177" s="29">
        <v>74.048000000000002</v>
      </c>
      <c r="H177" s="28">
        <v>0.011169999999999999</v>
      </c>
      <c r="I177" s="30">
        <f>ROUND(G177*H177,P4)</f>
        <v>0</v>
      </c>
      <c r="L177" s="31">
        <v>0</v>
      </c>
      <c r="M177" s="24">
        <f>ROUND(G177*L177,P4)</f>
        <v>0</v>
      </c>
      <c r="N177" s="25" t="s">
        <v>536</v>
      </c>
      <c r="O177" s="32">
        <f>M177*AA177</f>
        <v>0</v>
      </c>
      <c r="P177" s="1">
        <v>3</v>
      </c>
      <c r="AA177" s="1">
        <f>IF(P177=1,$O$3,IF(P177=2,$O$4,$O$5))</f>
        <v>0</v>
      </c>
    </row>
    <row r="178">
      <c r="A178" s="1" t="s">
        <v>127</v>
      </c>
      <c r="E178" s="27" t="s">
        <v>4524</v>
      </c>
    </row>
    <row r="179" ht="165.75">
      <c r="A179" s="1" t="s">
        <v>128</v>
      </c>
      <c r="E179" s="33" t="s">
        <v>4525</v>
      </c>
    </row>
    <row r="180">
      <c r="A180" s="1" t="s">
        <v>129</v>
      </c>
      <c r="E180" s="27" t="s">
        <v>123</v>
      </c>
    </row>
    <row r="181">
      <c r="A181" s="1" t="s">
        <v>121</v>
      </c>
      <c r="B181" s="1">
        <v>43</v>
      </c>
      <c r="C181" s="26" t="s">
        <v>4526</v>
      </c>
      <c r="D181" t="s">
        <v>123</v>
      </c>
      <c r="E181" s="27" t="s">
        <v>4527</v>
      </c>
      <c r="F181" s="28" t="s">
        <v>603</v>
      </c>
      <c r="G181" s="29">
        <v>74.048000000000002</v>
      </c>
      <c r="H181" s="28">
        <v>0</v>
      </c>
      <c r="I181" s="30">
        <f>ROUND(G181*H181,P4)</f>
        <v>0</v>
      </c>
      <c r="L181" s="31">
        <v>0</v>
      </c>
      <c r="M181" s="24">
        <f>ROUND(G181*L181,P4)</f>
        <v>0</v>
      </c>
      <c r="N181" s="25" t="s">
        <v>536</v>
      </c>
      <c r="O181" s="32">
        <f>M181*AA181</f>
        <v>0</v>
      </c>
      <c r="P181" s="1">
        <v>3</v>
      </c>
      <c r="AA181" s="1">
        <f>IF(P181=1,$O$3,IF(P181=2,$O$4,$O$5))</f>
        <v>0</v>
      </c>
    </row>
    <row r="182">
      <c r="A182" s="1" t="s">
        <v>127</v>
      </c>
      <c r="E182" s="27" t="s">
        <v>4527</v>
      </c>
    </row>
    <row r="183">
      <c r="A183" s="1" t="s">
        <v>128</v>
      </c>
    </row>
    <row r="184">
      <c r="A184" s="1" t="s">
        <v>129</v>
      </c>
      <c r="E184" s="27" t="s">
        <v>123</v>
      </c>
    </row>
    <row r="185">
      <c r="A185" s="1" t="s">
        <v>121</v>
      </c>
      <c r="B185" s="1">
        <v>44</v>
      </c>
      <c r="C185" s="26" t="s">
        <v>4528</v>
      </c>
      <c r="D185" t="s">
        <v>123</v>
      </c>
      <c r="E185" s="27" t="s">
        <v>4529</v>
      </c>
      <c r="F185" s="28" t="s">
        <v>632</v>
      </c>
      <c r="G185" s="29">
        <v>2.722</v>
      </c>
      <c r="H185" s="28">
        <v>1.05291</v>
      </c>
      <c r="I185" s="30">
        <f>ROUND(G185*H185,P4)</f>
        <v>0</v>
      </c>
      <c r="L185" s="31">
        <v>0</v>
      </c>
      <c r="M185" s="24">
        <f>ROUND(G185*L185,P4)</f>
        <v>0</v>
      </c>
      <c r="N185" s="25" t="s">
        <v>536</v>
      </c>
      <c r="O185" s="32">
        <f>M185*AA185</f>
        <v>0</v>
      </c>
      <c r="P185" s="1">
        <v>3</v>
      </c>
      <c r="AA185" s="1">
        <f>IF(P185=1,$O$3,IF(P185=2,$O$4,$O$5))</f>
        <v>0</v>
      </c>
    </row>
    <row r="186">
      <c r="A186" s="1" t="s">
        <v>127</v>
      </c>
      <c r="E186" s="27" t="s">
        <v>4529</v>
      </c>
    </row>
    <row r="187" ht="38.25">
      <c r="A187" s="1" t="s">
        <v>128</v>
      </c>
      <c r="E187" s="33" t="s">
        <v>4530</v>
      </c>
    </row>
    <row r="188">
      <c r="A188" s="1" t="s">
        <v>129</v>
      </c>
      <c r="E188" s="27" t="s">
        <v>123</v>
      </c>
    </row>
    <row r="189" ht="25.5">
      <c r="A189" s="1" t="s">
        <v>121</v>
      </c>
      <c r="B189" s="1">
        <v>45</v>
      </c>
      <c r="C189" s="26" t="s">
        <v>4531</v>
      </c>
      <c r="D189" t="s">
        <v>123</v>
      </c>
      <c r="E189" s="27" t="s">
        <v>4532</v>
      </c>
      <c r="F189" s="28" t="s">
        <v>142</v>
      </c>
      <c r="G189" s="29">
        <v>1</v>
      </c>
      <c r="H189" s="28">
        <v>0.39895000000000003</v>
      </c>
      <c r="I189" s="30">
        <f>ROUND(G189*H189,P4)</f>
        <v>0</v>
      </c>
      <c r="L189" s="31">
        <v>0</v>
      </c>
      <c r="M189" s="24">
        <f>ROUND(G189*L189,P4)</f>
        <v>0</v>
      </c>
      <c r="N189" s="25" t="s">
        <v>177</v>
      </c>
      <c r="O189" s="32">
        <f>M189*AA189</f>
        <v>0</v>
      </c>
      <c r="P189" s="1">
        <v>3</v>
      </c>
      <c r="AA189" s="1">
        <f>IF(P189=1,$O$3,IF(P189=2,$O$4,$O$5))</f>
        <v>0</v>
      </c>
    </row>
    <row r="190" ht="25.5">
      <c r="A190" s="1" t="s">
        <v>127</v>
      </c>
      <c r="E190" s="27" t="s">
        <v>4532</v>
      </c>
    </row>
    <row r="191" ht="25.5">
      <c r="A191" s="1" t="s">
        <v>128</v>
      </c>
      <c r="E191" s="33" t="s">
        <v>4533</v>
      </c>
    </row>
    <row r="192">
      <c r="A192" s="1" t="s">
        <v>129</v>
      </c>
      <c r="E192" s="27" t="s">
        <v>123</v>
      </c>
    </row>
    <row r="193">
      <c r="A193" s="1" t="s">
        <v>118</v>
      </c>
      <c r="C193" s="22" t="s">
        <v>599</v>
      </c>
      <c r="E193" s="23" t="s">
        <v>600</v>
      </c>
      <c r="L193" s="24">
        <f>SUMIFS(L194:L241,A194:A241,"P")</f>
        <v>0</v>
      </c>
      <c r="M193" s="24">
        <f>SUMIFS(M194:M241,A194:A241,"P")</f>
        <v>0</v>
      </c>
      <c r="N193" s="25"/>
    </row>
    <row r="194" ht="25.5">
      <c r="A194" s="1" t="s">
        <v>121</v>
      </c>
      <c r="B194" s="1">
        <v>57</v>
      </c>
      <c r="C194" s="26" t="s">
        <v>4534</v>
      </c>
      <c r="D194" t="s">
        <v>123</v>
      </c>
      <c r="E194" s="27" t="s">
        <v>4535</v>
      </c>
      <c r="F194" s="28" t="s">
        <v>149</v>
      </c>
      <c r="G194" s="29">
        <v>1</v>
      </c>
      <c r="H194" s="28">
        <v>0.01325</v>
      </c>
      <c r="I194" s="30">
        <f>ROUND(G194*H194,P4)</f>
        <v>0</v>
      </c>
      <c r="L194" s="31">
        <v>0</v>
      </c>
      <c r="M194" s="24">
        <f>ROUND(G194*L194,P4)</f>
        <v>0</v>
      </c>
      <c r="N194" s="25" t="s">
        <v>536</v>
      </c>
      <c r="O194" s="32">
        <f>M194*AA194</f>
        <v>0</v>
      </c>
      <c r="P194" s="1">
        <v>3</v>
      </c>
      <c r="AA194" s="1">
        <f>IF(P194=1,$O$3,IF(P194=2,$O$4,$O$5))</f>
        <v>0</v>
      </c>
    </row>
    <row r="195" ht="25.5">
      <c r="A195" s="1" t="s">
        <v>127</v>
      </c>
      <c r="E195" s="27" t="s">
        <v>4535</v>
      </c>
    </row>
    <row r="196">
      <c r="A196" s="1" t="s">
        <v>128</v>
      </c>
    </row>
    <row r="197">
      <c r="A197" s="1" t="s">
        <v>129</v>
      </c>
      <c r="E197" s="27" t="s">
        <v>123</v>
      </c>
    </row>
    <row r="198" ht="25.5">
      <c r="A198" s="1" t="s">
        <v>121</v>
      </c>
      <c r="B198" s="1">
        <v>46</v>
      </c>
      <c r="C198" s="26" t="s">
        <v>1553</v>
      </c>
      <c r="D198" t="s">
        <v>123</v>
      </c>
      <c r="E198" s="27" t="s">
        <v>1554</v>
      </c>
      <c r="F198" s="28" t="s">
        <v>603</v>
      </c>
      <c r="G198" s="29">
        <v>198.51900000000001</v>
      </c>
      <c r="H198" s="28">
        <v>0.00025999999999999998</v>
      </c>
      <c r="I198" s="30">
        <f>ROUND(G198*H198,P4)</f>
        <v>0</v>
      </c>
      <c r="L198" s="31">
        <v>0</v>
      </c>
      <c r="M198" s="24">
        <f>ROUND(G198*L198,P4)</f>
        <v>0</v>
      </c>
      <c r="N198" s="25" t="s">
        <v>536</v>
      </c>
      <c r="O198" s="32">
        <f>M198*AA198</f>
        <v>0</v>
      </c>
      <c r="P198" s="1">
        <v>3</v>
      </c>
      <c r="AA198" s="1">
        <f>IF(P198=1,$O$3,IF(P198=2,$O$4,$O$5))</f>
        <v>0</v>
      </c>
    </row>
    <row r="199" ht="25.5">
      <c r="A199" s="1" t="s">
        <v>127</v>
      </c>
      <c r="E199" s="27" t="s">
        <v>1554</v>
      </c>
    </row>
    <row r="200">
      <c r="A200" s="1" t="s">
        <v>128</v>
      </c>
    </row>
    <row r="201">
      <c r="A201" s="1" t="s">
        <v>129</v>
      </c>
      <c r="E201" s="27" t="s">
        <v>123</v>
      </c>
    </row>
    <row r="202">
      <c r="A202" s="1" t="s">
        <v>121</v>
      </c>
      <c r="B202" s="1">
        <v>47</v>
      </c>
      <c r="C202" s="26" t="s">
        <v>601</v>
      </c>
      <c r="D202" t="s">
        <v>123</v>
      </c>
      <c r="E202" s="27" t="s">
        <v>602</v>
      </c>
      <c r="F202" s="28" t="s">
        <v>603</v>
      </c>
      <c r="G202" s="29">
        <v>0.56299999999999994</v>
      </c>
      <c r="H202" s="28">
        <v>0.056000000000000001</v>
      </c>
      <c r="I202" s="30">
        <f>ROUND(G202*H202,P4)</f>
        <v>0</v>
      </c>
      <c r="L202" s="31">
        <v>0</v>
      </c>
      <c r="M202" s="24">
        <f>ROUND(G202*L202,P4)</f>
        <v>0</v>
      </c>
      <c r="N202" s="25" t="s">
        <v>536</v>
      </c>
      <c r="O202" s="32">
        <f>M202*AA202</f>
        <v>0</v>
      </c>
      <c r="P202" s="1">
        <v>3</v>
      </c>
      <c r="AA202" s="1">
        <f>IF(P202=1,$O$3,IF(P202=2,$O$4,$O$5))</f>
        <v>0</v>
      </c>
    </row>
    <row r="203">
      <c r="A203" s="1" t="s">
        <v>127</v>
      </c>
      <c r="E203" s="27" t="s">
        <v>602</v>
      </c>
    </row>
    <row r="204">
      <c r="A204" s="1" t="s">
        <v>128</v>
      </c>
      <c r="E204" s="33" t="s">
        <v>4536</v>
      </c>
    </row>
    <row r="205">
      <c r="A205" s="1" t="s">
        <v>129</v>
      </c>
      <c r="E205" s="27" t="s">
        <v>123</v>
      </c>
    </row>
    <row r="206" ht="25.5">
      <c r="A206" s="1" t="s">
        <v>121</v>
      </c>
      <c r="B206" s="1">
        <v>48</v>
      </c>
      <c r="C206" s="26" t="s">
        <v>4537</v>
      </c>
      <c r="D206" t="s">
        <v>123</v>
      </c>
      <c r="E206" s="27" t="s">
        <v>4538</v>
      </c>
      <c r="F206" s="28" t="s">
        <v>603</v>
      </c>
      <c r="G206" s="29">
        <v>198.51900000000001</v>
      </c>
      <c r="H206" s="28">
        <v>0.016279999999999999</v>
      </c>
      <c r="I206" s="30">
        <f>ROUND(G206*H206,P4)</f>
        <v>0</v>
      </c>
      <c r="L206" s="31">
        <v>0</v>
      </c>
      <c r="M206" s="24">
        <f>ROUND(G206*L206,P4)</f>
        <v>0</v>
      </c>
      <c r="N206" s="25" t="s">
        <v>536</v>
      </c>
      <c r="O206" s="32">
        <f>M206*AA206</f>
        <v>0</v>
      </c>
      <c r="P206" s="1">
        <v>3</v>
      </c>
      <c r="AA206" s="1">
        <f>IF(P206=1,$O$3,IF(P206=2,$O$4,$O$5))</f>
        <v>0</v>
      </c>
    </row>
    <row r="207" ht="25.5">
      <c r="A207" s="1" t="s">
        <v>127</v>
      </c>
      <c r="E207" s="27" t="s">
        <v>4538</v>
      </c>
    </row>
    <row r="208" ht="102">
      <c r="A208" s="1" t="s">
        <v>128</v>
      </c>
      <c r="E208" s="33" t="s">
        <v>4539</v>
      </c>
    </row>
    <row r="209">
      <c r="A209" s="1" t="s">
        <v>129</v>
      </c>
      <c r="E209" s="27" t="s">
        <v>123</v>
      </c>
    </row>
    <row r="210" ht="25.5">
      <c r="A210" s="1" t="s">
        <v>121</v>
      </c>
      <c r="B210" s="1">
        <v>49</v>
      </c>
      <c r="C210" s="26" t="s">
        <v>4540</v>
      </c>
      <c r="D210" t="s">
        <v>123</v>
      </c>
      <c r="E210" s="27" t="s">
        <v>4541</v>
      </c>
      <c r="F210" s="28" t="s">
        <v>603</v>
      </c>
      <c r="G210" s="29">
        <v>94.632000000000005</v>
      </c>
      <c r="H210" s="28">
        <v>0.0073499999999999998</v>
      </c>
      <c r="I210" s="30">
        <f>ROUND(G210*H210,P4)</f>
        <v>0</v>
      </c>
      <c r="L210" s="31">
        <v>0</v>
      </c>
      <c r="M210" s="24">
        <f>ROUND(G210*L210,P4)</f>
        <v>0</v>
      </c>
      <c r="N210" s="25" t="s">
        <v>536</v>
      </c>
      <c r="O210" s="32">
        <f>M210*AA210</f>
        <v>0</v>
      </c>
      <c r="P210" s="1">
        <v>3</v>
      </c>
      <c r="AA210" s="1">
        <f>IF(P210=1,$O$3,IF(P210=2,$O$4,$O$5))</f>
        <v>0</v>
      </c>
    </row>
    <row r="211" ht="25.5">
      <c r="A211" s="1" t="s">
        <v>127</v>
      </c>
      <c r="E211" s="27" t="s">
        <v>4541</v>
      </c>
    </row>
    <row r="212" ht="216.75">
      <c r="A212" s="1" t="s">
        <v>128</v>
      </c>
      <c r="E212" s="33" t="s">
        <v>4542</v>
      </c>
    </row>
    <row r="213">
      <c r="A213" s="1" t="s">
        <v>129</v>
      </c>
      <c r="E213" s="27" t="s">
        <v>123</v>
      </c>
    </row>
    <row r="214">
      <c r="A214" s="1" t="s">
        <v>121</v>
      </c>
      <c r="B214" s="1">
        <v>50</v>
      </c>
      <c r="C214" s="26" t="s">
        <v>1583</v>
      </c>
      <c r="D214" t="s">
        <v>123</v>
      </c>
      <c r="E214" s="27" t="s">
        <v>1584</v>
      </c>
      <c r="F214" s="28" t="s">
        <v>603</v>
      </c>
      <c r="G214" s="29">
        <v>62.347999999999999</v>
      </c>
      <c r="H214" s="28">
        <v>0.00025999999999999998</v>
      </c>
      <c r="I214" s="30">
        <f>ROUND(G214*H214,P4)</f>
        <v>0</v>
      </c>
      <c r="L214" s="31">
        <v>0</v>
      </c>
      <c r="M214" s="24">
        <f>ROUND(G214*L214,P4)</f>
        <v>0</v>
      </c>
      <c r="N214" s="25" t="s">
        <v>536</v>
      </c>
      <c r="O214" s="32">
        <f>M214*AA214</f>
        <v>0</v>
      </c>
      <c r="P214" s="1">
        <v>3</v>
      </c>
      <c r="AA214" s="1">
        <f>IF(P214=1,$O$3,IF(P214=2,$O$4,$O$5))</f>
        <v>0</v>
      </c>
    </row>
    <row r="215">
      <c r="A215" s="1" t="s">
        <v>127</v>
      </c>
      <c r="E215" s="27" t="s">
        <v>1584</v>
      </c>
    </row>
    <row r="216" ht="38.25">
      <c r="A216" s="1" t="s">
        <v>128</v>
      </c>
      <c r="E216" s="33" t="s">
        <v>4543</v>
      </c>
    </row>
    <row r="217">
      <c r="A217" s="1" t="s">
        <v>129</v>
      </c>
      <c r="E217" s="27" t="s">
        <v>123</v>
      </c>
    </row>
    <row r="218" ht="25.5">
      <c r="A218" s="1" t="s">
        <v>121</v>
      </c>
      <c r="B218" s="1">
        <v>51</v>
      </c>
      <c r="C218" s="26" t="s">
        <v>4544</v>
      </c>
      <c r="D218" t="s">
        <v>123</v>
      </c>
      <c r="E218" s="27" t="s">
        <v>4545</v>
      </c>
      <c r="F218" s="28" t="s">
        <v>603</v>
      </c>
      <c r="G218" s="29">
        <v>62.347999999999999</v>
      </c>
      <c r="H218" s="28">
        <v>0.0043800000000000002</v>
      </c>
      <c r="I218" s="30">
        <f>ROUND(G218*H218,P4)</f>
        <v>0</v>
      </c>
      <c r="L218" s="31">
        <v>0</v>
      </c>
      <c r="M218" s="24">
        <f>ROUND(G218*L218,P4)</f>
        <v>0</v>
      </c>
      <c r="N218" s="25" t="s">
        <v>536</v>
      </c>
      <c r="O218" s="32">
        <f>M218*AA218</f>
        <v>0</v>
      </c>
      <c r="P218" s="1">
        <v>3</v>
      </c>
      <c r="AA218" s="1">
        <f>IF(P218=1,$O$3,IF(P218=2,$O$4,$O$5))</f>
        <v>0</v>
      </c>
    </row>
    <row r="219" ht="25.5">
      <c r="A219" s="1" t="s">
        <v>127</v>
      </c>
      <c r="E219" s="27" t="s">
        <v>4545</v>
      </c>
    </row>
    <row r="220" ht="38.25">
      <c r="A220" s="1" t="s">
        <v>128</v>
      </c>
      <c r="E220" s="33" t="s">
        <v>4543</v>
      </c>
    </row>
    <row r="221">
      <c r="A221" s="1" t="s">
        <v>129</v>
      </c>
      <c r="E221" s="27" t="s">
        <v>123</v>
      </c>
    </row>
    <row r="222" ht="25.5">
      <c r="A222" s="1" t="s">
        <v>121</v>
      </c>
      <c r="B222" s="1">
        <v>52</v>
      </c>
      <c r="C222" s="26" t="s">
        <v>4546</v>
      </c>
      <c r="D222" t="s">
        <v>123</v>
      </c>
      <c r="E222" s="27" t="s">
        <v>4547</v>
      </c>
      <c r="F222" s="28" t="s">
        <v>603</v>
      </c>
      <c r="G222" s="29">
        <v>94.632000000000005</v>
      </c>
      <c r="H222" s="28">
        <v>0.023099999999999999</v>
      </c>
      <c r="I222" s="30">
        <f>ROUND(G222*H222,P4)</f>
        <v>0</v>
      </c>
      <c r="L222" s="31">
        <v>0</v>
      </c>
      <c r="M222" s="24">
        <f>ROUND(G222*L222,P4)</f>
        <v>0</v>
      </c>
      <c r="N222" s="25" t="s">
        <v>536</v>
      </c>
      <c r="O222" s="32">
        <f>M222*AA222</f>
        <v>0</v>
      </c>
      <c r="P222" s="1">
        <v>3</v>
      </c>
      <c r="AA222" s="1">
        <f>IF(P222=1,$O$3,IF(P222=2,$O$4,$O$5))</f>
        <v>0</v>
      </c>
    </row>
    <row r="223" ht="25.5">
      <c r="A223" s="1" t="s">
        <v>127</v>
      </c>
      <c r="E223" s="27" t="s">
        <v>4547</v>
      </c>
    </row>
    <row r="224" ht="89.25">
      <c r="A224" s="1" t="s">
        <v>128</v>
      </c>
      <c r="E224" s="33" t="s">
        <v>4548</v>
      </c>
    </row>
    <row r="225">
      <c r="A225" s="1" t="s">
        <v>129</v>
      </c>
      <c r="E225" s="27" t="s">
        <v>123</v>
      </c>
    </row>
    <row r="226" ht="25.5">
      <c r="A226" s="1" t="s">
        <v>121</v>
      </c>
      <c r="B226" s="1">
        <v>53</v>
      </c>
      <c r="C226" s="26" t="s">
        <v>1598</v>
      </c>
      <c r="D226" t="s">
        <v>123</v>
      </c>
      <c r="E226" s="27" t="s">
        <v>1599</v>
      </c>
      <c r="F226" s="28" t="s">
        <v>603</v>
      </c>
      <c r="G226" s="29">
        <v>62.347999999999999</v>
      </c>
      <c r="H226" s="28">
        <v>0.0027499999999999998</v>
      </c>
      <c r="I226" s="30">
        <f>ROUND(G226*H226,P4)</f>
        <v>0</v>
      </c>
      <c r="L226" s="31">
        <v>0</v>
      </c>
      <c r="M226" s="24">
        <f>ROUND(G226*L226,P4)</f>
        <v>0</v>
      </c>
      <c r="N226" s="25" t="s">
        <v>536</v>
      </c>
      <c r="O226" s="32">
        <f>M226*AA226</f>
        <v>0</v>
      </c>
      <c r="P226" s="1">
        <v>3</v>
      </c>
      <c r="AA226" s="1">
        <f>IF(P226=1,$O$3,IF(P226=2,$O$4,$O$5))</f>
        <v>0</v>
      </c>
    </row>
    <row r="227" ht="25.5">
      <c r="A227" s="1" t="s">
        <v>127</v>
      </c>
      <c r="E227" s="27" t="s">
        <v>1599</v>
      </c>
    </row>
    <row r="228" ht="38.25">
      <c r="A228" s="1" t="s">
        <v>128</v>
      </c>
      <c r="E228" s="33" t="s">
        <v>4543</v>
      </c>
    </row>
    <row r="229">
      <c r="A229" s="1" t="s">
        <v>129</v>
      </c>
      <c r="E229" s="27" t="s">
        <v>123</v>
      </c>
    </row>
    <row r="230" ht="25.5">
      <c r="A230" s="1" t="s">
        <v>121</v>
      </c>
      <c r="B230" s="1">
        <v>54</v>
      </c>
      <c r="C230" s="26" t="s">
        <v>4549</v>
      </c>
      <c r="D230" t="s">
        <v>123</v>
      </c>
      <c r="E230" s="27" t="s">
        <v>4550</v>
      </c>
      <c r="F230" s="28" t="s">
        <v>125</v>
      </c>
      <c r="G230" s="29">
        <v>11.435</v>
      </c>
      <c r="H230" s="28">
        <v>2.5018699999999998</v>
      </c>
      <c r="I230" s="30">
        <f>ROUND(G230*H230,P4)</f>
        <v>0</v>
      </c>
      <c r="L230" s="31">
        <v>0</v>
      </c>
      <c r="M230" s="24">
        <f>ROUND(G230*L230,P4)</f>
        <v>0</v>
      </c>
      <c r="N230" s="25" t="s">
        <v>536</v>
      </c>
      <c r="O230" s="32">
        <f>M230*AA230</f>
        <v>0</v>
      </c>
      <c r="P230" s="1">
        <v>3</v>
      </c>
      <c r="AA230" s="1">
        <f>IF(P230=1,$O$3,IF(P230=2,$O$4,$O$5))</f>
        <v>0</v>
      </c>
    </row>
    <row r="231" ht="25.5">
      <c r="A231" s="1" t="s">
        <v>127</v>
      </c>
      <c r="E231" s="27" t="s">
        <v>4550</v>
      </c>
    </row>
    <row r="232" ht="114.75">
      <c r="A232" s="1" t="s">
        <v>128</v>
      </c>
      <c r="E232" s="33" t="s">
        <v>4551</v>
      </c>
    </row>
    <row r="233">
      <c r="A233" s="1" t="s">
        <v>129</v>
      </c>
      <c r="E233" s="27" t="s">
        <v>123</v>
      </c>
    </row>
    <row r="234">
      <c r="A234" s="1" t="s">
        <v>121</v>
      </c>
      <c r="B234" s="1">
        <v>55</v>
      </c>
      <c r="C234" s="26" t="s">
        <v>1620</v>
      </c>
      <c r="D234" t="s">
        <v>123</v>
      </c>
      <c r="E234" s="27" t="s">
        <v>1621</v>
      </c>
      <c r="F234" s="28" t="s">
        <v>603</v>
      </c>
      <c r="G234" s="29">
        <v>131.38</v>
      </c>
      <c r="H234" s="28">
        <v>0.00033</v>
      </c>
      <c r="I234" s="30">
        <f>ROUND(G234*H234,P4)</f>
        <v>0</v>
      </c>
      <c r="L234" s="31">
        <v>0</v>
      </c>
      <c r="M234" s="24">
        <f>ROUND(G234*L234,P4)</f>
        <v>0</v>
      </c>
      <c r="N234" s="25" t="s">
        <v>536</v>
      </c>
      <c r="O234" s="32">
        <f>M234*AA234</f>
        <v>0</v>
      </c>
      <c r="P234" s="1">
        <v>3</v>
      </c>
      <c r="AA234" s="1">
        <f>IF(P234=1,$O$3,IF(P234=2,$O$4,$O$5))</f>
        <v>0</v>
      </c>
    </row>
    <row r="235">
      <c r="A235" s="1" t="s">
        <v>127</v>
      </c>
      <c r="E235" s="27" t="s">
        <v>1621</v>
      </c>
    </row>
    <row r="236" ht="63.75">
      <c r="A236" s="1" t="s">
        <v>128</v>
      </c>
      <c r="E236" s="33" t="s">
        <v>4552</v>
      </c>
    </row>
    <row r="237">
      <c r="A237" s="1" t="s">
        <v>129</v>
      </c>
      <c r="E237" s="27" t="s">
        <v>123</v>
      </c>
    </row>
    <row r="238" ht="25.5">
      <c r="A238" s="1" t="s">
        <v>121</v>
      </c>
      <c r="B238" s="1">
        <v>56</v>
      </c>
      <c r="C238" s="26" t="s">
        <v>4553</v>
      </c>
      <c r="D238" t="s">
        <v>123</v>
      </c>
      <c r="E238" s="27" t="s">
        <v>4554</v>
      </c>
      <c r="F238" s="28" t="s">
        <v>149</v>
      </c>
      <c r="G238" s="29">
        <v>1</v>
      </c>
      <c r="H238" s="28">
        <v>0.42153000000000002</v>
      </c>
      <c r="I238" s="30">
        <f>ROUND(G238*H238,P4)</f>
        <v>0</v>
      </c>
      <c r="L238" s="31">
        <v>0</v>
      </c>
      <c r="M238" s="24">
        <f>ROUND(G238*L238,P4)</f>
        <v>0</v>
      </c>
      <c r="N238" s="25" t="s">
        <v>536</v>
      </c>
      <c r="O238" s="32">
        <f>M238*AA238</f>
        <v>0</v>
      </c>
      <c r="P238" s="1">
        <v>3</v>
      </c>
      <c r="AA238" s="1">
        <f>IF(P238=1,$O$3,IF(P238=2,$O$4,$O$5))</f>
        <v>0</v>
      </c>
    </row>
    <row r="239" ht="25.5">
      <c r="A239" s="1" t="s">
        <v>127</v>
      </c>
      <c r="E239" s="27" t="s">
        <v>4554</v>
      </c>
    </row>
    <row r="240" ht="38.25">
      <c r="A240" s="1" t="s">
        <v>128</v>
      </c>
      <c r="E240" s="33" t="s">
        <v>4555</v>
      </c>
    </row>
    <row r="241">
      <c r="A241" s="1" t="s">
        <v>129</v>
      </c>
      <c r="E241" s="27" t="s">
        <v>123</v>
      </c>
    </row>
    <row r="242">
      <c r="A242" s="1" t="s">
        <v>118</v>
      </c>
      <c r="C242" s="22" t="s">
        <v>1631</v>
      </c>
      <c r="E242" s="23" t="s">
        <v>1632</v>
      </c>
      <c r="L242" s="24">
        <f>SUMIFS(L243:L278,A243:A278,"P")</f>
        <v>0</v>
      </c>
      <c r="M242" s="24">
        <f>SUMIFS(M243:M278,A243:A278,"P")</f>
        <v>0</v>
      </c>
      <c r="N242" s="25"/>
    </row>
    <row r="243">
      <c r="A243" s="1" t="s">
        <v>121</v>
      </c>
      <c r="B243" s="1">
        <v>76</v>
      </c>
      <c r="C243" s="26" t="s">
        <v>1633</v>
      </c>
      <c r="D243" t="s">
        <v>123</v>
      </c>
      <c r="E243" s="27" t="s">
        <v>1634</v>
      </c>
      <c r="F243" s="28" t="s">
        <v>632</v>
      </c>
      <c r="G243" s="29">
        <v>0.060999999999999999</v>
      </c>
      <c r="H243" s="28">
        <v>1</v>
      </c>
      <c r="I243" s="30">
        <f>ROUND(G243*H243,P4)</f>
        <v>0</v>
      </c>
      <c r="L243" s="31">
        <v>0</v>
      </c>
      <c r="M243" s="24">
        <f>ROUND(G243*L243,P4)</f>
        <v>0</v>
      </c>
      <c r="N243" s="25" t="s">
        <v>536</v>
      </c>
      <c r="O243" s="32">
        <f>M243*AA243</f>
        <v>0</v>
      </c>
      <c r="P243" s="1">
        <v>3</v>
      </c>
      <c r="AA243" s="1">
        <f>IF(P243=1,$O$3,IF(P243=2,$O$4,$O$5))</f>
        <v>0</v>
      </c>
    </row>
    <row r="244">
      <c r="A244" s="1" t="s">
        <v>127</v>
      </c>
      <c r="E244" s="27" t="s">
        <v>1634</v>
      </c>
    </row>
    <row r="245" ht="51">
      <c r="A245" s="1" t="s">
        <v>128</v>
      </c>
      <c r="E245" s="33" t="s">
        <v>4556</v>
      </c>
    </row>
    <row r="246">
      <c r="A246" s="1" t="s">
        <v>129</v>
      </c>
      <c r="E246" s="27" t="s">
        <v>123</v>
      </c>
    </row>
    <row r="247" ht="25.5">
      <c r="A247" s="1" t="s">
        <v>121</v>
      </c>
      <c r="B247" s="1">
        <v>80</v>
      </c>
      <c r="C247" s="26" t="s">
        <v>1636</v>
      </c>
      <c r="D247" t="s">
        <v>123</v>
      </c>
      <c r="E247" s="27" t="s">
        <v>1637</v>
      </c>
      <c r="F247" s="28" t="s">
        <v>603</v>
      </c>
      <c r="G247" s="29">
        <v>237.74000000000001</v>
      </c>
      <c r="H247" s="28">
        <v>0.0054000000000000003</v>
      </c>
      <c r="I247" s="30">
        <f>ROUND(G247*H247,P4)</f>
        <v>0</v>
      </c>
      <c r="L247" s="31">
        <v>0</v>
      </c>
      <c r="M247" s="24">
        <f>ROUND(G247*L247,P4)</f>
        <v>0</v>
      </c>
      <c r="N247" s="25" t="s">
        <v>536</v>
      </c>
      <c r="O247" s="32">
        <f>M247*AA247</f>
        <v>0</v>
      </c>
      <c r="P247" s="1">
        <v>3</v>
      </c>
      <c r="AA247" s="1">
        <f>IF(P247=1,$O$3,IF(P247=2,$O$4,$O$5))</f>
        <v>0</v>
      </c>
    </row>
    <row r="248" ht="25.5">
      <c r="A248" s="1" t="s">
        <v>127</v>
      </c>
      <c r="E248" s="27" t="s">
        <v>1637</v>
      </c>
    </row>
    <row r="249">
      <c r="A249" s="1" t="s">
        <v>128</v>
      </c>
    </row>
    <row r="250">
      <c r="A250" s="1" t="s">
        <v>129</v>
      </c>
      <c r="E250" s="27" t="s">
        <v>123</v>
      </c>
    </row>
    <row r="251" ht="38.25">
      <c r="A251" s="1" t="s">
        <v>121</v>
      </c>
      <c r="B251" s="1">
        <v>79</v>
      </c>
      <c r="C251" s="26" t="s">
        <v>1638</v>
      </c>
      <c r="D251" t="s">
        <v>123</v>
      </c>
      <c r="E251" s="27" t="s">
        <v>1639</v>
      </c>
      <c r="F251" s="28" t="s">
        <v>603</v>
      </c>
      <c r="G251" s="29">
        <v>237.74000000000001</v>
      </c>
      <c r="H251" s="28">
        <v>0.0053</v>
      </c>
      <c r="I251" s="30">
        <f>ROUND(G251*H251,P4)</f>
        <v>0</v>
      </c>
      <c r="L251" s="31">
        <v>0</v>
      </c>
      <c r="M251" s="24">
        <f>ROUND(G251*L251,P4)</f>
        <v>0</v>
      </c>
      <c r="N251" s="25" t="s">
        <v>536</v>
      </c>
      <c r="O251" s="32">
        <f>M251*AA251</f>
        <v>0</v>
      </c>
      <c r="P251" s="1">
        <v>3</v>
      </c>
      <c r="AA251" s="1">
        <f>IF(P251=1,$O$3,IF(P251=2,$O$4,$O$5))</f>
        <v>0</v>
      </c>
    </row>
    <row r="252" ht="38.25">
      <c r="A252" s="1" t="s">
        <v>127</v>
      </c>
      <c r="E252" s="27" t="s">
        <v>1639</v>
      </c>
    </row>
    <row r="253" ht="51">
      <c r="A253" s="1" t="s">
        <v>128</v>
      </c>
      <c r="E253" s="33" t="s">
        <v>4557</v>
      </c>
    </row>
    <row r="254">
      <c r="A254" s="1" t="s">
        <v>129</v>
      </c>
      <c r="E254" s="27" t="s">
        <v>123</v>
      </c>
    </row>
    <row r="255" ht="25.5">
      <c r="A255" s="1" t="s">
        <v>121</v>
      </c>
      <c r="B255" s="1">
        <v>74</v>
      </c>
      <c r="C255" s="26" t="s">
        <v>1641</v>
      </c>
      <c r="D255" t="s">
        <v>123</v>
      </c>
      <c r="E255" s="27" t="s">
        <v>1642</v>
      </c>
      <c r="F255" s="28" t="s">
        <v>603</v>
      </c>
      <c r="G255" s="29">
        <v>156.86799999999999</v>
      </c>
      <c r="H255" s="28">
        <v>0</v>
      </c>
      <c r="I255" s="30">
        <f>ROUND(G255*H255,P4)</f>
        <v>0</v>
      </c>
      <c r="L255" s="31">
        <v>0</v>
      </c>
      <c r="M255" s="24">
        <f>ROUND(G255*L255,P4)</f>
        <v>0</v>
      </c>
      <c r="N255" s="25" t="s">
        <v>536</v>
      </c>
      <c r="O255" s="32">
        <f>M255*AA255</f>
        <v>0</v>
      </c>
      <c r="P255" s="1">
        <v>3</v>
      </c>
      <c r="AA255" s="1">
        <f>IF(P255=1,$O$3,IF(P255=2,$O$4,$O$5))</f>
        <v>0</v>
      </c>
    </row>
    <row r="256" ht="25.5">
      <c r="A256" s="1" t="s">
        <v>127</v>
      </c>
      <c r="E256" s="27" t="s">
        <v>1642</v>
      </c>
    </row>
    <row r="257" ht="51">
      <c r="A257" s="1" t="s">
        <v>128</v>
      </c>
      <c r="E257" s="33" t="s">
        <v>4558</v>
      </c>
    </row>
    <row r="258">
      <c r="A258" s="1" t="s">
        <v>129</v>
      </c>
      <c r="E258" s="27" t="s">
        <v>123</v>
      </c>
    </row>
    <row r="259" ht="25.5">
      <c r="A259" s="1" t="s">
        <v>121</v>
      </c>
      <c r="B259" s="1">
        <v>75</v>
      </c>
      <c r="C259" s="26" t="s">
        <v>1644</v>
      </c>
      <c r="D259" t="s">
        <v>123</v>
      </c>
      <c r="E259" s="27" t="s">
        <v>1645</v>
      </c>
      <c r="F259" s="28" t="s">
        <v>603</v>
      </c>
      <c r="G259" s="29">
        <v>47.113</v>
      </c>
      <c r="H259" s="28">
        <v>0</v>
      </c>
      <c r="I259" s="30">
        <f>ROUND(G259*H259,P4)</f>
        <v>0</v>
      </c>
      <c r="L259" s="31">
        <v>0</v>
      </c>
      <c r="M259" s="24">
        <f>ROUND(G259*L259,P4)</f>
        <v>0</v>
      </c>
      <c r="N259" s="25" t="s">
        <v>536</v>
      </c>
      <c r="O259" s="32">
        <f>M259*AA259</f>
        <v>0</v>
      </c>
      <c r="P259" s="1">
        <v>3</v>
      </c>
      <c r="AA259" s="1">
        <f>IF(P259=1,$O$3,IF(P259=2,$O$4,$O$5))</f>
        <v>0</v>
      </c>
    </row>
    <row r="260" ht="25.5">
      <c r="A260" s="1" t="s">
        <v>127</v>
      </c>
      <c r="E260" s="27" t="s">
        <v>1645</v>
      </c>
    </row>
    <row r="261" ht="140.25">
      <c r="A261" s="1" t="s">
        <v>128</v>
      </c>
      <c r="E261" s="33" t="s">
        <v>4559</v>
      </c>
    </row>
    <row r="262">
      <c r="A262" s="1" t="s">
        <v>129</v>
      </c>
      <c r="E262" s="27" t="s">
        <v>123</v>
      </c>
    </row>
    <row r="263">
      <c r="A263" s="1" t="s">
        <v>121</v>
      </c>
      <c r="B263" s="1">
        <v>77</v>
      </c>
      <c r="C263" s="26" t="s">
        <v>1647</v>
      </c>
      <c r="D263" t="s">
        <v>123</v>
      </c>
      <c r="E263" s="27" t="s">
        <v>1648</v>
      </c>
      <c r="F263" s="28" t="s">
        <v>603</v>
      </c>
      <c r="G263" s="29">
        <v>313.73500000000001</v>
      </c>
      <c r="H263" s="28">
        <v>0.00040000000000000002</v>
      </c>
      <c r="I263" s="30">
        <f>ROUND(G263*H263,P4)</f>
        <v>0</v>
      </c>
      <c r="L263" s="31">
        <v>0</v>
      </c>
      <c r="M263" s="24">
        <f>ROUND(G263*L263,P4)</f>
        <v>0</v>
      </c>
      <c r="N263" s="25" t="s">
        <v>536</v>
      </c>
      <c r="O263" s="32">
        <f>M263*AA263</f>
        <v>0</v>
      </c>
      <c r="P263" s="1">
        <v>3</v>
      </c>
      <c r="AA263" s="1">
        <f>IF(P263=1,$O$3,IF(P263=2,$O$4,$O$5))</f>
        <v>0</v>
      </c>
    </row>
    <row r="264">
      <c r="A264" s="1" t="s">
        <v>127</v>
      </c>
      <c r="E264" s="27" t="s">
        <v>1648</v>
      </c>
    </row>
    <row r="265" ht="51">
      <c r="A265" s="1" t="s">
        <v>128</v>
      </c>
      <c r="E265" s="33" t="s">
        <v>4560</v>
      </c>
    </row>
    <row r="266">
      <c r="A266" s="1" t="s">
        <v>129</v>
      </c>
      <c r="E266" s="27" t="s">
        <v>123</v>
      </c>
    </row>
    <row r="267">
      <c r="A267" s="1" t="s">
        <v>121</v>
      </c>
      <c r="B267" s="1">
        <v>78</v>
      </c>
      <c r="C267" s="26" t="s">
        <v>1650</v>
      </c>
      <c r="D267" t="s">
        <v>123</v>
      </c>
      <c r="E267" s="27" t="s">
        <v>1651</v>
      </c>
      <c r="F267" s="28" t="s">
        <v>603</v>
      </c>
      <c r="G267" s="29">
        <v>94.225999999999999</v>
      </c>
      <c r="H267" s="28">
        <v>0.00040000000000000002</v>
      </c>
      <c r="I267" s="30">
        <f>ROUND(G267*H267,P4)</f>
        <v>0</v>
      </c>
      <c r="L267" s="31">
        <v>0</v>
      </c>
      <c r="M267" s="24">
        <f>ROUND(G267*L267,P4)</f>
        <v>0</v>
      </c>
      <c r="N267" s="25" t="s">
        <v>536</v>
      </c>
      <c r="O267" s="32">
        <f>M267*AA267</f>
        <v>0</v>
      </c>
      <c r="P267" s="1">
        <v>3</v>
      </c>
      <c r="AA267" s="1">
        <f>IF(P267=1,$O$3,IF(P267=2,$O$4,$O$5))</f>
        <v>0</v>
      </c>
    </row>
    <row r="268">
      <c r="A268" s="1" t="s">
        <v>127</v>
      </c>
      <c r="E268" s="27" t="s">
        <v>1651</v>
      </c>
    </row>
    <row r="269" ht="153">
      <c r="A269" s="1" t="s">
        <v>128</v>
      </c>
      <c r="E269" s="33" t="s">
        <v>4561</v>
      </c>
    </row>
    <row r="270">
      <c r="A270" s="1" t="s">
        <v>129</v>
      </c>
      <c r="E270" s="27" t="s">
        <v>123</v>
      </c>
    </row>
    <row r="271" ht="25.5">
      <c r="A271" s="1" t="s">
        <v>121</v>
      </c>
      <c r="B271" s="1">
        <v>81</v>
      </c>
      <c r="C271" s="26" t="s">
        <v>4562</v>
      </c>
      <c r="D271" t="s">
        <v>123</v>
      </c>
      <c r="E271" s="27" t="s">
        <v>4563</v>
      </c>
      <c r="F271" s="28" t="s">
        <v>603</v>
      </c>
      <c r="G271" s="29">
        <v>44.512999999999998</v>
      </c>
      <c r="H271" s="28">
        <v>0.00075000000000000002</v>
      </c>
      <c r="I271" s="30">
        <f>ROUND(G271*H271,P4)</f>
        <v>0</v>
      </c>
      <c r="L271" s="31">
        <v>0</v>
      </c>
      <c r="M271" s="24">
        <f>ROUND(G271*L271,P4)</f>
        <v>0</v>
      </c>
      <c r="N271" s="25" t="s">
        <v>536</v>
      </c>
      <c r="O271" s="32">
        <f>M271*AA271</f>
        <v>0</v>
      </c>
      <c r="P271" s="1">
        <v>3</v>
      </c>
      <c r="AA271" s="1">
        <f>IF(P271=1,$O$3,IF(P271=2,$O$4,$O$5))</f>
        <v>0</v>
      </c>
    </row>
    <row r="272" ht="25.5">
      <c r="A272" s="1" t="s">
        <v>127</v>
      </c>
      <c r="E272" s="27" t="s">
        <v>4564</v>
      </c>
    </row>
    <row r="273">
      <c r="A273" s="1" t="s">
        <v>128</v>
      </c>
      <c r="E273" s="33" t="s">
        <v>4565</v>
      </c>
    </row>
    <row r="274">
      <c r="A274" s="1" t="s">
        <v>129</v>
      </c>
      <c r="E274" s="27" t="s">
        <v>123</v>
      </c>
    </row>
    <row r="275" ht="38.25">
      <c r="A275" s="1" t="s">
        <v>121</v>
      </c>
      <c r="B275" s="1">
        <v>82</v>
      </c>
      <c r="C275" s="26" t="s">
        <v>1653</v>
      </c>
      <c r="D275" t="s">
        <v>123</v>
      </c>
      <c r="E275" s="27" t="s">
        <v>1654</v>
      </c>
      <c r="F275" s="28" t="s">
        <v>632</v>
      </c>
      <c r="G275" s="29">
        <v>2.8010000000000002</v>
      </c>
      <c r="H275" s="28">
        <v>0</v>
      </c>
      <c r="I275" s="30">
        <f>ROUND(G275*H275,P4)</f>
        <v>0</v>
      </c>
      <c r="L275" s="31">
        <v>0</v>
      </c>
      <c r="M275" s="24">
        <f>ROUND(G275*L275,P4)</f>
        <v>0</v>
      </c>
      <c r="N275" s="25" t="s">
        <v>536</v>
      </c>
      <c r="O275" s="32">
        <f>M275*AA275</f>
        <v>0</v>
      </c>
      <c r="P275" s="1">
        <v>3</v>
      </c>
      <c r="AA275" s="1">
        <f>IF(P275=1,$O$3,IF(P275=2,$O$4,$O$5))</f>
        <v>0</v>
      </c>
    </row>
    <row r="276" ht="38.25">
      <c r="A276" s="1" t="s">
        <v>127</v>
      </c>
      <c r="E276" s="27" t="s">
        <v>1655</v>
      </c>
    </row>
    <row r="277">
      <c r="A277" s="1" t="s">
        <v>128</v>
      </c>
    </row>
    <row r="278">
      <c r="A278" s="1" t="s">
        <v>129</v>
      </c>
      <c r="E278" s="27" t="s">
        <v>123</v>
      </c>
    </row>
    <row r="279">
      <c r="A279" s="1" t="s">
        <v>118</v>
      </c>
      <c r="C279" s="22" t="s">
        <v>1656</v>
      </c>
      <c r="E279" s="23" t="s">
        <v>1657</v>
      </c>
      <c r="L279" s="24">
        <f>SUMIFS(L280:L299,A280:A299,"P")</f>
        <v>0</v>
      </c>
      <c r="M279" s="24">
        <f>SUMIFS(M280:M299,A280:A299,"P")</f>
        <v>0</v>
      </c>
      <c r="N279" s="25"/>
    </row>
    <row r="280" ht="25.5">
      <c r="A280" s="1" t="s">
        <v>121</v>
      </c>
      <c r="B280" s="1">
        <v>86</v>
      </c>
      <c r="C280" s="26" t="s">
        <v>1660</v>
      </c>
      <c r="D280" t="s">
        <v>123</v>
      </c>
      <c r="E280" s="27" t="s">
        <v>1661</v>
      </c>
      <c r="F280" s="28" t="s">
        <v>603</v>
      </c>
      <c r="G280" s="29">
        <v>140.35400000000001</v>
      </c>
      <c r="H280" s="28">
        <v>0.0001</v>
      </c>
      <c r="I280" s="30">
        <f>ROUND(G280*H280,P4)</f>
        <v>0</v>
      </c>
      <c r="L280" s="31">
        <v>0</v>
      </c>
      <c r="M280" s="24">
        <f>ROUND(G280*L280,P4)</f>
        <v>0</v>
      </c>
      <c r="N280" s="25" t="s">
        <v>536</v>
      </c>
      <c r="O280" s="32">
        <f>M280*AA280</f>
        <v>0</v>
      </c>
      <c r="P280" s="1">
        <v>3</v>
      </c>
      <c r="AA280" s="1">
        <f>IF(P280=1,$O$3,IF(P280=2,$O$4,$O$5))</f>
        <v>0</v>
      </c>
    </row>
    <row r="281" ht="25.5">
      <c r="A281" s="1" t="s">
        <v>127</v>
      </c>
      <c r="E281" s="27" t="s">
        <v>1661</v>
      </c>
    </row>
    <row r="282">
      <c r="A282" s="1" t="s">
        <v>128</v>
      </c>
    </row>
    <row r="283">
      <c r="A283" s="1" t="s">
        <v>129</v>
      </c>
      <c r="E283" s="27" t="s">
        <v>123</v>
      </c>
    </row>
    <row r="284">
      <c r="A284" s="1" t="s">
        <v>121</v>
      </c>
      <c r="B284" s="1">
        <v>84</v>
      </c>
      <c r="C284" s="26" t="s">
        <v>4566</v>
      </c>
      <c r="D284" t="s">
        <v>123</v>
      </c>
      <c r="E284" s="27" t="s">
        <v>4567</v>
      </c>
      <c r="F284" s="28" t="s">
        <v>603</v>
      </c>
      <c r="G284" s="29">
        <v>126.44499999999999</v>
      </c>
      <c r="H284" s="28">
        <v>0.0028</v>
      </c>
      <c r="I284" s="30">
        <f>ROUND(G284*H284,P4)</f>
        <v>0</v>
      </c>
      <c r="L284" s="31">
        <v>0</v>
      </c>
      <c r="M284" s="24">
        <f>ROUND(G284*L284,P4)</f>
        <v>0</v>
      </c>
      <c r="N284" s="25" t="s">
        <v>536</v>
      </c>
      <c r="O284" s="32">
        <f>M284*AA284</f>
        <v>0</v>
      </c>
      <c r="P284" s="1">
        <v>3</v>
      </c>
      <c r="AA284" s="1">
        <f>IF(P284=1,$O$3,IF(P284=2,$O$4,$O$5))</f>
        <v>0</v>
      </c>
    </row>
    <row r="285">
      <c r="A285" s="1" t="s">
        <v>127</v>
      </c>
      <c r="E285" s="27" t="s">
        <v>4567</v>
      </c>
    </row>
    <row r="286">
      <c r="A286" s="1" t="s">
        <v>128</v>
      </c>
    </row>
    <row r="287">
      <c r="A287" s="1" t="s">
        <v>129</v>
      </c>
      <c r="E287" s="27" t="s">
        <v>123</v>
      </c>
    </row>
    <row r="288" ht="25.5">
      <c r="A288" s="1" t="s">
        <v>121</v>
      </c>
      <c r="B288" s="1">
        <v>83</v>
      </c>
      <c r="C288" s="26" t="s">
        <v>4568</v>
      </c>
      <c r="D288" t="s">
        <v>123</v>
      </c>
      <c r="E288" s="27" t="s">
        <v>4569</v>
      </c>
      <c r="F288" s="28" t="s">
        <v>603</v>
      </c>
      <c r="G288" s="29">
        <v>120.42400000000001</v>
      </c>
      <c r="H288" s="28">
        <v>0.00029999999999999997</v>
      </c>
      <c r="I288" s="30">
        <f>ROUND(G288*H288,P4)</f>
        <v>0</v>
      </c>
      <c r="L288" s="31">
        <v>0</v>
      </c>
      <c r="M288" s="24">
        <f>ROUND(G288*L288,P4)</f>
        <v>0</v>
      </c>
      <c r="N288" s="25" t="s">
        <v>536</v>
      </c>
      <c r="O288" s="32">
        <f>M288*AA288</f>
        <v>0</v>
      </c>
      <c r="P288" s="1">
        <v>3</v>
      </c>
      <c r="AA288" s="1">
        <f>IF(P288=1,$O$3,IF(P288=2,$O$4,$O$5))</f>
        <v>0</v>
      </c>
    </row>
    <row r="289" ht="25.5">
      <c r="A289" s="1" t="s">
        <v>127</v>
      </c>
      <c r="E289" s="27" t="s">
        <v>4569</v>
      </c>
    </row>
    <row r="290" ht="102">
      <c r="A290" s="1" t="s">
        <v>128</v>
      </c>
      <c r="E290" s="33" t="s">
        <v>4570</v>
      </c>
    </row>
    <row r="291">
      <c r="A291" s="1" t="s">
        <v>129</v>
      </c>
      <c r="E291" s="27" t="s">
        <v>123</v>
      </c>
    </row>
    <row r="292" ht="25.5">
      <c r="A292" s="1" t="s">
        <v>121</v>
      </c>
      <c r="B292" s="1">
        <v>85</v>
      </c>
      <c r="C292" s="26" t="s">
        <v>1682</v>
      </c>
      <c r="D292" t="s">
        <v>123</v>
      </c>
      <c r="E292" s="27" t="s">
        <v>1683</v>
      </c>
      <c r="F292" s="28" t="s">
        <v>603</v>
      </c>
      <c r="G292" s="29">
        <v>120.42400000000001</v>
      </c>
      <c r="H292" s="28">
        <v>1.0000000000000001E-05</v>
      </c>
      <c r="I292" s="30">
        <f>ROUND(G292*H292,P4)</f>
        <v>0</v>
      </c>
      <c r="L292" s="31">
        <v>0</v>
      </c>
      <c r="M292" s="24">
        <f>ROUND(G292*L292,P4)</f>
        <v>0</v>
      </c>
      <c r="N292" s="25" t="s">
        <v>536</v>
      </c>
      <c r="O292" s="32">
        <f>M292*AA292</f>
        <v>0</v>
      </c>
      <c r="P292" s="1">
        <v>3</v>
      </c>
      <c r="AA292" s="1">
        <f>IF(P292=1,$O$3,IF(P292=2,$O$4,$O$5))</f>
        <v>0</v>
      </c>
    </row>
    <row r="293" ht="25.5">
      <c r="A293" s="1" t="s">
        <v>127</v>
      </c>
      <c r="E293" s="27" t="s">
        <v>1684</v>
      </c>
    </row>
    <row r="294">
      <c r="A294" s="1" t="s">
        <v>128</v>
      </c>
    </row>
    <row r="295">
      <c r="A295" s="1" t="s">
        <v>129</v>
      </c>
      <c r="E295" s="27" t="s">
        <v>123</v>
      </c>
    </row>
    <row r="296" ht="25.5">
      <c r="A296" s="1" t="s">
        <v>121</v>
      </c>
      <c r="B296" s="1">
        <v>87</v>
      </c>
      <c r="C296" s="26" t="s">
        <v>4571</v>
      </c>
      <c r="D296" t="s">
        <v>123</v>
      </c>
      <c r="E296" s="27" t="s">
        <v>4572</v>
      </c>
      <c r="F296" s="28" t="s">
        <v>632</v>
      </c>
      <c r="G296" s="29">
        <v>0.40500000000000003</v>
      </c>
      <c r="H296" s="28">
        <v>0</v>
      </c>
      <c r="I296" s="30">
        <f>ROUND(G296*H296,P4)</f>
        <v>0</v>
      </c>
      <c r="L296" s="31">
        <v>0</v>
      </c>
      <c r="M296" s="24">
        <f>ROUND(G296*L296,P4)</f>
        <v>0</v>
      </c>
      <c r="N296" s="25" t="s">
        <v>536</v>
      </c>
      <c r="O296" s="32">
        <f>M296*AA296</f>
        <v>0</v>
      </c>
      <c r="P296" s="1">
        <v>3</v>
      </c>
      <c r="AA296" s="1">
        <f>IF(P296=1,$O$3,IF(P296=2,$O$4,$O$5))</f>
        <v>0</v>
      </c>
    </row>
    <row r="297" ht="38.25">
      <c r="A297" s="1" t="s">
        <v>127</v>
      </c>
      <c r="E297" s="27" t="s">
        <v>4573</v>
      </c>
    </row>
    <row r="298">
      <c r="A298" s="1" t="s">
        <v>128</v>
      </c>
    </row>
    <row r="299">
      <c r="A299" s="1" t="s">
        <v>129</v>
      </c>
      <c r="E299" s="27" t="s">
        <v>123</v>
      </c>
    </row>
    <row r="300">
      <c r="A300" s="1" t="s">
        <v>118</v>
      </c>
      <c r="C300" s="22" t="s">
        <v>2791</v>
      </c>
      <c r="E300" s="23" t="s">
        <v>2792</v>
      </c>
      <c r="L300" s="24">
        <f>SUMIFS(L301:L304,A301:A304,"P")</f>
        <v>0</v>
      </c>
      <c r="M300" s="24">
        <f>SUMIFS(M301:M304,A301:A304,"P")</f>
        <v>0</v>
      </c>
      <c r="N300" s="25"/>
    </row>
    <row r="301">
      <c r="A301" s="1" t="s">
        <v>121</v>
      </c>
      <c r="B301" s="1">
        <v>88</v>
      </c>
      <c r="C301" s="26" t="s">
        <v>4574</v>
      </c>
      <c r="D301" t="s">
        <v>123</v>
      </c>
      <c r="E301" s="27" t="s">
        <v>4575</v>
      </c>
      <c r="F301" s="28" t="s">
        <v>149</v>
      </c>
      <c r="G301" s="29">
        <v>4</v>
      </c>
      <c r="H301" s="28">
        <v>0.0015</v>
      </c>
      <c r="I301" s="30">
        <f>ROUND(G301*H301,P4)</f>
        <v>0</v>
      </c>
      <c r="L301" s="31">
        <v>0</v>
      </c>
      <c r="M301" s="24">
        <f>ROUND(G301*L301,P4)</f>
        <v>0</v>
      </c>
      <c r="N301" s="25" t="s">
        <v>536</v>
      </c>
      <c r="O301" s="32">
        <f>M301*AA301</f>
        <v>0</v>
      </c>
      <c r="P301" s="1">
        <v>3</v>
      </c>
      <c r="AA301" s="1">
        <f>IF(P301=1,$O$3,IF(P301=2,$O$4,$O$5))</f>
        <v>0</v>
      </c>
    </row>
    <row r="302">
      <c r="A302" s="1" t="s">
        <v>127</v>
      </c>
      <c r="E302" s="27" t="s">
        <v>4575</v>
      </c>
    </row>
    <row r="303" ht="25.5">
      <c r="A303" s="1" t="s">
        <v>128</v>
      </c>
      <c r="E303" s="33" t="s">
        <v>4576</v>
      </c>
    </row>
    <row r="304">
      <c r="A304" s="1" t="s">
        <v>129</v>
      </c>
      <c r="E304" s="27" t="s">
        <v>123</v>
      </c>
    </row>
    <row r="305">
      <c r="A305" s="1" t="s">
        <v>118</v>
      </c>
      <c r="C305" s="22" t="s">
        <v>3543</v>
      </c>
      <c r="E305" s="23" t="s">
        <v>3544</v>
      </c>
      <c r="L305" s="24">
        <f>SUMIFS(L306:L401,A306:A401,"P")</f>
        <v>0</v>
      </c>
      <c r="M305" s="24">
        <f>SUMIFS(M306:M401,A306:A401,"P")</f>
        <v>0</v>
      </c>
      <c r="N305" s="25"/>
    </row>
    <row r="306">
      <c r="A306" s="1" t="s">
        <v>121</v>
      </c>
      <c r="B306" s="1">
        <v>111</v>
      </c>
      <c r="C306" s="26" t="s">
        <v>3556</v>
      </c>
      <c r="D306" t="s">
        <v>123</v>
      </c>
      <c r="E306" s="27" t="s">
        <v>3557</v>
      </c>
      <c r="F306" s="28" t="s">
        <v>1054</v>
      </c>
      <c r="G306" s="29">
        <v>2</v>
      </c>
      <c r="H306" s="28">
        <v>0.001</v>
      </c>
      <c r="I306" s="30">
        <f>ROUND(G306*H306,P4)</f>
        <v>0</v>
      </c>
      <c r="L306" s="31">
        <v>0</v>
      </c>
      <c r="M306" s="24">
        <f>ROUND(G306*L306,P4)</f>
        <v>0</v>
      </c>
      <c r="N306" s="25" t="s">
        <v>536</v>
      </c>
      <c r="O306" s="32">
        <f>M306*AA306</f>
        <v>0</v>
      </c>
      <c r="P306" s="1">
        <v>3</v>
      </c>
      <c r="AA306" s="1">
        <f>IF(P306=1,$O$3,IF(P306=2,$O$4,$O$5))</f>
        <v>0</v>
      </c>
    </row>
    <row r="307">
      <c r="A307" s="1" t="s">
        <v>127</v>
      </c>
      <c r="E307" s="27" t="s">
        <v>3557</v>
      </c>
    </row>
    <row r="308">
      <c r="A308" s="1" t="s">
        <v>128</v>
      </c>
    </row>
    <row r="309">
      <c r="A309" s="1" t="s">
        <v>129</v>
      </c>
      <c r="E309" s="27" t="s">
        <v>123</v>
      </c>
    </row>
    <row r="310" ht="25.5">
      <c r="A310" s="1" t="s">
        <v>121</v>
      </c>
      <c r="B310" s="1">
        <v>101</v>
      </c>
      <c r="C310" s="26" t="s">
        <v>4577</v>
      </c>
      <c r="D310" t="s">
        <v>123</v>
      </c>
      <c r="E310" s="27" t="s">
        <v>4578</v>
      </c>
      <c r="F310" s="28" t="s">
        <v>149</v>
      </c>
      <c r="G310" s="29">
        <v>2</v>
      </c>
      <c r="H310" s="28">
        <v>0.0050000000000000001</v>
      </c>
      <c r="I310" s="30">
        <f>ROUND(G310*H310,P4)</f>
        <v>0</v>
      </c>
      <c r="L310" s="31">
        <v>0</v>
      </c>
      <c r="M310" s="24">
        <f>ROUND(G310*L310,P4)</f>
        <v>0</v>
      </c>
      <c r="N310" s="25" t="s">
        <v>536</v>
      </c>
      <c r="O310" s="32">
        <f>M310*AA310</f>
        <v>0</v>
      </c>
      <c r="P310" s="1">
        <v>3</v>
      </c>
      <c r="AA310" s="1">
        <f>IF(P310=1,$O$3,IF(P310=2,$O$4,$O$5))</f>
        <v>0</v>
      </c>
    </row>
    <row r="311" ht="25.5">
      <c r="A311" s="1" t="s">
        <v>127</v>
      </c>
      <c r="E311" s="27" t="s">
        <v>4578</v>
      </c>
    </row>
    <row r="312">
      <c r="A312" s="1" t="s">
        <v>128</v>
      </c>
    </row>
    <row r="313">
      <c r="A313" s="1" t="s">
        <v>129</v>
      </c>
      <c r="E313" s="27" t="s">
        <v>123</v>
      </c>
    </row>
    <row r="314">
      <c r="A314" s="1" t="s">
        <v>121</v>
      </c>
      <c r="B314" s="1">
        <v>93</v>
      </c>
      <c r="C314" s="26" t="s">
        <v>4579</v>
      </c>
      <c r="D314" t="s">
        <v>123</v>
      </c>
      <c r="E314" s="27" t="s">
        <v>4580</v>
      </c>
      <c r="F314" s="28" t="s">
        <v>149</v>
      </c>
      <c r="G314" s="29">
        <v>2</v>
      </c>
      <c r="H314" s="28">
        <v>0.0088999999999999999</v>
      </c>
      <c r="I314" s="30">
        <f>ROUND(G314*H314,P4)</f>
        <v>0</v>
      </c>
      <c r="L314" s="31">
        <v>0</v>
      </c>
      <c r="M314" s="24">
        <f>ROUND(G314*L314,P4)</f>
        <v>0</v>
      </c>
      <c r="N314" s="25" t="s">
        <v>536</v>
      </c>
      <c r="O314" s="32">
        <f>M314*AA314</f>
        <v>0</v>
      </c>
      <c r="P314" s="1">
        <v>3</v>
      </c>
      <c r="AA314" s="1">
        <f>IF(P314=1,$O$3,IF(P314=2,$O$4,$O$5))</f>
        <v>0</v>
      </c>
    </row>
    <row r="315">
      <c r="A315" s="1" t="s">
        <v>127</v>
      </c>
      <c r="E315" s="27" t="s">
        <v>4580</v>
      </c>
    </row>
    <row r="316">
      <c r="A316" s="1" t="s">
        <v>128</v>
      </c>
    </row>
    <row r="317">
      <c r="A317" s="1" t="s">
        <v>129</v>
      </c>
      <c r="E317" s="27" t="s">
        <v>123</v>
      </c>
    </row>
    <row r="318">
      <c r="A318" s="1" t="s">
        <v>121</v>
      </c>
      <c r="B318" s="1">
        <v>97</v>
      </c>
      <c r="C318" s="26" t="s">
        <v>4581</v>
      </c>
      <c r="D318" t="s">
        <v>123</v>
      </c>
      <c r="E318" s="27" t="s">
        <v>4582</v>
      </c>
      <c r="F318" s="28" t="s">
        <v>149</v>
      </c>
      <c r="G318" s="29">
        <v>1</v>
      </c>
      <c r="H318" s="28">
        <v>0.0089999999999999993</v>
      </c>
      <c r="I318" s="30">
        <f>ROUND(G318*H318,P4)</f>
        <v>0</v>
      </c>
      <c r="L318" s="31">
        <v>0</v>
      </c>
      <c r="M318" s="24">
        <f>ROUND(G318*L318,P4)</f>
        <v>0</v>
      </c>
      <c r="N318" s="25" t="s">
        <v>536</v>
      </c>
      <c r="O318" s="32">
        <f>M318*AA318</f>
        <v>0</v>
      </c>
      <c r="P318" s="1">
        <v>3</v>
      </c>
      <c r="AA318" s="1">
        <f>IF(P318=1,$O$3,IF(P318=2,$O$4,$O$5))</f>
        <v>0</v>
      </c>
    </row>
    <row r="319">
      <c r="A319" s="1" t="s">
        <v>127</v>
      </c>
      <c r="E319" s="27" t="s">
        <v>4582</v>
      </c>
    </row>
    <row r="320">
      <c r="A320" s="1" t="s">
        <v>128</v>
      </c>
    </row>
    <row r="321">
      <c r="A321" s="1" t="s">
        <v>129</v>
      </c>
      <c r="E321" s="27" t="s">
        <v>123</v>
      </c>
    </row>
    <row r="322">
      <c r="A322" s="1" t="s">
        <v>121</v>
      </c>
      <c r="B322" s="1">
        <v>89</v>
      </c>
      <c r="C322" s="26" t="s">
        <v>4583</v>
      </c>
      <c r="D322" t="s">
        <v>123</v>
      </c>
      <c r="E322" s="27" t="s">
        <v>4584</v>
      </c>
      <c r="F322" s="28" t="s">
        <v>149</v>
      </c>
      <c r="G322" s="29">
        <v>3</v>
      </c>
      <c r="H322" s="28">
        <v>0</v>
      </c>
      <c r="I322" s="30">
        <f>ROUND(G322*H322,P4)</f>
        <v>0</v>
      </c>
      <c r="L322" s="31">
        <v>0</v>
      </c>
      <c r="M322" s="24">
        <f>ROUND(G322*L322,P4)</f>
        <v>0</v>
      </c>
      <c r="N322" s="25" t="s">
        <v>536</v>
      </c>
      <c r="O322" s="32">
        <f>M322*AA322</f>
        <v>0</v>
      </c>
      <c r="P322" s="1">
        <v>3</v>
      </c>
      <c r="AA322" s="1">
        <f>IF(P322=1,$O$3,IF(P322=2,$O$4,$O$5))</f>
        <v>0</v>
      </c>
    </row>
    <row r="323">
      <c r="A323" s="1" t="s">
        <v>127</v>
      </c>
      <c r="E323" s="27" t="s">
        <v>4584</v>
      </c>
    </row>
    <row r="324">
      <c r="A324" s="1" t="s">
        <v>128</v>
      </c>
    </row>
    <row r="325">
      <c r="A325" s="1" t="s">
        <v>129</v>
      </c>
      <c r="E325" s="27" t="s">
        <v>123</v>
      </c>
    </row>
    <row r="326" ht="25.5">
      <c r="A326" s="1" t="s">
        <v>121</v>
      </c>
      <c r="B326" s="1">
        <v>92</v>
      </c>
      <c r="C326" s="26" t="s">
        <v>4585</v>
      </c>
      <c r="D326" t="s">
        <v>123</v>
      </c>
      <c r="E326" s="27" t="s">
        <v>4586</v>
      </c>
      <c r="F326" s="28" t="s">
        <v>149</v>
      </c>
      <c r="G326" s="29">
        <v>2</v>
      </c>
      <c r="H326" s="28">
        <v>0</v>
      </c>
      <c r="I326" s="30">
        <f>ROUND(G326*H326,P4)</f>
        <v>0</v>
      </c>
      <c r="L326" s="31">
        <v>0</v>
      </c>
      <c r="M326" s="24">
        <f>ROUND(G326*L326,P4)</f>
        <v>0</v>
      </c>
      <c r="N326" s="25" t="s">
        <v>536</v>
      </c>
      <c r="O326" s="32">
        <f>M326*AA326</f>
        <v>0</v>
      </c>
      <c r="P326" s="1">
        <v>3</v>
      </c>
      <c r="AA326" s="1">
        <f>IF(P326=1,$O$3,IF(P326=2,$O$4,$O$5))</f>
        <v>0</v>
      </c>
    </row>
    <row r="327" ht="25.5">
      <c r="A327" s="1" t="s">
        <v>127</v>
      </c>
      <c r="E327" s="27" t="s">
        <v>4586</v>
      </c>
    </row>
    <row r="328" ht="25.5">
      <c r="A328" s="1" t="s">
        <v>128</v>
      </c>
      <c r="E328" s="33" t="s">
        <v>4587</v>
      </c>
    </row>
    <row r="329">
      <c r="A329" s="1" t="s">
        <v>129</v>
      </c>
      <c r="E329" s="27" t="s">
        <v>123</v>
      </c>
    </row>
    <row r="330" ht="25.5">
      <c r="A330" s="1" t="s">
        <v>121</v>
      </c>
      <c r="B330" s="1">
        <v>96</v>
      </c>
      <c r="C330" s="26" t="s">
        <v>4588</v>
      </c>
      <c r="D330" t="s">
        <v>123</v>
      </c>
      <c r="E330" s="27" t="s">
        <v>4589</v>
      </c>
      <c r="F330" s="28" t="s">
        <v>149</v>
      </c>
      <c r="G330" s="29">
        <v>2</v>
      </c>
      <c r="H330" s="28">
        <v>0</v>
      </c>
      <c r="I330" s="30">
        <f>ROUND(G330*H330,P4)</f>
        <v>0</v>
      </c>
      <c r="L330" s="31">
        <v>0</v>
      </c>
      <c r="M330" s="24">
        <f>ROUND(G330*L330,P4)</f>
        <v>0</v>
      </c>
      <c r="N330" s="25" t="s">
        <v>536</v>
      </c>
      <c r="O330" s="32">
        <f>M330*AA330</f>
        <v>0</v>
      </c>
      <c r="P330" s="1">
        <v>3</v>
      </c>
      <c r="AA330" s="1">
        <f>IF(P330=1,$O$3,IF(P330=2,$O$4,$O$5))</f>
        <v>0</v>
      </c>
    </row>
    <row r="331" ht="25.5">
      <c r="A331" s="1" t="s">
        <v>127</v>
      </c>
      <c r="E331" s="27" t="s">
        <v>4589</v>
      </c>
    </row>
    <row r="332" ht="25.5">
      <c r="A332" s="1" t="s">
        <v>128</v>
      </c>
      <c r="E332" s="33" t="s">
        <v>4590</v>
      </c>
    </row>
    <row r="333">
      <c r="A333" s="1" t="s">
        <v>129</v>
      </c>
      <c r="E333" s="27" t="s">
        <v>123</v>
      </c>
    </row>
    <row r="334" ht="25.5">
      <c r="A334" s="1" t="s">
        <v>121</v>
      </c>
      <c r="B334" s="1">
        <v>100</v>
      </c>
      <c r="C334" s="26" t="s">
        <v>4591</v>
      </c>
      <c r="D334" t="s">
        <v>123</v>
      </c>
      <c r="E334" s="27" t="s">
        <v>4592</v>
      </c>
      <c r="F334" s="28" t="s">
        <v>149</v>
      </c>
      <c r="G334" s="29">
        <v>2</v>
      </c>
      <c r="H334" s="28">
        <v>0</v>
      </c>
      <c r="I334" s="30">
        <f>ROUND(G334*H334,P4)</f>
        <v>0</v>
      </c>
      <c r="L334" s="31">
        <v>0</v>
      </c>
      <c r="M334" s="24">
        <f>ROUND(G334*L334,P4)</f>
        <v>0</v>
      </c>
      <c r="N334" s="25" t="s">
        <v>536</v>
      </c>
      <c r="O334" s="32">
        <f>M334*AA334</f>
        <v>0</v>
      </c>
      <c r="P334" s="1">
        <v>3</v>
      </c>
      <c r="AA334" s="1">
        <f>IF(P334=1,$O$3,IF(P334=2,$O$4,$O$5))</f>
        <v>0</v>
      </c>
    </row>
    <row r="335" ht="25.5">
      <c r="A335" s="1" t="s">
        <v>127</v>
      </c>
      <c r="E335" s="27" t="s">
        <v>4592</v>
      </c>
    </row>
    <row r="336">
      <c r="A336" s="1" t="s">
        <v>128</v>
      </c>
    </row>
    <row r="337">
      <c r="A337" s="1" t="s">
        <v>129</v>
      </c>
      <c r="E337" s="27" t="s">
        <v>123</v>
      </c>
    </row>
    <row r="338" ht="25.5">
      <c r="A338" s="1" t="s">
        <v>121</v>
      </c>
      <c r="B338" s="1">
        <v>102</v>
      </c>
      <c r="C338" s="26" t="s">
        <v>3639</v>
      </c>
      <c r="D338" t="s">
        <v>123</v>
      </c>
      <c r="E338" s="27" t="s">
        <v>3640</v>
      </c>
      <c r="F338" s="28" t="s">
        <v>149</v>
      </c>
      <c r="G338" s="29">
        <v>1</v>
      </c>
      <c r="H338" s="28">
        <v>0</v>
      </c>
      <c r="I338" s="30">
        <f>ROUND(G338*H338,P4)</f>
        <v>0</v>
      </c>
      <c r="L338" s="31">
        <v>0</v>
      </c>
      <c r="M338" s="24">
        <f>ROUND(G338*L338,P4)</f>
        <v>0</v>
      </c>
      <c r="N338" s="25" t="s">
        <v>536</v>
      </c>
      <c r="O338" s="32">
        <f>M338*AA338</f>
        <v>0</v>
      </c>
      <c r="P338" s="1">
        <v>3</v>
      </c>
      <c r="AA338" s="1">
        <f>IF(P338=1,$O$3,IF(P338=2,$O$4,$O$5))</f>
        <v>0</v>
      </c>
    </row>
    <row r="339" ht="25.5">
      <c r="A339" s="1" t="s">
        <v>127</v>
      </c>
      <c r="E339" s="27" t="s">
        <v>3640</v>
      </c>
    </row>
    <row r="340">
      <c r="A340" s="1" t="s">
        <v>128</v>
      </c>
      <c r="E340" s="33" t="s">
        <v>4593</v>
      </c>
    </row>
    <row r="341">
      <c r="A341" s="1" t="s">
        <v>129</v>
      </c>
      <c r="E341" s="27" t="s">
        <v>123</v>
      </c>
    </row>
    <row r="342" ht="25.5">
      <c r="A342" s="1" t="s">
        <v>121</v>
      </c>
      <c r="B342" s="1">
        <v>103</v>
      </c>
      <c r="C342" s="26" t="s">
        <v>4594</v>
      </c>
      <c r="D342" t="s">
        <v>123</v>
      </c>
      <c r="E342" s="27" t="s">
        <v>4595</v>
      </c>
      <c r="F342" s="28" t="s">
        <v>149</v>
      </c>
      <c r="G342" s="29">
        <v>1</v>
      </c>
      <c r="H342" s="28">
        <v>0</v>
      </c>
      <c r="I342" s="30">
        <f>ROUND(G342*H342,P4)</f>
        <v>0</v>
      </c>
      <c r="L342" s="31">
        <v>0</v>
      </c>
      <c r="M342" s="24">
        <f>ROUND(G342*L342,P4)</f>
        <v>0</v>
      </c>
      <c r="N342" s="25" t="s">
        <v>536</v>
      </c>
      <c r="O342" s="32">
        <f>M342*AA342</f>
        <v>0</v>
      </c>
      <c r="P342" s="1">
        <v>3</v>
      </c>
      <c r="AA342" s="1">
        <f>IF(P342=1,$O$3,IF(P342=2,$O$4,$O$5))</f>
        <v>0</v>
      </c>
    </row>
    <row r="343" ht="25.5">
      <c r="A343" s="1" t="s">
        <v>127</v>
      </c>
      <c r="E343" s="27" t="s">
        <v>4595</v>
      </c>
    </row>
    <row r="344">
      <c r="A344" s="1" t="s">
        <v>128</v>
      </c>
    </row>
    <row r="345">
      <c r="A345" s="1" t="s">
        <v>129</v>
      </c>
      <c r="E345" s="27" t="s">
        <v>123</v>
      </c>
    </row>
    <row r="346">
      <c r="A346" s="1" t="s">
        <v>121</v>
      </c>
      <c r="B346" s="1">
        <v>104</v>
      </c>
      <c r="C346" s="26" t="s">
        <v>3642</v>
      </c>
      <c r="D346" t="s">
        <v>123</v>
      </c>
      <c r="E346" s="27" t="s">
        <v>3643</v>
      </c>
      <c r="F346" s="28" t="s">
        <v>149</v>
      </c>
      <c r="G346" s="29">
        <v>1</v>
      </c>
      <c r="H346" s="28">
        <v>0</v>
      </c>
      <c r="I346" s="30">
        <f>ROUND(G346*H346,P4)</f>
        <v>0</v>
      </c>
      <c r="L346" s="31">
        <v>0</v>
      </c>
      <c r="M346" s="24">
        <f>ROUND(G346*L346,P4)</f>
        <v>0</v>
      </c>
      <c r="N346" s="25" t="s">
        <v>536</v>
      </c>
      <c r="O346" s="32">
        <f>M346*AA346</f>
        <v>0</v>
      </c>
      <c r="P346" s="1">
        <v>3</v>
      </c>
      <c r="AA346" s="1">
        <f>IF(P346=1,$O$3,IF(P346=2,$O$4,$O$5))</f>
        <v>0</v>
      </c>
    </row>
    <row r="347">
      <c r="A347" s="1" t="s">
        <v>127</v>
      </c>
      <c r="E347" s="27" t="s">
        <v>3643</v>
      </c>
    </row>
    <row r="348">
      <c r="A348" s="1" t="s">
        <v>128</v>
      </c>
      <c r="E348" s="33" t="s">
        <v>4593</v>
      </c>
    </row>
    <row r="349">
      <c r="A349" s="1" t="s">
        <v>129</v>
      </c>
      <c r="E349" s="27" t="s">
        <v>123</v>
      </c>
    </row>
    <row r="350">
      <c r="A350" s="1" t="s">
        <v>121</v>
      </c>
      <c r="B350" s="1">
        <v>105</v>
      </c>
      <c r="C350" s="26" t="s">
        <v>4596</v>
      </c>
      <c r="D350" t="s">
        <v>123</v>
      </c>
      <c r="E350" s="27" t="s">
        <v>4597</v>
      </c>
      <c r="F350" s="28" t="s">
        <v>149</v>
      </c>
      <c r="G350" s="29">
        <v>1</v>
      </c>
      <c r="H350" s="28">
        <v>0</v>
      </c>
      <c r="I350" s="30">
        <f>ROUND(G350*H350,P4)</f>
        <v>0</v>
      </c>
      <c r="L350" s="31">
        <v>0</v>
      </c>
      <c r="M350" s="24">
        <f>ROUND(G350*L350,P4)</f>
        <v>0</v>
      </c>
      <c r="N350" s="25" t="s">
        <v>536</v>
      </c>
      <c r="O350" s="32">
        <f>M350*AA350</f>
        <v>0</v>
      </c>
      <c r="P350" s="1">
        <v>3</v>
      </c>
      <c r="AA350" s="1">
        <f>IF(P350=1,$O$3,IF(P350=2,$O$4,$O$5))</f>
        <v>0</v>
      </c>
    </row>
    <row r="351">
      <c r="A351" s="1" t="s">
        <v>127</v>
      </c>
      <c r="E351" s="27" t="s">
        <v>4597</v>
      </c>
    </row>
    <row r="352">
      <c r="A352" s="1" t="s">
        <v>128</v>
      </c>
    </row>
    <row r="353">
      <c r="A353" s="1" t="s">
        <v>129</v>
      </c>
      <c r="E353" s="27" t="s">
        <v>123</v>
      </c>
    </row>
    <row r="354">
      <c r="A354" s="1" t="s">
        <v>121</v>
      </c>
      <c r="B354" s="1">
        <v>106</v>
      </c>
      <c r="C354" s="26" t="s">
        <v>3648</v>
      </c>
      <c r="D354" t="s">
        <v>123</v>
      </c>
      <c r="E354" s="27" t="s">
        <v>3649</v>
      </c>
      <c r="F354" s="28" t="s">
        <v>149</v>
      </c>
      <c r="G354" s="29">
        <v>1</v>
      </c>
      <c r="H354" s="28">
        <v>0</v>
      </c>
      <c r="I354" s="30">
        <f>ROUND(G354*H354,P4)</f>
        <v>0</v>
      </c>
      <c r="L354" s="31">
        <v>0</v>
      </c>
      <c r="M354" s="24">
        <f>ROUND(G354*L354,P4)</f>
        <v>0</v>
      </c>
      <c r="N354" s="25" t="s">
        <v>536</v>
      </c>
      <c r="O354" s="32">
        <f>M354*AA354</f>
        <v>0</v>
      </c>
      <c r="P354" s="1">
        <v>3</v>
      </c>
      <c r="AA354" s="1">
        <f>IF(P354=1,$O$3,IF(P354=2,$O$4,$O$5))</f>
        <v>0</v>
      </c>
    </row>
    <row r="355">
      <c r="A355" s="1" t="s">
        <v>127</v>
      </c>
      <c r="E355" s="27" t="s">
        <v>3649</v>
      </c>
    </row>
    <row r="356">
      <c r="A356" s="1" t="s">
        <v>128</v>
      </c>
      <c r="E356" s="33" t="s">
        <v>4593</v>
      </c>
    </row>
    <row r="357">
      <c r="A357" s="1" t="s">
        <v>129</v>
      </c>
      <c r="E357" s="27" t="s">
        <v>123</v>
      </c>
    </row>
    <row r="358">
      <c r="A358" s="1" t="s">
        <v>121</v>
      </c>
      <c r="B358" s="1">
        <v>107</v>
      </c>
      <c r="C358" s="26" t="s">
        <v>4598</v>
      </c>
      <c r="D358" t="s">
        <v>123</v>
      </c>
      <c r="E358" s="27" t="s">
        <v>4599</v>
      </c>
      <c r="F358" s="28" t="s">
        <v>149</v>
      </c>
      <c r="G358" s="29">
        <v>1</v>
      </c>
      <c r="H358" s="28">
        <v>0</v>
      </c>
      <c r="I358" s="30">
        <f>ROUND(G358*H358,P4)</f>
        <v>0</v>
      </c>
      <c r="L358" s="31">
        <v>0</v>
      </c>
      <c r="M358" s="24">
        <f>ROUND(G358*L358,P4)</f>
        <v>0</v>
      </c>
      <c r="N358" s="25" t="s">
        <v>536</v>
      </c>
      <c r="O358" s="32">
        <f>M358*AA358</f>
        <v>0</v>
      </c>
      <c r="P358" s="1">
        <v>3</v>
      </c>
      <c r="AA358" s="1">
        <f>IF(P358=1,$O$3,IF(P358=2,$O$4,$O$5))</f>
        <v>0</v>
      </c>
    </row>
    <row r="359">
      <c r="A359" s="1" t="s">
        <v>127</v>
      </c>
      <c r="E359" s="27" t="s">
        <v>4599</v>
      </c>
    </row>
    <row r="360">
      <c r="A360" s="1" t="s">
        <v>128</v>
      </c>
      <c r="E360" s="33" t="s">
        <v>4593</v>
      </c>
    </row>
    <row r="361">
      <c r="A361" s="1" t="s">
        <v>129</v>
      </c>
      <c r="E361" s="27" t="s">
        <v>123</v>
      </c>
    </row>
    <row r="362">
      <c r="A362" s="1" t="s">
        <v>121</v>
      </c>
      <c r="B362" s="1">
        <v>108</v>
      </c>
      <c r="C362" s="26" t="s">
        <v>4600</v>
      </c>
      <c r="D362" t="s">
        <v>123</v>
      </c>
      <c r="E362" s="27" t="s">
        <v>4601</v>
      </c>
      <c r="F362" s="28" t="s">
        <v>149</v>
      </c>
      <c r="G362" s="29">
        <v>1</v>
      </c>
      <c r="H362" s="28">
        <v>0</v>
      </c>
      <c r="I362" s="30">
        <f>ROUND(G362*H362,P4)</f>
        <v>0</v>
      </c>
      <c r="L362" s="31">
        <v>0</v>
      </c>
      <c r="M362" s="24">
        <f>ROUND(G362*L362,P4)</f>
        <v>0</v>
      </c>
      <c r="N362" s="25" t="s">
        <v>536</v>
      </c>
      <c r="O362" s="32">
        <f>M362*AA362</f>
        <v>0</v>
      </c>
      <c r="P362" s="1">
        <v>3</v>
      </c>
      <c r="AA362" s="1">
        <f>IF(P362=1,$O$3,IF(P362=2,$O$4,$O$5))</f>
        <v>0</v>
      </c>
    </row>
    <row r="363">
      <c r="A363" s="1" t="s">
        <v>127</v>
      </c>
      <c r="E363" s="27" t="s">
        <v>4601</v>
      </c>
    </row>
    <row r="364">
      <c r="A364" s="1" t="s">
        <v>128</v>
      </c>
    </row>
    <row r="365">
      <c r="A365" s="1" t="s">
        <v>129</v>
      </c>
      <c r="E365" s="27" t="s">
        <v>123</v>
      </c>
    </row>
    <row r="366">
      <c r="A366" s="1" t="s">
        <v>121</v>
      </c>
      <c r="B366" s="1">
        <v>109</v>
      </c>
      <c r="C366" s="26" t="s">
        <v>4602</v>
      </c>
      <c r="D366" t="s">
        <v>123</v>
      </c>
      <c r="E366" s="27" t="s">
        <v>4603</v>
      </c>
      <c r="F366" s="28" t="s">
        <v>149</v>
      </c>
      <c r="G366" s="29">
        <v>1</v>
      </c>
      <c r="H366" s="28">
        <v>0</v>
      </c>
      <c r="I366" s="30">
        <f>ROUND(G366*H366,P4)</f>
        <v>0</v>
      </c>
      <c r="L366" s="31">
        <v>0</v>
      </c>
      <c r="M366" s="24">
        <f>ROUND(G366*L366,P4)</f>
        <v>0</v>
      </c>
      <c r="N366" s="25" t="s">
        <v>536</v>
      </c>
      <c r="O366" s="32">
        <f>M366*AA366</f>
        <v>0</v>
      </c>
      <c r="P366" s="1">
        <v>3</v>
      </c>
      <c r="AA366" s="1">
        <f>IF(P366=1,$O$3,IF(P366=2,$O$4,$O$5))</f>
        <v>0</v>
      </c>
    </row>
    <row r="367">
      <c r="A367" s="1" t="s">
        <v>127</v>
      </c>
      <c r="E367" s="27" t="s">
        <v>4603</v>
      </c>
    </row>
    <row r="368">
      <c r="A368" s="1" t="s">
        <v>128</v>
      </c>
    </row>
    <row r="369">
      <c r="A369" s="1" t="s">
        <v>129</v>
      </c>
      <c r="E369" s="27" t="s">
        <v>123</v>
      </c>
    </row>
    <row r="370">
      <c r="A370" s="1" t="s">
        <v>121</v>
      </c>
      <c r="B370" s="1">
        <v>110</v>
      </c>
      <c r="C370" s="26" t="s">
        <v>3650</v>
      </c>
      <c r="D370" t="s">
        <v>123</v>
      </c>
      <c r="E370" s="27" t="s">
        <v>3651</v>
      </c>
      <c r="F370" s="28" t="s">
        <v>1054</v>
      </c>
      <c r="G370" s="29">
        <v>2</v>
      </c>
      <c r="H370" s="28">
        <v>0</v>
      </c>
      <c r="I370" s="30">
        <f>ROUND(G370*H370,P4)</f>
        <v>0</v>
      </c>
      <c r="L370" s="31">
        <v>0</v>
      </c>
      <c r="M370" s="24">
        <f>ROUND(G370*L370,P4)</f>
        <v>0</v>
      </c>
      <c r="N370" s="25" t="s">
        <v>536</v>
      </c>
      <c r="O370" s="32">
        <f>M370*AA370</f>
        <v>0</v>
      </c>
      <c r="P370" s="1">
        <v>3</v>
      </c>
      <c r="AA370" s="1">
        <f>IF(P370=1,$O$3,IF(P370=2,$O$4,$O$5))</f>
        <v>0</v>
      </c>
    </row>
    <row r="371">
      <c r="A371" s="1" t="s">
        <v>127</v>
      </c>
      <c r="E371" s="27" t="s">
        <v>3651</v>
      </c>
    </row>
    <row r="372">
      <c r="A372" s="1" t="s">
        <v>128</v>
      </c>
    </row>
    <row r="373">
      <c r="A373" s="1" t="s">
        <v>129</v>
      </c>
      <c r="E373" s="27" t="s">
        <v>123</v>
      </c>
    </row>
    <row r="374" ht="25.5">
      <c r="A374" s="1" t="s">
        <v>121</v>
      </c>
      <c r="B374" s="1">
        <v>112</v>
      </c>
      <c r="C374" s="26" t="s">
        <v>4604</v>
      </c>
      <c r="D374" t="s">
        <v>123</v>
      </c>
      <c r="E374" s="27" t="s">
        <v>4605</v>
      </c>
      <c r="F374" s="28" t="s">
        <v>632</v>
      </c>
      <c r="G374" s="29">
        <v>0.032000000000000001</v>
      </c>
      <c r="H374" s="28">
        <v>0</v>
      </c>
      <c r="I374" s="30">
        <f>ROUND(G374*H374,P4)</f>
        <v>0</v>
      </c>
      <c r="L374" s="31">
        <v>0</v>
      </c>
      <c r="M374" s="24">
        <f>ROUND(G374*L374,P4)</f>
        <v>0</v>
      </c>
      <c r="N374" s="25" t="s">
        <v>536</v>
      </c>
      <c r="O374" s="32">
        <f>M374*AA374</f>
        <v>0</v>
      </c>
      <c r="P374" s="1">
        <v>3</v>
      </c>
      <c r="AA374" s="1">
        <f>IF(P374=1,$O$3,IF(P374=2,$O$4,$O$5))</f>
        <v>0</v>
      </c>
    </row>
    <row r="375" ht="25.5">
      <c r="A375" s="1" t="s">
        <v>127</v>
      </c>
      <c r="E375" s="27" t="s">
        <v>4605</v>
      </c>
    </row>
    <row r="376">
      <c r="A376" s="1" t="s">
        <v>128</v>
      </c>
    </row>
    <row r="377">
      <c r="A377" s="1" t="s">
        <v>129</v>
      </c>
      <c r="E377" s="27" t="s">
        <v>123</v>
      </c>
    </row>
    <row r="378">
      <c r="A378" s="1" t="s">
        <v>121</v>
      </c>
      <c r="B378" s="1">
        <v>91</v>
      </c>
      <c r="C378" s="26" t="s">
        <v>4606</v>
      </c>
      <c r="D378" t="s">
        <v>123</v>
      </c>
      <c r="E378" s="27" t="s">
        <v>4607</v>
      </c>
      <c r="F378" s="28" t="s">
        <v>149</v>
      </c>
      <c r="G378" s="29">
        <v>2</v>
      </c>
      <c r="H378" s="28">
        <v>0.00080000000000000004</v>
      </c>
      <c r="I378" s="30">
        <f>ROUND(G378*H378,P4)</f>
        <v>0</v>
      </c>
      <c r="L378" s="31">
        <v>0</v>
      </c>
      <c r="M378" s="24">
        <f>ROUND(G378*L378,P4)</f>
        <v>0</v>
      </c>
      <c r="N378" s="25" t="s">
        <v>177</v>
      </c>
      <c r="O378" s="32">
        <f>M378*AA378</f>
        <v>0</v>
      </c>
      <c r="P378" s="1">
        <v>3</v>
      </c>
      <c r="AA378" s="1">
        <f>IF(P378=1,$O$3,IF(P378=2,$O$4,$O$5))</f>
        <v>0</v>
      </c>
    </row>
    <row r="379">
      <c r="A379" s="1" t="s">
        <v>127</v>
      </c>
      <c r="E379" s="27" t="s">
        <v>4607</v>
      </c>
    </row>
    <row r="380">
      <c r="A380" s="1" t="s">
        <v>128</v>
      </c>
    </row>
    <row r="381">
      <c r="A381" s="1" t="s">
        <v>129</v>
      </c>
      <c r="E381" s="27" t="s">
        <v>123</v>
      </c>
    </row>
    <row r="382">
      <c r="A382" s="1" t="s">
        <v>121</v>
      </c>
      <c r="B382" s="1">
        <v>90</v>
      </c>
      <c r="C382" s="26" t="s">
        <v>4608</v>
      </c>
      <c r="D382" t="s">
        <v>123</v>
      </c>
      <c r="E382" s="27" t="s">
        <v>4609</v>
      </c>
      <c r="F382" s="28" t="s">
        <v>149</v>
      </c>
      <c r="G382" s="29">
        <v>1</v>
      </c>
      <c r="H382" s="28">
        <v>0.00191</v>
      </c>
      <c r="I382" s="30">
        <f>ROUND(G382*H382,P4)</f>
        <v>0</v>
      </c>
      <c r="L382" s="31">
        <v>0</v>
      </c>
      <c r="M382" s="24">
        <f>ROUND(G382*L382,P4)</f>
        <v>0</v>
      </c>
      <c r="N382" s="25" t="s">
        <v>177</v>
      </c>
      <c r="O382" s="32">
        <f>M382*AA382</f>
        <v>0</v>
      </c>
      <c r="P382" s="1">
        <v>3</v>
      </c>
      <c r="AA382" s="1">
        <f>IF(P382=1,$O$3,IF(P382=2,$O$4,$O$5))</f>
        <v>0</v>
      </c>
    </row>
    <row r="383">
      <c r="A383" s="1" t="s">
        <v>127</v>
      </c>
      <c r="E383" s="27" t="s">
        <v>4609</v>
      </c>
    </row>
    <row r="384">
      <c r="A384" s="1" t="s">
        <v>128</v>
      </c>
    </row>
    <row r="385">
      <c r="A385" s="1" t="s">
        <v>129</v>
      </c>
      <c r="E385" s="27" t="s">
        <v>123</v>
      </c>
    </row>
    <row r="386">
      <c r="A386" s="1" t="s">
        <v>121</v>
      </c>
      <c r="B386" s="1">
        <v>94</v>
      </c>
      <c r="C386" s="26" t="s">
        <v>4610</v>
      </c>
      <c r="D386" t="s">
        <v>123</v>
      </c>
      <c r="E386" s="27" t="s">
        <v>4611</v>
      </c>
      <c r="F386" s="28" t="s">
        <v>149</v>
      </c>
      <c r="G386" s="29">
        <v>2</v>
      </c>
      <c r="H386" s="28">
        <v>0</v>
      </c>
      <c r="I386" s="30">
        <f>ROUND(G386*H386,P4)</f>
        <v>0</v>
      </c>
      <c r="L386" s="31">
        <v>0</v>
      </c>
      <c r="M386" s="24">
        <f>ROUND(G386*L386,P4)</f>
        <v>0</v>
      </c>
      <c r="N386" s="25" t="s">
        <v>177</v>
      </c>
      <c r="O386" s="32">
        <f>M386*AA386</f>
        <v>0</v>
      </c>
      <c r="P386" s="1">
        <v>3</v>
      </c>
      <c r="AA386" s="1">
        <f>IF(P386=1,$O$3,IF(P386=2,$O$4,$O$5))</f>
        <v>0</v>
      </c>
    </row>
    <row r="387">
      <c r="A387" s="1" t="s">
        <v>127</v>
      </c>
      <c r="E387" s="27" t="s">
        <v>4611</v>
      </c>
    </row>
    <row r="388">
      <c r="A388" s="1" t="s">
        <v>128</v>
      </c>
    </row>
    <row r="389">
      <c r="A389" s="1" t="s">
        <v>129</v>
      </c>
      <c r="E389" s="27" t="s">
        <v>123</v>
      </c>
    </row>
    <row r="390">
      <c r="A390" s="1" t="s">
        <v>121</v>
      </c>
      <c r="B390" s="1">
        <v>98</v>
      </c>
      <c r="C390" s="26" t="s">
        <v>4610</v>
      </c>
      <c r="D390" t="s">
        <v>119</v>
      </c>
      <c r="E390" s="27" t="s">
        <v>4612</v>
      </c>
      <c r="F390" s="28" t="s">
        <v>149</v>
      </c>
      <c r="G390" s="29">
        <v>1</v>
      </c>
      <c r="H390" s="28">
        <v>0</v>
      </c>
      <c r="I390" s="30">
        <f>ROUND(G390*H390,P4)</f>
        <v>0</v>
      </c>
      <c r="L390" s="31">
        <v>0</v>
      </c>
      <c r="M390" s="24">
        <f>ROUND(G390*L390,P4)</f>
        <v>0</v>
      </c>
      <c r="N390" s="25" t="s">
        <v>177</v>
      </c>
      <c r="O390" s="32">
        <f>M390*AA390</f>
        <v>0</v>
      </c>
      <c r="P390" s="1">
        <v>3</v>
      </c>
      <c r="AA390" s="1">
        <f>IF(P390=1,$O$3,IF(P390=2,$O$4,$O$5))</f>
        <v>0</v>
      </c>
    </row>
    <row r="391">
      <c r="A391" s="1" t="s">
        <v>127</v>
      </c>
      <c r="E391" s="27" t="s">
        <v>4612</v>
      </c>
    </row>
    <row r="392">
      <c r="A392" s="1" t="s">
        <v>128</v>
      </c>
    </row>
    <row r="393">
      <c r="A393" s="1" t="s">
        <v>129</v>
      </c>
      <c r="E393" s="27" t="s">
        <v>123</v>
      </c>
    </row>
    <row r="394">
      <c r="A394" s="1" t="s">
        <v>121</v>
      </c>
      <c r="B394" s="1">
        <v>99</v>
      </c>
      <c r="C394" s="26" t="s">
        <v>4613</v>
      </c>
      <c r="D394" t="s">
        <v>123</v>
      </c>
      <c r="E394" s="27" t="s">
        <v>4614</v>
      </c>
      <c r="F394" s="28" t="s">
        <v>149</v>
      </c>
      <c r="G394" s="29">
        <v>1</v>
      </c>
      <c r="H394" s="28">
        <v>0</v>
      </c>
      <c r="I394" s="30">
        <f>ROUND(G394*H394,P4)</f>
        <v>0</v>
      </c>
      <c r="L394" s="31">
        <v>0</v>
      </c>
      <c r="M394" s="24">
        <f>ROUND(G394*L394,P4)</f>
        <v>0</v>
      </c>
      <c r="N394" s="25" t="s">
        <v>177</v>
      </c>
      <c r="O394" s="32">
        <f>M394*AA394</f>
        <v>0</v>
      </c>
      <c r="P394" s="1">
        <v>3</v>
      </c>
      <c r="AA394" s="1">
        <f>IF(P394=1,$O$3,IF(P394=2,$O$4,$O$5))</f>
        <v>0</v>
      </c>
    </row>
    <row r="395">
      <c r="A395" s="1" t="s">
        <v>127</v>
      </c>
      <c r="E395" s="27" t="s">
        <v>4614</v>
      </c>
    </row>
    <row r="396">
      <c r="A396" s="1" t="s">
        <v>128</v>
      </c>
    </row>
    <row r="397">
      <c r="A397" s="1" t="s">
        <v>129</v>
      </c>
      <c r="E397" s="27" t="s">
        <v>123</v>
      </c>
    </row>
    <row r="398">
      <c r="A398" s="1" t="s">
        <v>121</v>
      </c>
      <c r="B398" s="1">
        <v>95</v>
      </c>
      <c r="C398" s="26" t="s">
        <v>4615</v>
      </c>
      <c r="D398" t="s">
        <v>123</v>
      </c>
      <c r="E398" s="27" t="s">
        <v>4616</v>
      </c>
      <c r="F398" s="28" t="s">
        <v>149</v>
      </c>
      <c r="G398" s="29">
        <v>2</v>
      </c>
      <c r="H398" s="28">
        <v>0</v>
      </c>
      <c r="I398" s="30">
        <f>ROUND(G398*H398,P4)</f>
        <v>0</v>
      </c>
      <c r="L398" s="31">
        <v>0</v>
      </c>
      <c r="M398" s="24">
        <f>ROUND(G398*L398,P4)</f>
        <v>0</v>
      </c>
      <c r="N398" s="25" t="s">
        <v>177</v>
      </c>
      <c r="O398" s="32">
        <f>M398*AA398</f>
        <v>0</v>
      </c>
      <c r="P398" s="1">
        <v>3</v>
      </c>
      <c r="AA398" s="1">
        <f>IF(P398=1,$O$3,IF(P398=2,$O$4,$O$5))</f>
        <v>0</v>
      </c>
    </row>
    <row r="399">
      <c r="A399" s="1" t="s">
        <v>127</v>
      </c>
      <c r="E399" s="27" t="s">
        <v>4616</v>
      </c>
    </row>
    <row r="400">
      <c r="A400" s="1" t="s">
        <v>128</v>
      </c>
    </row>
    <row r="401">
      <c r="A401" s="1" t="s">
        <v>129</v>
      </c>
      <c r="E401" s="27" t="s">
        <v>123</v>
      </c>
    </row>
    <row r="402">
      <c r="A402" s="1" t="s">
        <v>118</v>
      </c>
      <c r="C402" s="22" t="s">
        <v>1713</v>
      </c>
      <c r="E402" s="23" t="s">
        <v>1714</v>
      </c>
      <c r="L402" s="24">
        <f>SUMIFS(L403:L478,A403:A478,"P")</f>
        <v>0</v>
      </c>
      <c r="M402" s="24">
        <f>SUMIFS(M403:M478,A403:A478,"P")</f>
        <v>0</v>
      </c>
      <c r="N402" s="25"/>
    </row>
    <row r="403">
      <c r="A403" s="1" t="s">
        <v>121</v>
      </c>
      <c r="B403" s="1">
        <v>122</v>
      </c>
      <c r="C403" s="26" t="s">
        <v>1718</v>
      </c>
      <c r="D403" t="s">
        <v>123</v>
      </c>
      <c r="E403" s="27" t="s">
        <v>1719</v>
      </c>
      <c r="F403" s="28" t="s">
        <v>125</v>
      </c>
      <c r="G403" s="29">
        <v>6.9359999999999999</v>
      </c>
      <c r="H403" s="28">
        <v>0.55000000000000004</v>
      </c>
      <c r="I403" s="30">
        <f>ROUND(G403*H403,P4)</f>
        <v>0</v>
      </c>
      <c r="L403" s="31">
        <v>0</v>
      </c>
      <c r="M403" s="24">
        <f>ROUND(G403*L403,P4)</f>
        <v>0</v>
      </c>
      <c r="N403" s="25" t="s">
        <v>536</v>
      </c>
      <c r="O403" s="32">
        <f>M403*AA403</f>
        <v>0</v>
      </c>
      <c r="P403" s="1">
        <v>3</v>
      </c>
      <c r="AA403" s="1">
        <f>IF(P403=1,$O$3,IF(P403=2,$O$4,$O$5))</f>
        <v>0</v>
      </c>
    </row>
    <row r="404">
      <c r="A404" s="1" t="s">
        <v>127</v>
      </c>
      <c r="E404" s="27" t="s">
        <v>1719</v>
      </c>
    </row>
    <row r="405">
      <c r="A405" s="1" t="s">
        <v>128</v>
      </c>
      <c r="E405" s="33" t="s">
        <v>4617</v>
      </c>
    </row>
    <row r="406">
      <c r="A406" s="1" t="s">
        <v>129</v>
      </c>
      <c r="E406" s="27" t="s">
        <v>123</v>
      </c>
    </row>
    <row r="407">
      <c r="A407" s="1" t="s">
        <v>121</v>
      </c>
      <c r="B407" s="1">
        <v>115</v>
      </c>
      <c r="C407" s="26" t="s">
        <v>4618</v>
      </c>
      <c r="D407" t="s">
        <v>123</v>
      </c>
      <c r="E407" s="27" t="s">
        <v>4619</v>
      </c>
      <c r="F407" s="28" t="s">
        <v>125</v>
      </c>
      <c r="G407" s="29">
        <v>0.158</v>
      </c>
      <c r="H407" s="28">
        <v>0.55000000000000004</v>
      </c>
      <c r="I407" s="30">
        <f>ROUND(G407*H407,P4)</f>
        <v>0</v>
      </c>
      <c r="L407" s="31">
        <v>0</v>
      </c>
      <c r="M407" s="24">
        <f>ROUND(G407*L407,P4)</f>
        <v>0</v>
      </c>
      <c r="N407" s="25" t="s">
        <v>536</v>
      </c>
      <c r="O407" s="32">
        <f>M407*AA407</f>
        <v>0</v>
      </c>
      <c r="P407" s="1">
        <v>3</v>
      </c>
      <c r="AA407" s="1">
        <f>IF(P407=1,$O$3,IF(P407=2,$O$4,$O$5))</f>
        <v>0</v>
      </c>
    </row>
    <row r="408">
      <c r="A408" s="1" t="s">
        <v>127</v>
      </c>
      <c r="E408" s="27" t="s">
        <v>4619</v>
      </c>
    </row>
    <row r="409">
      <c r="A409" s="1" t="s">
        <v>128</v>
      </c>
      <c r="E409" s="33" t="s">
        <v>4620</v>
      </c>
    </row>
    <row r="410">
      <c r="A410" s="1" t="s">
        <v>129</v>
      </c>
      <c r="E410" s="27" t="s">
        <v>123</v>
      </c>
    </row>
    <row r="411">
      <c r="A411" s="1" t="s">
        <v>121</v>
      </c>
      <c r="B411" s="1">
        <v>128</v>
      </c>
      <c r="C411" s="26" t="s">
        <v>1721</v>
      </c>
      <c r="D411" t="s">
        <v>123</v>
      </c>
      <c r="E411" s="27" t="s">
        <v>1722</v>
      </c>
      <c r="F411" s="28" t="s">
        <v>125</v>
      </c>
      <c r="G411" s="29">
        <v>0.010999999999999999</v>
      </c>
      <c r="H411" s="28">
        <v>0.55000000000000004</v>
      </c>
      <c r="I411" s="30">
        <f>ROUND(G411*H411,P4)</f>
        <v>0</v>
      </c>
      <c r="L411" s="31">
        <v>0</v>
      </c>
      <c r="M411" s="24">
        <f>ROUND(G411*L411,P4)</f>
        <v>0</v>
      </c>
      <c r="N411" s="25" t="s">
        <v>536</v>
      </c>
      <c r="O411" s="32">
        <f>M411*AA411</f>
        <v>0</v>
      </c>
      <c r="P411" s="1">
        <v>3</v>
      </c>
      <c r="AA411" s="1">
        <f>IF(P411=1,$O$3,IF(P411=2,$O$4,$O$5))</f>
        <v>0</v>
      </c>
    </row>
    <row r="412">
      <c r="A412" s="1" t="s">
        <v>127</v>
      </c>
      <c r="E412" s="27" t="s">
        <v>1722</v>
      </c>
    </row>
    <row r="413">
      <c r="A413" s="1" t="s">
        <v>128</v>
      </c>
      <c r="E413" s="33" t="s">
        <v>4621</v>
      </c>
    </row>
    <row r="414">
      <c r="A414" s="1" t="s">
        <v>129</v>
      </c>
      <c r="E414" s="27" t="s">
        <v>123</v>
      </c>
    </row>
    <row r="415">
      <c r="A415" s="1" t="s">
        <v>121</v>
      </c>
      <c r="B415" s="1">
        <v>117</v>
      </c>
      <c r="C415" s="26" t="s">
        <v>1725</v>
      </c>
      <c r="D415" t="s">
        <v>123</v>
      </c>
      <c r="E415" s="27" t="s">
        <v>1726</v>
      </c>
      <c r="F415" s="28" t="s">
        <v>125</v>
      </c>
      <c r="G415" s="29">
        <v>1.613</v>
      </c>
      <c r="H415" s="28">
        <v>0.55000000000000004</v>
      </c>
      <c r="I415" s="30">
        <f>ROUND(G415*H415,P4)</f>
        <v>0</v>
      </c>
      <c r="L415" s="31">
        <v>0</v>
      </c>
      <c r="M415" s="24">
        <f>ROUND(G415*L415,P4)</f>
        <v>0</v>
      </c>
      <c r="N415" s="25" t="s">
        <v>536</v>
      </c>
      <c r="O415" s="32">
        <f>M415*AA415</f>
        <v>0</v>
      </c>
      <c r="P415" s="1">
        <v>3</v>
      </c>
      <c r="AA415" s="1">
        <f>IF(P415=1,$O$3,IF(P415=2,$O$4,$O$5))</f>
        <v>0</v>
      </c>
    </row>
    <row r="416">
      <c r="A416" s="1" t="s">
        <v>127</v>
      </c>
      <c r="E416" s="27" t="s">
        <v>1726</v>
      </c>
    </row>
    <row r="417">
      <c r="A417" s="1" t="s">
        <v>128</v>
      </c>
      <c r="E417" s="33" t="s">
        <v>4622</v>
      </c>
    </row>
    <row r="418">
      <c r="A418" s="1" t="s">
        <v>129</v>
      </c>
      <c r="E418" s="27" t="s">
        <v>123</v>
      </c>
    </row>
    <row r="419">
      <c r="A419" s="1" t="s">
        <v>121</v>
      </c>
      <c r="B419" s="1">
        <v>119</v>
      </c>
      <c r="C419" s="26" t="s">
        <v>4623</v>
      </c>
      <c r="D419" t="s">
        <v>123</v>
      </c>
      <c r="E419" s="27" t="s">
        <v>4624</v>
      </c>
      <c r="F419" s="28" t="s">
        <v>125</v>
      </c>
      <c r="G419" s="29">
        <v>1.536</v>
      </c>
      <c r="H419" s="28">
        <v>0.55000000000000004</v>
      </c>
      <c r="I419" s="30">
        <f>ROUND(G419*H419,P4)</f>
        <v>0</v>
      </c>
      <c r="L419" s="31">
        <v>0</v>
      </c>
      <c r="M419" s="24">
        <f>ROUND(G419*L419,P4)</f>
        <v>0</v>
      </c>
      <c r="N419" s="25" t="s">
        <v>536</v>
      </c>
      <c r="O419" s="32">
        <f>M419*AA419</f>
        <v>0</v>
      </c>
      <c r="P419" s="1">
        <v>3</v>
      </c>
      <c r="AA419" s="1">
        <f>IF(P419=1,$O$3,IF(P419=2,$O$4,$O$5))</f>
        <v>0</v>
      </c>
    </row>
    <row r="420">
      <c r="A420" s="1" t="s">
        <v>127</v>
      </c>
      <c r="E420" s="27" t="s">
        <v>4624</v>
      </c>
    </row>
    <row r="421" ht="140.25">
      <c r="A421" s="1" t="s">
        <v>128</v>
      </c>
      <c r="E421" s="33" t="s">
        <v>4625</v>
      </c>
    </row>
    <row r="422">
      <c r="A422" s="1" t="s">
        <v>129</v>
      </c>
      <c r="E422" s="27" t="s">
        <v>123</v>
      </c>
    </row>
    <row r="423">
      <c r="A423" s="1" t="s">
        <v>121</v>
      </c>
      <c r="B423" s="1">
        <v>120</v>
      </c>
      <c r="C423" s="26" t="s">
        <v>1731</v>
      </c>
      <c r="D423" t="s">
        <v>123</v>
      </c>
      <c r="E423" s="27" t="s">
        <v>1732</v>
      </c>
      <c r="F423" s="28" t="s">
        <v>125</v>
      </c>
      <c r="G423" s="29">
        <v>0.26600000000000001</v>
      </c>
      <c r="H423" s="28">
        <v>0.55000000000000004</v>
      </c>
      <c r="I423" s="30">
        <f>ROUND(G423*H423,P4)</f>
        <v>0</v>
      </c>
      <c r="L423" s="31">
        <v>0</v>
      </c>
      <c r="M423" s="24">
        <f>ROUND(G423*L423,P4)</f>
        <v>0</v>
      </c>
      <c r="N423" s="25" t="s">
        <v>536</v>
      </c>
      <c r="O423" s="32">
        <f>M423*AA423</f>
        <v>0</v>
      </c>
      <c r="P423" s="1">
        <v>3</v>
      </c>
      <c r="AA423" s="1">
        <f>IF(P423=1,$O$3,IF(P423=2,$O$4,$O$5))</f>
        <v>0</v>
      </c>
    </row>
    <row r="424">
      <c r="A424" s="1" t="s">
        <v>127</v>
      </c>
      <c r="E424" s="27" t="s">
        <v>1732</v>
      </c>
    </row>
    <row r="425" ht="38.25">
      <c r="A425" s="1" t="s">
        <v>128</v>
      </c>
      <c r="E425" s="33" t="s">
        <v>4626</v>
      </c>
    </row>
    <row r="426">
      <c r="A426" s="1" t="s">
        <v>129</v>
      </c>
      <c r="E426" s="27" t="s">
        <v>123</v>
      </c>
    </row>
    <row r="427">
      <c r="A427" s="1" t="s">
        <v>121</v>
      </c>
      <c r="B427" s="1">
        <v>124</v>
      </c>
      <c r="C427" s="26" t="s">
        <v>1737</v>
      </c>
      <c r="D427" t="s">
        <v>123</v>
      </c>
      <c r="E427" s="27" t="s">
        <v>1738</v>
      </c>
      <c r="F427" s="28" t="s">
        <v>125</v>
      </c>
      <c r="G427" s="29">
        <v>0.85299999999999998</v>
      </c>
      <c r="H427" s="28">
        <v>0.55000000000000004</v>
      </c>
      <c r="I427" s="30">
        <f>ROUND(G427*H427,P4)</f>
        <v>0</v>
      </c>
      <c r="L427" s="31">
        <v>0</v>
      </c>
      <c r="M427" s="24">
        <f>ROUND(G427*L427,P4)</f>
        <v>0</v>
      </c>
      <c r="N427" s="25" t="s">
        <v>536</v>
      </c>
      <c r="O427" s="32">
        <f>M427*AA427</f>
        <v>0</v>
      </c>
      <c r="P427" s="1">
        <v>3</v>
      </c>
      <c r="AA427" s="1">
        <f>IF(P427=1,$O$3,IF(P427=2,$O$4,$O$5))</f>
        <v>0</v>
      </c>
    </row>
    <row r="428">
      <c r="A428" s="1" t="s">
        <v>127</v>
      </c>
      <c r="E428" s="27" t="s">
        <v>1738</v>
      </c>
    </row>
    <row r="429">
      <c r="A429" s="1" t="s">
        <v>128</v>
      </c>
      <c r="E429" s="33" t="s">
        <v>4627</v>
      </c>
    </row>
    <row r="430">
      <c r="A430" s="1" t="s">
        <v>129</v>
      </c>
      <c r="E430" s="27" t="s">
        <v>123</v>
      </c>
    </row>
    <row r="431" ht="25.5">
      <c r="A431" s="1" t="s">
        <v>121</v>
      </c>
      <c r="B431" s="1">
        <v>113</v>
      </c>
      <c r="C431" s="26" t="s">
        <v>1766</v>
      </c>
      <c r="D431" t="s">
        <v>123</v>
      </c>
      <c r="E431" s="27" t="s">
        <v>1767</v>
      </c>
      <c r="F431" s="28" t="s">
        <v>125</v>
      </c>
      <c r="G431" s="29">
        <v>11.523999999999999</v>
      </c>
      <c r="H431" s="28">
        <v>0.00189</v>
      </c>
      <c r="I431" s="30">
        <f>ROUND(G431*H431,P4)</f>
        <v>0</v>
      </c>
      <c r="L431" s="31">
        <v>0</v>
      </c>
      <c r="M431" s="24">
        <f>ROUND(G431*L431,P4)</f>
        <v>0</v>
      </c>
      <c r="N431" s="25" t="s">
        <v>536</v>
      </c>
      <c r="O431" s="32">
        <f>M431*AA431</f>
        <v>0</v>
      </c>
      <c r="P431" s="1">
        <v>3</v>
      </c>
      <c r="AA431" s="1">
        <f>IF(P431=1,$O$3,IF(P431=2,$O$4,$O$5))</f>
        <v>0</v>
      </c>
    </row>
    <row r="432" ht="25.5">
      <c r="A432" s="1" t="s">
        <v>127</v>
      </c>
      <c r="E432" s="27" t="s">
        <v>1767</v>
      </c>
    </row>
    <row r="433">
      <c r="A433" s="1" t="s">
        <v>128</v>
      </c>
      <c r="E433" s="33" t="s">
        <v>4628</v>
      </c>
    </row>
    <row r="434">
      <c r="A434" s="1" t="s">
        <v>129</v>
      </c>
      <c r="E434" s="27" t="s">
        <v>123</v>
      </c>
    </row>
    <row r="435" ht="25.5">
      <c r="A435" s="1" t="s">
        <v>121</v>
      </c>
      <c r="B435" s="1">
        <v>114</v>
      </c>
      <c r="C435" s="26" t="s">
        <v>4629</v>
      </c>
      <c r="D435" t="s">
        <v>123</v>
      </c>
      <c r="E435" s="27" t="s">
        <v>1772</v>
      </c>
      <c r="F435" s="28" t="s">
        <v>142</v>
      </c>
      <c r="G435" s="29">
        <v>51.549999999999997</v>
      </c>
      <c r="H435" s="28">
        <v>0</v>
      </c>
      <c r="I435" s="30">
        <f>ROUND(G435*H435,P4)</f>
        <v>0</v>
      </c>
      <c r="L435" s="31">
        <v>0</v>
      </c>
      <c r="M435" s="24">
        <f>ROUND(G435*L435,P4)</f>
        <v>0</v>
      </c>
      <c r="N435" s="25" t="s">
        <v>536</v>
      </c>
      <c r="O435" s="32">
        <f>M435*AA435</f>
        <v>0</v>
      </c>
      <c r="P435" s="1">
        <v>3</v>
      </c>
      <c r="AA435" s="1">
        <f>IF(P435=1,$O$3,IF(P435=2,$O$4,$O$5))</f>
        <v>0</v>
      </c>
    </row>
    <row r="436" ht="38.25">
      <c r="A436" s="1" t="s">
        <v>127</v>
      </c>
      <c r="E436" s="27" t="s">
        <v>4630</v>
      </c>
    </row>
    <row r="437" ht="51">
      <c r="A437" s="1" t="s">
        <v>128</v>
      </c>
      <c r="E437" s="33" t="s">
        <v>4631</v>
      </c>
    </row>
    <row r="438">
      <c r="A438" s="1" t="s">
        <v>129</v>
      </c>
      <c r="E438" s="27" t="s">
        <v>123</v>
      </c>
    </row>
    <row r="439" ht="25.5">
      <c r="A439" s="1" t="s">
        <v>121</v>
      </c>
      <c r="B439" s="1">
        <v>116</v>
      </c>
      <c r="C439" s="26" t="s">
        <v>1775</v>
      </c>
      <c r="D439" t="s">
        <v>123</v>
      </c>
      <c r="E439" s="27" t="s">
        <v>1772</v>
      </c>
      <c r="F439" s="28" t="s">
        <v>142</v>
      </c>
      <c r="G439" s="29">
        <v>96</v>
      </c>
      <c r="H439" s="28">
        <v>0</v>
      </c>
      <c r="I439" s="30">
        <f>ROUND(G439*H439,P4)</f>
        <v>0</v>
      </c>
      <c r="L439" s="31">
        <v>0</v>
      </c>
      <c r="M439" s="24">
        <f>ROUND(G439*L439,P4)</f>
        <v>0</v>
      </c>
      <c r="N439" s="25" t="s">
        <v>536</v>
      </c>
      <c r="O439" s="32">
        <f>M439*AA439</f>
        <v>0</v>
      </c>
      <c r="P439" s="1">
        <v>3</v>
      </c>
      <c r="AA439" s="1">
        <f>IF(P439=1,$O$3,IF(P439=2,$O$4,$O$5))</f>
        <v>0</v>
      </c>
    </row>
    <row r="440" ht="38.25">
      <c r="A440" s="1" t="s">
        <v>127</v>
      </c>
      <c r="E440" s="27" t="s">
        <v>1776</v>
      </c>
    </row>
    <row r="441" ht="25.5">
      <c r="A441" s="1" t="s">
        <v>128</v>
      </c>
      <c r="E441" s="33" t="s">
        <v>4632</v>
      </c>
    </row>
    <row r="442">
      <c r="A442" s="1" t="s">
        <v>129</v>
      </c>
      <c r="E442" s="27" t="s">
        <v>123</v>
      </c>
    </row>
    <row r="443" ht="25.5">
      <c r="A443" s="1" t="s">
        <v>121</v>
      </c>
      <c r="B443" s="1">
        <v>118</v>
      </c>
      <c r="C443" s="26" t="s">
        <v>4633</v>
      </c>
      <c r="D443" t="s">
        <v>123</v>
      </c>
      <c r="E443" s="27" t="s">
        <v>1772</v>
      </c>
      <c r="F443" s="28" t="s">
        <v>142</v>
      </c>
      <c r="G443" s="29">
        <v>82.795000000000002</v>
      </c>
      <c r="H443" s="28">
        <v>0</v>
      </c>
      <c r="I443" s="30">
        <f>ROUND(G443*H443,P4)</f>
        <v>0</v>
      </c>
      <c r="L443" s="31">
        <v>0</v>
      </c>
      <c r="M443" s="24">
        <f>ROUND(G443*L443,P4)</f>
        <v>0</v>
      </c>
      <c r="N443" s="25" t="s">
        <v>536</v>
      </c>
      <c r="O443" s="32">
        <f>M443*AA443</f>
        <v>0</v>
      </c>
      <c r="P443" s="1">
        <v>3</v>
      </c>
      <c r="AA443" s="1">
        <f>IF(P443=1,$O$3,IF(P443=2,$O$4,$O$5))</f>
        <v>0</v>
      </c>
    </row>
    <row r="444" ht="38.25">
      <c r="A444" s="1" t="s">
        <v>127</v>
      </c>
      <c r="E444" s="27" t="s">
        <v>4634</v>
      </c>
    </row>
    <row r="445" ht="153">
      <c r="A445" s="1" t="s">
        <v>128</v>
      </c>
      <c r="E445" s="33" t="s">
        <v>4635</v>
      </c>
    </row>
    <row r="446">
      <c r="A446" s="1" t="s">
        <v>129</v>
      </c>
      <c r="E446" s="27" t="s">
        <v>123</v>
      </c>
    </row>
    <row r="447" ht="25.5">
      <c r="A447" s="1" t="s">
        <v>121</v>
      </c>
      <c r="B447" s="1">
        <v>121</v>
      </c>
      <c r="C447" s="26" t="s">
        <v>1785</v>
      </c>
      <c r="D447" t="s">
        <v>123</v>
      </c>
      <c r="E447" s="27" t="s">
        <v>1786</v>
      </c>
      <c r="F447" s="28" t="s">
        <v>603</v>
      </c>
      <c r="G447" s="29">
        <v>275.23200000000003</v>
      </c>
      <c r="H447" s="28">
        <v>0</v>
      </c>
      <c r="I447" s="30">
        <f>ROUND(G447*H447,P4)</f>
        <v>0</v>
      </c>
      <c r="L447" s="31">
        <v>0</v>
      </c>
      <c r="M447" s="24">
        <f>ROUND(G447*L447,P4)</f>
        <v>0</v>
      </c>
      <c r="N447" s="25" t="s">
        <v>536</v>
      </c>
      <c r="O447" s="32">
        <f>M447*AA447</f>
        <v>0</v>
      </c>
      <c r="P447" s="1">
        <v>3</v>
      </c>
      <c r="AA447" s="1">
        <f>IF(P447=1,$O$3,IF(P447=2,$O$4,$O$5))</f>
        <v>0</v>
      </c>
    </row>
    <row r="448" ht="25.5">
      <c r="A448" s="1" t="s">
        <v>127</v>
      </c>
      <c r="E448" s="27" t="s">
        <v>1786</v>
      </c>
    </row>
    <row r="449" ht="38.25">
      <c r="A449" s="1" t="s">
        <v>128</v>
      </c>
      <c r="E449" s="33" t="s">
        <v>4636</v>
      </c>
    </row>
    <row r="450">
      <c r="A450" s="1" t="s">
        <v>129</v>
      </c>
      <c r="E450" s="27" t="s">
        <v>123</v>
      </c>
    </row>
    <row r="451">
      <c r="A451" s="1" t="s">
        <v>121</v>
      </c>
      <c r="B451" s="1">
        <v>123</v>
      </c>
      <c r="C451" s="26" t="s">
        <v>1791</v>
      </c>
      <c r="D451" t="s">
        <v>123</v>
      </c>
      <c r="E451" s="27" t="s">
        <v>1792</v>
      </c>
      <c r="F451" s="28" t="s">
        <v>142</v>
      </c>
      <c r="G451" s="29">
        <v>338.48000000000002</v>
      </c>
      <c r="H451" s="28">
        <v>2.0000000000000002E-05</v>
      </c>
      <c r="I451" s="30">
        <f>ROUND(G451*H451,P4)</f>
        <v>0</v>
      </c>
      <c r="L451" s="31">
        <v>0</v>
      </c>
      <c r="M451" s="24">
        <f>ROUND(G451*L451,P4)</f>
        <v>0</v>
      </c>
      <c r="N451" s="25" t="s">
        <v>536</v>
      </c>
      <c r="O451" s="32">
        <f>M451*AA451</f>
        <v>0</v>
      </c>
      <c r="P451" s="1">
        <v>3</v>
      </c>
      <c r="AA451" s="1">
        <f>IF(P451=1,$O$3,IF(P451=2,$O$4,$O$5))</f>
        <v>0</v>
      </c>
    </row>
    <row r="452">
      <c r="A452" s="1" t="s">
        <v>127</v>
      </c>
      <c r="E452" s="27" t="s">
        <v>1792</v>
      </c>
    </row>
    <row r="453" ht="63.75">
      <c r="A453" s="1" t="s">
        <v>128</v>
      </c>
      <c r="E453" s="33" t="s">
        <v>4637</v>
      </c>
    </row>
    <row r="454">
      <c r="A454" s="1" t="s">
        <v>129</v>
      </c>
      <c r="E454" s="27" t="s">
        <v>123</v>
      </c>
    </row>
    <row r="455" ht="25.5">
      <c r="A455" s="1" t="s">
        <v>121</v>
      </c>
      <c r="B455" s="1">
        <v>125</v>
      </c>
      <c r="C455" s="26" t="s">
        <v>1800</v>
      </c>
      <c r="D455" t="s">
        <v>123</v>
      </c>
      <c r="E455" s="27" t="s">
        <v>1801</v>
      </c>
      <c r="F455" s="28" t="s">
        <v>125</v>
      </c>
      <c r="G455" s="29">
        <v>12.377000000000001</v>
      </c>
      <c r="H455" s="28">
        <v>0.022839999999999999</v>
      </c>
      <c r="I455" s="30">
        <f>ROUND(G455*H455,P4)</f>
        <v>0</v>
      </c>
      <c r="L455" s="31">
        <v>0</v>
      </c>
      <c r="M455" s="24">
        <f>ROUND(G455*L455,P4)</f>
        <v>0</v>
      </c>
      <c r="N455" s="25" t="s">
        <v>536</v>
      </c>
      <c r="O455" s="32">
        <f>M455*AA455</f>
        <v>0</v>
      </c>
      <c r="P455" s="1">
        <v>3</v>
      </c>
      <c r="AA455" s="1">
        <f>IF(P455=1,$O$3,IF(P455=2,$O$4,$O$5))</f>
        <v>0</v>
      </c>
    </row>
    <row r="456" ht="25.5">
      <c r="A456" s="1" t="s">
        <v>127</v>
      </c>
      <c r="E456" s="27" t="s">
        <v>1801</v>
      </c>
    </row>
    <row r="457">
      <c r="A457" s="1" t="s">
        <v>128</v>
      </c>
      <c r="E457" s="33" t="s">
        <v>4638</v>
      </c>
    </row>
    <row r="458">
      <c r="A458" s="1" t="s">
        <v>129</v>
      </c>
      <c r="E458" s="27" t="s">
        <v>123</v>
      </c>
    </row>
    <row r="459" ht="25.5">
      <c r="A459" s="1" t="s">
        <v>121</v>
      </c>
      <c r="B459" s="1">
        <v>126</v>
      </c>
      <c r="C459" s="26" t="s">
        <v>4639</v>
      </c>
      <c r="D459" t="s">
        <v>123</v>
      </c>
      <c r="E459" s="27" t="s">
        <v>4640</v>
      </c>
      <c r="F459" s="28" t="s">
        <v>603</v>
      </c>
      <c r="G459" s="29">
        <v>14.438000000000001</v>
      </c>
      <c r="H459" s="28">
        <v>0.015709999999999998</v>
      </c>
      <c r="I459" s="30">
        <f>ROUND(G459*H459,P4)</f>
        <v>0</v>
      </c>
      <c r="L459" s="31">
        <v>0</v>
      </c>
      <c r="M459" s="24">
        <f>ROUND(G459*L459,P4)</f>
        <v>0</v>
      </c>
      <c r="N459" s="25" t="s">
        <v>536</v>
      </c>
      <c r="O459" s="32">
        <f>M459*AA459</f>
        <v>0</v>
      </c>
      <c r="P459" s="1">
        <v>3</v>
      </c>
      <c r="AA459" s="1">
        <f>IF(P459=1,$O$3,IF(P459=2,$O$4,$O$5))</f>
        <v>0</v>
      </c>
    </row>
    <row r="460" ht="25.5">
      <c r="A460" s="1" t="s">
        <v>127</v>
      </c>
      <c r="E460" s="27" t="s">
        <v>4640</v>
      </c>
    </row>
    <row r="461" ht="25.5">
      <c r="A461" s="1" t="s">
        <v>128</v>
      </c>
      <c r="E461" s="33" t="s">
        <v>4641</v>
      </c>
    </row>
    <row r="462">
      <c r="A462" s="1" t="s">
        <v>129</v>
      </c>
      <c r="E462" s="27" t="s">
        <v>123</v>
      </c>
    </row>
    <row r="463" ht="25.5">
      <c r="A463" s="1" t="s">
        <v>121</v>
      </c>
      <c r="B463" s="1">
        <v>127</v>
      </c>
      <c r="C463" s="26" t="s">
        <v>4642</v>
      </c>
      <c r="D463" t="s">
        <v>123</v>
      </c>
      <c r="E463" s="27" t="s">
        <v>4643</v>
      </c>
      <c r="F463" s="28" t="s">
        <v>142</v>
      </c>
      <c r="G463" s="29">
        <v>4.25</v>
      </c>
      <c r="H463" s="28">
        <v>0</v>
      </c>
      <c r="I463" s="30">
        <f>ROUND(G463*H463,P4)</f>
        <v>0</v>
      </c>
      <c r="L463" s="31">
        <v>0</v>
      </c>
      <c r="M463" s="24">
        <f>ROUND(G463*L463,P4)</f>
        <v>0</v>
      </c>
      <c r="N463" s="25" t="s">
        <v>536</v>
      </c>
      <c r="O463" s="32">
        <f>M463*AA463</f>
        <v>0</v>
      </c>
      <c r="P463" s="1">
        <v>3</v>
      </c>
      <c r="AA463" s="1">
        <f>IF(P463=1,$O$3,IF(P463=2,$O$4,$O$5))</f>
        <v>0</v>
      </c>
    </row>
    <row r="464" ht="25.5">
      <c r="A464" s="1" t="s">
        <v>127</v>
      </c>
      <c r="E464" s="27" t="s">
        <v>4643</v>
      </c>
    </row>
    <row r="465" ht="25.5">
      <c r="A465" s="1" t="s">
        <v>128</v>
      </c>
      <c r="E465" s="33" t="s">
        <v>4644</v>
      </c>
    </row>
    <row r="466">
      <c r="A466" s="1" t="s">
        <v>129</v>
      </c>
      <c r="E466" s="27" t="s">
        <v>123</v>
      </c>
    </row>
    <row r="467" ht="25.5">
      <c r="A467" s="1" t="s">
        <v>121</v>
      </c>
      <c r="B467" s="1">
        <v>129</v>
      </c>
      <c r="C467" s="26" t="s">
        <v>4645</v>
      </c>
      <c r="D467" t="s">
        <v>123</v>
      </c>
      <c r="E467" s="27" t="s">
        <v>4646</v>
      </c>
      <c r="F467" s="28" t="s">
        <v>142</v>
      </c>
      <c r="G467" s="29">
        <v>42.5</v>
      </c>
      <c r="H467" s="28">
        <v>0</v>
      </c>
      <c r="I467" s="30">
        <f>ROUND(G467*H467,P4)</f>
        <v>0</v>
      </c>
      <c r="L467" s="31">
        <v>0</v>
      </c>
      <c r="M467" s="24">
        <f>ROUND(G467*L467,P4)</f>
        <v>0</v>
      </c>
      <c r="N467" s="25" t="s">
        <v>536</v>
      </c>
      <c r="O467" s="32">
        <f>M467*AA467</f>
        <v>0</v>
      </c>
      <c r="P467" s="1">
        <v>3</v>
      </c>
      <c r="AA467" s="1">
        <f>IF(P467=1,$O$3,IF(P467=2,$O$4,$O$5))</f>
        <v>0</v>
      </c>
    </row>
    <row r="468" ht="25.5">
      <c r="A468" s="1" t="s">
        <v>127</v>
      </c>
      <c r="E468" s="27" t="s">
        <v>4646</v>
      </c>
    </row>
    <row r="469" ht="25.5">
      <c r="A469" s="1" t="s">
        <v>128</v>
      </c>
      <c r="E469" s="33" t="s">
        <v>4647</v>
      </c>
    </row>
    <row r="470">
      <c r="A470" s="1" t="s">
        <v>129</v>
      </c>
      <c r="E470" s="27" t="s">
        <v>123</v>
      </c>
    </row>
    <row r="471" ht="25.5">
      <c r="A471" s="1" t="s">
        <v>121</v>
      </c>
      <c r="B471" s="1">
        <v>131</v>
      </c>
      <c r="C471" s="26" t="s">
        <v>4648</v>
      </c>
      <c r="D471" t="s">
        <v>123</v>
      </c>
      <c r="E471" s="27" t="s">
        <v>4649</v>
      </c>
      <c r="F471" s="28" t="s">
        <v>632</v>
      </c>
      <c r="G471" s="29">
        <v>7.3449999999999998</v>
      </c>
      <c r="H471" s="28">
        <v>0</v>
      </c>
      <c r="I471" s="30">
        <f>ROUND(G471*H471,P4)</f>
        <v>0</v>
      </c>
      <c r="L471" s="31">
        <v>0</v>
      </c>
      <c r="M471" s="24">
        <f>ROUND(G471*L471,P4)</f>
        <v>0</v>
      </c>
      <c r="N471" s="25" t="s">
        <v>536</v>
      </c>
      <c r="O471" s="32">
        <f>M471*AA471</f>
        <v>0</v>
      </c>
      <c r="P471" s="1">
        <v>3</v>
      </c>
      <c r="AA471" s="1">
        <f>IF(P471=1,$O$3,IF(P471=2,$O$4,$O$5))</f>
        <v>0</v>
      </c>
    </row>
    <row r="472" ht="25.5">
      <c r="A472" s="1" t="s">
        <v>127</v>
      </c>
      <c r="E472" s="27" t="s">
        <v>4650</v>
      </c>
    </row>
    <row r="473">
      <c r="A473" s="1" t="s">
        <v>128</v>
      </c>
    </row>
    <row r="474">
      <c r="A474" s="1" t="s">
        <v>129</v>
      </c>
      <c r="E474" s="27" t="s">
        <v>123</v>
      </c>
    </row>
    <row r="475">
      <c r="A475" s="1" t="s">
        <v>121</v>
      </c>
      <c r="B475" s="1">
        <v>130</v>
      </c>
      <c r="C475" s="26" t="s">
        <v>4651</v>
      </c>
      <c r="D475" t="s">
        <v>123</v>
      </c>
      <c r="E475" s="27" t="s">
        <v>4652</v>
      </c>
      <c r="F475" s="28" t="s">
        <v>125</v>
      </c>
      <c r="G475" s="29">
        <v>1.004</v>
      </c>
      <c r="H475" s="28">
        <v>0.55000000000000004</v>
      </c>
      <c r="I475" s="30">
        <f>ROUND(G475*H475,P4)</f>
        <v>0</v>
      </c>
      <c r="L475" s="31">
        <v>0</v>
      </c>
      <c r="M475" s="24">
        <f>ROUND(G475*L475,P4)</f>
        <v>0</v>
      </c>
      <c r="N475" s="25" t="s">
        <v>177</v>
      </c>
      <c r="O475" s="32">
        <f>M475*AA475</f>
        <v>0</v>
      </c>
      <c r="P475" s="1">
        <v>3</v>
      </c>
      <c r="AA475" s="1">
        <f>IF(P475=1,$O$3,IF(P475=2,$O$4,$O$5))</f>
        <v>0</v>
      </c>
    </row>
    <row r="476">
      <c r="A476" s="1" t="s">
        <v>127</v>
      </c>
      <c r="E476" s="27" t="s">
        <v>4652</v>
      </c>
    </row>
    <row r="477">
      <c r="A477" s="1" t="s">
        <v>128</v>
      </c>
      <c r="E477" s="33" t="s">
        <v>4653</v>
      </c>
    </row>
    <row r="478">
      <c r="A478" s="1" t="s">
        <v>129</v>
      </c>
      <c r="E478" s="27" t="s">
        <v>123</v>
      </c>
    </row>
    <row r="479">
      <c r="A479" s="1" t="s">
        <v>118</v>
      </c>
      <c r="C479" s="22" t="s">
        <v>1842</v>
      </c>
      <c r="E479" s="23" t="s">
        <v>1843</v>
      </c>
      <c r="L479" s="24">
        <f>SUMIFS(L480:L551,A480:A551,"P")</f>
        <v>0</v>
      </c>
      <c r="M479" s="24">
        <f>SUMIFS(M480:M551,A480:A551,"P")</f>
        <v>0</v>
      </c>
      <c r="N479" s="25"/>
    </row>
    <row r="480" ht="25.5">
      <c r="A480" s="1" t="s">
        <v>121</v>
      </c>
      <c r="B480" s="1">
        <v>135</v>
      </c>
      <c r="C480" s="26" t="s">
        <v>4654</v>
      </c>
      <c r="D480" t="s">
        <v>123</v>
      </c>
      <c r="E480" s="27" t="s">
        <v>4655</v>
      </c>
      <c r="F480" s="28" t="s">
        <v>603</v>
      </c>
      <c r="G480" s="29">
        <v>135.29599999999999</v>
      </c>
      <c r="H480" s="28">
        <v>0.00016000000000000001</v>
      </c>
      <c r="I480" s="30">
        <f>ROUND(G480*H480,P4)</f>
        <v>0</v>
      </c>
      <c r="L480" s="31">
        <v>0</v>
      </c>
      <c r="M480" s="24">
        <f>ROUND(G480*L480,P4)</f>
        <v>0</v>
      </c>
      <c r="N480" s="25" t="s">
        <v>536</v>
      </c>
      <c r="O480" s="32">
        <f>M480*AA480</f>
        <v>0</v>
      </c>
      <c r="P480" s="1">
        <v>3</v>
      </c>
      <c r="AA480" s="1">
        <f>IF(P480=1,$O$3,IF(P480=2,$O$4,$O$5))</f>
        <v>0</v>
      </c>
    </row>
    <row r="481" ht="25.5">
      <c r="A481" s="1" t="s">
        <v>127</v>
      </c>
      <c r="E481" s="27" t="s">
        <v>4655</v>
      </c>
    </row>
    <row r="482">
      <c r="A482" s="1" t="s">
        <v>128</v>
      </c>
    </row>
    <row r="483">
      <c r="A483" s="1" t="s">
        <v>129</v>
      </c>
      <c r="E483" s="27" t="s">
        <v>123</v>
      </c>
    </row>
    <row r="484">
      <c r="A484" s="1" t="s">
        <v>121</v>
      </c>
      <c r="B484" s="1">
        <v>140</v>
      </c>
      <c r="C484" s="26" t="s">
        <v>2270</v>
      </c>
      <c r="D484" t="s">
        <v>123</v>
      </c>
      <c r="E484" s="27" t="s">
        <v>2271</v>
      </c>
      <c r="F484" s="28" t="s">
        <v>149</v>
      </c>
      <c r="G484" s="29">
        <v>1</v>
      </c>
      <c r="H484" s="28">
        <v>0.0022000000000000001</v>
      </c>
      <c r="I484" s="30">
        <f>ROUND(G484*H484,P4)</f>
        <v>0</v>
      </c>
      <c r="L484" s="31">
        <v>0</v>
      </c>
      <c r="M484" s="24">
        <f>ROUND(G484*L484,P4)</f>
        <v>0</v>
      </c>
      <c r="N484" s="25" t="s">
        <v>536</v>
      </c>
      <c r="O484" s="32">
        <f>M484*AA484</f>
        <v>0</v>
      </c>
      <c r="P484" s="1">
        <v>3</v>
      </c>
      <c r="AA484" s="1">
        <f>IF(P484=1,$O$3,IF(P484=2,$O$4,$O$5))</f>
        <v>0</v>
      </c>
    </row>
    <row r="485">
      <c r="A485" s="1" t="s">
        <v>127</v>
      </c>
      <c r="E485" s="27" t="s">
        <v>2271</v>
      </c>
    </row>
    <row r="486">
      <c r="A486" s="1" t="s">
        <v>128</v>
      </c>
    </row>
    <row r="487">
      <c r="A487" s="1" t="s">
        <v>129</v>
      </c>
      <c r="E487" s="27" t="s">
        <v>123</v>
      </c>
    </row>
    <row r="488">
      <c r="A488" s="1" t="s">
        <v>121</v>
      </c>
      <c r="B488" s="1">
        <v>148</v>
      </c>
      <c r="C488" s="26" t="s">
        <v>4656</v>
      </c>
      <c r="D488" t="s">
        <v>123</v>
      </c>
      <c r="E488" s="27" t="s">
        <v>4657</v>
      </c>
      <c r="F488" s="28" t="s">
        <v>142</v>
      </c>
      <c r="G488" s="29">
        <v>212.976</v>
      </c>
      <c r="H488" s="28">
        <v>0.012</v>
      </c>
      <c r="I488" s="30">
        <f>ROUND(G488*H488,P4)</f>
        <v>0</v>
      </c>
      <c r="L488" s="31">
        <v>0</v>
      </c>
      <c r="M488" s="24">
        <f>ROUND(G488*L488,P4)</f>
        <v>0</v>
      </c>
      <c r="N488" s="25" t="s">
        <v>536</v>
      </c>
      <c r="O488" s="32">
        <f>M488*AA488</f>
        <v>0</v>
      </c>
      <c r="P488" s="1">
        <v>3</v>
      </c>
      <c r="AA488" s="1">
        <f>IF(P488=1,$O$3,IF(P488=2,$O$4,$O$5))</f>
        <v>0</v>
      </c>
    </row>
    <row r="489">
      <c r="A489" s="1" t="s">
        <v>127</v>
      </c>
      <c r="E489" s="27" t="s">
        <v>4657</v>
      </c>
    </row>
    <row r="490">
      <c r="A490" s="1" t="s">
        <v>128</v>
      </c>
    </row>
    <row r="491">
      <c r="A491" s="1" t="s">
        <v>129</v>
      </c>
      <c r="E491" s="27" t="s">
        <v>123</v>
      </c>
    </row>
    <row r="492" ht="25.5">
      <c r="A492" s="1" t="s">
        <v>121</v>
      </c>
      <c r="B492" s="1">
        <v>132</v>
      </c>
      <c r="C492" s="26" t="s">
        <v>4658</v>
      </c>
      <c r="D492" t="s">
        <v>123</v>
      </c>
      <c r="E492" s="27" t="s">
        <v>4659</v>
      </c>
      <c r="F492" s="28" t="s">
        <v>603</v>
      </c>
      <c r="G492" s="29">
        <v>55.902999999999999</v>
      </c>
      <c r="H492" s="28">
        <v>0.013860000000000001</v>
      </c>
      <c r="I492" s="30">
        <f>ROUND(G492*H492,P4)</f>
        <v>0</v>
      </c>
      <c r="L492" s="31">
        <v>0</v>
      </c>
      <c r="M492" s="24">
        <f>ROUND(G492*L492,P4)</f>
        <v>0</v>
      </c>
      <c r="N492" s="25" t="s">
        <v>536</v>
      </c>
      <c r="O492" s="32">
        <f>M492*AA492</f>
        <v>0</v>
      </c>
      <c r="P492" s="1">
        <v>3</v>
      </c>
      <c r="AA492" s="1">
        <f>IF(P492=1,$O$3,IF(P492=2,$O$4,$O$5))</f>
        <v>0</v>
      </c>
    </row>
    <row r="493" ht="38.25">
      <c r="A493" s="1" t="s">
        <v>127</v>
      </c>
      <c r="E493" s="27" t="s">
        <v>4660</v>
      </c>
    </row>
    <row r="494" ht="76.5">
      <c r="A494" s="1" t="s">
        <v>128</v>
      </c>
      <c r="E494" s="33" t="s">
        <v>4661</v>
      </c>
    </row>
    <row r="495">
      <c r="A495" s="1" t="s">
        <v>129</v>
      </c>
      <c r="E495" s="27" t="s">
        <v>123</v>
      </c>
    </row>
    <row r="496" ht="38.25">
      <c r="A496" s="1" t="s">
        <v>121</v>
      </c>
      <c r="B496" s="1">
        <v>133</v>
      </c>
      <c r="C496" s="26" t="s">
        <v>4662</v>
      </c>
      <c r="D496" t="s">
        <v>123</v>
      </c>
      <c r="E496" s="27" t="s">
        <v>4663</v>
      </c>
      <c r="F496" s="28" t="s">
        <v>603</v>
      </c>
      <c r="G496" s="29">
        <v>27.245999999999999</v>
      </c>
      <c r="H496" s="28">
        <v>0.016920000000000001</v>
      </c>
      <c r="I496" s="30">
        <f>ROUND(G496*H496,P4)</f>
        <v>0</v>
      </c>
      <c r="L496" s="31">
        <v>0</v>
      </c>
      <c r="M496" s="24">
        <f>ROUND(G496*L496,P4)</f>
        <v>0</v>
      </c>
      <c r="N496" s="25" t="s">
        <v>536</v>
      </c>
      <c r="O496" s="32">
        <f>M496*AA496</f>
        <v>0</v>
      </c>
      <c r="P496" s="1">
        <v>3</v>
      </c>
      <c r="AA496" s="1">
        <f>IF(P496=1,$O$3,IF(P496=2,$O$4,$O$5))</f>
        <v>0</v>
      </c>
    </row>
    <row r="497" ht="38.25">
      <c r="A497" s="1" t="s">
        <v>127</v>
      </c>
      <c r="E497" s="27" t="s">
        <v>4664</v>
      </c>
    </row>
    <row r="498" ht="63.75">
      <c r="A498" s="1" t="s">
        <v>128</v>
      </c>
      <c r="E498" s="33" t="s">
        <v>4665</v>
      </c>
    </row>
    <row r="499">
      <c r="A499" s="1" t="s">
        <v>129</v>
      </c>
      <c r="E499" s="27" t="s">
        <v>123</v>
      </c>
    </row>
    <row r="500" ht="25.5">
      <c r="A500" s="1" t="s">
        <v>121</v>
      </c>
      <c r="B500" s="1">
        <v>136</v>
      </c>
      <c r="C500" s="26" t="s">
        <v>4666</v>
      </c>
      <c r="D500" t="s">
        <v>123</v>
      </c>
      <c r="E500" s="27" t="s">
        <v>4667</v>
      </c>
      <c r="F500" s="28" t="s">
        <v>603</v>
      </c>
      <c r="G500" s="29">
        <v>120.42400000000001</v>
      </c>
      <c r="H500" s="28">
        <v>0.0001</v>
      </c>
      <c r="I500" s="30">
        <f>ROUND(G500*H500,P4)</f>
        <v>0</v>
      </c>
      <c r="L500" s="31">
        <v>0</v>
      </c>
      <c r="M500" s="24">
        <f>ROUND(G500*L500,P4)</f>
        <v>0</v>
      </c>
      <c r="N500" s="25" t="s">
        <v>536</v>
      </c>
      <c r="O500" s="32">
        <f>M500*AA500</f>
        <v>0</v>
      </c>
      <c r="P500" s="1">
        <v>3</v>
      </c>
      <c r="AA500" s="1">
        <f>IF(P500=1,$O$3,IF(P500=2,$O$4,$O$5))</f>
        <v>0</v>
      </c>
    </row>
    <row r="501" ht="25.5">
      <c r="A501" s="1" t="s">
        <v>127</v>
      </c>
      <c r="E501" s="27" t="s">
        <v>4667</v>
      </c>
    </row>
    <row r="502">
      <c r="A502" s="1" t="s">
        <v>128</v>
      </c>
    </row>
    <row r="503">
      <c r="A503" s="1" t="s">
        <v>129</v>
      </c>
      <c r="E503" s="27" t="s">
        <v>123</v>
      </c>
    </row>
    <row r="504" ht="25.5">
      <c r="A504" s="1" t="s">
        <v>121</v>
      </c>
      <c r="B504" s="1">
        <v>134</v>
      </c>
      <c r="C504" s="26" t="s">
        <v>4668</v>
      </c>
      <c r="D504" t="s">
        <v>123</v>
      </c>
      <c r="E504" s="27" t="s">
        <v>4669</v>
      </c>
      <c r="F504" s="28" t="s">
        <v>603</v>
      </c>
      <c r="G504" s="29">
        <v>120.42400000000001</v>
      </c>
      <c r="H504" s="28">
        <v>0</v>
      </c>
      <c r="I504" s="30">
        <f>ROUND(G504*H504,P4)</f>
        <v>0</v>
      </c>
      <c r="L504" s="31">
        <v>0</v>
      </c>
      <c r="M504" s="24">
        <f>ROUND(G504*L504,P4)</f>
        <v>0</v>
      </c>
      <c r="N504" s="25" t="s">
        <v>536</v>
      </c>
      <c r="O504" s="32">
        <f>M504*AA504</f>
        <v>0</v>
      </c>
      <c r="P504" s="1">
        <v>3</v>
      </c>
      <c r="AA504" s="1">
        <f>IF(P504=1,$O$3,IF(P504=2,$O$4,$O$5))</f>
        <v>0</v>
      </c>
    </row>
    <row r="505" ht="25.5">
      <c r="A505" s="1" t="s">
        <v>127</v>
      </c>
      <c r="E505" s="27" t="s">
        <v>4669</v>
      </c>
    </row>
    <row r="506" ht="102">
      <c r="A506" s="1" t="s">
        <v>128</v>
      </c>
      <c r="E506" s="33" t="s">
        <v>4570</v>
      </c>
    </row>
    <row r="507">
      <c r="A507" s="1" t="s">
        <v>129</v>
      </c>
      <c r="E507" s="27" t="s">
        <v>123</v>
      </c>
    </row>
    <row r="508" ht="25.5">
      <c r="A508" s="1" t="s">
        <v>121</v>
      </c>
      <c r="B508" s="1">
        <v>137</v>
      </c>
      <c r="C508" s="26" t="s">
        <v>1870</v>
      </c>
      <c r="D508" t="s">
        <v>123</v>
      </c>
      <c r="E508" s="27" t="s">
        <v>1871</v>
      </c>
      <c r="F508" s="28" t="s">
        <v>603</v>
      </c>
      <c r="G508" s="29">
        <v>120.42400000000001</v>
      </c>
      <c r="H508" s="28">
        <v>0.00014999999999999999</v>
      </c>
      <c r="I508" s="30">
        <f>ROUND(G508*H508,P4)</f>
        <v>0</v>
      </c>
      <c r="L508" s="31">
        <v>0</v>
      </c>
      <c r="M508" s="24">
        <f>ROUND(G508*L508,P4)</f>
        <v>0</v>
      </c>
      <c r="N508" s="25" t="s">
        <v>536</v>
      </c>
      <c r="O508" s="32">
        <f>M508*AA508</f>
        <v>0</v>
      </c>
      <c r="P508" s="1">
        <v>3</v>
      </c>
      <c r="AA508" s="1">
        <f>IF(P508=1,$O$3,IF(P508=2,$O$4,$O$5))</f>
        <v>0</v>
      </c>
    </row>
    <row r="509" ht="25.5">
      <c r="A509" s="1" t="s">
        <v>127</v>
      </c>
      <c r="E509" s="27" t="s">
        <v>1871</v>
      </c>
    </row>
    <row r="510" ht="76.5">
      <c r="A510" s="1" t="s">
        <v>128</v>
      </c>
      <c r="E510" s="33" t="s">
        <v>4670</v>
      </c>
    </row>
    <row r="511">
      <c r="A511" s="1" t="s">
        <v>129</v>
      </c>
      <c r="E511" s="27" t="s">
        <v>123</v>
      </c>
    </row>
    <row r="512" ht="25.5">
      <c r="A512" s="1" t="s">
        <v>121</v>
      </c>
      <c r="B512" s="1">
        <v>138</v>
      </c>
      <c r="C512" s="26" t="s">
        <v>1873</v>
      </c>
      <c r="D512" t="s">
        <v>123</v>
      </c>
      <c r="E512" s="27" t="s">
        <v>1874</v>
      </c>
      <c r="F512" s="28" t="s">
        <v>603</v>
      </c>
      <c r="G512" s="29">
        <v>120.42400000000001</v>
      </c>
      <c r="H512" s="28">
        <v>0.00069999999999999999</v>
      </c>
      <c r="I512" s="30">
        <f>ROUND(G512*H512,P4)</f>
        <v>0</v>
      </c>
      <c r="L512" s="31">
        <v>0</v>
      </c>
      <c r="M512" s="24">
        <f>ROUND(G512*L512,P4)</f>
        <v>0</v>
      </c>
      <c r="N512" s="25" t="s">
        <v>536</v>
      </c>
      <c r="O512" s="32">
        <f>M512*AA512</f>
        <v>0</v>
      </c>
      <c r="P512" s="1">
        <v>3</v>
      </c>
      <c r="AA512" s="1">
        <f>IF(P512=1,$O$3,IF(P512=2,$O$4,$O$5))</f>
        <v>0</v>
      </c>
    </row>
    <row r="513" ht="25.5">
      <c r="A513" s="1" t="s">
        <v>127</v>
      </c>
      <c r="E513" s="27" t="s">
        <v>1874</v>
      </c>
    </row>
    <row r="514">
      <c r="A514" s="1" t="s">
        <v>128</v>
      </c>
    </row>
    <row r="515">
      <c r="A515" s="1" t="s">
        <v>129</v>
      </c>
      <c r="E515" s="27" t="s">
        <v>123</v>
      </c>
    </row>
    <row r="516" ht="25.5">
      <c r="A516" s="1" t="s">
        <v>121</v>
      </c>
      <c r="B516" s="1">
        <v>139</v>
      </c>
      <c r="C516" s="26" t="s">
        <v>4671</v>
      </c>
      <c r="D516" t="s">
        <v>123</v>
      </c>
      <c r="E516" s="27" t="s">
        <v>4672</v>
      </c>
      <c r="F516" s="28" t="s">
        <v>149</v>
      </c>
      <c r="G516" s="29">
        <v>1</v>
      </c>
      <c r="H516" s="28">
        <v>3.0000000000000001E-05</v>
      </c>
      <c r="I516" s="30">
        <f>ROUND(G516*H516,P4)</f>
        <v>0</v>
      </c>
      <c r="L516" s="31">
        <v>0</v>
      </c>
      <c r="M516" s="24">
        <f>ROUND(G516*L516,P4)</f>
        <v>0</v>
      </c>
      <c r="N516" s="25" t="s">
        <v>536</v>
      </c>
      <c r="O516" s="32">
        <f>M516*AA516</f>
        <v>0</v>
      </c>
      <c r="P516" s="1">
        <v>3</v>
      </c>
      <c r="AA516" s="1">
        <f>IF(P516=1,$O$3,IF(P516=2,$O$4,$O$5))</f>
        <v>0</v>
      </c>
    </row>
    <row r="517" ht="25.5">
      <c r="A517" s="1" t="s">
        <v>127</v>
      </c>
      <c r="E517" s="27" t="s">
        <v>4672</v>
      </c>
    </row>
    <row r="518" ht="25.5">
      <c r="A518" s="1" t="s">
        <v>128</v>
      </c>
      <c r="E518" s="33" t="s">
        <v>4673</v>
      </c>
    </row>
    <row r="519">
      <c r="A519" s="1" t="s">
        <v>129</v>
      </c>
      <c r="E519" s="27" t="s">
        <v>123</v>
      </c>
    </row>
    <row r="520" ht="25.5">
      <c r="A520" s="1" t="s">
        <v>121</v>
      </c>
      <c r="B520" s="1">
        <v>141</v>
      </c>
      <c r="C520" s="26" t="s">
        <v>4674</v>
      </c>
      <c r="D520" t="s">
        <v>123</v>
      </c>
      <c r="E520" s="27" t="s">
        <v>4675</v>
      </c>
      <c r="F520" s="28" t="s">
        <v>149</v>
      </c>
      <c r="G520" s="29">
        <v>1</v>
      </c>
      <c r="H520" s="28">
        <v>5.0000000000000002E-05</v>
      </c>
      <c r="I520" s="30">
        <f>ROUND(G520*H520,P4)</f>
        <v>0</v>
      </c>
      <c r="L520" s="31">
        <v>0</v>
      </c>
      <c r="M520" s="24">
        <f>ROUND(G520*L520,P4)</f>
        <v>0</v>
      </c>
      <c r="N520" s="25" t="s">
        <v>536</v>
      </c>
      <c r="O520" s="32">
        <f>M520*AA520</f>
        <v>0</v>
      </c>
      <c r="P520" s="1">
        <v>3</v>
      </c>
      <c r="AA520" s="1">
        <f>IF(P520=1,$O$3,IF(P520=2,$O$4,$O$5))</f>
        <v>0</v>
      </c>
    </row>
    <row r="521" ht="25.5">
      <c r="A521" s="1" t="s">
        <v>127</v>
      </c>
      <c r="E521" s="27" t="s">
        <v>4675</v>
      </c>
    </row>
    <row r="522" ht="25.5">
      <c r="A522" s="1" t="s">
        <v>128</v>
      </c>
      <c r="E522" s="33" t="s">
        <v>4676</v>
      </c>
    </row>
    <row r="523">
      <c r="A523" s="1" t="s">
        <v>129</v>
      </c>
      <c r="E523" s="27" t="s">
        <v>123</v>
      </c>
    </row>
    <row r="524" ht="25.5">
      <c r="A524" s="1" t="s">
        <v>121</v>
      </c>
      <c r="B524" s="1">
        <v>143</v>
      </c>
      <c r="C524" s="26" t="s">
        <v>4677</v>
      </c>
      <c r="D524" t="s">
        <v>123</v>
      </c>
      <c r="E524" s="27" t="s">
        <v>4678</v>
      </c>
      <c r="F524" s="28" t="s">
        <v>603</v>
      </c>
      <c r="G524" s="29">
        <v>47.338000000000001</v>
      </c>
      <c r="H524" s="28">
        <v>0.01627</v>
      </c>
      <c r="I524" s="30">
        <f>ROUND(G524*H524,P4)</f>
        <v>0</v>
      </c>
      <c r="L524" s="31">
        <v>0</v>
      </c>
      <c r="M524" s="24">
        <f>ROUND(G524*L524,P4)</f>
        <v>0</v>
      </c>
      <c r="N524" s="25" t="s">
        <v>536</v>
      </c>
      <c r="O524" s="32">
        <f>M524*AA524</f>
        <v>0</v>
      </c>
      <c r="P524" s="1">
        <v>3</v>
      </c>
      <c r="AA524" s="1">
        <f>IF(P524=1,$O$3,IF(P524=2,$O$4,$O$5))</f>
        <v>0</v>
      </c>
    </row>
    <row r="525" ht="38.25">
      <c r="A525" s="1" t="s">
        <v>127</v>
      </c>
      <c r="E525" s="27" t="s">
        <v>4679</v>
      </c>
    </row>
    <row r="526" ht="76.5">
      <c r="A526" s="1" t="s">
        <v>128</v>
      </c>
      <c r="E526" s="33" t="s">
        <v>4680</v>
      </c>
    </row>
    <row r="527">
      <c r="A527" s="1" t="s">
        <v>129</v>
      </c>
      <c r="E527" s="27" t="s">
        <v>123</v>
      </c>
    </row>
    <row r="528" ht="25.5">
      <c r="A528" s="1" t="s">
        <v>121</v>
      </c>
      <c r="B528" s="1">
        <v>144</v>
      </c>
      <c r="C528" s="26" t="s">
        <v>4681</v>
      </c>
      <c r="D528" t="s">
        <v>123</v>
      </c>
      <c r="E528" s="27" t="s">
        <v>4682</v>
      </c>
      <c r="F528" s="28" t="s">
        <v>603</v>
      </c>
      <c r="G528" s="29">
        <v>11.351000000000001</v>
      </c>
      <c r="H528" s="28">
        <v>0.032039999999999999</v>
      </c>
      <c r="I528" s="30">
        <f>ROUND(G528*H528,P4)</f>
        <v>0</v>
      </c>
      <c r="L528" s="31">
        <v>0</v>
      </c>
      <c r="M528" s="24">
        <f>ROUND(G528*L528,P4)</f>
        <v>0</v>
      </c>
      <c r="N528" s="25" t="s">
        <v>536</v>
      </c>
      <c r="O528" s="32">
        <f>M528*AA528</f>
        <v>0</v>
      </c>
      <c r="P528" s="1">
        <v>3</v>
      </c>
      <c r="AA528" s="1">
        <f>IF(P528=1,$O$3,IF(P528=2,$O$4,$O$5))</f>
        <v>0</v>
      </c>
    </row>
    <row r="529" ht="38.25">
      <c r="A529" s="1" t="s">
        <v>127</v>
      </c>
      <c r="E529" s="27" t="s">
        <v>4683</v>
      </c>
    </row>
    <row r="530" ht="63.75">
      <c r="A530" s="1" t="s">
        <v>128</v>
      </c>
      <c r="E530" s="33" t="s">
        <v>4684</v>
      </c>
    </row>
    <row r="531">
      <c r="A531" s="1" t="s">
        <v>129</v>
      </c>
      <c r="E531" s="27" t="s">
        <v>123</v>
      </c>
    </row>
    <row r="532" ht="25.5">
      <c r="A532" s="1" t="s">
        <v>121</v>
      </c>
      <c r="B532" s="1">
        <v>147</v>
      </c>
      <c r="C532" s="26" t="s">
        <v>4685</v>
      </c>
      <c r="D532" t="s">
        <v>123</v>
      </c>
      <c r="E532" s="27" t="s">
        <v>4686</v>
      </c>
      <c r="F532" s="28" t="s">
        <v>142</v>
      </c>
      <c r="G532" s="29">
        <v>208.80000000000001</v>
      </c>
      <c r="H532" s="28">
        <v>0</v>
      </c>
      <c r="I532" s="30">
        <f>ROUND(G532*H532,P4)</f>
        <v>0</v>
      </c>
      <c r="L532" s="31">
        <v>0</v>
      </c>
      <c r="M532" s="24">
        <f>ROUND(G532*L532,P4)</f>
        <v>0</v>
      </c>
      <c r="N532" s="25" t="s">
        <v>536</v>
      </c>
      <c r="O532" s="32">
        <f>M532*AA532</f>
        <v>0</v>
      </c>
      <c r="P532" s="1">
        <v>3</v>
      </c>
      <c r="AA532" s="1">
        <f>IF(P532=1,$O$3,IF(P532=2,$O$4,$O$5))</f>
        <v>0</v>
      </c>
    </row>
    <row r="533" ht="25.5">
      <c r="A533" s="1" t="s">
        <v>127</v>
      </c>
      <c r="E533" s="27" t="s">
        <v>4686</v>
      </c>
    </row>
    <row r="534" ht="25.5">
      <c r="A534" s="1" t="s">
        <v>128</v>
      </c>
      <c r="E534" s="33" t="s">
        <v>4687</v>
      </c>
    </row>
    <row r="535">
      <c r="A535" s="1" t="s">
        <v>129</v>
      </c>
      <c r="E535" s="27" t="s">
        <v>123</v>
      </c>
    </row>
    <row r="536" ht="25.5">
      <c r="A536" s="1" t="s">
        <v>121</v>
      </c>
      <c r="B536" s="1">
        <v>149</v>
      </c>
      <c r="C536" s="26" t="s">
        <v>4688</v>
      </c>
      <c r="D536" t="s">
        <v>123</v>
      </c>
      <c r="E536" s="27" t="s">
        <v>4689</v>
      </c>
      <c r="F536" s="28" t="s">
        <v>632</v>
      </c>
      <c r="G536" s="29">
        <v>2.556</v>
      </c>
      <c r="H536" s="28">
        <v>0</v>
      </c>
      <c r="I536" s="30">
        <f>ROUND(G536*H536,P4)</f>
        <v>0</v>
      </c>
      <c r="L536" s="31">
        <v>0</v>
      </c>
      <c r="M536" s="24">
        <f>ROUND(G536*L536,P4)</f>
        <v>0</v>
      </c>
      <c r="N536" s="25" t="s">
        <v>536</v>
      </c>
      <c r="O536" s="32">
        <f>M536*AA536</f>
        <v>0</v>
      </c>
      <c r="P536" s="1">
        <v>3</v>
      </c>
      <c r="AA536" s="1">
        <f>IF(P536=1,$O$3,IF(P536=2,$O$4,$O$5))</f>
        <v>0</v>
      </c>
    </row>
    <row r="537" ht="25.5">
      <c r="A537" s="1" t="s">
        <v>127</v>
      </c>
      <c r="E537" s="27" t="s">
        <v>4689</v>
      </c>
    </row>
    <row r="538">
      <c r="A538" s="1" t="s">
        <v>128</v>
      </c>
    </row>
    <row r="539">
      <c r="A539" s="1" t="s">
        <v>129</v>
      </c>
      <c r="E539" s="27" t="s">
        <v>123</v>
      </c>
    </row>
    <row r="540" ht="25.5">
      <c r="A540" s="1" t="s">
        <v>121</v>
      </c>
      <c r="B540" s="1">
        <v>146</v>
      </c>
      <c r="C540" s="26" t="s">
        <v>4690</v>
      </c>
      <c r="D540" t="s">
        <v>123</v>
      </c>
      <c r="E540" s="27" t="s">
        <v>1892</v>
      </c>
      <c r="F540" s="28" t="s">
        <v>632</v>
      </c>
      <c r="G540" s="29">
        <v>3.0710000000000002</v>
      </c>
      <c r="H540" s="28">
        <v>0</v>
      </c>
      <c r="I540" s="30">
        <f>ROUND(G540*H540,P4)</f>
        <v>0</v>
      </c>
      <c r="L540" s="31">
        <v>0</v>
      </c>
      <c r="M540" s="24">
        <f>ROUND(G540*L540,P4)</f>
        <v>0</v>
      </c>
      <c r="N540" s="25" t="s">
        <v>536</v>
      </c>
      <c r="O540" s="32">
        <f>M540*AA540</f>
        <v>0</v>
      </c>
      <c r="P540" s="1">
        <v>3</v>
      </c>
      <c r="AA540" s="1">
        <f>IF(P540=1,$O$3,IF(P540=2,$O$4,$O$5))</f>
        <v>0</v>
      </c>
    </row>
    <row r="541" ht="38.25">
      <c r="A541" s="1" t="s">
        <v>127</v>
      </c>
      <c r="E541" s="27" t="s">
        <v>4691</v>
      </c>
    </row>
    <row r="542">
      <c r="A542" s="1" t="s">
        <v>128</v>
      </c>
      <c r="E542" s="33" t="s">
        <v>4692</v>
      </c>
    </row>
    <row r="543">
      <c r="A543" s="1" t="s">
        <v>129</v>
      </c>
      <c r="E543" s="27" t="s">
        <v>123</v>
      </c>
    </row>
    <row r="544">
      <c r="A544" s="1" t="s">
        <v>121</v>
      </c>
      <c r="B544" s="1">
        <v>142</v>
      </c>
      <c r="C544" s="26" t="s">
        <v>4693</v>
      </c>
      <c r="D544" t="s">
        <v>123</v>
      </c>
      <c r="E544" s="27" t="s">
        <v>4694</v>
      </c>
      <c r="F544" s="28" t="s">
        <v>149</v>
      </c>
      <c r="G544" s="29">
        <v>1</v>
      </c>
      <c r="H544" s="28">
        <v>0.0033</v>
      </c>
      <c r="I544" s="30">
        <f>ROUND(G544*H544,P4)</f>
        <v>0</v>
      </c>
      <c r="L544" s="31">
        <v>0</v>
      </c>
      <c r="M544" s="24">
        <f>ROUND(G544*L544,P4)</f>
        <v>0</v>
      </c>
      <c r="N544" s="25" t="s">
        <v>177</v>
      </c>
      <c r="O544" s="32">
        <f>M544*AA544</f>
        <v>0</v>
      </c>
      <c r="P544" s="1">
        <v>3</v>
      </c>
      <c r="AA544" s="1">
        <f>IF(P544=1,$O$3,IF(P544=2,$O$4,$O$5))</f>
        <v>0</v>
      </c>
    </row>
    <row r="545">
      <c r="A545" s="1" t="s">
        <v>127</v>
      </c>
      <c r="E545" s="27" t="s">
        <v>4694</v>
      </c>
    </row>
    <row r="546">
      <c r="A546" s="1" t="s">
        <v>128</v>
      </c>
    </row>
    <row r="547">
      <c r="A547" s="1" t="s">
        <v>129</v>
      </c>
      <c r="E547" s="27" t="s">
        <v>123</v>
      </c>
    </row>
    <row r="548" ht="25.5">
      <c r="A548" s="1" t="s">
        <v>121</v>
      </c>
      <c r="B548" s="1">
        <v>145</v>
      </c>
      <c r="C548" s="26" t="s">
        <v>4695</v>
      </c>
      <c r="D548" t="s">
        <v>123</v>
      </c>
      <c r="E548" s="27" t="s">
        <v>4696</v>
      </c>
      <c r="F548" s="28" t="s">
        <v>603</v>
      </c>
      <c r="G548" s="29">
        <v>37.274999999999999</v>
      </c>
      <c r="H548" s="28">
        <v>0.015855000000000001</v>
      </c>
      <c r="I548" s="30">
        <f>ROUND(G548*H548,P4)</f>
        <v>0</v>
      </c>
      <c r="L548" s="31">
        <v>0</v>
      </c>
      <c r="M548" s="24">
        <f>ROUND(G548*L548,P4)</f>
        <v>0</v>
      </c>
      <c r="N548" s="25" t="s">
        <v>177</v>
      </c>
      <c r="O548" s="32">
        <f>M548*AA548</f>
        <v>0</v>
      </c>
      <c r="P548" s="1">
        <v>3</v>
      </c>
      <c r="AA548" s="1">
        <f>IF(P548=1,$O$3,IF(P548=2,$O$4,$O$5))</f>
        <v>0</v>
      </c>
    </row>
    <row r="549" ht="38.25">
      <c r="A549" s="1" t="s">
        <v>127</v>
      </c>
      <c r="E549" s="27" t="s">
        <v>4697</v>
      </c>
    </row>
    <row r="550" ht="51">
      <c r="A550" s="1" t="s">
        <v>128</v>
      </c>
      <c r="E550" s="33" t="s">
        <v>4698</v>
      </c>
    </row>
    <row r="551">
      <c r="A551" s="1" t="s">
        <v>129</v>
      </c>
      <c r="E551" s="27" t="s">
        <v>123</v>
      </c>
    </row>
    <row r="552">
      <c r="A552" s="1" t="s">
        <v>118</v>
      </c>
      <c r="C552" s="22" t="s">
        <v>1901</v>
      </c>
      <c r="E552" s="23" t="s">
        <v>1902</v>
      </c>
      <c r="L552" s="24">
        <f>SUMIFS(L553:L604,A553:A604,"P")</f>
        <v>0</v>
      </c>
      <c r="M552" s="24">
        <f>SUMIFS(M553:M604,A553:A604,"P")</f>
        <v>0</v>
      </c>
      <c r="N552" s="25"/>
    </row>
    <row r="553">
      <c r="A553" s="1" t="s">
        <v>121</v>
      </c>
      <c r="B553" s="1">
        <v>150</v>
      </c>
      <c r="C553" s="26" t="s">
        <v>1903</v>
      </c>
      <c r="D553" t="s">
        <v>123</v>
      </c>
      <c r="E553" s="27" t="s">
        <v>1904</v>
      </c>
      <c r="F553" s="28" t="s">
        <v>603</v>
      </c>
      <c r="G553" s="29">
        <v>275.23200000000003</v>
      </c>
      <c r="H553" s="28">
        <v>0</v>
      </c>
      <c r="I553" s="30">
        <f>ROUND(G553*H553,P4)</f>
        <v>0</v>
      </c>
      <c r="L553" s="31">
        <v>0</v>
      </c>
      <c r="M553" s="24">
        <f>ROUND(G553*L553,P4)</f>
        <v>0</v>
      </c>
      <c r="N553" s="25" t="s">
        <v>536</v>
      </c>
      <c r="O553" s="32">
        <f>M553*AA553</f>
        <v>0</v>
      </c>
      <c r="P553" s="1">
        <v>3</v>
      </c>
      <c r="AA553" s="1">
        <f>IF(P553=1,$O$3,IF(P553=2,$O$4,$O$5))</f>
        <v>0</v>
      </c>
    </row>
    <row r="554">
      <c r="A554" s="1" t="s">
        <v>127</v>
      </c>
      <c r="E554" s="27" t="s">
        <v>1904</v>
      </c>
    </row>
    <row r="555">
      <c r="A555" s="1" t="s">
        <v>128</v>
      </c>
    </row>
    <row r="556">
      <c r="A556" s="1" t="s">
        <v>129</v>
      </c>
      <c r="E556" s="27" t="s">
        <v>123</v>
      </c>
    </row>
    <row r="557" ht="25.5">
      <c r="A557" s="1" t="s">
        <v>121</v>
      </c>
      <c r="B557" s="1">
        <v>152</v>
      </c>
      <c r="C557" s="26" t="s">
        <v>1905</v>
      </c>
      <c r="D557" t="s">
        <v>123</v>
      </c>
      <c r="E557" s="27" t="s">
        <v>1906</v>
      </c>
      <c r="F557" s="28" t="s">
        <v>603</v>
      </c>
      <c r="G557" s="29">
        <v>275.23200000000003</v>
      </c>
      <c r="H557" s="28">
        <v>0.0027000000000000001</v>
      </c>
      <c r="I557" s="30">
        <f>ROUND(G557*H557,P4)</f>
        <v>0</v>
      </c>
      <c r="L557" s="31">
        <v>0</v>
      </c>
      <c r="M557" s="24">
        <f>ROUND(G557*L557,P4)</f>
        <v>0</v>
      </c>
      <c r="N557" s="25" t="s">
        <v>536</v>
      </c>
      <c r="O557" s="32">
        <f>M557*AA557</f>
        <v>0</v>
      </c>
      <c r="P557" s="1">
        <v>3</v>
      </c>
      <c r="AA557" s="1">
        <f>IF(P557=1,$O$3,IF(P557=2,$O$4,$O$5))</f>
        <v>0</v>
      </c>
    </row>
    <row r="558" ht="25.5">
      <c r="A558" s="1" t="s">
        <v>127</v>
      </c>
      <c r="E558" s="27" t="s">
        <v>1906</v>
      </c>
    </row>
    <row r="559" ht="38.25">
      <c r="A559" s="1" t="s">
        <v>128</v>
      </c>
      <c r="E559" s="33" t="s">
        <v>4636</v>
      </c>
    </row>
    <row r="560">
      <c r="A560" s="1" t="s">
        <v>129</v>
      </c>
      <c r="E560" s="27" t="s">
        <v>123</v>
      </c>
    </row>
    <row r="561" ht="25.5">
      <c r="A561" s="1" t="s">
        <v>121</v>
      </c>
      <c r="B561" s="1">
        <v>153</v>
      </c>
      <c r="C561" s="26" t="s">
        <v>1911</v>
      </c>
      <c r="D561" t="s">
        <v>123</v>
      </c>
      <c r="E561" s="27" t="s">
        <v>1912</v>
      </c>
      <c r="F561" s="28" t="s">
        <v>142</v>
      </c>
      <c r="G561" s="29">
        <v>24.100000000000001</v>
      </c>
      <c r="H561" s="28">
        <v>0.0018699999999999999</v>
      </c>
      <c r="I561" s="30">
        <f>ROUND(G561*H561,P4)</f>
        <v>0</v>
      </c>
      <c r="L561" s="31">
        <v>0</v>
      </c>
      <c r="M561" s="24">
        <f>ROUND(G561*L561,P4)</f>
        <v>0</v>
      </c>
      <c r="N561" s="25" t="s">
        <v>536</v>
      </c>
      <c r="O561" s="32">
        <f>M561*AA561</f>
        <v>0</v>
      </c>
      <c r="P561" s="1">
        <v>3</v>
      </c>
      <c r="AA561" s="1">
        <f>IF(P561=1,$O$3,IF(P561=2,$O$4,$O$5))</f>
        <v>0</v>
      </c>
    </row>
    <row r="562" ht="25.5">
      <c r="A562" s="1" t="s">
        <v>127</v>
      </c>
      <c r="E562" s="27" t="s">
        <v>1912</v>
      </c>
    </row>
    <row r="563" ht="25.5">
      <c r="A563" s="1" t="s">
        <v>128</v>
      </c>
      <c r="E563" s="33" t="s">
        <v>4699</v>
      </c>
    </row>
    <row r="564">
      <c r="A564" s="1" t="s">
        <v>129</v>
      </c>
      <c r="E564" s="27" t="s">
        <v>123</v>
      </c>
    </row>
    <row r="565">
      <c r="A565" s="1" t="s">
        <v>121</v>
      </c>
      <c r="B565" s="1">
        <v>154</v>
      </c>
      <c r="C565" s="26" t="s">
        <v>1919</v>
      </c>
      <c r="D565" t="s">
        <v>123</v>
      </c>
      <c r="E565" s="27" t="s">
        <v>1920</v>
      </c>
      <c r="F565" s="28" t="s">
        <v>142</v>
      </c>
      <c r="G565" s="29">
        <v>22.600000000000001</v>
      </c>
      <c r="H565" s="28">
        <v>0.00044000000000000002</v>
      </c>
      <c r="I565" s="30">
        <f>ROUND(G565*H565,P4)</f>
        <v>0</v>
      </c>
      <c r="L565" s="31">
        <v>0</v>
      </c>
      <c r="M565" s="24">
        <f>ROUND(G565*L565,P4)</f>
        <v>0</v>
      </c>
      <c r="N565" s="25" t="s">
        <v>536</v>
      </c>
      <c r="O565" s="32">
        <f>M565*AA565</f>
        <v>0</v>
      </c>
      <c r="P565" s="1">
        <v>3</v>
      </c>
      <c r="AA565" s="1">
        <f>IF(P565=1,$O$3,IF(P565=2,$O$4,$O$5))</f>
        <v>0</v>
      </c>
    </row>
    <row r="566">
      <c r="A566" s="1" t="s">
        <v>127</v>
      </c>
      <c r="E566" s="27" t="s">
        <v>1920</v>
      </c>
    </row>
    <row r="567" ht="25.5">
      <c r="A567" s="1" t="s">
        <v>128</v>
      </c>
      <c r="E567" s="33" t="s">
        <v>4700</v>
      </c>
    </row>
    <row r="568">
      <c r="A568" s="1" t="s">
        <v>129</v>
      </c>
      <c r="E568" s="27" t="s">
        <v>123</v>
      </c>
    </row>
    <row r="569">
      <c r="A569" s="1" t="s">
        <v>121</v>
      </c>
      <c r="B569" s="1">
        <v>155</v>
      </c>
      <c r="C569" s="26" t="s">
        <v>1922</v>
      </c>
      <c r="D569" t="s">
        <v>123</v>
      </c>
      <c r="E569" s="27" t="s">
        <v>1923</v>
      </c>
      <c r="F569" s="28" t="s">
        <v>142</v>
      </c>
      <c r="G569" s="29">
        <v>22.600000000000001</v>
      </c>
      <c r="H569" s="28">
        <v>0.00059000000000000003</v>
      </c>
      <c r="I569" s="30">
        <f>ROUND(G569*H569,P4)</f>
        <v>0</v>
      </c>
      <c r="L569" s="31">
        <v>0</v>
      </c>
      <c r="M569" s="24">
        <f>ROUND(G569*L569,P4)</f>
        <v>0</v>
      </c>
      <c r="N569" s="25" t="s">
        <v>536</v>
      </c>
      <c r="O569" s="32">
        <f>M569*AA569</f>
        <v>0</v>
      </c>
      <c r="P569" s="1">
        <v>3</v>
      </c>
      <c r="AA569" s="1">
        <f>IF(P569=1,$O$3,IF(P569=2,$O$4,$O$5))</f>
        <v>0</v>
      </c>
    </row>
    <row r="570">
      <c r="A570" s="1" t="s">
        <v>127</v>
      </c>
      <c r="E570" s="27" t="s">
        <v>1923</v>
      </c>
    </row>
    <row r="571" ht="25.5">
      <c r="A571" s="1" t="s">
        <v>128</v>
      </c>
      <c r="E571" s="33" t="s">
        <v>4701</v>
      </c>
    </row>
    <row r="572">
      <c r="A572" s="1" t="s">
        <v>129</v>
      </c>
      <c r="E572" s="27" t="s">
        <v>123</v>
      </c>
    </row>
    <row r="573" ht="25.5">
      <c r="A573" s="1" t="s">
        <v>121</v>
      </c>
      <c r="B573" s="1">
        <v>156</v>
      </c>
      <c r="C573" s="26" t="s">
        <v>1934</v>
      </c>
      <c r="D573" t="s">
        <v>123</v>
      </c>
      <c r="E573" s="27" t="s">
        <v>1935</v>
      </c>
      <c r="F573" s="28" t="s">
        <v>142</v>
      </c>
      <c r="G573" s="29">
        <v>9.6999999999999993</v>
      </c>
      <c r="H573" s="28">
        <v>0.00051999999999999995</v>
      </c>
      <c r="I573" s="30">
        <f>ROUND(G573*H573,P4)</f>
        <v>0</v>
      </c>
      <c r="L573" s="31">
        <v>0</v>
      </c>
      <c r="M573" s="24">
        <f>ROUND(G573*L573,P4)</f>
        <v>0</v>
      </c>
      <c r="N573" s="25" t="s">
        <v>536</v>
      </c>
      <c r="O573" s="32">
        <f>M573*AA573</f>
        <v>0</v>
      </c>
      <c r="P573" s="1">
        <v>3</v>
      </c>
      <c r="AA573" s="1">
        <f>IF(P573=1,$O$3,IF(P573=2,$O$4,$O$5))</f>
        <v>0</v>
      </c>
    </row>
    <row r="574" ht="25.5">
      <c r="A574" s="1" t="s">
        <v>127</v>
      </c>
      <c r="E574" s="27" t="s">
        <v>1935</v>
      </c>
    </row>
    <row r="575" ht="25.5">
      <c r="A575" s="1" t="s">
        <v>128</v>
      </c>
      <c r="E575" s="33" t="s">
        <v>4702</v>
      </c>
    </row>
    <row r="576">
      <c r="A576" s="1" t="s">
        <v>129</v>
      </c>
      <c r="E576" s="27" t="s">
        <v>123</v>
      </c>
    </row>
    <row r="577" ht="25.5">
      <c r="A577" s="1" t="s">
        <v>121</v>
      </c>
      <c r="B577" s="1">
        <v>157</v>
      </c>
      <c r="C577" s="26" t="s">
        <v>1937</v>
      </c>
      <c r="D577" t="s">
        <v>123</v>
      </c>
      <c r="E577" s="27" t="s">
        <v>1938</v>
      </c>
      <c r="F577" s="28" t="s">
        <v>142</v>
      </c>
      <c r="G577" s="29">
        <v>48</v>
      </c>
      <c r="H577" s="28">
        <v>0.00063000000000000003</v>
      </c>
      <c r="I577" s="30">
        <f>ROUND(G577*H577,P4)</f>
        <v>0</v>
      </c>
      <c r="L577" s="31">
        <v>0</v>
      </c>
      <c r="M577" s="24">
        <f>ROUND(G577*L577,P4)</f>
        <v>0</v>
      </c>
      <c r="N577" s="25" t="s">
        <v>536</v>
      </c>
      <c r="O577" s="32">
        <f>M577*AA577</f>
        <v>0</v>
      </c>
      <c r="P577" s="1">
        <v>3</v>
      </c>
      <c r="AA577" s="1">
        <f>IF(P577=1,$O$3,IF(P577=2,$O$4,$O$5))</f>
        <v>0</v>
      </c>
    </row>
    <row r="578" ht="25.5">
      <c r="A578" s="1" t="s">
        <v>127</v>
      </c>
      <c r="E578" s="27" t="s">
        <v>1938</v>
      </c>
    </row>
    <row r="579" ht="25.5">
      <c r="A579" s="1" t="s">
        <v>128</v>
      </c>
      <c r="E579" s="33" t="s">
        <v>4703</v>
      </c>
    </row>
    <row r="580">
      <c r="A580" s="1" t="s">
        <v>129</v>
      </c>
      <c r="E580" s="27" t="s">
        <v>123</v>
      </c>
    </row>
    <row r="581" ht="25.5">
      <c r="A581" s="1" t="s">
        <v>121</v>
      </c>
      <c r="B581" s="1">
        <v>158</v>
      </c>
      <c r="C581" s="26" t="s">
        <v>1943</v>
      </c>
      <c r="D581" t="s">
        <v>123</v>
      </c>
      <c r="E581" s="27" t="s">
        <v>1944</v>
      </c>
      <c r="F581" s="28" t="s">
        <v>142</v>
      </c>
      <c r="G581" s="29">
        <v>48</v>
      </c>
      <c r="H581" s="28">
        <v>0.00097000000000000005</v>
      </c>
      <c r="I581" s="30">
        <f>ROUND(G581*H581,P4)</f>
        <v>0</v>
      </c>
      <c r="L581" s="31">
        <v>0</v>
      </c>
      <c r="M581" s="24">
        <f>ROUND(G581*L581,P4)</f>
        <v>0</v>
      </c>
      <c r="N581" s="25" t="s">
        <v>536</v>
      </c>
      <c r="O581" s="32">
        <f>M581*AA581</f>
        <v>0</v>
      </c>
      <c r="P581" s="1">
        <v>3</v>
      </c>
      <c r="AA581" s="1">
        <f>IF(P581=1,$O$3,IF(P581=2,$O$4,$O$5))</f>
        <v>0</v>
      </c>
    </row>
    <row r="582" ht="25.5">
      <c r="A582" s="1" t="s">
        <v>127</v>
      </c>
      <c r="E582" s="27" t="s">
        <v>1944</v>
      </c>
    </row>
    <row r="583" ht="25.5">
      <c r="A583" s="1" t="s">
        <v>128</v>
      </c>
      <c r="E583" s="33" t="s">
        <v>4704</v>
      </c>
    </row>
    <row r="584">
      <c r="A584" s="1" t="s">
        <v>129</v>
      </c>
      <c r="E584" s="27" t="s">
        <v>123</v>
      </c>
    </row>
    <row r="585">
      <c r="A585" s="1" t="s">
        <v>121</v>
      </c>
      <c r="B585" s="1">
        <v>159</v>
      </c>
      <c r="C585" s="26" t="s">
        <v>1985</v>
      </c>
      <c r="D585" t="s">
        <v>123</v>
      </c>
      <c r="E585" s="27" t="s">
        <v>1986</v>
      </c>
      <c r="F585" s="28" t="s">
        <v>142</v>
      </c>
      <c r="G585" s="29">
        <v>48</v>
      </c>
      <c r="H585" s="28">
        <v>0.00091</v>
      </c>
      <c r="I585" s="30">
        <f>ROUND(G585*H585,P4)</f>
        <v>0</v>
      </c>
      <c r="L585" s="31">
        <v>0</v>
      </c>
      <c r="M585" s="24">
        <f>ROUND(G585*L585,P4)</f>
        <v>0</v>
      </c>
      <c r="N585" s="25" t="s">
        <v>536</v>
      </c>
      <c r="O585" s="32">
        <f>M585*AA585</f>
        <v>0</v>
      </c>
      <c r="P585" s="1">
        <v>3</v>
      </c>
      <c r="AA585" s="1">
        <f>IF(P585=1,$O$3,IF(P585=2,$O$4,$O$5))</f>
        <v>0</v>
      </c>
    </row>
    <row r="586">
      <c r="A586" s="1" t="s">
        <v>127</v>
      </c>
      <c r="E586" s="27" t="s">
        <v>1986</v>
      </c>
    </row>
    <row r="587" ht="25.5">
      <c r="A587" s="1" t="s">
        <v>128</v>
      </c>
      <c r="E587" s="33" t="s">
        <v>4705</v>
      </c>
    </row>
    <row r="588">
      <c r="A588" s="1" t="s">
        <v>129</v>
      </c>
      <c r="E588" s="27" t="s">
        <v>123</v>
      </c>
    </row>
    <row r="589" ht="25.5">
      <c r="A589" s="1" t="s">
        <v>121</v>
      </c>
      <c r="B589" s="1">
        <v>160</v>
      </c>
      <c r="C589" s="26" t="s">
        <v>1991</v>
      </c>
      <c r="D589" t="s">
        <v>123</v>
      </c>
      <c r="E589" s="27" t="s">
        <v>1992</v>
      </c>
      <c r="F589" s="28" t="s">
        <v>149</v>
      </c>
      <c r="G589" s="29">
        <v>4</v>
      </c>
      <c r="H589" s="28">
        <v>0.00019000000000000001</v>
      </c>
      <c r="I589" s="30">
        <f>ROUND(G589*H589,P4)</f>
        <v>0</v>
      </c>
      <c r="L589" s="31">
        <v>0</v>
      </c>
      <c r="M589" s="24">
        <f>ROUND(G589*L589,P4)</f>
        <v>0</v>
      </c>
      <c r="N589" s="25" t="s">
        <v>536</v>
      </c>
      <c r="O589" s="32">
        <f>M589*AA589</f>
        <v>0</v>
      </c>
      <c r="P589" s="1">
        <v>3</v>
      </c>
      <c r="AA589" s="1">
        <f>IF(P589=1,$O$3,IF(P589=2,$O$4,$O$5))</f>
        <v>0</v>
      </c>
    </row>
    <row r="590" ht="25.5">
      <c r="A590" s="1" t="s">
        <v>127</v>
      </c>
      <c r="E590" s="27" t="s">
        <v>1992</v>
      </c>
    </row>
    <row r="591">
      <c r="A591" s="1" t="s">
        <v>128</v>
      </c>
    </row>
    <row r="592">
      <c r="A592" s="1" t="s">
        <v>129</v>
      </c>
      <c r="E592" s="27" t="s">
        <v>123</v>
      </c>
    </row>
    <row r="593">
      <c r="A593" s="1" t="s">
        <v>121</v>
      </c>
      <c r="B593" s="1">
        <v>161</v>
      </c>
      <c r="C593" s="26" t="s">
        <v>1997</v>
      </c>
      <c r="D593" t="s">
        <v>123</v>
      </c>
      <c r="E593" s="27" t="s">
        <v>1998</v>
      </c>
      <c r="F593" s="28" t="s">
        <v>142</v>
      </c>
      <c r="G593" s="29">
        <v>18</v>
      </c>
      <c r="H593" s="28">
        <v>0.00108</v>
      </c>
      <c r="I593" s="30">
        <f>ROUND(G593*H593,P4)</f>
        <v>0</v>
      </c>
      <c r="L593" s="31">
        <v>0</v>
      </c>
      <c r="M593" s="24">
        <f>ROUND(G593*L593,P4)</f>
        <v>0</v>
      </c>
      <c r="N593" s="25" t="s">
        <v>536</v>
      </c>
      <c r="O593" s="32">
        <f>M593*AA593</f>
        <v>0</v>
      </c>
      <c r="P593" s="1">
        <v>3</v>
      </c>
      <c r="AA593" s="1">
        <f>IF(P593=1,$O$3,IF(P593=2,$O$4,$O$5))</f>
        <v>0</v>
      </c>
    </row>
    <row r="594">
      <c r="A594" s="1" t="s">
        <v>127</v>
      </c>
      <c r="E594" s="27" t="s">
        <v>1998</v>
      </c>
    </row>
    <row r="595" ht="25.5">
      <c r="A595" s="1" t="s">
        <v>128</v>
      </c>
      <c r="E595" s="33" t="s">
        <v>4706</v>
      </c>
    </row>
    <row r="596">
      <c r="A596" s="1" t="s">
        <v>129</v>
      </c>
      <c r="E596" s="27" t="s">
        <v>123</v>
      </c>
    </row>
    <row r="597" ht="25.5">
      <c r="A597" s="1" t="s">
        <v>121</v>
      </c>
      <c r="B597" s="1">
        <v>162</v>
      </c>
      <c r="C597" s="26" t="s">
        <v>4707</v>
      </c>
      <c r="D597" t="s">
        <v>123</v>
      </c>
      <c r="E597" s="27" t="s">
        <v>4708</v>
      </c>
      <c r="F597" s="28" t="s">
        <v>632</v>
      </c>
      <c r="G597" s="29">
        <v>0.95699999999999996</v>
      </c>
      <c r="H597" s="28">
        <v>0</v>
      </c>
      <c r="I597" s="30">
        <f>ROUND(G597*H597,P4)</f>
        <v>0</v>
      </c>
      <c r="L597" s="31">
        <v>0</v>
      </c>
      <c r="M597" s="24">
        <f>ROUND(G597*L597,P4)</f>
        <v>0</v>
      </c>
      <c r="N597" s="25" t="s">
        <v>536</v>
      </c>
      <c r="O597" s="32">
        <f>M597*AA597</f>
        <v>0</v>
      </c>
      <c r="P597" s="1">
        <v>3</v>
      </c>
      <c r="AA597" s="1">
        <f>IF(P597=1,$O$3,IF(P597=2,$O$4,$O$5))</f>
        <v>0</v>
      </c>
    </row>
    <row r="598" ht="38.25">
      <c r="A598" s="1" t="s">
        <v>127</v>
      </c>
      <c r="E598" s="27" t="s">
        <v>4709</v>
      </c>
    </row>
    <row r="599">
      <c r="A599" s="1" t="s">
        <v>128</v>
      </c>
    </row>
    <row r="600">
      <c r="A600" s="1" t="s">
        <v>129</v>
      </c>
      <c r="E600" s="27" t="s">
        <v>123</v>
      </c>
    </row>
    <row r="601">
      <c r="A601" s="1" t="s">
        <v>121</v>
      </c>
      <c r="B601" s="1">
        <v>151</v>
      </c>
      <c r="C601" s="26" t="s">
        <v>2003</v>
      </c>
      <c r="D601" t="s">
        <v>123</v>
      </c>
      <c r="E601" s="27" t="s">
        <v>2004</v>
      </c>
      <c r="F601" s="28" t="s">
        <v>603</v>
      </c>
      <c r="G601" s="29">
        <v>316.517</v>
      </c>
      <c r="H601" s="28">
        <v>0</v>
      </c>
      <c r="I601" s="30">
        <f>ROUND(G601*H601,P4)</f>
        <v>0</v>
      </c>
      <c r="L601" s="31">
        <v>0</v>
      </c>
      <c r="M601" s="24">
        <f>ROUND(G601*L601,P4)</f>
        <v>0</v>
      </c>
      <c r="N601" s="25" t="s">
        <v>177</v>
      </c>
      <c r="O601" s="32">
        <f>M601*AA601</f>
        <v>0</v>
      </c>
      <c r="P601" s="1">
        <v>3</v>
      </c>
      <c r="AA601" s="1">
        <f>IF(P601=1,$O$3,IF(P601=2,$O$4,$O$5))</f>
        <v>0</v>
      </c>
    </row>
    <row r="602">
      <c r="A602" s="1" t="s">
        <v>127</v>
      </c>
      <c r="E602" s="27" t="s">
        <v>2004</v>
      </c>
    </row>
    <row r="603">
      <c r="A603" s="1" t="s">
        <v>128</v>
      </c>
    </row>
    <row r="604" ht="51">
      <c r="A604" s="1" t="s">
        <v>129</v>
      </c>
      <c r="E604" s="27" t="s">
        <v>2005</v>
      </c>
    </row>
    <row r="605">
      <c r="A605" s="1" t="s">
        <v>118</v>
      </c>
      <c r="C605" s="22" t="s">
        <v>2024</v>
      </c>
      <c r="E605" s="23" t="s">
        <v>2025</v>
      </c>
      <c r="L605" s="24">
        <f>SUMIFS(L606:L617,A606:A617,"P")</f>
        <v>0</v>
      </c>
      <c r="M605" s="24">
        <f>SUMIFS(M606:M617,A606:A617,"P")</f>
        <v>0</v>
      </c>
      <c r="N605" s="25"/>
    </row>
    <row r="606" ht="25.5">
      <c r="A606" s="1" t="s">
        <v>121</v>
      </c>
      <c r="B606" s="1">
        <v>164</v>
      </c>
      <c r="C606" s="26" t="s">
        <v>2026</v>
      </c>
      <c r="D606" t="s">
        <v>123</v>
      </c>
      <c r="E606" s="27" t="s">
        <v>2027</v>
      </c>
      <c r="F606" s="28" t="s">
        <v>603</v>
      </c>
      <c r="G606" s="29">
        <v>302.755</v>
      </c>
      <c r="H606" s="28">
        <v>0.00013999999999999999</v>
      </c>
      <c r="I606" s="30">
        <f>ROUND(G606*H606,P4)</f>
        <v>0</v>
      </c>
      <c r="L606" s="31">
        <v>0</v>
      </c>
      <c r="M606" s="24">
        <f>ROUND(G606*L606,P4)</f>
        <v>0</v>
      </c>
      <c r="N606" s="25" t="s">
        <v>536</v>
      </c>
      <c r="O606" s="32">
        <f>M606*AA606</f>
        <v>0</v>
      </c>
      <c r="P606" s="1">
        <v>3</v>
      </c>
      <c r="AA606" s="1">
        <f>IF(P606=1,$O$3,IF(P606=2,$O$4,$O$5))</f>
        <v>0</v>
      </c>
    </row>
    <row r="607" ht="25.5">
      <c r="A607" s="1" t="s">
        <v>127</v>
      </c>
      <c r="E607" s="27" t="s">
        <v>2027</v>
      </c>
    </row>
    <row r="608">
      <c r="A608" s="1" t="s">
        <v>128</v>
      </c>
    </row>
    <row r="609">
      <c r="A609" s="1" t="s">
        <v>129</v>
      </c>
      <c r="E609" s="27" t="s">
        <v>123</v>
      </c>
    </row>
    <row r="610" ht="25.5">
      <c r="A610" s="1" t="s">
        <v>121</v>
      </c>
      <c r="B610" s="1">
        <v>163</v>
      </c>
      <c r="C610" s="26" t="s">
        <v>2031</v>
      </c>
      <c r="D610" t="s">
        <v>123</v>
      </c>
      <c r="E610" s="27" t="s">
        <v>2032</v>
      </c>
      <c r="F610" s="28" t="s">
        <v>603</v>
      </c>
      <c r="G610" s="29">
        <v>275.23200000000003</v>
      </c>
      <c r="H610" s="28">
        <v>0</v>
      </c>
      <c r="I610" s="30">
        <f>ROUND(G610*H610,P4)</f>
        <v>0</v>
      </c>
      <c r="L610" s="31">
        <v>0</v>
      </c>
      <c r="M610" s="24">
        <f>ROUND(G610*L610,P4)</f>
        <v>0</v>
      </c>
      <c r="N610" s="25" t="s">
        <v>536</v>
      </c>
      <c r="O610" s="32">
        <f>M610*AA610</f>
        <v>0</v>
      </c>
      <c r="P610" s="1">
        <v>3</v>
      </c>
      <c r="AA610" s="1">
        <f>IF(P610=1,$O$3,IF(P610=2,$O$4,$O$5))</f>
        <v>0</v>
      </c>
    </row>
    <row r="611" ht="25.5">
      <c r="A611" s="1" t="s">
        <v>127</v>
      </c>
      <c r="E611" s="27" t="s">
        <v>2032</v>
      </c>
    </row>
    <row r="612" ht="38.25">
      <c r="A612" s="1" t="s">
        <v>128</v>
      </c>
      <c r="E612" s="33" t="s">
        <v>4636</v>
      </c>
    </row>
    <row r="613">
      <c r="A613" s="1" t="s">
        <v>129</v>
      </c>
      <c r="E613" s="27" t="s">
        <v>123</v>
      </c>
    </row>
    <row r="614" ht="25.5">
      <c r="A614" s="1" t="s">
        <v>121</v>
      </c>
      <c r="B614" s="1">
        <v>165</v>
      </c>
      <c r="C614" s="26" t="s">
        <v>4710</v>
      </c>
      <c r="D614" t="s">
        <v>123</v>
      </c>
      <c r="E614" s="27" t="s">
        <v>4711</v>
      </c>
      <c r="F614" s="28" t="s">
        <v>632</v>
      </c>
      <c r="G614" s="29">
        <v>0.042000000000000003</v>
      </c>
      <c r="H614" s="28">
        <v>0</v>
      </c>
      <c r="I614" s="30">
        <f>ROUND(G614*H614,P4)</f>
        <v>0</v>
      </c>
      <c r="L614" s="31">
        <v>0</v>
      </c>
      <c r="M614" s="24">
        <f>ROUND(G614*L614,P4)</f>
        <v>0</v>
      </c>
      <c r="N614" s="25" t="s">
        <v>536</v>
      </c>
      <c r="O614" s="32">
        <f>M614*AA614</f>
        <v>0</v>
      </c>
      <c r="P614" s="1">
        <v>3</v>
      </c>
      <c r="AA614" s="1">
        <f>IF(P614=1,$O$3,IF(P614=2,$O$4,$O$5))</f>
        <v>0</v>
      </c>
    </row>
    <row r="615" ht="25.5">
      <c r="A615" s="1" t="s">
        <v>127</v>
      </c>
      <c r="E615" s="27" t="s">
        <v>4711</v>
      </c>
    </row>
    <row r="616">
      <c r="A616" s="1" t="s">
        <v>128</v>
      </c>
    </row>
    <row r="617">
      <c r="A617" s="1" t="s">
        <v>129</v>
      </c>
      <c r="E617" s="27" t="s">
        <v>123</v>
      </c>
    </row>
    <row r="618">
      <c r="A618" s="1" t="s">
        <v>118</v>
      </c>
      <c r="C618" s="22" t="s">
        <v>2039</v>
      </c>
      <c r="E618" s="23" t="s">
        <v>2040</v>
      </c>
      <c r="L618" s="24">
        <f>SUMIFS(L619:L718,A619:A718,"P")</f>
        <v>0</v>
      </c>
      <c r="M618" s="24">
        <f>SUMIFS(M619:M718,A619:A718,"P")</f>
        <v>0</v>
      </c>
      <c r="N618" s="25"/>
    </row>
    <row r="619">
      <c r="A619" s="1" t="s">
        <v>121</v>
      </c>
      <c r="B619" s="1">
        <v>182</v>
      </c>
      <c r="C619" s="26" t="s">
        <v>4712</v>
      </c>
      <c r="D619" t="s">
        <v>123</v>
      </c>
      <c r="E619" s="27" t="s">
        <v>4713</v>
      </c>
      <c r="F619" s="28" t="s">
        <v>149</v>
      </c>
      <c r="G619" s="29">
        <v>1</v>
      </c>
      <c r="H619" s="28">
        <v>0.0022000000000000001</v>
      </c>
      <c r="I619" s="30">
        <f>ROUND(G619*H619,P4)</f>
        <v>0</v>
      </c>
      <c r="L619" s="31">
        <v>0</v>
      </c>
      <c r="M619" s="24">
        <f>ROUND(G619*L619,P4)</f>
        <v>0</v>
      </c>
      <c r="N619" s="25" t="s">
        <v>536</v>
      </c>
      <c r="O619" s="32">
        <f>M619*AA619</f>
        <v>0</v>
      </c>
      <c r="P619" s="1">
        <v>3</v>
      </c>
      <c r="AA619" s="1">
        <f>IF(P619=1,$O$3,IF(P619=2,$O$4,$O$5))</f>
        <v>0</v>
      </c>
    </row>
    <row r="620">
      <c r="A620" s="1" t="s">
        <v>127</v>
      </c>
      <c r="E620" s="27" t="s">
        <v>4713</v>
      </c>
    </row>
    <row r="621">
      <c r="A621" s="1" t="s">
        <v>128</v>
      </c>
    </row>
    <row r="622">
      <c r="A622" s="1" t="s">
        <v>129</v>
      </c>
      <c r="E622" s="27" t="s">
        <v>123</v>
      </c>
    </row>
    <row r="623">
      <c r="A623" s="1" t="s">
        <v>121</v>
      </c>
      <c r="B623" s="1">
        <v>186</v>
      </c>
      <c r="C623" s="26" t="s">
        <v>4714</v>
      </c>
      <c r="D623" t="s">
        <v>123</v>
      </c>
      <c r="E623" s="27" t="s">
        <v>4715</v>
      </c>
      <c r="F623" s="28" t="s">
        <v>149</v>
      </c>
      <c r="G623" s="29">
        <v>4</v>
      </c>
      <c r="H623" s="28">
        <v>0.0022000000000000001</v>
      </c>
      <c r="I623" s="30">
        <f>ROUND(G623*H623,P4)</f>
        <v>0</v>
      </c>
      <c r="L623" s="31">
        <v>0</v>
      </c>
      <c r="M623" s="24">
        <f>ROUND(G623*L623,P4)</f>
        <v>0</v>
      </c>
      <c r="N623" s="25" t="s">
        <v>536</v>
      </c>
      <c r="O623" s="32">
        <f>M623*AA623</f>
        <v>0</v>
      </c>
      <c r="P623" s="1">
        <v>3</v>
      </c>
      <c r="AA623" s="1">
        <f>IF(P623=1,$O$3,IF(P623=2,$O$4,$O$5))</f>
        <v>0</v>
      </c>
    </row>
    <row r="624">
      <c r="A624" s="1" t="s">
        <v>127</v>
      </c>
      <c r="E624" s="27" t="s">
        <v>4715</v>
      </c>
    </row>
    <row r="625">
      <c r="A625" s="1" t="s">
        <v>128</v>
      </c>
    </row>
    <row r="626">
      <c r="A626" s="1" t="s">
        <v>129</v>
      </c>
      <c r="E626" s="27" t="s">
        <v>123</v>
      </c>
    </row>
    <row r="627">
      <c r="A627" s="1" t="s">
        <v>121</v>
      </c>
      <c r="B627" s="1">
        <v>177</v>
      </c>
      <c r="C627" s="26" t="s">
        <v>4716</v>
      </c>
      <c r="D627" t="s">
        <v>123</v>
      </c>
      <c r="E627" s="27" t="s">
        <v>4717</v>
      </c>
      <c r="F627" s="28" t="s">
        <v>149</v>
      </c>
      <c r="G627" s="29">
        <v>1</v>
      </c>
      <c r="H627" s="28">
        <v>0.0023999999999999998</v>
      </c>
      <c r="I627" s="30">
        <f>ROUND(G627*H627,P4)</f>
        <v>0</v>
      </c>
      <c r="L627" s="31">
        <v>0</v>
      </c>
      <c r="M627" s="24">
        <f>ROUND(G627*L627,P4)</f>
        <v>0</v>
      </c>
      <c r="N627" s="25" t="s">
        <v>536</v>
      </c>
      <c r="O627" s="32">
        <f>M627*AA627</f>
        <v>0</v>
      </c>
      <c r="P627" s="1">
        <v>3</v>
      </c>
      <c r="AA627" s="1">
        <f>IF(P627=1,$O$3,IF(P627=2,$O$4,$O$5))</f>
        <v>0</v>
      </c>
    </row>
    <row r="628">
      <c r="A628" s="1" t="s">
        <v>127</v>
      </c>
      <c r="E628" s="27" t="s">
        <v>4717</v>
      </c>
    </row>
    <row r="629">
      <c r="A629" s="1" t="s">
        <v>128</v>
      </c>
    </row>
    <row r="630">
      <c r="A630" s="1" t="s">
        <v>129</v>
      </c>
      <c r="E630" s="27" t="s">
        <v>123</v>
      </c>
    </row>
    <row r="631">
      <c r="A631" s="1" t="s">
        <v>121</v>
      </c>
      <c r="B631" s="1">
        <v>179</v>
      </c>
      <c r="C631" s="26" t="s">
        <v>4718</v>
      </c>
      <c r="D631" t="s">
        <v>123</v>
      </c>
      <c r="E631" s="27" t="s">
        <v>4719</v>
      </c>
      <c r="F631" s="28" t="s">
        <v>149</v>
      </c>
      <c r="G631" s="29">
        <v>1</v>
      </c>
      <c r="H631" s="28">
        <v>0.00014999999999999999</v>
      </c>
      <c r="I631" s="30">
        <f>ROUND(G631*H631,P4)</f>
        <v>0</v>
      </c>
      <c r="L631" s="31">
        <v>0</v>
      </c>
      <c r="M631" s="24">
        <f>ROUND(G631*L631,P4)</f>
        <v>0</v>
      </c>
      <c r="N631" s="25" t="s">
        <v>536</v>
      </c>
      <c r="O631" s="32">
        <f>M631*AA631</f>
        <v>0</v>
      </c>
      <c r="P631" s="1">
        <v>3</v>
      </c>
      <c r="AA631" s="1">
        <f>IF(P631=1,$O$3,IF(P631=2,$O$4,$O$5))</f>
        <v>0</v>
      </c>
    </row>
    <row r="632">
      <c r="A632" s="1" t="s">
        <v>127</v>
      </c>
      <c r="E632" s="27" t="s">
        <v>4719</v>
      </c>
    </row>
    <row r="633">
      <c r="A633" s="1" t="s">
        <v>128</v>
      </c>
    </row>
    <row r="634">
      <c r="A634" s="1" t="s">
        <v>129</v>
      </c>
      <c r="E634" s="27" t="s">
        <v>123</v>
      </c>
    </row>
    <row r="635">
      <c r="A635" s="1" t="s">
        <v>121</v>
      </c>
      <c r="B635" s="1">
        <v>184</v>
      </c>
      <c r="C635" s="26" t="s">
        <v>4720</v>
      </c>
      <c r="D635" t="s">
        <v>123</v>
      </c>
      <c r="E635" s="27" t="s">
        <v>4721</v>
      </c>
      <c r="F635" s="28" t="s">
        <v>149</v>
      </c>
      <c r="G635" s="29">
        <v>4</v>
      </c>
      <c r="H635" s="28">
        <v>0.00014999999999999999</v>
      </c>
      <c r="I635" s="30">
        <f>ROUND(G635*H635,P4)</f>
        <v>0</v>
      </c>
      <c r="L635" s="31">
        <v>0</v>
      </c>
      <c r="M635" s="24">
        <f>ROUND(G635*L635,P4)</f>
        <v>0</v>
      </c>
      <c r="N635" s="25" t="s">
        <v>536</v>
      </c>
      <c r="O635" s="32">
        <f>M635*AA635</f>
        <v>0</v>
      </c>
      <c r="P635" s="1">
        <v>3</v>
      </c>
      <c r="AA635" s="1">
        <f>IF(P635=1,$O$3,IF(P635=2,$O$4,$O$5))</f>
        <v>0</v>
      </c>
    </row>
    <row r="636">
      <c r="A636" s="1" t="s">
        <v>127</v>
      </c>
      <c r="E636" s="27" t="s">
        <v>4721</v>
      </c>
    </row>
    <row r="637">
      <c r="A637" s="1" t="s">
        <v>128</v>
      </c>
    </row>
    <row r="638">
      <c r="A638" s="1" t="s">
        <v>129</v>
      </c>
      <c r="E638" s="27" t="s">
        <v>123</v>
      </c>
    </row>
    <row r="639">
      <c r="A639" s="1" t="s">
        <v>121</v>
      </c>
      <c r="B639" s="1">
        <v>180</v>
      </c>
      <c r="C639" s="26" t="s">
        <v>4722</v>
      </c>
      <c r="D639" t="s">
        <v>123</v>
      </c>
      <c r="E639" s="27" t="s">
        <v>4723</v>
      </c>
      <c r="F639" s="28" t="s">
        <v>149</v>
      </c>
      <c r="G639" s="29">
        <v>1</v>
      </c>
      <c r="H639" s="28">
        <v>0.00014999999999999999</v>
      </c>
      <c r="I639" s="30">
        <f>ROUND(G639*H639,P4)</f>
        <v>0</v>
      </c>
      <c r="L639" s="31">
        <v>0</v>
      </c>
      <c r="M639" s="24">
        <f>ROUND(G639*L639,P4)</f>
        <v>0</v>
      </c>
      <c r="N639" s="25" t="s">
        <v>536</v>
      </c>
      <c r="O639" s="32">
        <f>M639*AA639</f>
        <v>0</v>
      </c>
      <c r="P639" s="1">
        <v>3</v>
      </c>
      <c r="AA639" s="1">
        <f>IF(P639=1,$O$3,IF(P639=2,$O$4,$O$5))</f>
        <v>0</v>
      </c>
    </row>
    <row r="640">
      <c r="A640" s="1" t="s">
        <v>127</v>
      </c>
      <c r="E640" s="27" t="s">
        <v>4723</v>
      </c>
    </row>
    <row r="641">
      <c r="A641" s="1" t="s">
        <v>128</v>
      </c>
    </row>
    <row r="642">
      <c r="A642" s="1" t="s">
        <v>129</v>
      </c>
      <c r="E642" s="27" t="s">
        <v>123</v>
      </c>
    </row>
    <row r="643">
      <c r="A643" s="1" t="s">
        <v>121</v>
      </c>
      <c r="B643" s="1">
        <v>168</v>
      </c>
      <c r="C643" s="26" t="s">
        <v>4724</v>
      </c>
      <c r="D643" t="s">
        <v>123</v>
      </c>
      <c r="E643" s="27" t="s">
        <v>4725</v>
      </c>
      <c r="F643" s="28" t="s">
        <v>125</v>
      </c>
      <c r="G643" s="29">
        <v>7.6710000000000003</v>
      </c>
      <c r="H643" s="28">
        <v>0.5</v>
      </c>
      <c r="I643" s="30">
        <f>ROUND(G643*H643,P4)</f>
        <v>0</v>
      </c>
      <c r="L643" s="31">
        <v>0</v>
      </c>
      <c r="M643" s="24">
        <f>ROUND(G643*L643,P4)</f>
        <v>0</v>
      </c>
      <c r="N643" s="25" t="s">
        <v>536</v>
      </c>
      <c r="O643" s="32">
        <f>M643*AA643</f>
        <v>0</v>
      </c>
      <c r="P643" s="1">
        <v>3</v>
      </c>
      <c r="AA643" s="1">
        <f>IF(P643=1,$O$3,IF(P643=2,$O$4,$O$5))</f>
        <v>0</v>
      </c>
    </row>
    <row r="644">
      <c r="A644" s="1" t="s">
        <v>127</v>
      </c>
      <c r="E644" s="27" t="s">
        <v>4725</v>
      </c>
    </row>
    <row r="645" ht="38.25">
      <c r="A645" s="1" t="s">
        <v>128</v>
      </c>
      <c r="E645" s="33" t="s">
        <v>4726</v>
      </c>
    </row>
    <row r="646">
      <c r="A646" s="1" t="s">
        <v>129</v>
      </c>
      <c r="E646" s="27" t="s">
        <v>123</v>
      </c>
    </row>
    <row r="647">
      <c r="A647" s="1" t="s">
        <v>121</v>
      </c>
      <c r="B647" s="1">
        <v>171</v>
      </c>
      <c r="C647" s="26" t="s">
        <v>4727</v>
      </c>
      <c r="D647" t="s">
        <v>123</v>
      </c>
      <c r="E647" s="27" t="s">
        <v>4728</v>
      </c>
      <c r="F647" s="28" t="s">
        <v>125</v>
      </c>
      <c r="G647" s="29">
        <v>2.569</v>
      </c>
      <c r="H647" s="28">
        <v>0.5</v>
      </c>
      <c r="I647" s="30">
        <f>ROUND(G647*H647,P4)</f>
        <v>0</v>
      </c>
      <c r="L647" s="31">
        <v>0</v>
      </c>
      <c r="M647" s="24">
        <f>ROUND(G647*L647,P4)</f>
        <v>0</v>
      </c>
      <c r="N647" s="25" t="s">
        <v>536</v>
      </c>
      <c r="O647" s="32">
        <f>M647*AA647</f>
        <v>0</v>
      </c>
      <c r="P647" s="1">
        <v>3</v>
      </c>
      <c r="AA647" s="1">
        <f>IF(P647=1,$O$3,IF(P647=2,$O$4,$O$5))</f>
        <v>0</v>
      </c>
    </row>
    <row r="648">
      <c r="A648" s="1" t="s">
        <v>127</v>
      </c>
      <c r="E648" s="27" t="s">
        <v>4728</v>
      </c>
    </row>
    <row r="649" ht="38.25">
      <c r="A649" s="1" t="s">
        <v>128</v>
      </c>
      <c r="E649" s="33" t="s">
        <v>4729</v>
      </c>
    </row>
    <row r="650">
      <c r="A650" s="1" t="s">
        <v>129</v>
      </c>
      <c r="E650" s="27" t="s">
        <v>123</v>
      </c>
    </row>
    <row r="651">
      <c r="A651" s="1" t="s">
        <v>121</v>
      </c>
      <c r="B651" s="1">
        <v>170</v>
      </c>
      <c r="C651" s="26" t="s">
        <v>4730</v>
      </c>
      <c r="D651" t="s">
        <v>123</v>
      </c>
      <c r="E651" s="27" t="s">
        <v>4731</v>
      </c>
      <c r="F651" s="28" t="s">
        <v>603</v>
      </c>
      <c r="G651" s="29">
        <v>152.571</v>
      </c>
      <c r="H651" s="28">
        <v>0</v>
      </c>
      <c r="I651" s="30">
        <f>ROUND(G651*H651,P4)</f>
        <v>0</v>
      </c>
      <c r="L651" s="31">
        <v>0</v>
      </c>
      <c r="M651" s="24">
        <f>ROUND(G651*L651,P4)</f>
        <v>0</v>
      </c>
      <c r="N651" s="25" t="s">
        <v>536</v>
      </c>
      <c r="O651" s="32">
        <f>M651*AA651</f>
        <v>0</v>
      </c>
      <c r="P651" s="1">
        <v>3</v>
      </c>
      <c r="AA651" s="1">
        <f>IF(P651=1,$O$3,IF(P651=2,$O$4,$O$5))</f>
        <v>0</v>
      </c>
    </row>
    <row r="652">
      <c r="A652" s="1" t="s">
        <v>127</v>
      </c>
      <c r="E652" s="27" t="s">
        <v>4731</v>
      </c>
    </row>
    <row r="653" ht="216.75">
      <c r="A653" s="1" t="s">
        <v>128</v>
      </c>
      <c r="E653" s="33" t="s">
        <v>4732</v>
      </c>
    </row>
    <row r="654">
      <c r="A654" s="1" t="s">
        <v>129</v>
      </c>
      <c r="E654" s="27" t="s">
        <v>123</v>
      </c>
    </row>
    <row r="655" ht="25.5">
      <c r="A655" s="1" t="s">
        <v>121</v>
      </c>
      <c r="B655" s="1">
        <v>166</v>
      </c>
      <c r="C655" s="26" t="s">
        <v>4733</v>
      </c>
      <c r="D655" t="s">
        <v>123</v>
      </c>
      <c r="E655" s="27" t="s">
        <v>4734</v>
      </c>
      <c r="F655" s="28" t="s">
        <v>603</v>
      </c>
      <c r="G655" s="29">
        <v>263.49400000000003</v>
      </c>
      <c r="H655" s="28">
        <v>0</v>
      </c>
      <c r="I655" s="30">
        <f>ROUND(G655*H655,P4)</f>
        <v>0</v>
      </c>
      <c r="L655" s="31">
        <v>0</v>
      </c>
      <c r="M655" s="24">
        <f>ROUND(G655*L655,P4)</f>
        <v>0</v>
      </c>
      <c r="N655" s="25" t="s">
        <v>536</v>
      </c>
      <c r="O655" s="32">
        <f>M655*AA655</f>
        <v>0</v>
      </c>
      <c r="P655" s="1">
        <v>3</v>
      </c>
      <c r="AA655" s="1">
        <f>IF(P655=1,$O$3,IF(P655=2,$O$4,$O$5))</f>
        <v>0</v>
      </c>
    </row>
    <row r="656" ht="25.5">
      <c r="A656" s="1" t="s">
        <v>127</v>
      </c>
      <c r="E656" s="27" t="s">
        <v>4734</v>
      </c>
    </row>
    <row r="657" ht="204">
      <c r="A657" s="1" t="s">
        <v>128</v>
      </c>
      <c r="E657" s="33" t="s">
        <v>4735</v>
      </c>
    </row>
    <row r="658">
      <c r="A658" s="1" t="s">
        <v>129</v>
      </c>
      <c r="E658" s="27" t="s">
        <v>123</v>
      </c>
    </row>
    <row r="659" ht="25.5">
      <c r="A659" s="1" t="s">
        <v>121</v>
      </c>
      <c r="B659" s="1">
        <v>169</v>
      </c>
      <c r="C659" s="26" t="s">
        <v>4736</v>
      </c>
      <c r="D659" t="s">
        <v>123</v>
      </c>
      <c r="E659" s="27" t="s">
        <v>4737</v>
      </c>
      <c r="F659" s="28" t="s">
        <v>142</v>
      </c>
      <c r="G659" s="29">
        <v>439.15699999999998</v>
      </c>
      <c r="H659" s="28">
        <v>0.00012999999999999999</v>
      </c>
      <c r="I659" s="30">
        <f>ROUND(G659*H659,P4)</f>
        <v>0</v>
      </c>
      <c r="L659" s="31">
        <v>0</v>
      </c>
      <c r="M659" s="24">
        <f>ROUND(G659*L659,P4)</f>
        <v>0</v>
      </c>
      <c r="N659" s="25" t="s">
        <v>536</v>
      </c>
      <c r="O659" s="32">
        <f>M659*AA659</f>
        <v>0</v>
      </c>
      <c r="P659" s="1">
        <v>3</v>
      </c>
      <c r="AA659" s="1">
        <f>IF(P659=1,$O$3,IF(P659=2,$O$4,$O$5))</f>
        <v>0</v>
      </c>
    </row>
    <row r="660" ht="25.5">
      <c r="A660" s="1" t="s">
        <v>127</v>
      </c>
      <c r="E660" s="27" t="s">
        <v>4737</v>
      </c>
    </row>
    <row r="661" ht="204">
      <c r="A661" s="1" t="s">
        <v>128</v>
      </c>
      <c r="E661" s="33" t="s">
        <v>4738</v>
      </c>
    </row>
    <row r="662">
      <c r="A662" s="1" t="s">
        <v>129</v>
      </c>
      <c r="E662" s="27" t="s">
        <v>123</v>
      </c>
    </row>
    <row r="663" ht="25.5">
      <c r="A663" s="1" t="s">
        <v>121</v>
      </c>
      <c r="B663" s="1">
        <v>167</v>
      </c>
      <c r="C663" s="26" t="s">
        <v>4739</v>
      </c>
      <c r="D663" t="s">
        <v>123</v>
      </c>
      <c r="E663" s="27" t="s">
        <v>4740</v>
      </c>
      <c r="F663" s="28" t="s">
        <v>603</v>
      </c>
      <c r="G663" s="29">
        <v>40.643000000000001</v>
      </c>
      <c r="H663" s="28">
        <v>0</v>
      </c>
      <c r="I663" s="30">
        <f>ROUND(G663*H663,P4)</f>
        <v>0</v>
      </c>
      <c r="L663" s="31">
        <v>0</v>
      </c>
      <c r="M663" s="24">
        <f>ROUND(G663*L663,P4)</f>
        <v>0</v>
      </c>
      <c r="N663" s="25" t="s">
        <v>536</v>
      </c>
      <c r="O663" s="32">
        <f>M663*AA663</f>
        <v>0</v>
      </c>
      <c r="P663" s="1">
        <v>3</v>
      </c>
      <c r="AA663" s="1">
        <f>IF(P663=1,$O$3,IF(P663=2,$O$4,$O$5))</f>
        <v>0</v>
      </c>
    </row>
    <row r="664" ht="25.5">
      <c r="A664" s="1" t="s">
        <v>127</v>
      </c>
      <c r="E664" s="27" t="s">
        <v>4740</v>
      </c>
    </row>
    <row r="665" ht="51">
      <c r="A665" s="1" t="s">
        <v>128</v>
      </c>
      <c r="E665" s="33" t="s">
        <v>4741</v>
      </c>
    </row>
    <row r="666">
      <c r="A666" s="1" t="s">
        <v>129</v>
      </c>
      <c r="E666" s="27" t="s">
        <v>123</v>
      </c>
    </row>
    <row r="667" ht="25.5">
      <c r="A667" s="1" t="s">
        <v>121</v>
      </c>
      <c r="B667" s="1">
        <v>174</v>
      </c>
      <c r="C667" s="26" t="s">
        <v>4742</v>
      </c>
      <c r="D667" t="s">
        <v>123</v>
      </c>
      <c r="E667" s="27" t="s">
        <v>4743</v>
      </c>
      <c r="F667" s="28" t="s">
        <v>149</v>
      </c>
      <c r="G667" s="29">
        <v>1</v>
      </c>
      <c r="H667" s="28">
        <v>0</v>
      </c>
      <c r="I667" s="30">
        <f>ROUND(G667*H667,P4)</f>
        <v>0</v>
      </c>
      <c r="L667" s="31">
        <v>0</v>
      </c>
      <c r="M667" s="24">
        <f>ROUND(G667*L667,P4)</f>
        <v>0</v>
      </c>
      <c r="N667" s="25" t="s">
        <v>536</v>
      </c>
      <c r="O667" s="32">
        <f>M667*AA667</f>
        <v>0</v>
      </c>
      <c r="P667" s="1">
        <v>3</v>
      </c>
      <c r="AA667" s="1">
        <f>IF(P667=1,$O$3,IF(P667=2,$O$4,$O$5))</f>
        <v>0</v>
      </c>
    </row>
    <row r="668" ht="25.5">
      <c r="A668" s="1" t="s">
        <v>127</v>
      </c>
      <c r="E668" s="27" t="s">
        <v>4743</v>
      </c>
    </row>
    <row r="669" ht="38.25">
      <c r="A669" s="1" t="s">
        <v>128</v>
      </c>
      <c r="E669" s="33" t="s">
        <v>4555</v>
      </c>
    </row>
    <row r="670">
      <c r="A670" s="1" t="s">
        <v>129</v>
      </c>
      <c r="E670" s="27" t="s">
        <v>123</v>
      </c>
    </row>
    <row r="671">
      <c r="A671" s="1" t="s">
        <v>121</v>
      </c>
      <c r="B671" s="1">
        <v>176</v>
      </c>
      <c r="C671" s="26" t="s">
        <v>4744</v>
      </c>
      <c r="D671" t="s">
        <v>123</v>
      </c>
      <c r="E671" s="27" t="s">
        <v>4745</v>
      </c>
      <c r="F671" s="28" t="s">
        <v>149</v>
      </c>
      <c r="G671" s="29">
        <v>1</v>
      </c>
      <c r="H671" s="28">
        <v>0</v>
      </c>
      <c r="I671" s="30">
        <f>ROUND(G671*H671,P4)</f>
        <v>0</v>
      </c>
      <c r="L671" s="31">
        <v>0</v>
      </c>
      <c r="M671" s="24">
        <f>ROUND(G671*L671,P4)</f>
        <v>0</v>
      </c>
      <c r="N671" s="25" t="s">
        <v>536</v>
      </c>
      <c r="O671" s="32">
        <f>M671*AA671</f>
        <v>0</v>
      </c>
      <c r="P671" s="1">
        <v>3</v>
      </c>
      <c r="AA671" s="1">
        <f>IF(P671=1,$O$3,IF(P671=2,$O$4,$O$5))</f>
        <v>0</v>
      </c>
    </row>
    <row r="672">
      <c r="A672" s="1" t="s">
        <v>127</v>
      </c>
      <c r="E672" s="27" t="s">
        <v>4745</v>
      </c>
    </row>
    <row r="673" ht="25.5">
      <c r="A673" s="1" t="s">
        <v>128</v>
      </c>
      <c r="E673" s="33" t="s">
        <v>4746</v>
      </c>
    </row>
    <row r="674">
      <c r="A674" s="1" t="s">
        <v>129</v>
      </c>
      <c r="E674" s="27" t="s">
        <v>123</v>
      </c>
    </row>
    <row r="675">
      <c r="A675" s="1" t="s">
        <v>121</v>
      </c>
      <c r="B675" s="1">
        <v>178</v>
      </c>
      <c r="C675" s="26" t="s">
        <v>4747</v>
      </c>
      <c r="D675" t="s">
        <v>123</v>
      </c>
      <c r="E675" s="27" t="s">
        <v>4748</v>
      </c>
      <c r="F675" s="28" t="s">
        <v>149</v>
      </c>
      <c r="G675" s="29">
        <v>1</v>
      </c>
      <c r="H675" s="28">
        <v>0</v>
      </c>
      <c r="I675" s="30">
        <f>ROUND(G675*H675,P4)</f>
        <v>0</v>
      </c>
      <c r="L675" s="31">
        <v>0</v>
      </c>
      <c r="M675" s="24">
        <f>ROUND(G675*L675,P4)</f>
        <v>0</v>
      </c>
      <c r="N675" s="25" t="s">
        <v>536</v>
      </c>
      <c r="O675" s="32">
        <f>M675*AA675</f>
        <v>0</v>
      </c>
      <c r="P675" s="1">
        <v>3</v>
      </c>
      <c r="AA675" s="1">
        <f>IF(P675=1,$O$3,IF(P675=2,$O$4,$O$5))</f>
        <v>0</v>
      </c>
    </row>
    <row r="676">
      <c r="A676" s="1" t="s">
        <v>127</v>
      </c>
      <c r="E676" s="27" t="s">
        <v>4748</v>
      </c>
    </row>
    <row r="677">
      <c r="A677" s="1" t="s">
        <v>128</v>
      </c>
      <c r="E677" s="33" t="s">
        <v>4749</v>
      </c>
    </row>
    <row r="678">
      <c r="A678" s="1" t="s">
        <v>129</v>
      </c>
      <c r="E678" s="27" t="s">
        <v>123</v>
      </c>
    </row>
    <row r="679">
      <c r="A679" s="1" t="s">
        <v>121</v>
      </c>
      <c r="B679" s="1">
        <v>181</v>
      </c>
      <c r="C679" s="26" t="s">
        <v>4750</v>
      </c>
      <c r="D679" t="s">
        <v>123</v>
      </c>
      <c r="E679" s="27" t="s">
        <v>4751</v>
      </c>
      <c r="F679" s="28" t="s">
        <v>149</v>
      </c>
      <c r="G679" s="29">
        <v>1</v>
      </c>
      <c r="H679" s="28">
        <v>0</v>
      </c>
      <c r="I679" s="30">
        <f>ROUND(G679*H679,P4)</f>
        <v>0</v>
      </c>
      <c r="L679" s="31">
        <v>0</v>
      </c>
      <c r="M679" s="24">
        <f>ROUND(G679*L679,P4)</f>
        <v>0</v>
      </c>
      <c r="N679" s="25" t="s">
        <v>536</v>
      </c>
      <c r="O679" s="32">
        <f>M679*AA679</f>
        <v>0</v>
      </c>
      <c r="P679" s="1">
        <v>3</v>
      </c>
      <c r="AA679" s="1">
        <f>IF(P679=1,$O$3,IF(P679=2,$O$4,$O$5))</f>
        <v>0</v>
      </c>
    </row>
    <row r="680">
      <c r="A680" s="1" t="s">
        <v>127</v>
      </c>
      <c r="E680" s="27" t="s">
        <v>4751</v>
      </c>
    </row>
    <row r="681">
      <c r="A681" s="1" t="s">
        <v>128</v>
      </c>
      <c r="E681" s="33" t="s">
        <v>4749</v>
      </c>
    </row>
    <row r="682">
      <c r="A682" s="1" t="s">
        <v>129</v>
      </c>
      <c r="E682" s="27" t="s">
        <v>123</v>
      </c>
    </row>
    <row r="683">
      <c r="A683" s="1" t="s">
        <v>121</v>
      </c>
      <c r="B683" s="1">
        <v>183</v>
      </c>
      <c r="C683" s="26" t="s">
        <v>4752</v>
      </c>
      <c r="D683" t="s">
        <v>123</v>
      </c>
      <c r="E683" s="27" t="s">
        <v>4753</v>
      </c>
      <c r="F683" s="28" t="s">
        <v>149</v>
      </c>
      <c r="G683" s="29">
        <v>4</v>
      </c>
      <c r="H683" s="28">
        <v>0</v>
      </c>
      <c r="I683" s="30">
        <f>ROUND(G683*H683,P4)</f>
        <v>0</v>
      </c>
      <c r="L683" s="31">
        <v>0</v>
      </c>
      <c r="M683" s="24">
        <f>ROUND(G683*L683,P4)</f>
        <v>0</v>
      </c>
      <c r="N683" s="25" t="s">
        <v>536</v>
      </c>
      <c r="O683" s="32">
        <f>M683*AA683</f>
        <v>0</v>
      </c>
      <c r="P683" s="1">
        <v>3</v>
      </c>
      <c r="AA683" s="1">
        <f>IF(P683=1,$O$3,IF(P683=2,$O$4,$O$5))</f>
        <v>0</v>
      </c>
    </row>
    <row r="684">
      <c r="A684" s="1" t="s">
        <v>127</v>
      </c>
      <c r="E684" s="27" t="s">
        <v>4753</v>
      </c>
    </row>
    <row r="685" ht="76.5">
      <c r="A685" s="1" t="s">
        <v>128</v>
      </c>
      <c r="E685" s="33" t="s">
        <v>4754</v>
      </c>
    </row>
    <row r="686">
      <c r="A686" s="1" t="s">
        <v>129</v>
      </c>
      <c r="E686" s="27" t="s">
        <v>123</v>
      </c>
    </row>
    <row r="687">
      <c r="A687" s="1" t="s">
        <v>121</v>
      </c>
      <c r="B687" s="1">
        <v>185</v>
      </c>
      <c r="C687" s="26" t="s">
        <v>4755</v>
      </c>
      <c r="D687" t="s">
        <v>123</v>
      </c>
      <c r="E687" s="27" t="s">
        <v>4756</v>
      </c>
      <c r="F687" s="28" t="s">
        <v>149</v>
      </c>
      <c r="G687" s="29">
        <v>4</v>
      </c>
      <c r="H687" s="28">
        <v>0</v>
      </c>
      <c r="I687" s="30">
        <f>ROUND(G687*H687,P4)</f>
        <v>0</v>
      </c>
      <c r="L687" s="31">
        <v>0</v>
      </c>
      <c r="M687" s="24">
        <f>ROUND(G687*L687,P4)</f>
        <v>0</v>
      </c>
      <c r="N687" s="25" t="s">
        <v>536</v>
      </c>
      <c r="O687" s="32">
        <f>M687*AA687</f>
        <v>0</v>
      </c>
      <c r="P687" s="1">
        <v>3</v>
      </c>
      <c r="AA687" s="1">
        <f>IF(P687=1,$O$3,IF(P687=2,$O$4,$O$5))</f>
        <v>0</v>
      </c>
    </row>
    <row r="688">
      <c r="A688" s="1" t="s">
        <v>127</v>
      </c>
      <c r="E688" s="27" t="s">
        <v>4756</v>
      </c>
    </row>
    <row r="689" ht="76.5">
      <c r="A689" s="1" t="s">
        <v>128</v>
      </c>
      <c r="E689" s="33" t="s">
        <v>4754</v>
      </c>
    </row>
    <row r="690">
      <c r="A690" s="1" t="s">
        <v>129</v>
      </c>
      <c r="E690" s="27" t="s">
        <v>123</v>
      </c>
    </row>
    <row r="691" ht="25.5">
      <c r="A691" s="1" t="s">
        <v>121</v>
      </c>
      <c r="B691" s="1">
        <v>172</v>
      </c>
      <c r="C691" s="26" t="s">
        <v>4757</v>
      </c>
      <c r="D691" t="s">
        <v>123</v>
      </c>
      <c r="E691" s="27" t="s">
        <v>4758</v>
      </c>
      <c r="F691" s="28" t="s">
        <v>632</v>
      </c>
      <c r="G691" s="29">
        <v>5.3380000000000001</v>
      </c>
      <c r="H691" s="28">
        <v>0</v>
      </c>
      <c r="I691" s="30">
        <f>ROUND(G691*H691,P4)</f>
        <v>0</v>
      </c>
      <c r="L691" s="31">
        <v>0</v>
      </c>
      <c r="M691" s="24">
        <f>ROUND(G691*L691,P4)</f>
        <v>0</v>
      </c>
      <c r="N691" s="25" t="s">
        <v>536</v>
      </c>
      <c r="O691" s="32">
        <f>M691*AA691</f>
        <v>0</v>
      </c>
      <c r="P691" s="1">
        <v>3</v>
      </c>
      <c r="AA691" s="1">
        <f>IF(P691=1,$O$3,IF(P691=2,$O$4,$O$5))</f>
        <v>0</v>
      </c>
    </row>
    <row r="692" ht="25.5">
      <c r="A692" s="1" t="s">
        <v>127</v>
      </c>
      <c r="E692" s="27" t="s">
        <v>4758</v>
      </c>
    </row>
    <row r="693">
      <c r="A693" s="1" t="s">
        <v>128</v>
      </c>
    </row>
    <row r="694">
      <c r="A694" s="1" t="s">
        <v>129</v>
      </c>
      <c r="E694" s="27" t="s">
        <v>123</v>
      </c>
    </row>
    <row r="695" ht="25.5">
      <c r="A695" s="1" t="s">
        <v>121</v>
      </c>
      <c r="B695" s="1">
        <v>190</v>
      </c>
      <c r="C695" s="26" t="s">
        <v>4759</v>
      </c>
      <c r="D695" t="s">
        <v>123</v>
      </c>
      <c r="E695" s="27" t="s">
        <v>4760</v>
      </c>
      <c r="F695" s="28" t="s">
        <v>632</v>
      </c>
      <c r="G695" s="29">
        <v>5.3380000000000001</v>
      </c>
      <c r="H695" s="28">
        <v>0</v>
      </c>
      <c r="I695" s="30">
        <f>ROUND(G695*H695,P4)</f>
        <v>0</v>
      </c>
      <c r="L695" s="31">
        <v>0</v>
      </c>
      <c r="M695" s="24">
        <f>ROUND(G695*L695,P4)</f>
        <v>0</v>
      </c>
      <c r="N695" s="25" t="s">
        <v>536</v>
      </c>
      <c r="O695" s="32">
        <f>M695*AA695</f>
        <v>0</v>
      </c>
      <c r="P695" s="1">
        <v>3</v>
      </c>
      <c r="AA695" s="1">
        <f>IF(P695=1,$O$3,IF(P695=2,$O$4,$O$5))</f>
        <v>0</v>
      </c>
    </row>
    <row r="696" ht="25.5">
      <c r="A696" s="1" t="s">
        <v>127</v>
      </c>
      <c r="E696" s="27" t="s">
        <v>4761</v>
      </c>
    </row>
    <row r="697">
      <c r="A697" s="1" t="s">
        <v>128</v>
      </c>
    </row>
    <row r="698">
      <c r="A698" s="1" t="s">
        <v>129</v>
      </c>
      <c r="E698" s="27" t="s">
        <v>123</v>
      </c>
    </row>
    <row r="699">
      <c r="A699" s="1" t="s">
        <v>121</v>
      </c>
      <c r="B699" s="1">
        <v>175</v>
      </c>
      <c r="C699" s="26" t="s">
        <v>4762</v>
      </c>
      <c r="D699" t="s">
        <v>123</v>
      </c>
      <c r="E699" s="27" t="s">
        <v>4763</v>
      </c>
      <c r="F699" s="28" t="s">
        <v>149</v>
      </c>
      <c r="G699" s="29">
        <v>1</v>
      </c>
      <c r="H699" s="28">
        <v>0.021499999999999998</v>
      </c>
      <c r="I699" s="30">
        <f>ROUND(G699*H699,P4)</f>
        <v>0</v>
      </c>
      <c r="L699" s="31">
        <v>0</v>
      </c>
      <c r="M699" s="24">
        <f>ROUND(G699*L699,P4)</f>
        <v>0</v>
      </c>
      <c r="N699" s="25" t="s">
        <v>177</v>
      </c>
      <c r="O699" s="32">
        <f>M699*AA699</f>
        <v>0</v>
      </c>
      <c r="P699" s="1">
        <v>3</v>
      </c>
      <c r="AA699" s="1">
        <f>IF(P699=1,$O$3,IF(P699=2,$O$4,$O$5))</f>
        <v>0</v>
      </c>
    </row>
    <row r="700">
      <c r="A700" s="1" t="s">
        <v>127</v>
      </c>
      <c r="E700" s="27" t="s">
        <v>4763</v>
      </c>
    </row>
    <row r="701">
      <c r="A701" s="1" t="s">
        <v>128</v>
      </c>
    </row>
    <row r="702">
      <c r="A702" s="1" t="s">
        <v>129</v>
      </c>
      <c r="E702" s="27" t="s">
        <v>123</v>
      </c>
    </row>
    <row r="703" ht="25.5">
      <c r="A703" s="1" t="s">
        <v>121</v>
      </c>
      <c r="B703" s="1">
        <v>173</v>
      </c>
      <c r="C703" s="26" t="s">
        <v>4764</v>
      </c>
      <c r="D703" t="s">
        <v>123</v>
      </c>
      <c r="E703" s="27" t="s">
        <v>4765</v>
      </c>
      <c r="F703" s="28" t="s">
        <v>603</v>
      </c>
      <c r="G703" s="29">
        <v>304.137</v>
      </c>
      <c r="H703" s="28">
        <v>0.00018000000000000001</v>
      </c>
      <c r="I703" s="30">
        <f>ROUND(G703*H703,P4)</f>
        <v>0</v>
      </c>
      <c r="L703" s="31">
        <v>0</v>
      </c>
      <c r="M703" s="24">
        <f>ROUND(G703*L703,P4)</f>
        <v>0</v>
      </c>
      <c r="N703" s="25" t="s">
        <v>536</v>
      </c>
      <c r="O703" s="32">
        <f>M703*AA703</f>
        <v>0</v>
      </c>
      <c r="P703" s="1">
        <v>3</v>
      </c>
      <c r="AA703" s="1">
        <f>IF(P703=1,$O$3,IF(P703=2,$O$4,$O$5))</f>
        <v>0</v>
      </c>
    </row>
    <row r="704" ht="25.5">
      <c r="A704" s="1" t="s">
        <v>127</v>
      </c>
      <c r="E704" s="27" t="s">
        <v>4765</v>
      </c>
    </row>
    <row r="705">
      <c r="A705" s="1" t="s">
        <v>128</v>
      </c>
      <c r="E705" s="33" t="s">
        <v>4766</v>
      </c>
    </row>
    <row r="706">
      <c r="A706" s="1" t="s">
        <v>129</v>
      </c>
      <c r="E706" s="27" t="s">
        <v>4767</v>
      </c>
    </row>
    <row r="707">
      <c r="A707" s="1" t="s">
        <v>121</v>
      </c>
      <c r="B707" s="1">
        <v>188</v>
      </c>
      <c r="C707" s="26" t="s">
        <v>2170</v>
      </c>
      <c r="D707" t="s">
        <v>123</v>
      </c>
      <c r="E707" s="27" t="s">
        <v>2171</v>
      </c>
      <c r="F707" s="28" t="s">
        <v>149</v>
      </c>
      <c r="G707" s="29">
        <v>4</v>
      </c>
      <c r="H707" s="28">
        <v>0</v>
      </c>
      <c r="I707" s="30">
        <f>ROUND(G707*H707,P4)</f>
        <v>0</v>
      </c>
      <c r="L707" s="31">
        <v>0</v>
      </c>
      <c r="M707" s="24">
        <f>ROUND(G707*L707,P4)</f>
        <v>0</v>
      </c>
      <c r="N707" s="25" t="s">
        <v>177</v>
      </c>
      <c r="O707" s="32">
        <f>M707*AA707</f>
        <v>0</v>
      </c>
      <c r="P707" s="1">
        <v>3</v>
      </c>
      <c r="AA707" s="1">
        <f>IF(P707=1,$O$3,IF(P707=2,$O$4,$O$5))</f>
        <v>0</v>
      </c>
    </row>
    <row r="708">
      <c r="A708" s="1" t="s">
        <v>127</v>
      </c>
      <c r="E708" s="27" t="s">
        <v>2171</v>
      </c>
    </row>
    <row r="709" ht="76.5">
      <c r="A709" s="1" t="s">
        <v>128</v>
      </c>
      <c r="E709" s="33" t="s">
        <v>4768</v>
      </c>
    </row>
    <row r="710">
      <c r="A710" s="1" t="s">
        <v>129</v>
      </c>
      <c r="E710" s="27" t="s">
        <v>123</v>
      </c>
    </row>
    <row r="711">
      <c r="A711" s="1" t="s">
        <v>121</v>
      </c>
      <c r="B711" s="1">
        <v>189</v>
      </c>
      <c r="C711" s="26" t="s">
        <v>2170</v>
      </c>
      <c r="D711" t="s">
        <v>119</v>
      </c>
      <c r="E711" s="27" t="s">
        <v>2172</v>
      </c>
      <c r="F711" s="28" t="s">
        <v>149</v>
      </c>
      <c r="G711" s="29">
        <v>12</v>
      </c>
      <c r="H711" s="28">
        <v>0</v>
      </c>
      <c r="I711" s="30">
        <f>ROUND(G711*H711,P4)</f>
        <v>0</v>
      </c>
      <c r="L711" s="31">
        <v>0</v>
      </c>
      <c r="M711" s="24">
        <f>ROUND(G711*L711,P4)</f>
        <v>0</v>
      </c>
      <c r="N711" s="25" t="s">
        <v>177</v>
      </c>
      <c r="O711" s="32">
        <f>M711*AA711</f>
        <v>0</v>
      </c>
      <c r="P711" s="1">
        <v>3</v>
      </c>
      <c r="AA711" s="1">
        <f>IF(P711=1,$O$3,IF(P711=2,$O$4,$O$5))</f>
        <v>0</v>
      </c>
    </row>
    <row r="712">
      <c r="A712" s="1" t="s">
        <v>127</v>
      </c>
      <c r="E712" s="27" t="s">
        <v>2172</v>
      </c>
    </row>
    <row r="713">
      <c r="A713" s="1" t="s">
        <v>128</v>
      </c>
    </row>
    <row r="714">
      <c r="A714" s="1" t="s">
        <v>129</v>
      </c>
      <c r="E714" s="27" t="s">
        <v>123</v>
      </c>
    </row>
    <row r="715">
      <c r="A715" s="1" t="s">
        <v>121</v>
      </c>
      <c r="B715" s="1">
        <v>187</v>
      </c>
      <c r="C715" s="26" t="s">
        <v>4769</v>
      </c>
      <c r="D715" t="s">
        <v>123</v>
      </c>
      <c r="E715" s="27" t="s">
        <v>4770</v>
      </c>
      <c r="F715" s="28" t="s">
        <v>149</v>
      </c>
      <c r="G715" s="29">
        <v>1</v>
      </c>
      <c r="H715" s="28">
        <v>0.070000000000000007</v>
      </c>
      <c r="I715" s="30">
        <f>ROUND(G715*H715,P4)</f>
        <v>0</v>
      </c>
      <c r="L715" s="31">
        <v>0</v>
      </c>
      <c r="M715" s="24">
        <f>ROUND(G715*L715,P4)</f>
        <v>0</v>
      </c>
      <c r="N715" s="25" t="s">
        <v>177</v>
      </c>
      <c r="O715" s="32">
        <f>M715*AA715</f>
        <v>0</v>
      </c>
      <c r="P715" s="1">
        <v>3</v>
      </c>
      <c r="AA715" s="1">
        <f>IF(P715=1,$O$3,IF(P715=2,$O$4,$O$5))</f>
        <v>0</v>
      </c>
    </row>
    <row r="716">
      <c r="A716" s="1" t="s">
        <v>127</v>
      </c>
      <c r="E716" s="27" t="s">
        <v>4770</v>
      </c>
    </row>
    <row r="717" ht="38.25">
      <c r="A717" s="1" t="s">
        <v>128</v>
      </c>
      <c r="E717" s="33" t="s">
        <v>4771</v>
      </c>
    </row>
    <row r="718" ht="38.25">
      <c r="A718" s="1" t="s">
        <v>129</v>
      </c>
      <c r="E718" s="27" t="s">
        <v>4772</v>
      </c>
    </row>
    <row r="719">
      <c r="A719" s="1" t="s">
        <v>118</v>
      </c>
      <c r="C719" s="22" t="s">
        <v>2261</v>
      </c>
      <c r="E719" s="23" t="s">
        <v>2262</v>
      </c>
      <c r="L719" s="24">
        <f>SUMIFS(L720:L763,A720:A763,"P")</f>
        <v>0</v>
      </c>
      <c r="M719" s="24">
        <f>SUMIFS(M720:M763,A720:A763,"P")</f>
        <v>0</v>
      </c>
      <c r="N719" s="25"/>
    </row>
    <row r="720">
      <c r="A720" s="1" t="s">
        <v>121</v>
      </c>
      <c r="B720" s="1">
        <v>192</v>
      </c>
      <c r="C720" s="26" t="s">
        <v>4773</v>
      </c>
      <c r="D720" t="s">
        <v>123</v>
      </c>
      <c r="E720" s="27" t="s">
        <v>4774</v>
      </c>
      <c r="F720" s="28" t="s">
        <v>603</v>
      </c>
      <c r="G720" s="29">
        <v>6.3959999999999999</v>
      </c>
      <c r="H720" s="28">
        <v>0.024230000000000002</v>
      </c>
      <c r="I720" s="30">
        <f>ROUND(G720*H720,P4)</f>
        <v>0</v>
      </c>
      <c r="L720" s="31">
        <v>0</v>
      </c>
      <c r="M720" s="24">
        <f>ROUND(G720*L720,P4)</f>
        <v>0</v>
      </c>
      <c r="N720" s="25" t="s">
        <v>536</v>
      </c>
      <c r="O720" s="32">
        <f>M720*AA720</f>
        <v>0</v>
      </c>
      <c r="P720" s="1">
        <v>3</v>
      </c>
      <c r="AA720" s="1">
        <f>IF(P720=1,$O$3,IF(P720=2,$O$4,$O$5))</f>
        <v>0</v>
      </c>
    </row>
    <row r="721">
      <c r="A721" s="1" t="s">
        <v>127</v>
      </c>
      <c r="E721" s="27" t="s">
        <v>4774</v>
      </c>
    </row>
    <row r="722">
      <c r="A722" s="1" t="s">
        <v>128</v>
      </c>
      <c r="E722" s="33" t="s">
        <v>4775</v>
      </c>
    </row>
    <row r="723">
      <c r="A723" s="1" t="s">
        <v>129</v>
      </c>
      <c r="E723" s="27" t="s">
        <v>123</v>
      </c>
    </row>
    <row r="724">
      <c r="A724" s="1" t="s">
        <v>121</v>
      </c>
      <c r="B724" s="1">
        <v>196</v>
      </c>
      <c r="C724" s="26" t="s">
        <v>4776</v>
      </c>
      <c r="D724" t="s">
        <v>123</v>
      </c>
      <c r="E724" s="27" t="s">
        <v>4777</v>
      </c>
      <c r="F724" s="28" t="s">
        <v>149</v>
      </c>
      <c r="G724" s="29">
        <v>3</v>
      </c>
      <c r="H724" s="28">
        <v>0.012</v>
      </c>
      <c r="I724" s="30">
        <f>ROUND(G724*H724,P4)</f>
        <v>0</v>
      </c>
      <c r="L724" s="31">
        <v>0</v>
      </c>
      <c r="M724" s="24">
        <f>ROUND(G724*L724,P4)</f>
        <v>0</v>
      </c>
      <c r="N724" s="25" t="s">
        <v>536</v>
      </c>
      <c r="O724" s="32">
        <f>M724*AA724</f>
        <v>0</v>
      </c>
      <c r="P724" s="1">
        <v>3</v>
      </c>
      <c r="AA724" s="1">
        <f>IF(P724=1,$O$3,IF(P724=2,$O$4,$O$5))</f>
        <v>0</v>
      </c>
    </row>
    <row r="725">
      <c r="A725" s="1" t="s">
        <v>127</v>
      </c>
      <c r="E725" s="27" t="s">
        <v>4777</v>
      </c>
    </row>
    <row r="726">
      <c r="A726" s="1" t="s">
        <v>128</v>
      </c>
    </row>
    <row r="727">
      <c r="A727" s="1" t="s">
        <v>129</v>
      </c>
      <c r="E727" s="27" t="s">
        <v>123</v>
      </c>
    </row>
    <row r="728">
      <c r="A728" s="1" t="s">
        <v>121</v>
      </c>
      <c r="B728" s="1">
        <v>191</v>
      </c>
      <c r="C728" s="26" t="s">
        <v>4778</v>
      </c>
      <c r="D728" t="s">
        <v>123</v>
      </c>
      <c r="E728" s="27" t="s">
        <v>4779</v>
      </c>
      <c r="F728" s="28" t="s">
        <v>149</v>
      </c>
      <c r="G728" s="29">
        <v>2</v>
      </c>
      <c r="H728" s="28">
        <v>0</v>
      </c>
      <c r="I728" s="30">
        <f>ROUND(G728*H728,P4)</f>
        <v>0</v>
      </c>
      <c r="L728" s="31">
        <v>0</v>
      </c>
      <c r="M728" s="24">
        <f>ROUND(G728*L728,P4)</f>
        <v>0</v>
      </c>
      <c r="N728" s="25" t="s">
        <v>536</v>
      </c>
      <c r="O728" s="32">
        <f>M728*AA728</f>
        <v>0</v>
      </c>
      <c r="P728" s="1">
        <v>3</v>
      </c>
      <c r="AA728" s="1">
        <f>IF(P728=1,$O$3,IF(P728=2,$O$4,$O$5))</f>
        <v>0</v>
      </c>
    </row>
    <row r="729">
      <c r="A729" s="1" t="s">
        <v>127</v>
      </c>
      <c r="E729" s="27" t="s">
        <v>4779</v>
      </c>
    </row>
    <row r="730" ht="51">
      <c r="A730" s="1" t="s">
        <v>128</v>
      </c>
      <c r="E730" s="33" t="s">
        <v>4780</v>
      </c>
    </row>
    <row r="731">
      <c r="A731" s="1" t="s">
        <v>129</v>
      </c>
      <c r="E731" s="27" t="s">
        <v>123</v>
      </c>
    </row>
    <row r="732" ht="25.5">
      <c r="A732" s="1" t="s">
        <v>121</v>
      </c>
      <c r="B732" s="1">
        <v>193</v>
      </c>
      <c r="C732" s="26" t="s">
        <v>4781</v>
      </c>
      <c r="D732" t="s">
        <v>123</v>
      </c>
      <c r="E732" s="27" t="s">
        <v>4782</v>
      </c>
      <c r="F732" s="28" t="s">
        <v>149</v>
      </c>
      <c r="G732" s="29">
        <v>3</v>
      </c>
      <c r="H732" s="28">
        <v>0.00059000000000000003</v>
      </c>
      <c r="I732" s="30">
        <f>ROUND(G732*H732,P4)</f>
        <v>0</v>
      </c>
      <c r="L732" s="31">
        <v>0</v>
      </c>
      <c r="M732" s="24">
        <f>ROUND(G732*L732,P4)</f>
        <v>0</v>
      </c>
      <c r="N732" s="25" t="s">
        <v>536</v>
      </c>
      <c r="O732" s="32">
        <f>M732*AA732</f>
        <v>0</v>
      </c>
      <c r="P732" s="1">
        <v>3</v>
      </c>
      <c r="AA732" s="1">
        <f>IF(P732=1,$O$3,IF(P732=2,$O$4,$O$5))</f>
        <v>0</v>
      </c>
    </row>
    <row r="733" ht="25.5">
      <c r="A733" s="1" t="s">
        <v>127</v>
      </c>
      <c r="E733" s="27" t="s">
        <v>4782</v>
      </c>
    </row>
    <row r="734" ht="38.25">
      <c r="A734" s="1" t="s">
        <v>128</v>
      </c>
      <c r="E734" s="33" t="s">
        <v>4783</v>
      </c>
    </row>
    <row r="735">
      <c r="A735" s="1" t="s">
        <v>129</v>
      </c>
      <c r="E735" s="27" t="s">
        <v>123</v>
      </c>
    </row>
    <row r="736" ht="25.5">
      <c r="A736" s="1" t="s">
        <v>121</v>
      </c>
      <c r="B736" s="1">
        <v>195</v>
      </c>
      <c r="C736" s="26" t="s">
        <v>4784</v>
      </c>
      <c r="D736" t="s">
        <v>123</v>
      </c>
      <c r="E736" s="27" t="s">
        <v>4785</v>
      </c>
      <c r="F736" s="28" t="s">
        <v>149</v>
      </c>
      <c r="G736" s="29">
        <v>3</v>
      </c>
      <c r="H736" s="28">
        <v>0</v>
      </c>
      <c r="I736" s="30">
        <f>ROUND(G736*H736,P4)</f>
        <v>0</v>
      </c>
      <c r="L736" s="31">
        <v>0</v>
      </c>
      <c r="M736" s="24">
        <f>ROUND(G736*L736,P4)</f>
        <v>0</v>
      </c>
      <c r="N736" s="25" t="s">
        <v>536</v>
      </c>
      <c r="O736" s="32">
        <f>M736*AA736</f>
        <v>0</v>
      </c>
      <c r="P736" s="1">
        <v>3</v>
      </c>
      <c r="AA736" s="1">
        <f>IF(P736=1,$O$3,IF(P736=2,$O$4,$O$5))</f>
        <v>0</v>
      </c>
    </row>
    <row r="737" ht="25.5">
      <c r="A737" s="1" t="s">
        <v>127</v>
      </c>
      <c r="E737" s="27" t="s">
        <v>4785</v>
      </c>
    </row>
    <row r="738" ht="25.5">
      <c r="A738" s="1" t="s">
        <v>128</v>
      </c>
      <c r="E738" s="33" t="s">
        <v>4786</v>
      </c>
    </row>
    <row r="739">
      <c r="A739" s="1" t="s">
        <v>129</v>
      </c>
      <c r="E739" s="27" t="s">
        <v>123</v>
      </c>
    </row>
    <row r="740" ht="25.5">
      <c r="A740" s="1" t="s">
        <v>121</v>
      </c>
      <c r="B740" s="1">
        <v>201</v>
      </c>
      <c r="C740" s="26" t="s">
        <v>4787</v>
      </c>
      <c r="D740" t="s">
        <v>123</v>
      </c>
      <c r="E740" s="27" t="s">
        <v>4788</v>
      </c>
      <c r="F740" s="28" t="s">
        <v>632</v>
      </c>
      <c r="G740" s="29">
        <v>0.46600000000000003</v>
      </c>
      <c r="H740" s="28">
        <v>0</v>
      </c>
      <c r="I740" s="30">
        <f>ROUND(G740*H740,P4)</f>
        <v>0</v>
      </c>
      <c r="L740" s="31">
        <v>0</v>
      </c>
      <c r="M740" s="24">
        <f>ROUND(G740*L740,P4)</f>
        <v>0</v>
      </c>
      <c r="N740" s="25" t="s">
        <v>536</v>
      </c>
      <c r="O740" s="32">
        <f>M740*AA740</f>
        <v>0</v>
      </c>
      <c r="P740" s="1">
        <v>3</v>
      </c>
      <c r="AA740" s="1">
        <f>IF(P740=1,$O$3,IF(P740=2,$O$4,$O$5))</f>
        <v>0</v>
      </c>
    </row>
    <row r="741" ht="38.25">
      <c r="A741" s="1" t="s">
        <v>127</v>
      </c>
      <c r="E741" s="27" t="s">
        <v>4789</v>
      </c>
    </row>
    <row r="742">
      <c r="A742" s="1" t="s">
        <v>128</v>
      </c>
    </row>
    <row r="743">
      <c r="A743" s="1" t="s">
        <v>129</v>
      </c>
      <c r="E743" s="27" t="s">
        <v>123</v>
      </c>
    </row>
    <row r="744">
      <c r="A744" s="1" t="s">
        <v>121</v>
      </c>
      <c r="B744" s="1">
        <v>194</v>
      </c>
      <c r="C744" s="26" t="s">
        <v>4790</v>
      </c>
      <c r="D744" t="s">
        <v>123</v>
      </c>
      <c r="E744" s="27" t="s">
        <v>4791</v>
      </c>
      <c r="F744" s="28" t="s">
        <v>149</v>
      </c>
      <c r="G744" s="29">
        <v>3</v>
      </c>
      <c r="H744" s="28">
        <v>0.091200000000000003</v>
      </c>
      <c r="I744" s="30">
        <f>ROUND(G744*H744,P4)</f>
        <v>0</v>
      </c>
      <c r="L744" s="31">
        <v>0</v>
      </c>
      <c r="M744" s="24">
        <f>ROUND(G744*L744,P4)</f>
        <v>0</v>
      </c>
      <c r="N744" s="25" t="s">
        <v>177</v>
      </c>
      <c r="O744" s="32">
        <f>M744*AA744</f>
        <v>0</v>
      </c>
      <c r="P744" s="1">
        <v>3</v>
      </c>
      <c r="AA744" s="1">
        <f>IF(P744=1,$O$3,IF(P744=2,$O$4,$O$5))</f>
        <v>0</v>
      </c>
    </row>
    <row r="745">
      <c r="A745" s="1" t="s">
        <v>127</v>
      </c>
      <c r="E745" s="27" t="s">
        <v>4791</v>
      </c>
    </row>
    <row r="746">
      <c r="A746" s="1" t="s">
        <v>128</v>
      </c>
    </row>
    <row r="747">
      <c r="A747" s="1" t="s">
        <v>129</v>
      </c>
      <c r="E747" s="27" t="s">
        <v>123</v>
      </c>
    </row>
    <row r="748">
      <c r="A748" s="1" t="s">
        <v>121</v>
      </c>
      <c r="B748" s="1">
        <v>197</v>
      </c>
      <c r="C748" s="26" t="s">
        <v>4792</v>
      </c>
      <c r="D748" t="s">
        <v>123</v>
      </c>
      <c r="E748" s="27" t="s">
        <v>4793</v>
      </c>
      <c r="F748" s="28" t="s">
        <v>1054</v>
      </c>
      <c r="G748" s="29">
        <v>283.62200000000001</v>
      </c>
      <c r="H748" s="28">
        <v>0</v>
      </c>
      <c r="I748" s="30">
        <f>ROUND(G748*H748,P4)</f>
        <v>0</v>
      </c>
      <c r="L748" s="31">
        <v>0</v>
      </c>
      <c r="M748" s="24">
        <f>ROUND(G748*L748,P4)</f>
        <v>0</v>
      </c>
      <c r="N748" s="25" t="s">
        <v>177</v>
      </c>
      <c r="O748" s="32">
        <f>M748*AA748</f>
        <v>0</v>
      </c>
      <c r="P748" s="1">
        <v>3</v>
      </c>
      <c r="AA748" s="1">
        <f>IF(P748=1,$O$3,IF(P748=2,$O$4,$O$5))</f>
        <v>0</v>
      </c>
    </row>
    <row r="749">
      <c r="A749" s="1" t="s">
        <v>127</v>
      </c>
      <c r="E749" s="27" t="s">
        <v>4793</v>
      </c>
    </row>
    <row r="750" ht="114.75">
      <c r="A750" s="1" t="s">
        <v>128</v>
      </c>
      <c r="E750" s="33" t="s">
        <v>4794</v>
      </c>
    </row>
    <row r="751" ht="51">
      <c r="A751" s="1" t="s">
        <v>129</v>
      </c>
      <c r="E751" s="27" t="s">
        <v>4795</v>
      </c>
    </row>
    <row r="752">
      <c r="A752" s="1" t="s">
        <v>121</v>
      </c>
      <c r="B752" s="1">
        <v>198</v>
      </c>
      <c r="C752" s="26" t="s">
        <v>4796</v>
      </c>
      <c r="D752" t="s">
        <v>123</v>
      </c>
      <c r="E752" s="27" t="s">
        <v>4797</v>
      </c>
      <c r="F752" s="28" t="s">
        <v>142</v>
      </c>
      <c r="G752" s="29">
        <v>20.399999999999999</v>
      </c>
      <c r="H752" s="28">
        <v>0</v>
      </c>
      <c r="I752" s="30">
        <f>ROUND(G752*H752,P4)</f>
        <v>0</v>
      </c>
      <c r="L752" s="31">
        <v>0</v>
      </c>
      <c r="M752" s="24">
        <f>ROUND(G752*L752,P4)</f>
        <v>0</v>
      </c>
      <c r="N752" s="25" t="s">
        <v>177</v>
      </c>
      <c r="O752" s="32">
        <f>M752*AA752</f>
        <v>0</v>
      </c>
      <c r="P752" s="1">
        <v>3</v>
      </c>
      <c r="AA752" s="1">
        <f>IF(P752=1,$O$3,IF(P752=2,$O$4,$O$5))</f>
        <v>0</v>
      </c>
    </row>
    <row r="753">
      <c r="A753" s="1" t="s">
        <v>127</v>
      </c>
      <c r="E753" s="27" t="s">
        <v>4797</v>
      </c>
    </row>
    <row r="754" ht="76.5">
      <c r="A754" s="1" t="s">
        <v>128</v>
      </c>
      <c r="E754" s="33" t="s">
        <v>4798</v>
      </c>
    </row>
    <row r="755">
      <c r="A755" s="1" t="s">
        <v>129</v>
      </c>
      <c r="E755" s="27" t="s">
        <v>123</v>
      </c>
    </row>
    <row r="756" ht="25.5">
      <c r="A756" s="1" t="s">
        <v>121</v>
      </c>
      <c r="B756" s="1">
        <v>199</v>
      </c>
      <c r="C756" s="26" t="s">
        <v>4799</v>
      </c>
      <c r="D756" t="s">
        <v>123</v>
      </c>
      <c r="E756" s="27" t="s">
        <v>4800</v>
      </c>
      <c r="F756" s="28" t="s">
        <v>142</v>
      </c>
      <c r="G756" s="29">
        <v>38</v>
      </c>
      <c r="H756" s="28">
        <v>0</v>
      </c>
      <c r="I756" s="30">
        <f>ROUND(G756*H756,P4)</f>
        <v>0</v>
      </c>
      <c r="L756" s="31">
        <v>0</v>
      </c>
      <c r="M756" s="24">
        <f>ROUND(G756*L756,P4)</f>
        <v>0</v>
      </c>
      <c r="N756" s="25" t="s">
        <v>177</v>
      </c>
      <c r="O756" s="32">
        <f>M756*AA756</f>
        <v>0</v>
      </c>
      <c r="P756" s="1">
        <v>3</v>
      </c>
      <c r="AA756" s="1">
        <f>IF(P756=1,$O$3,IF(P756=2,$O$4,$O$5))</f>
        <v>0</v>
      </c>
    </row>
    <row r="757" ht="25.5">
      <c r="A757" s="1" t="s">
        <v>127</v>
      </c>
      <c r="E757" s="27" t="s">
        <v>4800</v>
      </c>
    </row>
    <row r="758" ht="25.5">
      <c r="A758" s="1" t="s">
        <v>128</v>
      </c>
      <c r="E758" s="33" t="s">
        <v>4801</v>
      </c>
    </row>
    <row r="759" ht="38.25">
      <c r="A759" s="1" t="s">
        <v>129</v>
      </c>
      <c r="E759" s="27" t="s">
        <v>4802</v>
      </c>
    </row>
    <row r="760">
      <c r="A760" s="1" t="s">
        <v>121</v>
      </c>
      <c r="B760" s="1">
        <v>200</v>
      </c>
      <c r="C760" s="26" t="s">
        <v>4803</v>
      </c>
      <c r="D760" t="s">
        <v>123</v>
      </c>
      <c r="E760" s="27" t="s">
        <v>2324</v>
      </c>
      <c r="F760" s="28" t="s">
        <v>392</v>
      </c>
      <c r="G760" s="29">
        <v>1</v>
      </c>
      <c r="H760" s="28">
        <v>0</v>
      </c>
      <c r="I760" s="30">
        <f>ROUND(G760*H760,P4)</f>
        <v>0</v>
      </c>
      <c r="L760" s="31">
        <v>0</v>
      </c>
      <c r="M760" s="24">
        <f>ROUND(G760*L760,P4)</f>
        <v>0</v>
      </c>
      <c r="N760" s="25" t="s">
        <v>177</v>
      </c>
      <c r="O760" s="32">
        <f>M760*AA760</f>
        <v>0</v>
      </c>
      <c r="P760" s="1">
        <v>3</v>
      </c>
      <c r="AA760" s="1">
        <f>IF(P760=1,$O$3,IF(P760=2,$O$4,$O$5))</f>
        <v>0</v>
      </c>
    </row>
    <row r="761">
      <c r="A761" s="1" t="s">
        <v>127</v>
      </c>
      <c r="E761" s="27" t="s">
        <v>2324</v>
      </c>
    </row>
    <row r="762" ht="25.5">
      <c r="A762" s="1" t="s">
        <v>128</v>
      </c>
      <c r="E762" s="33" t="s">
        <v>4804</v>
      </c>
    </row>
    <row r="763" ht="318.75">
      <c r="A763" s="1" t="s">
        <v>129</v>
      </c>
      <c r="E763" s="27" t="s">
        <v>4805</v>
      </c>
    </row>
    <row r="764">
      <c r="A764" s="1" t="s">
        <v>118</v>
      </c>
      <c r="C764" s="22" t="s">
        <v>2362</v>
      </c>
      <c r="E764" s="23" t="s">
        <v>2363</v>
      </c>
      <c r="L764" s="24">
        <f>SUMIFS(L765:L776,A765:A776,"P")</f>
        <v>0</v>
      </c>
      <c r="M764" s="24">
        <f>SUMIFS(M765:M776,A765:A776,"P")</f>
        <v>0</v>
      </c>
      <c r="N764" s="25"/>
    </row>
    <row r="765">
      <c r="A765" s="1" t="s">
        <v>121</v>
      </c>
      <c r="B765" s="1">
        <v>202</v>
      </c>
      <c r="C765" s="26" t="s">
        <v>2369</v>
      </c>
      <c r="D765" t="s">
        <v>123</v>
      </c>
      <c r="E765" s="27" t="s">
        <v>2370</v>
      </c>
      <c r="F765" s="28" t="s">
        <v>603</v>
      </c>
      <c r="G765" s="29">
        <v>125.62</v>
      </c>
      <c r="H765" s="28">
        <v>0.00029999999999999997</v>
      </c>
      <c r="I765" s="30">
        <f>ROUND(G765*H765,P4)</f>
        <v>0</v>
      </c>
      <c r="L765" s="31">
        <v>0</v>
      </c>
      <c r="M765" s="24">
        <f>ROUND(G765*L765,P4)</f>
        <v>0</v>
      </c>
      <c r="N765" s="25" t="s">
        <v>536</v>
      </c>
      <c r="O765" s="32">
        <f>M765*AA765</f>
        <v>0</v>
      </c>
      <c r="P765" s="1">
        <v>3</v>
      </c>
      <c r="AA765" s="1">
        <f>IF(P765=1,$O$3,IF(P765=2,$O$4,$O$5))</f>
        <v>0</v>
      </c>
    </row>
    <row r="766">
      <c r="A766" s="1" t="s">
        <v>127</v>
      </c>
      <c r="E766" s="27" t="s">
        <v>2370</v>
      </c>
    </row>
    <row r="767" ht="76.5">
      <c r="A767" s="1" t="s">
        <v>128</v>
      </c>
      <c r="E767" s="33" t="s">
        <v>4806</v>
      </c>
    </row>
    <row r="768">
      <c r="A768" s="1" t="s">
        <v>129</v>
      </c>
      <c r="E768" s="27" t="s">
        <v>123</v>
      </c>
    </row>
    <row r="769" ht="25.5">
      <c r="A769" s="1" t="s">
        <v>121</v>
      </c>
      <c r="B769" s="1">
        <v>203</v>
      </c>
      <c r="C769" s="26" t="s">
        <v>4807</v>
      </c>
      <c r="D769" t="s">
        <v>123</v>
      </c>
      <c r="E769" s="27" t="s">
        <v>4808</v>
      </c>
      <c r="F769" s="28" t="s">
        <v>603</v>
      </c>
      <c r="G769" s="29">
        <v>125.62</v>
      </c>
      <c r="H769" s="28">
        <v>0.0075799999999999999</v>
      </c>
      <c r="I769" s="30">
        <f>ROUND(G769*H769,P4)</f>
        <v>0</v>
      </c>
      <c r="L769" s="31">
        <v>0</v>
      </c>
      <c r="M769" s="24">
        <f>ROUND(G769*L769,P4)</f>
        <v>0</v>
      </c>
      <c r="N769" s="25" t="s">
        <v>536</v>
      </c>
      <c r="O769" s="32">
        <f>M769*AA769</f>
        <v>0</v>
      </c>
      <c r="P769" s="1">
        <v>3</v>
      </c>
      <c r="AA769" s="1">
        <f>IF(P769=1,$O$3,IF(P769=2,$O$4,$O$5))</f>
        <v>0</v>
      </c>
    </row>
    <row r="770" ht="25.5">
      <c r="A770" s="1" t="s">
        <v>127</v>
      </c>
      <c r="E770" s="27" t="s">
        <v>4808</v>
      </c>
    </row>
    <row r="771" ht="76.5">
      <c r="A771" s="1" t="s">
        <v>128</v>
      </c>
      <c r="E771" s="33" t="s">
        <v>4806</v>
      </c>
    </row>
    <row r="772">
      <c r="A772" s="1" t="s">
        <v>129</v>
      </c>
      <c r="E772" s="27" t="s">
        <v>123</v>
      </c>
    </row>
    <row r="773" ht="25.5">
      <c r="A773" s="1" t="s">
        <v>121</v>
      </c>
      <c r="B773" s="1">
        <v>204</v>
      </c>
      <c r="C773" s="26" t="s">
        <v>4809</v>
      </c>
      <c r="D773" t="s">
        <v>123</v>
      </c>
      <c r="E773" s="27" t="s">
        <v>4810</v>
      </c>
      <c r="F773" s="28" t="s">
        <v>632</v>
      </c>
      <c r="G773" s="29">
        <v>0.98999999999999999</v>
      </c>
      <c r="H773" s="28">
        <v>0</v>
      </c>
      <c r="I773" s="30">
        <f>ROUND(G773*H773,P4)</f>
        <v>0</v>
      </c>
      <c r="L773" s="31">
        <v>0</v>
      </c>
      <c r="M773" s="24">
        <f>ROUND(G773*L773,P4)</f>
        <v>0</v>
      </c>
      <c r="N773" s="25" t="s">
        <v>536</v>
      </c>
      <c r="O773" s="32">
        <f>M773*AA773</f>
        <v>0</v>
      </c>
      <c r="P773" s="1">
        <v>3</v>
      </c>
      <c r="AA773" s="1">
        <f>IF(P773=1,$O$3,IF(P773=2,$O$4,$O$5))</f>
        <v>0</v>
      </c>
    </row>
    <row r="774" ht="25.5">
      <c r="A774" s="1" t="s">
        <v>127</v>
      </c>
      <c r="E774" s="27" t="s">
        <v>4810</v>
      </c>
    </row>
    <row r="775">
      <c r="A775" s="1" t="s">
        <v>128</v>
      </c>
    </row>
    <row r="776">
      <c r="A776" s="1" t="s">
        <v>129</v>
      </c>
      <c r="E776" s="27" t="s">
        <v>123</v>
      </c>
    </row>
    <row r="777">
      <c r="A777" s="1" t="s">
        <v>118</v>
      </c>
      <c r="C777" s="22" t="s">
        <v>2507</v>
      </c>
      <c r="E777" s="23" t="s">
        <v>2508</v>
      </c>
      <c r="L777" s="24">
        <f>SUMIFS(L778:L793,A778:A793,"P")</f>
        <v>0</v>
      </c>
      <c r="M777" s="24">
        <f>SUMIFS(M778:M793,A778:A793,"P")</f>
        <v>0</v>
      </c>
      <c r="N777" s="25"/>
    </row>
    <row r="778">
      <c r="A778" s="1" t="s">
        <v>121</v>
      </c>
      <c r="B778" s="1">
        <v>205</v>
      </c>
      <c r="C778" s="26" t="s">
        <v>2509</v>
      </c>
      <c r="D778" t="s">
        <v>123</v>
      </c>
      <c r="E778" s="27" t="s">
        <v>2510</v>
      </c>
      <c r="F778" s="28" t="s">
        <v>603</v>
      </c>
      <c r="G778" s="29">
        <v>125.62</v>
      </c>
      <c r="H778" s="28">
        <v>0.00029999999999999997</v>
      </c>
      <c r="I778" s="30">
        <f>ROUND(G778*H778,P4)</f>
        <v>0</v>
      </c>
      <c r="L778" s="31">
        <v>0</v>
      </c>
      <c r="M778" s="24">
        <f>ROUND(G778*L778,P4)</f>
        <v>0</v>
      </c>
      <c r="N778" s="25" t="s">
        <v>536</v>
      </c>
      <c r="O778" s="32">
        <f>M778*AA778</f>
        <v>0</v>
      </c>
      <c r="P778" s="1">
        <v>3</v>
      </c>
      <c r="AA778" s="1">
        <f>IF(P778=1,$O$3,IF(P778=2,$O$4,$O$5))</f>
        <v>0</v>
      </c>
    </row>
    <row r="779">
      <c r="A779" s="1" t="s">
        <v>127</v>
      </c>
      <c r="E779" s="27" t="s">
        <v>2510</v>
      </c>
    </row>
    <row r="780">
      <c r="A780" s="1" t="s">
        <v>128</v>
      </c>
    </row>
    <row r="781">
      <c r="A781" s="1" t="s">
        <v>129</v>
      </c>
      <c r="E781" s="27" t="s">
        <v>123</v>
      </c>
    </row>
    <row r="782">
      <c r="A782" s="1" t="s">
        <v>121</v>
      </c>
      <c r="B782" s="1">
        <v>206</v>
      </c>
      <c r="C782" s="26" t="s">
        <v>4811</v>
      </c>
      <c r="D782" t="s">
        <v>123</v>
      </c>
      <c r="E782" s="27" t="s">
        <v>4812</v>
      </c>
      <c r="F782" s="28" t="s">
        <v>603</v>
      </c>
      <c r="G782" s="29">
        <v>125.62</v>
      </c>
      <c r="H782" s="28">
        <v>0.00024000000000000001</v>
      </c>
      <c r="I782" s="30">
        <f>ROUND(G782*H782,P4)</f>
        <v>0</v>
      </c>
      <c r="L782" s="31">
        <v>0</v>
      </c>
      <c r="M782" s="24">
        <f>ROUND(G782*L782,P4)</f>
        <v>0</v>
      </c>
      <c r="N782" s="25" t="s">
        <v>536</v>
      </c>
      <c r="O782" s="32">
        <f>M782*AA782</f>
        <v>0</v>
      </c>
      <c r="P782" s="1">
        <v>3</v>
      </c>
      <c r="AA782" s="1">
        <f>IF(P782=1,$O$3,IF(P782=2,$O$4,$O$5))</f>
        <v>0</v>
      </c>
    </row>
    <row r="783">
      <c r="A783" s="1" t="s">
        <v>127</v>
      </c>
      <c r="E783" s="27" t="s">
        <v>4812</v>
      </c>
    </row>
    <row r="784" ht="76.5">
      <c r="A784" s="1" t="s">
        <v>128</v>
      </c>
      <c r="E784" s="33" t="s">
        <v>4806</v>
      </c>
    </row>
    <row r="785">
      <c r="A785" s="1" t="s">
        <v>129</v>
      </c>
      <c r="E785" s="27" t="s">
        <v>123</v>
      </c>
    </row>
    <row r="786" ht="25.5">
      <c r="A786" s="1" t="s">
        <v>121</v>
      </c>
      <c r="B786" s="1">
        <v>207</v>
      </c>
      <c r="C786" s="26" t="s">
        <v>4813</v>
      </c>
      <c r="D786" t="s">
        <v>123</v>
      </c>
      <c r="E786" s="27" t="s">
        <v>4814</v>
      </c>
      <c r="F786" s="28" t="s">
        <v>142</v>
      </c>
      <c r="G786" s="29">
        <v>63.479999999999997</v>
      </c>
      <c r="H786" s="28">
        <v>0.00346</v>
      </c>
      <c r="I786" s="30">
        <f>ROUND(G786*H786,P4)</f>
        <v>0</v>
      </c>
      <c r="L786" s="31">
        <v>0</v>
      </c>
      <c r="M786" s="24">
        <f>ROUND(G786*L786,P4)</f>
        <v>0</v>
      </c>
      <c r="N786" s="25" t="s">
        <v>536</v>
      </c>
      <c r="O786" s="32">
        <f>M786*AA786</f>
        <v>0</v>
      </c>
      <c r="P786" s="1">
        <v>3</v>
      </c>
      <c r="AA786" s="1">
        <f>IF(P786=1,$O$3,IF(P786=2,$O$4,$O$5))</f>
        <v>0</v>
      </c>
    </row>
    <row r="787" ht="25.5">
      <c r="A787" s="1" t="s">
        <v>127</v>
      </c>
      <c r="E787" s="27" t="s">
        <v>4814</v>
      </c>
    </row>
    <row r="788" ht="76.5">
      <c r="A788" s="1" t="s">
        <v>128</v>
      </c>
      <c r="E788" s="33" t="s">
        <v>4815</v>
      </c>
    </row>
    <row r="789">
      <c r="A789" s="1" t="s">
        <v>129</v>
      </c>
      <c r="E789" s="27" t="s">
        <v>123</v>
      </c>
    </row>
    <row r="790" ht="25.5">
      <c r="A790" s="1" t="s">
        <v>121</v>
      </c>
      <c r="B790" s="1">
        <v>208</v>
      </c>
      <c r="C790" s="26" t="s">
        <v>4816</v>
      </c>
      <c r="D790" t="s">
        <v>123</v>
      </c>
      <c r="E790" s="27" t="s">
        <v>4817</v>
      </c>
      <c r="F790" s="28" t="s">
        <v>632</v>
      </c>
      <c r="G790" s="29">
        <v>0.28699999999999998</v>
      </c>
      <c r="H790" s="28">
        <v>0</v>
      </c>
      <c r="I790" s="30">
        <f>ROUND(G790*H790,P4)</f>
        <v>0</v>
      </c>
      <c r="L790" s="31">
        <v>0</v>
      </c>
      <c r="M790" s="24">
        <f>ROUND(G790*L790,P4)</f>
        <v>0</v>
      </c>
      <c r="N790" s="25" t="s">
        <v>536</v>
      </c>
      <c r="O790" s="32">
        <f>M790*AA790</f>
        <v>0</v>
      </c>
      <c r="P790" s="1">
        <v>3</v>
      </c>
      <c r="AA790" s="1">
        <f>IF(P790=1,$O$3,IF(P790=2,$O$4,$O$5))</f>
        <v>0</v>
      </c>
    </row>
    <row r="791" ht="25.5">
      <c r="A791" s="1" t="s">
        <v>127</v>
      </c>
      <c r="E791" s="27" t="s">
        <v>4817</v>
      </c>
    </row>
    <row r="792">
      <c r="A792" s="1" t="s">
        <v>128</v>
      </c>
    </row>
    <row r="793">
      <c r="A793" s="1" t="s">
        <v>129</v>
      </c>
      <c r="E793" s="27" t="s">
        <v>123</v>
      </c>
    </row>
    <row r="794">
      <c r="A794" s="1" t="s">
        <v>118</v>
      </c>
      <c r="C794" s="22" t="s">
        <v>2524</v>
      </c>
      <c r="E794" s="23" t="s">
        <v>2525</v>
      </c>
      <c r="L794" s="24">
        <f>SUMIFS(L795:L814,A795:A814,"P")</f>
        <v>0</v>
      </c>
      <c r="M794" s="24">
        <f>SUMIFS(M795:M814,A795:A814,"P")</f>
        <v>0</v>
      </c>
      <c r="N794" s="25"/>
    </row>
    <row r="795">
      <c r="A795" s="1" t="s">
        <v>121</v>
      </c>
      <c r="B795" s="1">
        <v>212</v>
      </c>
      <c r="C795" s="26" t="s">
        <v>2526</v>
      </c>
      <c r="D795" t="s">
        <v>123</v>
      </c>
      <c r="E795" s="27" t="s">
        <v>2527</v>
      </c>
      <c r="F795" s="28" t="s">
        <v>142</v>
      </c>
      <c r="G795" s="29">
        <v>3.6749999999999998</v>
      </c>
      <c r="H795" s="28">
        <v>0.00012</v>
      </c>
      <c r="I795" s="30">
        <f>ROUND(G795*H795,P4)</f>
        <v>0</v>
      </c>
      <c r="L795" s="31">
        <v>0</v>
      </c>
      <c r="M795" s="24">
        <f>ROUND(G795*L795,P4)</f>
        <v>0</v>
      </c>
      <c r="N795" s="25" t="s">
        <v>536</v>
      </c>
      <c r="O795" s="32">
        <f>M795*AA795</f>
        <v>0</v>
      </c>
      <c r="P795" s="1">
        <v>3</v>
      </c>
      <c r="AA795" s="1">
        <f>IF(P795=1,$O$3,IF(P795=2,$O$4,$O$5))</f>
        <v>0</v>
      </c>
    </row>
    <row r="796">
      <c r="A796" s="1" t="s">
        <v>127</v>
      </c>
      <c r="E796" s="27" t="s">
        <v>2527</v>
      </c>
    </row>
    <row r="797">
      <c r="A797" s="1" t="s">
        <v>128</v>
      </c>
    </row>
    <row r="798">
      <c r="A798" s="1" t="s">
        <v>129</v>
      </c>
      <c r="E798" s="27" t="s">
        <v>123</v>
      </c>
    </row>
    <row r="799">
      <c r="A799" s="1" t="s">
        <v>121</v>
      </c>
      <c r="B799" s="1">
        <v>210</v>
      </c>
      <c r="C799" s="26" t="s">
        <v>4818</v>
      </c>
      <c r="D799" t="s">
        <v>123</v>
      </c>
      <c r="E799" s="27" t="s">
        <v>4819</v>
      </c>
      <c r="F799" s="28" t="s">
        <v>603</v>
      </c>
      <c r="G799" s="29">
        <v>3.4500000000000002</v>
      </c>
      <c r="H799" s="28">
        <v>0.019</v>
      </c>
      <c r="I799" s="30">
        <f>ROUND(G799*H799,P4)</f>
        <v>0</v>
      </c>
      <c r="L799" s="31">
        <v>0</v>
      </c>
      <c r="M799" s="24">
        <f>ROUND(G799*L799,P4)</f>
        <v>0</v>
      </c>
      <c r="N799" s="25" t="s">
        <v>536</v>
      </c>
      <c r="O799" s="32">
        <f>M799*AA799</f>
        <v>0</v>
      </c>
      <c r="P799" s="1">
        <v>3</v>
      </c>
      <c r="AA799" s="1">
        <f>IF(P799=1,$O$3,IF(P799=2,$O$4,$O$5))</f>
        <v>0</v>
      </c>
    </row>
    <row r="800">
      <c r="A800" s="1" t="s">
        <v>127</v>
      </c>
      <c r="E800" s="27" t="s">
        <v>4819</v>
      </c>
    </row>
    <row r="801">
      <c r="A801" s="1" t="s">
        <v>128</v>
      </c>
    </row>
    <row r="802">
      <c r="A802" s="1" t="s">
        <v>129</v>
      </c>
      <c r="E802" s="27" t="s">
        <v>123</v>
      </c>
    </row>
    <row r="803" ht="25.5">
      <c r="A803" s="1" t="s">
        <v>121</v>
      </c>
      <c r="B803" s="1">
        <v>209</v>
      </c>
      <c r="C803" s="26" t="s">
        <v>4820</v>
      </c>
      <c r="D803" t="s">
        <v>123</v>
      </c>
      <c r="E803" s="27" t="s">
        <v>4821</v>
      </c>
      <c r="F803" s="28" t="s">
        <v>603</v>
      </c>
      <c r="G803" s="29">
        <v>3</v>
      </c>
      <c r="H803" s="28">
        <v>0.0090900000000000009</v>
      </c>
      <c r="I803" s="30">
        <f>ROUND(G803*H803,P4)</f>
        <v>0</v>
      </c>
      <c r="L803" s="31">
        <v>0</v>
      </c>
      <c r="M803" s="24">
        <f>ROUND(G803*L803,P4)</f>
        <v>0</v>
      </c>
      <c r="N803" s="25" t="s">
        <v>536</v>
      </c>
      <c r="O803" s="32">
        <f>M803*AA803</f>
        <v>0</v>
      </c>
      <c r="P803" s="1">
        <v>3</v>
      </c>
      <c r="AA803" s="1">
        <f>IF(P803=1,$O$3,IF(P803=2,$O$4,$O$5))</f>
        <v>0</v>
      </c>
    </row>
    <row r="804" ht="25.5">
      <c r="A804" s="1" t="s">
        <v>127</v>
      </c>
      <c r="E804" s="27" t="s">
        <v>4821</v>
      </c>
    </row>
    <row r="805" ht="25.5">
      <c r="A805" s="1" t="s">
        <v>128</v>
      </c>
      <c r="E805" s="33" t="s">
        <v>4822</v>
      </c>
    </row>
    <row r="806">
      <c r="A806" s="1" t="s">
        <v>129</v>
      </c>
      <c r="E806" s="27" t="s">
        <v>123</v>
      </c>
    </row>
    <row r="807" ht="25.5">
      <c r="A807" s="1" t="s">
        <v>121</v>
      </c>
      <c r="B807" s="1">
        <v>211</v>
      </c>
      <c r="C807" s="26" t="s">
        <v>4823</v>
      </c>
      <c r="D807" t="s">
        <v>123</v>
      </c>
      <c r="E807" s="27" t="s">
        <v>4824</v>
      </c>
      <c r="F807" s="28" t="s">
        <v>142</v>
      </c>
      <c r="G807" s="29">
        <v>3.5</v>
      </c>
      <c r="H807" s="28">
        <v>0.00018000000000000001</v>
      </c>
      <c r="I807" s="30">
        <f>ROUND(G807*H807,P4)</f>
        <v>0</v>
      </c>
      <c r="L807" s="31">
        <v>0</v>
      </c>
      <c r="M807" s="24">
        <f>ROUND(G807*L807,P4)</f>
        <v>0</v>
      </c>
      <c r="N807" s="25" t="s">
        <v>536</v>
      </c>
      <c r="O807" s="32">
        <f>M807*AA807</f>
        <v>0</v>
      </c>
      <c r="P807" s="1">
        <v>3</v>
      </c>
      <c r="AA807" s="1">
        <f>IF(P807=1,$O$3,IF(P807=2,$O$4,$O$5))</f>
        <v>0</v>
      </c>
    </row>
    <row r="808" ht="25.5">
      <c r="A808" s="1" t="s">
        <v>127</v>
      </c>
      <c r="E808" s="27" t="s">
        <v>4824</v>
      </c>
    </row>
    <row r="809">
      <c r="A809" s="1" t="s">
        <v>128</v>
      </c>
      <c r="E809" s="33" t="s">
        <v>4825</v>
      </c>
    </row>
    <row r="810">
      <c r="A810" s="1" t="s">
        <v>129</v>
      </c>
      <c r="E810" s="27" t="s">
        <v>123</v>
      </c>
    </row>
    <row r="811" ht="25.5">
      <c r="A811" s="1" t="s">
        <v>121</v>
      </c>
      <c r="B811" s="1">
        <v>213</v>
      </c>
      <c r="C811" s="26" t="s">
        <v>4826</v>
      </c>
      <c r="D811" t="s">
        <v>123</v>
      </c>
      <c r="E811" s="27" t="s">
        <v>4827</v>
      </c>
      <c r="F811" s="28" t="s">
        <v>632</v>
      </c>
      <c r="G811" s="29">
        <v>0.094</v>
      </c>
      <c r="H811" s="28">
        <v>0</v>
      </c>
      <c r="I811" s="30">
        <f>ROUND(G811*H811,P4)</f>
        <v>0</v>
      </c>
      <c r="L811" s="31">
        <v>0</v>
      </c>
      <c r="M811" s="24">
        <f>ROUND(G811*L811,P4)</f>
        <v>0</v>
      </c>
      <c r="N811" s="25" t="s">
        <v>536</v>
      </c>
      <c r="O811" s="32">
        <f>M811*AA811</f>
        <v>0</v>
      </c>
      <c r="P811" s="1">
        <v>3</v>
      </c>
      <c r="AA811" s="1">
        <f>IF(P811=1,$O$3,IF(P811=2,$O$4,$O$5))</f>
        <v>0</v>
      </c>
    </row>
    <row r="812" ht="25.5">
      <c r="A812" s="1" t="s">
        <v>127</v>
      </c>
      <c r="E812" s="27" t="s">
        <v>4827</v>
      </c>
    </row>
    <row r="813">
      <c r="A813" s="1" t="s">
        <v>128</v>
      </c>
    </row>
    <row r="814">
      <c r="A814" s="1" t="s">
        <v>129</v>
      </c>
      <c r="E814" s="27" t="s">
        <v>123</v>
      </c>
    </row>
    <row r="815">
      <c r="A815" s="1" t="s">
        <v>118</v>
      </c>
      <c r="C815" s="22" t="s">
        <v>2585</v>
      </c>
      <c r="E815" s="23" t="s">
        <v>2586</v>
      </c>
      <c r="L815" s="24">
        <f>SUMIFS(L816:L827,A816:A827,"P")</f>
        <v>0</v>
      </c>
      <c r="M815" s="24">
        <f>SUMIFS(M816:M827,A816:A827,"P")</f>
        <v>0</v>
      </c>
      <c r="N815" s="25"/>
    </row>
    <row r="816" ht="25.5">
      <c r="A816" s="1" t="s">
        <v>121</v>
      </c>
      <c r="B816" s="1">
        <v>214</v>
      </c>
      <c r="C816" s="26" t="s">
        <v>4828</v>
      </c>
      <c r="D816" t="s">
        <v>123</v>
      </c>
      <c r="E816" s="27" t="s">
        <v>4829</v>
      </c>
      <c r="F816" s="28" t="s">
        <v>603</v>
      </c>
      <c r="G816" s="29">
        <v>72.022000000000006</v>
      </c>
      <c r="H816" s="28">
        <v>0.00044000000000000002</v>
      </c>
      <c r="I816" s="30">
        <f>ROUND(G816*H816,P4)</f>
        <v>0</v>
      </c>
      <c r="L816" s="31">
        <v>0</v>
      </c>
      <c r="M816" s="24">
        <f>ROUND(G816*L816,P4)</f>
        <v>0</v>
      </c>
      <c r="N816" s="25" t="s">
        <v>536</v>
      </c>
      <c r="O816" s="32">
        <f>M816*AA816</f>
        <v>0</v>
      </c>
      <c r="P816" s="1">
        <v>3</v>
      </c>
      <c r="AA816" s="1">
        <f>IF(P816=1,$O$3,IF(P816=2,$O$4,$O$5))</f>
        <v>0</v>
      </c>
    </row>
    <row r="817" ht="25.5">
      <c r="A817" s="1" t="s">
        <v>127</v>
      </c>
      <c r="E817" s="27" t="s">
        <v>4829</v>
      </c>
    </row>
    <row r="818">
      <c r="A818" s="1" t="s">
        <v>128</v>
      </c>
      <c r="E818" s="33" t="s">
        <v>4830</v>
      </c>
    </row>
    <row r="819">
      <c r="A819" s="1" t="s">
        <v>129</v>
      </c>
      <c r="E819" s="27" t="s">
        <v>123</v>
      </c>
    </row>
    <row r="820" ht="25.5">
      <c r="A820" s="1" t="s">
        <v>121</v>
      </c>
      <c r="B820" s="1">
        <v>215</v>
      </c>
      <c r="C820" s="26" t="s">
        <v>4831</v>
      </c>
      <c r="D820" t="s">
        <v>123</v>
      </c>
      <c r="E820" s="27" t="s">
        <v>4832</v>
      </c>
      <c r="F820" s="28" t="s">
        <v>603</v>
      </c>
      <c r="G820" s="29">
        <v>58.689</v>
      </c>
      <c r="H820" s="28">
        <v>0.00023000000000000001</v>
      </c>
      <c r="I820" s="30">
        <f>ROUND(G820*H820,P4)</f>
        <v>0</v>
      </c>
      <c r="L820" s="31">
        <v>0</v>
      </c>
      <c r="M820" s="24">
        <f>ROUND(G820*L820,P4)</f>
        <v>0</v>
      </c>
      <c r="N820" s="25" t="s">
        <v>536</v>
      </c>
      <c r="O820" s="32">
        <f>M820*AA820</f>
        <v>0</v>
      </c>
      <c r="P820" s="1">
        <v>3</v>
      </c>
      <c r="AA820" s="1">
        <f>IF(P820=1,$O$3,IF(P820=2,$O$4,$O$5))</f>
        <v>0</v>
      </c>
    </row>
    <row r="821" ht="25.5">
      <c r="A821" s="1" t="s">
        <v>127</v>
      </c>
      <c r="E821" s="27" t="s">
        <v>4832</v>
      </c>
    </row>
    <row r="822" ht="63.75">
      <c r="A822" s="1" t="s">
        <v>128</v>
      </c>
      <c r="E822" s="33" t="s">
        <v>4833</v>
      </c>
    </row>
    <row r="823">
      <c r="A823" s="1" t="s">
        <v>129</v>
      </c>
      <c r="E823" s="27" t="s">
        <v>123</v>
      </c>
    </row>
    <row r="824" ht="25.5">
      <c r="A824" s="1" t="s">
        <v>121</v>
      </c>
      <c r="B824" s="1">
        <v>216</v>
      </c>
      <c r="C824" s="26" t="s">
        <v>4834</v>
      </c>
      <c r="D824" t="s">
        <v>123</v>
      </c>
      <c r="E824" s="27" t="s">
        <v>4835</v>
      </c>
      <c r="F824" s="28" t="s">
        <v>603</v>
      </c>
      <c r="G824" s="29">
        <v>58.689</v>
      </c>
      <c r="H824" s="28">
        <v>0.00054000000000000001</v>
      </c>
      <c r="I824" s="30">
        <f>ROUND(G824*H824,P4)</f>
        <v>0</v>
      </c>
      <c r="L824" s="31">
        <v>0</v>
      </c>
      <c r="M824" s="24">
        <f>ROUND(G824*L824,P4)</f>
        <v>0</v>
      </c>
      <c r="N824" s="25" t="s">
        <v>536</v>
      </c>
      <c r="O824" s="32">
        <f>M824*AA824</f>
        <v>0</v>
      </c>
      <c r="P824" s="1">
        <v>3</v>
      </c>
      <c r="AA824" s="1">
        <f>IF(P824=1,$O$3,IF(P824=2,$O$4,$O$5))</f>
        <v>0</v>
      </c>
    </row>
    <row r="825" ht="25.5">
      <c r="A825" s="1" t="s">
        <v>127</v>
      </c>
      <c r="E825" s="27" t="s">
        <v>4835</v>
      </c>
    </row>
    <row r="826" ht="63.75">
      <c r="A826" s="1" t="s">
        <v>128</v>
      </c>
      <c r="E826" s="33" t="s">
        <v>4833</v>
      </c>
    </row>
    <row r="827">
      <c r="A827" s="1" t="s">
        <v>129</v>
      </c>
      <c r="E827" s="27" t="s">
        <v>123</v>
      </c>
    </row>
    <row r="828">
      <c r="A828" s="1" t="s">
        <v>118</v>
      </c>
      <c r="C828" s="22" t="s">
        <v>2627</v>
      </c>
      <c r="E828" s="23" t="s">
        <v>2628</v>
      </c>
      <c r="L828" s="24">
        <f>SUMIFS(L829:L832,A829:A832,"P")</f>
        <v>0</v>
      </c>
      <c r="M828" s="24">
        <f>SUMIFS(M829:M832,A829:A832,"P")</f>
        <v>0</v>
      </c>
      <c r="N828" s="25"/>
    </row>
    <row r="829" ht="25.5">
      <c r="A829" s="1" t="s">
        <v>121</v>
      </c>
      <c r="B829" s="1">
        <v>217</v>
      </c>
      <c r="C829" s="26" t="s">
        <v>4836</v>
      </c>
      <c r="D829" t="s">
        <v>123</v>
      </c>
      <c r="E829" s="27" t="s">
        <v>4837</v>
      </c>
      <c r="F829" s="28" t="s">
        <v>603</v>
      </c>
      <c r="G829" s="29">
        <v>316.58800000000002</v>
      </c>
      <c r="H829" s="28">
        <v>0.00029</v>
      </c>
      <c r="I829" s="30">
        <f>ROUND(G829*H829,P4)</f>
        <v>0</v>
      </c>
      <c r="L829" s="31">
        <v>0</v>
      </c>
      <c r="M829" s="24">
        <f>ROUND(G829*L829,P4)</f>
        <v>0</v>
      </c>
      <c r="N829" s="25" t="s">
        <v>536</v>
      </c>
      <c r="O829" s="32">
        <f>M829*AA829</f>
        <v>0</v>
      </c>
      <c r="P829" s="1">
        <v>3</v>
      </c>
      <c r="AA829" s="1">
        <f>IF(P829=1,$O$3,IF(P829=2,$O$4,$O$5))</f>
        <v>0</v>
      </c>
    </row>
    <row r="830" ht="25.5">
      <c r="A830" s="1" t="s">
        <v>127</v>
      </c>
      <c r="E830" s="27" t="s">
        <v>4837</v>
      </c>
    </row>
    <row r="831" ht="63.75">
      <c r="A831" s="1" t="s">
        <v>128</v>
      </c>
      <c r="E831" s="33" t="s">
        <v>4838</v>
      </c>
    </row>
    <row r="832">
      <c r="A832" s="1" t="s">
        <v>129</v>
      </c>
      <c r="E832" s="27" t="s">
        <v>123</v>
      </c>
    </row>
    <row r="833">
      <c r="A833" s="1" t="s">
        <v>118</v>
      </c>
      <c r="C833" s="22" t="s">
        <v>2650</v>
      </c>
      <c r="E833" s="23" t="s">
        <v>4839</v>
      </c>
      <c r="L833" s="24">
        <f>SUMIFS(L834:L841,A834:A841,"P")</f>
        <v>0</v>
      </c>
      <c r="M833" s="24">
        <f>SUMIFS(M834:M841,A834:A841,"P")</f>
        <v>0</v>
      </c>
      <c r="N833" s="25"/>
    </row>
    <row r="834">
      <c r="A834" s="1" t="s">
        <v>121</v>
      </c>
      <c r="B834" s="1">
        <v>218</v>
      </c>
      <c r="C834" s="26" t="s">
        <v>4840</v>
      </c>
      <c r="D834" t="s">
        <v>123</v>
      </c>
      <c r="E834" s="27" t="s">
        <v>4841</v>
      </c>
      <c r="F834" s="28" t="s">
        <v>149</v>
      </c>
      <c r="G834" s="29">
        <v>4</v>
      </c>
      <c r="H834" s="28">
        <v>0</v>
      </c>
      <c r="I834" s="30">
        <f>ROUND(G834*H834,P4)</f>
        <v>0</v>
      </c>
      <c r="L834" s="31">
        <v>0</v>
      </c>
      <c r="M834" s="24">
        <f>ROUND(G834*L834,P4)</f>
        <v>0</v>
      </c>
      <c r="N834" s="25" t="s">
        <v>177</v>
      </c>
      <c r="O834" s="32">
        <f>M834*AA834</f>
        <v>0</v>
      </c>
      <c r="P834" s="1">
        <v>3</v>
      </c>
      <c r="AA834" s="1">
        <f>IF(P834=1,$O$3,IF(P834=2,$O$4,$O$5))</f>
        <v>0</v>
      </c>
    </row>
    <row r="835">
      <c r="A835" s="1" t="s">
        <v>127</v>
      </c>
      <c r="E835" s="27" t="s">
        <v>4841</v>
      </c>
    </row>
    <row r="836" ht="25.5">
      <c r="A836" s="1" t="s">
        <v>128</v>
      </c>
      <c r="E836" s="33" t="s">
        <v>4842</v>
      </c>
    </row>
    <row r="837">
      <c r="A837" s="1" t="s">
        <v>129</v>
      </c>
      <c r="E837" s="27" t="s">
        <v>123</v>
      </c>
    </row>
    <row r="838">
      <c r="A838" s="1" t="s">
        <v>121</v>
      </c>
      <c r="B838" s="1">
        <v>219</v>
      </c>
      <c r="C838" s="26" t="s">
        <v>4840</v>
      </c>
      <c r="D838" t="s">
        <v>119</v>
      </c>
      <c r="E838" s="27" t="s">
        <v>4843</v>
      </c>
      <c r="F838" s="28" t="s">
        <v>149</v>
      </c>
      <c r="G838" s="29">
        <v>5</v>
      </c>
      <c r="H838" s="28">
        <v>0</v>
      </c>
      <c r="I838" s="30">
        <f>ROUND(G838*H838,P4)</f>
        <v>0</v>
      </c>
      <c r="L838" s="31">
        <v>0</v>
      </c>
      <c r="M838" s="24">
        <f>ROUND(G838*L838,P4)</f>
        <v>0</v>
      </c>
      <c r="N838" s="25" t="s">
        <v>177</v>
      </c>
      <c r="O838" s="32">
        <f>M838*AA838</f>
        <v>0</v>
      </c>
      <c r="P838" s="1">
        <v>3</v>
      </c>
      <c r="AA838" s="1">
        <f>IF(P838=1,$O$3,IF(P838=2,$O$4,$O$5))</f>
        <v>0</v>
      </c>
    </row>
    <row r="839">
      <c r="A839" s="1" t="s">
        <v>127</v>
      </c>
      <c r="E839" s="27" t="s">
        <v>4843</v>
      </c>
    </row>
    <row r="840" ht="25.5">
      <c r="A840" s="1" t="s">
        <v>128</v>
      </c>
      <c r="E840" s="33" t="s">
        <v>4844</v>
      </c>
    </row>
    <row r="841">
      <c r="A841" s="1" t="s">
        <v>129</v>
      </c>
      <c r="E841" s="27" t="s">
        <v>123</v>
      </c>
    </row>
    <row r="842">
      <c r="A842" s="1" t="s">
        <v>118</v>
      </c>
      <c r="C842" s="22" t="s">
        <v>666</v>
      </c>
      <c r="E842" s="23" t="s">
        <v>667</v>
      </c>
      <c r="L842" s="24">
        <f>SUMIFS(L843:L894,A843:A894,"P")</f>
        <v>0</v>
      </c>
      <c r="M842" s="24">
        <f>SUMIFS(M843:M894,A843:A894,"P")</f>
        <v>0</v>
      </c>
      <c r="N842" s="25"/>
    </row>
    <row r="843">
      <c r="A843" s="1" t="s">
        <v>121</v>
      </c>
      <c r="B843" s="1">
        <v>70</v>
      </c>
      <c r="C843" s="26" t="s">
        <v>4845</v>
      </c>
      <c r="D843" t="s">
        <v>123</v>
      </c>
      <c r="E843" s="27" t="s">
        <v>4846</v>
      </c>
      <c r="F843" s="28" t="s">
        <v>4847</v>
      </c>
      <c r="G843" s="29">
        <v>0.40000000000000002</v>
      </c>
      <c r="H843" s="28">
        <v>0.017000000000000001</v>
      </c>
      <c r="I843" s="30">
        <f>ROUND(G843*H843,P4)</f>
        <v>0</v>
      </c>
      <c r="L843" s="31">
        <v>0</v>
      </c>
      <c r="M843" s="24">
        <f>ROUND(G843*L843,P4)</f>
        <v>0</v>
      </c>
      <c r="N843" s="25" t="s">
        <v>536</v>
      </c>
      <c r="O843" s="32">
        <f>M843*AA843</f>
        <v>0</v>
      </c>
      <c r="P843" s="1">
        <v>3</v>
      </c>
      <c r="AA843" s="1">
        <f>IF(P843=1,$O$3,IF(P843=2,$O$4,$O$5))</f>
        <v>0</v>
      </c>
    </row>
    <row r="844">
      <c r="A844" s="1" t="s">
        <v>127</v>
      </c>
      <c r="E844" s="27" t="s">
        <v>4846</v>
      </c>
    </row>
    <row r="845">
      <c r="A845" s="1" t="s">
        <v>128</v>
      </c>
    </row>
    <row r="846">
      <c r="A846" s="1" t="s">
        <v>129</v>
      </c>
      <c r="E846" s="27" t="s">
        <v>123</v>
      </c>
    </row>
    <row r="847">
      <c r="A847" s="1" t="s">
        <v>121</v>
      </c>
      <c r="B847" s="1">
        <v>68</v>
      </c>
      <c r="C847" s="26" t="s">
        <v>4848</v>
      </c>
      <c r="D847" t="s">
        <v>123</v>
      </c>
      <c r="E847" s="27" t="s">
        <v>4849</v>
      </c>
      <c r="F847" s="28" t="s">
        <v>4847</v>
      </c>
      <c r="G847" s="29">
        <v>1</v>
      </c>
      <c r="H847" s="28">
        <v>0.0033300000000000001</v>
      </c>
      <c r="I847" s="30">
        <f>ROUND(G847*H847,P4)</f>
        <v>0</v>
      </c>
      <c r="L847" s="31">
        <v>0</v>
      </c>
      <c r="M847" s="24">
        <f>ROUND(G847*L847,P4)</f>
        <v>0</v>
      </c>
      <c r="N847" s="25" t="s">
        <v>536</v>
      </c>
      <c r="O847" s="32">
        <f>M847*AA847</f>
        <v>0</v>
      </c>
      <c r="P847" s="1">
        <v>3</v>
      </c>
      <c r="AA847" s="1">
        <f>IF(P847=1,$O$3,IF(P847=2,$O$4,$O$5))</f>
        <v>0</v>
      </c>
    </row>
    <row r="848">
      <c r="A848" s="1" t="s">
        <v>127</v>
      </c>
      <c r="E848" s="27" t="s">
        <v>4849</v>
      </c>
    </row>
    <row r="849">
      <c r="A849" s="1" t="s">
        <v>128</v>
      </c>
    </row>
    <row r="850">
      <c r="A850" s="1" t="s">
        <v>129</v>
      </c>
      <c r="E850" s="27" t="s">
        <v>123</v>
      </c>
    </row>
    <row r="851">
      <c r="A851" s="1" t="s">
        <v>121</v>
      </c>
      <c r="B851" s="1">
        <v>69</v>
      </c>
      <c r="C851" s="26" t="s">
        <v>4850</v>
      </c>
      <c r="D851" t="s">
        <v>123</v>
      </c>
      <c r="E851" s="27" t="s">
        <v>4851</v>
      </c>
      <c r="F851" s="28" t="s">
        <v>4847</v>
      </c>
      <c r="G851" s="29">
        <v>1</v>
      </c>
      <c r="H851" s="28">
        <v>0.0011299999999999999</v>
      </c>
      <c r="I851" s="30">
        <f>ROUND(G851*H851,P4)</f>
        <v>0</v>
      </c>
      <c r="L851" s="31">
        <v>0</v>
      </c>
      <c r="M851" s="24">
        <f>ROUND(G851*L851,P4)</f>
        <v>0</v>
      </c>
      <c r="N851" s="25" t="s">
        <v>536</v>
      </c>
      <c r="O851" s="32">
        <f>M851*AA851</f>
        <v>0</v>
      </c>
      <c r="P851" s="1">
        <v>3</v>
      </c>
      <c r="AA851" s="1">
        <f>IF(P851=1,$O$3,IF(P851=2,$O$4,$O$5))</f>
        <v>0</v>
      </c>
    </row>
    <row r="852">
      <c r="A852" s="1" t="s">
        <v>127</v>
      </c>
      <c r="E852" s="27" t="s">
        <v>4851</v>
      </c>
    </row>
    <row r="853">
      <c r="A853" s="1" t="s">
        <v>128</v>
      </c>
    </row>
    <row r="854">
      <c r="A854" s="1" t="s">
        <v>129</v>
      </c>
      <c r="E854" s="27" t="s">
        <v>123</v>
      </c>
    </row>
    <row r="855" ht="25.5">
      <c r="A855" s="1" t="s">
        <v>121</v>
      </c>
      <c r="B855" s="1">
        <v>58</v>
      </c>
      <c r="C855" s="26" t="s">
        <v>4852</v>
      </c>
      <c r="D855" t="s">
        <v>123</v>
      </c>
      <c r="E855" s="27" t="s">
        <v>4853</v>
      </c>
      <c r="F855" s="28" t="s">
        <v>603</v>
      </c>
      <c r="G855" s="29">
        <v>223.34999999999999</v>
      </c>
      <c r="H855" s="28">
        <v>0</v>
      </c>
      <c r="I855" s="30">
        <f>ROUND(G855*H855,P4)</f>
        <v>0</v>
      </c>
      <c r="L855" s="31">
        <v>0</v>
      </c>
      <c r="M855" s="24">
        <f>ROUND(G855*L855,P4)</f>
        <v>0</v>
      </c>
      <c r="N855" s="25" t="s">
        <v>536</v>
      </c>
      <c r="O855" s="32">
        <f>M855*AA855</f>
        <v>0</v>
      </c>
      <c r="P855" s="1">
        <v>3</v>
      </c>
      <c r="AA855" s="1">
        <f>IF(P855=1,$O$3,IF(P855=2,$O$4,$O$5))</f>
        <v>0</v>
      </c>
    </row>
    <row r="856" ht="25.5">
      <c r="A856" s="1" t="s">
        <v>127</v>
      </c>
      <c r="E856" s="27" t="s">
        <v>4853</v>
      </c>
    </row>
    <row r="857" ht="114.75">
      <c r="A857" s="1" t="s">
        <v>128</v>
      </c>
      <c r="E857" s="33" t="s">
        <v>4854</v>
      </c>
    </row>
    <row r="858">
      <c r="A858" s="1" t="s">
        <v>129</v>
      </c>
      <c r="E858" s="27" t="s">
        <v>123</v>
      </c>
    </row>
    <row r="859" ht="25.5">
      <c r="A859" s="1" t="s">
        <v>121</v>
      </c>
      <c r="B859" s="1">
        <v>59</v>
      </c>
      <c r="C859" s="26" t="s">
        <v>4855</v>
      </c>
      <c r="D859" t="s">
        <v>123</v>
      </c>
      <c r="E859" s="27" t="s">
        <v>4856</v>
      </c>
      <c r="F859" s="28" t="s">
        <v>603</v>
      </c>
      <c r="G859" s="29">
        <v>6700.5</v>
      </c>
      <c r="H859" s="28">
        <v>0</v>
      </c>
      <c r="I859" s="30">
        <f>ROUND(G859*H859,P4)</f>
        <v>0</v>
      </c>
      <c r="L859" s="31">
        <v>0</v>
      </c>
      <c r="M859" s="24">
        <f>ROUND(G859*L859,P4)</f>
        <v>0</v>
      </c>
      <c r="N859" s="25" t="s">
        <v>536</v>
      </c>
      <c r="O859" s="32">
        <f>M859*AA859</f>
        <v>0</v>
      </c>
      <c r="P859" s="1">
        <v>3</v>
      </c>
      <c r="AA859" s="1">
        <f>IF(P859=1,$O$3,IF(P859=2,$O$4,$O$5))</f>
        <v>0</v>
      </c>
    </row>
    <row r="860" ht="38.25">
      <c r="A860" s="1" t="s">
        <v>127</v>
      </c>
      <c r="E860" s="27" t="s">
        <v>4857</v>
      </c>
    </row>
    <row r="861">
      <c r="A861" s="1" t="s">
        <v>128</v>
      </c>
    </row>
    <row r="862">
      <c r="A862" s="1" t="s">
        <v>129</v>
      </c>
      <c r="E862" s="27" t="s">
        <v>123</v>
      </c>
    </row>
    <row r="863" ht="25.5">
      <c r="A863" s="1" t="s">
        <v>121</v>
      </c>
      <c r="B863" s="1">
        <v>60</v>
      </c>
      <c r="C863" s="26" t="s">
        <v>4858</v>
      </c>
      <c r="D863" t="s">
        <v>123</v>
      </c>
      <c r="E863" s="27" t="s">
        <v>4859</v>
      </c>
      <c r="F863" s="28" t="s">
        <v>603</v>
      </c>
      <c r="G863" s="29">
        <v>223.34999999999999</v>
      </c>
      <c r="H863" s="28">
        <v>0</v>
      </c>
      <c r="I863" s="30">
        <f>ROUND(G863*H863,P4)</f>
        <v>0</v>
      </c>
      <c r="L863" s="31">
        <v>0</v>
      </c>
      <c r="M863" s="24">
        <f>ROUND(G863*L863,P4)</f>
        <v>0</v>
      </c>
      <c r="N863" s="25" t="s">
        <v>536</v>
      </c>
      <c r="O863" s="32">
        <f>M863*AA863</f>
        <v>0</v>
      </c>
      <c r="P863" s="1">
        <v>3</v>
      </c>
      <c r="AA863" s="1">
        <f>IF(P863=1,$O$3,IF(P863=2,$O$4,$O$5))</f>
        <v>0</v>
      </c>
    </row>
    <row r="864" ht="25.5">
      <c r="A864" s="1" t="s">
        <v>127</v>
      </c>
      <c r="E864" s="27" t="s">
        <v>4859</v>
      </c>
    </row>
    <row r="865">
      <c r="A865" s="1" t="s">
        <v>128</v>
      </c>
    </row>
    <row r="866">
      <c r="A866" s="1" t="s">
        <v>129</v>
      </c>
      <c r="E866" s="27" t="s">
        <v>123</v>
      </c>
    </row>
    <row r="867" ht="25.5">
      <c r="A867" s="1" t="s">
        <v>121</v>
      </c>
      <c r="B867" s="1">
        <v>61</v>
      </c>
      <c r="C867" s="26" t="s">
        <v>2669</v>
      </c>
      <c r="D867" t="s">
        <v>123</v>
      </c>
      <c r="E867" s="27" t="s">
        <v>2670</v>
      </c>
      <c r="F867" s="28" t="s">
        <v>603</v>
      </c>
      <c r="G867" s="29">
        <v>131.87</v>
      </c>
      <c r="H867" s="28">
        <v>0.00021000000000000001</v>
      </c>
      <c r="I867" s="30">
        <f>ROUND(G867*H867,P4)</f>
        <v>0</v>
      </c>
      <c r="L867" s="31">
        <v>0</v>
      </c>
      <c r="M867" s="24">
        <f>ROUND(G867*L867,P4)</f>
        <v>0</v>
      </c>
      <c r="N867" s="25" t="s">
        <v>536</v>
      </c>
      <c r="O867" s="32">
        <f>M867*AA867</f>
        <v>0</v>
      </c>
      <c r="P867" s="1">
        <v>3</v>
      </c>
      <c r="AA867" s="1">
        <f>IF(P867=1,$O$3,IF(P867=2,$O$4,$O$5))</f>
        <v>0</v>
      </c>
    </row>
    <row r="868" ht="25.5">
      <c r="A868" s="1" t="s">
        <v>127</v>
      </c>
      <c r="E868" s="27" t="s">
        <v>2670</v>
      </c>
    </row>
    <row r="869">
      <c r="A869" s="1" t="s">
        <v>128</v>
      </c>
      <c r="E869" s="33" t="s">
        <v>4860</v>
      </c>
    </row>
    <row r="870">
      <c r="A870" s="1" t="s">
        <v>129</v>
      </c>
      <c r="E870" s="27" t="s">
        <v>123</v>
      </c>
    </row>
    <row r="871" ht="25.5">
      <c r="A871" s="1" t="s">
        <v>121</v>
      </c>
      <c r="B871" s="1">
        <v>62</v>
      </c>
      <c r="C871" s="26" t="s">
        <v>2671</v>
      </c>
      <c r="D871" t="s">
        <v>123</v>
      </c>
      <c r="E871" s="27" t="s">
        <v>2672</v>
      </c>
      <c r="F871" s="28" t="s">
        <v>603</v>
      </c>
      <c r="G871" s="29">
        <v>200.20400000000001</v>
      </c>
      <c r="H871" s="28">
        <v>4.0000000000000003E-05</v>
      </c>
      <c r="I871" s="30">
        <f>ROUND(G871*H871,P4)</f>
        <v>0</v>
      </c>
      <c r="L871" s="31">
        <v>0</v>
      </c>
      <c r="M871" s="24">
        <f>ROUND(G871*L871,P4)</f>
        <v>0</v>
      </c>
      <c r="N871" s="25" t="s">
        <v>536</v>
      </c>
      <c r="O871" s="32">
        <f>M871*AA871</f>
        <v>0</v>
      </c>
      <c r="P871" s="1">
        <v>3</v>
      </c>
      <c r="AA871" s="1">
        <f>IF(P871=1,$O$3,IF(P871=2,$O$4,$O$5))</f>
        <v>0</v>
      </c>
    </row>
    <row r="872" ht="25.5">
      <c r="A872" s="1" t="s">
        <v>127</v>
      </c>
      <c r="E872" s="27" t="s">
        <v>2672</v>
      </c>
    </row>
    <row r="873">
      <c r="A873" s="1" t="s">
        <v>128</v>
      </c>
      <c r="E873" s="33" t="s">
        <v>4861</v>
      </c>
    </row>
    <row r="874">
      <c r="A874" s="1" t="s">
        <v>129</v>
      </c>
      <c r="E874" s="27" t="s">
        <v>123</v>
      </c>
    </row>
    <row r="875">
      <c r="A875" s="1" t="s">
        <v>121</v>
      </c>
      <c r="B875" s="1">
        <v>63</v>
      </c>
      <c r="C875" s="26" t="s">
        <v>3230</v>
      </c>
      <c r="D875" t="s">
        <v>123</v>
      </c>
      <c r="E875" s="27" t="s">
        <v>3231</v>
      </c>
      <c r="F875" s="28" t="s">
        <v>142</v>
      </c>
      <c r="G875" s="29">
        <v>3.75</v>
      </c>
      <c r="H875" s="28">
        <v>0</v>
      </c>
      <c r="I875" s="30">
        <f>ROUND(G875*H875,P4)</f>
        <v>0</v>
      </c>
      <c r="L875" s="31">
        <v>0</v>
      </c>
      <c r="M875" s="24">
        <f>ROUND(G875*L875,P4)</f>
        <v>0</v>
      </c>
      <c r="N875" s="25" t="s">
        <v>536</v>
      </c>
      <c r="O875" s="32">
        <f>M875*AA875</f>
        <v>0</v>
      </c>
      <c r="P875" s="1">
        <v>3</v>
      </c>
      <c r="AA875" s="1">
        <f>IF(P875=1,$O$3,IF(P875=2,$O$4,$O$5))</f>
        <v>0</v>
      </c>
    </row>
    <row r="876">
      <c r="A876" s="1" t="s">
        <v>127</v>
      </c>
      <c r="E876" s="27" t="s">
        <v>3231</v>
      </c>
    </row>
    <row r="877">
      <c r="A877" s="1" t="s">
        <v>128</v>
      </c>
      <c r="E877" s="33" t="s">
        <v>4862</v>
      </c>
    </row>
    <row r="878">
      <c r="A878" s="1" t="s">
        <v>129</v>
      </c>
      <c r="E878" s="27" t="s">
        <v>123</v>
      </c>
    </row>
    <row r="879">
      <c r="A879" s="1" t="s">
        <v>121</v>
      </c>
      <c r="B879" s="1">
        <v>64</v>
      </c>
      <c r="C879" s="26" t="s">
        <v>4863</v>
      </c>
      <c r="D879" t="s">
        <v>123</v>
      </c>
      <c r="E879" s="27" t="s">
        <v>4864</v>
      </c>
      <c r="F879" s="28" t="s">
        <v>603</v>
      </c>
      <c r="G879" s="29">
        <v>9.5099999999999998</v>
      </c>
      <c r="H879" s="28">
        <v>0.00109</v>
      </c>
      <c r="I879" s="30">
        <f>ROUND(G879*H879,P4)</f>
        <v>0</v>
      </c>
      <c r="L879" s="31">
        <v>0</v>
      </c>
      <c r="M879" s="24">
        <f>ROUND(G879*L879,P4)</f>
        <v>0</v>
      </c>
      <c r="N879" s="25" t="s">
        <v>536</v>
      </c>
      <c r="O879" s="32">
        <f>M879*AA879</f>
        <v>0</v>
      </c>
      <c r="P879" s="1">
        <v>3</v>
      </c>
      <c r="AA879" s="1">
        <f>IF(P879=1,$O$3,IF(P879=2,$O$4,$O$5))</f>
        <v>0</v>
      </c>
    </row>
    <row r="880">
      <c r="A880" s="1" t="s">
        <v>127</v>
      </c>
      <c r="E880" s="27" t="s">
        <v>4864</v>
      </c>
    </row>
    <row r="881" ht="51">
      <c r="A881" s="1" t="s">
        <v>128</v>
      </c>
      <c r="E881" s="33" t="s">
        <v>4498</v>
      </c>
    </row>
    <row r="882">
      <c r="A882" s="1" t="s">
        <v>129</v>
      </c>
      <c r="E882" s="27" t="s">
        <v>123</v>
      </c>
    </row>
    <row r="883" ht="25.5">
      <c r="A883" s="1" t="s">
        <v>121</v>
      </c>
      <c r="B883" s="1">
        <v>65</v>
      </c>
      <c r="C883" s="26" t="s">
        <v>4865</v>
      </c>
      <c r="D883" t="s">
        <v>123</v>
      </c>
      <c r="E883" s="27" t="s">
        <v>4866</v>
      </c>
      <c r="F883" s="28" t="s">
        <v>142</v>
      </c>
      <c r="G883" s="29">
        <v>9.4000000000000004</v>
      </c>
      <c r="H883" s="28">
        <v>0.00064999999999999997</v>
      </c>
      <c r="I883" s="30">
        <f>ROUND(G883*H883,P4)</f>
        <v>0</v>
      </c>
      <c r="L883" s="31">
        <v>0</v>
      </c>
      <c r="M883" s="24">
        <f>ROUND(G883*L883,P4)</f>
        <v>0</v>
      </c>
      <c r="N883" s="25" t="s">
        <v>536</v>
      </c>
      <c r="O883" s="32">
        <f>M883*AA883</f>
        <v>0</v>
      </c>
      <c r="P883" s="1">
        <v>3</v>
      </c>
      <c r="AA883" s="1">
        <f>IF(P883=1,$O$3,IF(P883=2,$O$4,$O$5))</f>
        <v>0</v>
      </c>
    </row>
    <row r="884" ht="25.5">
      <c r="A884" s="1" t="s">
        <v>127</v>
      </c>
      <c r="E884" s="27" t="s">
        <v>4866</v>
      </c>
    </row>
    <row r="885" ht="102">
      <c r="A885" s="1" t="s">
        <v>128</v>
      </c>
      <c r="E885" s="33" t="s">
        <v>4867</v>
      </c>
    </row>
    <row r="886">
      <c r="A886" s="1" t="s">
        <v>129</v>
      </c>
      <c r="E886" s="27" t="s">
        <v>123</v>
      </c>
    </row>
    <row r="887">
      <c r="A887" s="1" t="s">
        <v>121</v>
      </c>
      <c r="B887" s="1">
        <v>67</v>
      </c>
      <c r="C887" s="26" t="s">
        <v>4868</v>
      </c>
      <c r="D887" t="s">
        <v>123</v>
      </c>
      <c r="E887" s="27" t="s">
        <v>4869</v>
      </c>
      <c r="F887" s="28" t="s">
        <v>142</v>
      </c>
      <c r="G887" s="29">
        <v>6.21</v>
      </c>
      <c r="H887" s="28">
        <v>0.0012999999999999999</v>
      </c>
      <c r="I887" s="30">
        <f>ROUND(G887*H887,P4)</f>
        <v>0</v>
      </c>
      <c r="L887" s="31">
        <v>0</v>
      </c>
      <c r="M887" s="24">
        <f>ROUND(G887*L887,P4)</f>
        <v>0</v>
      </c>
      <c r="N887" s="25" t="s">
        <v>177</v>
      </c>
      <c r="O887" s="32">
        <f>M887*AA887</f>
        <v>0</v>
      </c>
      <c r="P887" s="1">
        <v>3</v>
      </c>
      <c r="AA887" s="1">
        <f>IF(P887=1,$O$3,IF(P887=2,$O$4,$O$5))</f>
        <v>0</v>
      </c>
    </row>
    <row r="888">
      <c r="A888" s="1" t="s">
        <v>127</v>
      </c>
      <c r="E888" s="27" t="s">
        <v>4869</v>
      </c>
    </row>
    <row r="889">
      <c r="A889" s="1" t="s">
        <v>128</v>
      </c>
    </row>
    <row r="890">
      <c r="A890" s="1" t="s">
        <v>129</v>
      </c>
      <c r="E890" s="27" t="s">
        <v>123</v>
      </c>
    </row>
    <row r="891">
      <c r="A891" s="1" t="s">
        <v>121</v>
      </c>
      <c r="B891" s="1">
        <v>66</v>
      </c>
      <c r="C891" s="26" t="s">
        <v>4870</v>
      </c>
      <c r="D891" t="s">
        <v>123</v>
      </c>
      <c r="E891" s="27" t="s">
        <v>4871</v>
      </c>
      <c r="F891" s="28" t="s">
        <v>149</v>
      </c>
      <c r="G891" s="29">
        <v>10</v>
      </c>
      <c r="H891" s="28">
        <v>0.002</v>
      </c>
      <c r="I891" s="30">
        <f>ROUND(G891*H891,P4)</f>
        <v>0</v>
      </c>
      <c r="L891" s="31">
        <v>0</v>
      </c>
      <c r="M891" s="24">
        <f>ROUND(G891*L891,P4)</f>
        <v>0</v>
      </c>
      <c r="N891" s="25" t="s">
        <v>177</v>
      </c>
      <c r="O891" s="32">
        <f>M891*AA891</f>
        <v>0</v>
      </c>
      <c r="P891" s="1">
        <v>3</v>
      </c>
      <c r="AA891" s="1">
        <f>IF(P891=1,$O$3,IF(P891=2,$O$4,$O$5))</f>
        <v>0</v>
      </c>
    </row>
    <row r="892">
      <c r="A892" s="1" t="s">
        <v>127</v>
      </c>
      <c r="E892" s="27" t="s">
        <v>4871</v>
      </c>
    </row>
    <row r="893" ht="25.5">
      <c r="A893" s="1" t="s">
        <v>128</v>
      </c>
      <c r="E893" s="33" t="s">
        <v>4872</v>
      </c>
    </row>
    <row r="894">
      <c r="A894" s="1" t="s">
        <v>129</v>
      </c>
      <c r="E894" s="27" t="s">
        <v>123</v>
      </c>
    </row>
    <row r="895">
      <c r="A895" s="1" t="s">
        <v>118</v>
      </c>
      <c r="C895" s="22" t="s">
        <v>679</v>
      </c>
      <c r="E895" s="23" t="s">
        <v>680</v>
      </c>
      <c r="L895" s="24">
        <f>SUMIFS(L896:L903,A896:A903,"P")</f>
        <v>0</v>
      </c>
      <c r="M895" s="24">
        <f>SUMIFS(M896:M903,A896:A903,"P")</f>
        <v>0</v>
      </c>
      <c r="N895" s="25"/>
    </row>
    <row r="896" ht="25.5">
      <c r="A896" s="1" t="s">
        <v>121</v>
      </c>
      <c r="B896" s="1">
        <v>71</v>
      </c>
      <c r="C896" s="26" t="s">
        <v>4873</v>
      </c>
      <c r="D896" t="s">
        <v>123</v>
      </c>
      <c r="E896" s="27" t="s">
        <v>4874</v>
      </c>
      <c r="F896" s="28" t="s">
        <v>632</v>
      </c>
      <c r="G896" s="29">
        <v>0.252</v>
      </c>
      <c r="H896" s="28">
        <v>0</v>
      </c>
      <c r="I896" s="30">
        <f>ROUND(G896*H896,P4)</f>
        <v>0</v>
      </c>
      <c r="L896" s="31">
        <v>0</v>
      </c>
      <c r="M896" s="24">
        <f>ROUND(G896*L896,P4)</f>
        <v>0</v>
      </c>
      <c r="N896" s="25" t="s">
        <v>536</v>
      </c>
      <c r="O896" s="32">
        <f>M896*AA896</f>
        <v>0</v>
      </c>
      <c r="P896" s="1">
        <v>3</v>
      </c>
      <c r="AA896" s="1">
        <f>IF(P896=1,$O$3,IF(P896=2,$O$4,$O$5))</f>
        <v>0</v>
      </c>
    </row>
    <row r="897" ht="25.5">
      <c r="A897" s="1" t="s">
        <v>127</v>
      </c>
      <c r="E897" s="27" t="s">
        <v>4874</v>
      </c>
    </row>
    <row r="898">
      <c r="A898" s="1" t="s">
        <v>128</v>
      </c>
    </row>
    <row r="899">
      <c r="A899" s="1" t="s">
        <v>129</v>
      </c>
      <c r="E899" s="27" t="s">
        <v>123</v>
      </c>
    </row>
    <row r="900" ht="38.25">
      <c r="A900" s="1" t="s">
        <v>121</v>
      </c>
      <c r="B900" s="1">
        <v>72</v>
      </c>
      <c r="C900" s="26" t="s">
        <v>683</v>
      </c>
      <c r="D900" t="s">
        <v>123</v>
      </c>
      <c r="E900" s="27" t="s">
        <v>684</v>
      </c>
      <c r="F900" s="28" t="s">
        <v>632</v>
      </c>
      <c r="G900" s="29">
        <v>0.252</v>
      </c>
      <c r="H900" s="28">
        <v>0</v>
      </c>
      <c r="I900" s="30">
        <f>ROUND(G900*H900,P4)</f>
        <v>0</v>
      </c>
      <c r="L900" s="31">
        <v>0</v>
      </c>
      <c r="M900" s="24">
        <f>ROUND(G900*L900,P4)</f>
        <v>0</v>
      </c>
      <c r="N900" s="25" t="s">
        <v>177</v>
      </c>
      <c r="O900" s="32">
        <f>M900*AA900</f>
        <v>0</v>
      </c>
      <c r="P900" s="1">
        <v>3</v>
      </c>
      <c r="AA900" s="1">
        <f>IF(P900=1,$O$3,IF(P900=2,$O$4,$O$5))</f>
        <v>0</v>
      </c>
    </row>
    <row r="901" ht="38.25">
      <c r="A901" s="1" t="s">
        <v>127</v>
      </c>
      <c r="E901" s="27" t="s">
        <v>684</v>
      </c>
    </row>
    <row r="902">
      <c r="A902" s="1" t="s">
        <v>128</v>
      </c>
    </row>
    <row r="903" ht="25.5">
      <c r="A903" s="1" t="s">
        <v>129</v>
      </c>
      <c r="E903" s="27" t="s">
        <v>685</v>
      </c>
    </row>
    <row r="904">
      <c r="A904" s="1" t="s">
        <v>118</v>
      </c>
      <c r="C904" s="22" t="s">
        <v>686</v>
      </c>
      <c r="E904" s="23" t="s">
        <v>687</v>
      </c>
      <c r="L904" s="24">
        <f>SUMIFS(L905:L908,A905:A908,"P")</f>
        <v>0</v>
      </c>
      <c r="M904" s="24">
        <f>SUMIFS(M905:M908,A905:A908,"P")</f>
        <v>0</v>
      </c>
      <c r="N904" s="25"/>
    </row>
    <row r="905" ht="25.5">
      <c r="A905" s="1" t="s">
        <v>121</v>
      </c>
      <c r="B905" s="1">
        <v>73</v>
      </c>
      <c r="C905" s="26" t="s">
        <v>4875</v>
      </c>
      <c r="D905" t="s">
        <v>123</v>
      </c>
      <c r="E905" s="27" t="s">
        <v>689</v>
      </c>
      <c r="F905" s="28" t="s">
        <v>632</v>
      </c>
      <c r="G905" s="29">
        <v>379.94900000000001</v>
      </c>
      <c r="H905" s="28">
        <v>0</v>
      </c>
      <c r="I905" s="30">
        <f>ROUND(G905*H905,P4)</f>
        <v>0</v>
      </c>
      <c r="L905" s="31">
        <v>0</v>
      </c>
      <c r="M905" s="24">
        <f>ROUND(G905*L905,P4)</f>
        <v>0</v>
      </c>
      <c r="N905" s="25" t="s">
        <v>536</v>
      </c>
      <c r="O905" s="32">
        <f>M905*AA905</f>
        <v>0</v>
      </c>
      <c r="P905" s="1">
        <v>3</v>
      </c>
      <c r="AA905" s="1">
        <f>IF(P905=1,$O$3,IF(P905=2,$O$4,$O$5))</f>
        <v>0</v>
      </c>
    </row>
    <row r="906" ht="38.25">
      <c r="A906" s="1" t="s">
        <v>127</v>
      </c>
      <c r="E906" s="27" t="s">
        <v>4876</v>
      </c>
    </row>
    <row r="907">
      <c r="A907" s="1" t="s">
        <v>128</v>
      </c>
    </row>
    <row r="908">
      <c r="A908" s="1" t="s">
        <v>129</v>
      </c>
      <c r="E908" s="27" t="s">
        <v>123</v>
      </c>
    </row>
  </sheetData>
  <sheetProtection sheet="1" objects="1" scenarios="1" spinCount="100000" saltValue="R7mbRqNsJCtwVt8U4wK8vkRxkDweeMEsdGHq4KUqo6cJYfXDDlMH7viFSLYbeWJcTyrFHVBhpTCmasdZhSQuPw==" hashValue="7FMpoSQP/qQXoCQvM5zpgJv2aJaYpHOX1vqvNGH7lxuL6B2ppfbCxQePV+3ER1YS0IhNw1jlCwrPS31cDzWgt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COUNTIFS(L8:L182,"=0",A8:A182,"P")+COUNTIFS(L8:L182,"",A8:A182,"P")+SUM(Q8:Q182)</f>
        <v>0</v>
      </c>
    </row>
    <row r="8">
      <c r="A8" s="1" t="s">
        <v>116</v>
      </c>
      <c r="C8" s="22" t="s">
        <v>4877</v>
      </c>
      <c r="E8" s="23" t="s">
        <v>61</v>
      </c>
      <c r="L8" s="24">
        <f>L9+L30+L35+L72+L113+L142+L151+L168+L177</f>
        <v>0</v>
      </c>
      <c r="M8" s="24">
        <f>M9+M30+M35+M72+M113+M142+M151+M168+M177</f>
        <v>0</v>
      </c>
      <c r="N8" s="25"/>
    </row>
    <row r="9">
      <c r="A9" s="1" t="s">
        <v>118</v>
      </c>
      <c r="C9" s="22" t="s">
        <v>119</v>
      </c>
      <c r="E9" s="23" t="s">
        <v>1051</v>
      </c>
      <c r="L9" s="24">
        <f>SUMIFS(L10:L29,A10:A29,"P")</f>
        <v>0</v>
      </c>
      <c r="M9" s="24">
        <f>SUMIFS(M10:M29,A10:A29,"P")</f>
        <v>0</v>
      </c>
      <c r="N9" s="25"/>
    </row>
    <row r="10" ht="25.5">
      <c r="A10" s="1" t="s">
        <v>121</v>
      </c>
      <c r="B10" s="1">
        <v>1</v>
      </c>
      <c r="C10" s="26" t="s">
        <v>1058</v>
      </c>
      <c r="D10" t="s">
        <v>123</v>
      </c>
      <c r="E10" s="27" t="s">
        <v>1059</v>
      </c>
      <c r="F10" s="28" t="s">
        <v>125</v>
      </c>
      <c r="G10" s="29">
        <v>9.5999999999999996</v>
      </c>
      <c r="H10" s="28">
        <v>0</v>
      </c>
      <c r="I10" s="30">
        <f>ROUND(G10*H10,P4)</f>
        <v>0</v>
      </c>
      <c r="L10" s="31">
        <v>0</v>
      </c>
      <c r="M10" s="24">
        <f>ROUND(G10*L10,P4)</f>
        <v>0</v>
      </c>
      <c r="N10" s="25" t="s">
        <v>536</v>
      </c>
      <c r="O10" s="32">
        <f>M10*AA10</f>
        <v>0</v>
      </c>
      <c r="P10" s="1">
        <v>3</v>
      </c>
      <c r="AA10" s="1">
        <f>IF(P10=1,$O$3,IF(P10=2,$O$4,$O$5))</f>
        <v>0</v>
      </c>
    </row>
    <row r="11" ht="25.5">
      <c r="A11" s="1" t="s">
        <v>127</v>
      </c>
      <c r="E11" s="27" t="s">
        <v>1059</v>
      </c>
    </row>
    <row r="12" ht="25.5">
      <c r="A12" s="1" t="s">
        <v>128</v>
      </c>
      <c r="E12" s="33" t="s">
        <v>4878</v>
      </c>
    </row>
    <row r="13">
      <c r="A13" s="1" t="s">
        <v>129</v>
      </c>
      <c r="E13" s="27" t="s">
        <v>123</v>
      </c>
    </row>
    <row r="14" ht="25.5">
      <c r="A14" s="1" t="s">
        <v>121</v>
      </c>
      <c r="B14" s="1">
        <v>2</v>
      </c>
      <c r="C14" s="26" t="s">
        <v>4434</v>
      </c>
      <c r="D14" t="s">
        <v>123</v>
      </c>
      <c r="E14" s="27" t="s">
        <v>4435</v>
      </c>
      <c r="F14" s="28" t="s">
        <v>125</v>
      </c>
      <c r="G14" s="29">
        <v>9.5999999999999996</v>
      </c>
      <c r="H14" s="28">
        <v>0</v>
      </c>
      <c r="I14" s="30">
        <f>ROUND(G14*H14,P4)</f>
        <v>0</v>
      </c>
      <c r="L14" s="31">
        <v>0</v>
      </c>
      <c r="M14" s="24">
        <f>ROUND(G14*L14,P4)</f>
        <v>0</v>
      </c>
      <c r="N14" s="25" t="s">
        <v>536</v>
      </c>
      <c r="O14" s="32">
        <f>M14*AA14</f>
        <v>0</v>
      </c>
      <c r="P14" s="1">
        <v>3</v>
      </c>
      <c r="AA14" s="1">
        <f>IF(P14=1,$O$3,IF(P14=2,$O$4,$O$5))</f>
        <v>0</v>
      </c>
    </row>
    <row r="15" ht="38.25">
      <c r="A15" s="1" t="s">
        <v>127</v>
      </c>
      <c r="E15" s="27" t="s">
        <v>4436</v>
      </c>
    </row>
    <row r="16">
      <c r="A16" s="1" t="s">
        <v>128</v>
      </c>
    </row>
    <row r="17">
      <c r="A17" s="1" t="s">
        <v>129</v>
      </c>
      <c r="E17" s="27" t="s">
        <v>123</v>
      </c>
    </row>
    <row r="18" ht="25.5">
      <c r="A18" s="1" t="s">
        <v>121</v>
      </c>
      <c r="B18" s="1">
        <v>3</v>
      </c>
      <c r="C18" s="26" t="s">
        <v>1070</v>
      </c>
      <c r="D18" t="s">
        <v>123</v>
      </c>
      <c r="E18" s="27" t="s">
        <v>1071</v>
      </c>
      <c r="F18" s="28" t="s">
        <v>125</v>
      </c>
      <c r="G18" s="29">
        <v>7.6799999999999997</v>
      </c>
      <c r="H18" s="28">
        <v>0</v>
      </c>
      <c r="I18" s="30">
        <f>ROUND(G18*H18,P4)</f>
        <v>0</v>
      </c>
      <c r="L18" s="31">
        <v>0</v>
      </c>
      <c r="M18" s="24">
        <f>ROUND(G18*L18,P4)</f>
        <v>0</v>
      </c>
      <c r="N18" s="25" t="s">
        <v>536</v>
      </c>
      <c r="O18" s="32">
        <f>M18*AA18</f>
        <v>0</v>
      </c>
      <c r="P18" s="1">
        <v>3</v>
      </c>
      <c r="AA18" s="1">
        <f>IF(P18=1,$O$3,IF(P18=2,$O$4,$O$5))</f>
        <v>0</v>
      </c>
    </row>
    <row r="19" ht="25.5">
      <c r="A19" s="1" t="s">
        <v>127</v>
      </c>
      <c r="E19" s="27" t="s">
        <v>1071</v>
      </c>
    </row>
    <row r="20">
      <c r="A20" s="1" t="s">
        <v>128</v>
      </c>
      <c r="E20" s="33" t="s">
        <v>4879</v>
      </c>
    </row>
    <row r="21">
      <c r="A21" s="1" t="s">
        <v>129</v>
      </c>
      <c r="E21" s="27" t="s">
        <v>123</v>
      </c>
    </row>
    <row r="22" ht="25.5">
      <c r="A22" s="1" t="s">
        <v>121</v>
      </c>
      <c r="B22" s="1">
        <v>4</v>
      </c>
      <c r="C22" s="26" t="s">
        <v>1073</v>
      </c>
      <c r="D22" t="s">
        <v>123</v>
      </c>
      <c r="E22" s="27" t="s">
        <v>1074</v>
      </c>
      <c r="F22" s="28" t="s">
        <v>125</v>
      </c>
      <c r="G22" s="29">
        <v>1.9199999999999999</v>
      </c>
      <c r="H22" s="28">
        <v>0</v>
      </c>
      <c r="I22" s="30">
        <f>ROUND(G22*H22,P4)</f>
        <v>0</v>
      </c>
      <c r="L22" s="31">
        <v>0</v>
      </c>
      <c r="M22" s="24">
        <f>ROUND(G22*L22,P4)</f>
        <v>0</v>
      </c>
      <c r="N22" s="25" t="s">
        <v>536</v>
      </c>
      <c r="O22" s="32">
        <f>M22*AA22</f>
        <v>0</v>
      </c>
      <c r="P22" s="1">
        <v>3</v>
      </c>
      <c r="AA22" s="1">
        <f>IF(P22=1,$O$3,IF(P22=2,$O$4,$O$5))</f>
        <v>0</v>
      </c>
    </row>
    <row r="23" ht="38.25">
      <c r="A23" s="1" t="s">
        <v>127</v>
      </c>
      <c r="E23" s="27" t="s">
        <v>1075</v>
      </c>
    </row>
    <row r="24">
      <c r="A24" s="1" t="s">
        <v>128</v>
      </c>
      <c r="E24" s="33" t="s">
        <v>4880</v>
      </c>
    </row>
    <row r="25">
      <c r="A25" s="1" t="s">
        <v>129</v>
      </c>
      <c r="E25" s="27" t="s">
        <v>123</v>
      </c>
    </row>
    <row r="26">
      <c r="A26" s="1" t="s">
        <v>121</v>
      </c>
      <c r="B26" s="1">
        <v>5</v>
      </c>
      <c r="C26" s="26" t="s">
        <v>4881</v>
      </c>
      <c r="D26" t="s">
        <v>123</v>
      </c>
      <c r="E26" s="27" t="s">
        <v>4882</v>
      </c>
      <c r="F26" s="28" t="s">
        <v>632</v>
      </c>
      <c r="G26" s="29">
        <v>3.8399999999999999</v>
      </c>
      <c r="H26" s="28">
        <v>1</v>
      </c>
      <c r="I26" s="30">
        <f>ROUND(G26*H26,P4)</f>
        <v>0</v>
      </c>
      <c r="L26" s="31">
        <v>0</v>
      </c>
      <c r="M26" s="24">
        <f>ROUND(G26*L26,P4)</f>
        <v>0</v>
      </c>
      <c r="N26" s="25" t="s">
        <v>536</v>
      </c>
      <c r="O26" s="32">
        <f>M26*AA26</f>
        <v>0</v>
      </c>
      <c r="P26" s="1">
        <v>3</v>
      </c>
      <c r="AA26" s="1">
        <f>IF(P26=1,$O$3,IF(P26=2,$O$4,$O$5))</f>
        <v>0</v>
      </c>
    </row>
    <row r="27">
      <c r="A27" s="1" t="s">
        <v>127</v>
      </c>
      <c r="E27" s="27" t="s">
        <v>4882</v>
      </c>
    </row>
    <row r="28">
      <c r="A28" s="1" t="s">
        <v>128</v>
      </c>
    </row>
    <row r="29">
      <c r="A29" s="1" t="s">
        <v>129</v>
      </c>
      <c r="E29" s="27" t="s">
        <v>123</v>
      </c>
    </row>
    <row r="30">
      <c r="A30" s="1" t="s">
        <v>118</v>
      </c>
      <c r="C30" s="22" t="s">
        <v>599</v>
      </c>
      <c r="E30" s="23" t="s">
        <v>600</v>
      </c>
      <c r="L30" s="24">
        <f>SUMIFS(L31:L34,A31:A34,"P")</f>
        <v>0</v>
      </c>
      <c r="M30" s="24">
        <f>SUMIFS(M31:M34,A31:A34,"P")</f>
        <v>0</v>
      </c>
      <c r="N30" s="25"/>
    </row>
    <row r="31">
      <c r="A31" s="1" t="s">
        <v>121</v>
      </c>
      <c r="B31" s="1">
        <v>6</v>
      </c>
      <c r="C31" s="26" t="s">
        <v>601</v>
      </c>
      <c r="D31" t="s">
        <v>123</v>
      </c>
      <c r="E31" s="27" t="s">
        <v>602</v>
      </c>
      <c r="F31" s="28" t="s">
        <v>603</v>
      </c>
      <c r="G31" s="29">
        <v>0.88</v>
      </c>
      <c r="H31" s="28">
        <v>0.056000000000000001</v>
      </c>
      <c r="I31" s="30">
        <f>ROUND(G31*H31,P4)</f>
        <v>0</v>
      </c>
      <c r="L31" s="31">
        <v>0</v>
      </c>
      <c r="M31" s="24">
        <f>ROUND(G31*L31,P4)</f>
        <v>0</v>
      </c>
      <c r="N31" s="25" t="s">
        <v>536</v>
      </c>
      <c r="O31" s="32">
        <f>M31*AA31</f>
        <v>0</v>
      </c>
      <c r="P31" s="1">
        <v>3</v>
      </c>
      <c r="AA31" s="1">
        <f>IF(P31=1,$O$3,IF(P31=2,$O$4,$O$5))</f>
        <v>0</v>
      </c>
    </row>
    <row r="32">
      <c r="A32" s="1" t="s">
        <v>127</v>
      </c>
      <c r="E32" s="27" t="s">
        <v>602</v>
      </c>
    </row>
    <row r="33" ht="38.25">
      <c r="A33" s="1" t="s">
        <v>128</v>
      </c>
      <c r="E33" s="33" t="s">
        <v>4883</v>
      </c>
    </row>
    <row r="34">
      <c r="A34" s="1" t="s">
        <v>129</v>
      </c>
      <c r="E34" s="27" t="s">
        <v>123</v>
      </c>
    </row>
    <row r="35">
      <c r="A35" s="1" t="s">
        <v>118</v>
      </c>
      <c r="C35" s="22" t="s">
        <v>2791</v>
      </c>
      <c r="E35" s="23" t="s">
        <v>2792</v>
      </c>
      <c r="L35" s="24">
        <f>SUMIFS(L36:L71,A36:A71,"P")</f>
        <v>0</v>
      </c>
      <c r="M35" s="24">
        <f>SUMIFS(M36:M71,A36:A71,"P")</f>
        <v>0</v>
      </c>
      <c r="N35" s="25"/>
    </row>
    <row r="36">
      <c r="A36" s="1" t="s">
        <v>121</v>
      </c>
      <c r="B36" s="1">
        <v>16</v>
      </c>
      <c r="C36" s="26" t="s">
        <v>4884</v>
      </c>
      <c r="D36" t="s">
        <v>123</v>
      </c>
      <c r="E36" s="27" t="s">
        <v>4885</v>
      </c>
      <c r="F36" s="28" t="s">
        <v>142</v>
      </c>
      <c r="G36" s="29">
        <v>8.5</v>
      </c>
      <c r="H36" s="28">
        <v>0.0012999999999999999</v>
      </c>
      <c r="I36" s="30">
        <f>ROUND(G36*H36,P4)</f>
        <v>0</v>
      </c>
      <c r="L36" s="31">
        <v>0</v>
      </c>
      <c r="M36" s="24">
        <f>ROUND(G36*L36,P4)</f>
        <v>0</v>
      </c>
      <c r="N36" s="25" t="s">
        <v>536</v>
      </c>
      <c r="O36" s="32">
        <f>M36*AA36</f>
        <v>0</v>
      </c>
      <c r="P36" s="1">
        <v>3</v>
      </c>
      <c r="AA36" s="1">
        <f>IF(P36=1,$O$3,IF(P36=2,$O$4,$O$5))</f>
        <v>0</v>
      </c>
    </row>
    <row r="37">
      <c r="A37" s="1" t="s">
        <v>127</v>
      </c>
      <c r="E37" s="27" t="s">
        <v>4885</v>
      </c>
    </row>
    <row r="38">
      <c r="A38" s="1" t="s">
        <v>128</v>
      </c>
      <c r="E38" s="33" t="s">
        <v>4886</v>
      </c>
    </row>
    <row r="39">
      <c r="A39" s="1" t="s">
        <v>129</v>
      </c>
      <c r="E39" s="27" t="s">
        <v>123</v>
      </c>
    </row>
    <row r="40">
      <c r="A40" s="1" t="s">
        <v>121</v>
      </c>
      <c r="B40" s="1">
        <v>17</v>
      </c>
      <c r="C40" s="26" t="s">
        <v>3332</v>
      </c>
      <c r="D40" t="s">
        <v>123</v>
      </c>
      <c r="E40" s="27" t="s">
        <v>3333</v>
      </c>
      <c r="F40" s="28" t="s">
        <v>142</v>
      </c>
      <c r="G40" s="29">
        <v>0.80000000000000004</v>
      </c>
      <c r="H40" s="28">
        <v>0.00050000000000000001</v>
      </c>
      <c r="I40" s="30">
        <f>ROUND(G40*H40,P4)</f>
        <v>0</v>
      </c>
      <c r="L40" s="31">
        <v>0</v>
      </c>
      <c r="M40" s="24">
        <f>ROUND(G40*L40,P4)</f>
        <v>0</v>
      </c>
      <c r="N40" s="25" t="s">
        <v>536</v>
      </c>
      <c r="O40" s="32">
        <f>M40*AA40</f>
        <v>0</v>
      </c>
      <c r="P40" s="1">
        <v>3</v>
      </c>
      <c r="AA40" s="1">
        <f>IF(P40=1,$O$3,IF(P40=2,$O$4,$O$5))</f>
        <v>0</v>
      </c>
    </row>
    <row r="41">
      <c r="A41" s="1" t="s">
        <v>127</v>
      </c>
      <c r="E41" s="27" t="s">
        <v>3333</v>
      </c>
    </row>
    <row r="42">
      <c r="A42" s="1" t="s">
        <v>128</v>
      </c>
      <c r="E42" s="33" t="s">
        <v>4887</v>
      </c>
    </row>
    <row r="43">
      <c r="A43" s="1" t="s">
        <v>129</v>
      </c>
      <c r="E43" s="27" t="s">
        <v>123</v>
      </c>
    </row>
    <row r="44">
      <c r="A44" s="1" t="s">
        <v>121</v>
      </c>
      <c r="B44" s="1">
        <v>18</v>
      </c>
      <c r="C44" s="26" t="s">
        <v>4888</v>
      </c>
      <c r="D44" t="s">
        <v>123</v>
      </c>
      <c r="E44" s="27" t="s">
        <v>4889</v>
      </c>
      <c r="F44" s="28" t="s">
        <v>142</v>
      </c>
      <c r="G44" s="29">
        <v>1.2</v>
      </c>
      <c r="H44" s="28">
        <v>0.0015299999999999999</v>
      </c>
      <c r="I44" s="30">
        <f>ROUND(G44*H44,P4)</f>
        <v>0</v>
      </c>
      <c r="L44" s="31">
        <v>0</v>
      </c>
      <c r="M44" s="24">
        <f>ROUND(G44*L44,P4)</f>
        <v>0</v>
      </c>
      <c r="N44" s="25" t="s">
        <v>536</v>
      </c>
      <c r="O44" s="32">
        <f>M44*AA44</f>
        <v>0</v>
      </c>
      <c r="P44" s="1">
        <v>3</v>
      </c>
      <c r="AA44" s="1">
        <f>IF(P44=1,$O$3,IF(P44=2,$O$4,$O$5))</f>
        <v>0</v>
      </c>
    </row>
    <row r="45">
      <c r="A45" s="1" t="s">
        <v>127</v>
      </c>
      <c r="E45" s="27" t="s">
        <v>4889</v>
      </c>
    </row>
    <row r="46">
      <c r="A46" s="1" t="s">
        <v>128</v>
      </c>
      <c r="E46" s="33" t="s">
        <v>4890</v>
      </c>
    </row>
    <row r="47">
      <c r="A47" s="1" t="s">
        <v>129</v>
      </c>
      <c r="E47" s="27" t="s">
        <v>123</v>
      </c>
    </row>
    <row r="48">
      <c r="A48" s="1" t="s">
        <v>121</v>
      </c>
      <c r="B48" s="1">
        <v>19</v>
      </c>
      <c r="C48" s="26" t="s">
        <v>4891</v>
      </c>
      <c r="D48" t="s">
        <v>123</v>
      </c>
      <c r="E48" s="27" t="s">
        <v>4892</v>
      </c>
      <c r="F48" s="28" t="s">
        <v>142</v>
      </c>
      <c r="G48" s="29">
        <v>1</v>
      </c>
      <c r="H48" s="28">
        <v>0.0011900000000000001</v>
      </c>
      <c r="I48" s="30">
        <f>ROUND(G48*H48,P4)</f>
        <v>0</v>
      </c>
      <c r="L48" s="31">
        <v>0</v>
      </c>
      <c r="M48" s="24">
        <f>ROUND(G48*L48,P4)</f>
        <v>0</v>
      </c>
      <c r="N48" s="25" t="s">
        <v>536</v>
      </c>
      <c r="O48" s="32">
        <f>M48*AA48</f>
        <v>0</v>
      </c>
      <c r="P48" s="1">
        <v>3</v>
      </c>
      <c r="AA48" s="1">
        <f>IF(P48=1,$O$3,IF(P48=2,$O$4,$O$5))</f>
        <v>0</v>
      </c>
    </row>
    <row r="49">
      <c r="A49" s="1" t="s">
        <v>127</v>
      </c>
      <c r="E49" s="27" t="s">
        <v>4892</v>
      </c>
    </row>
    <row r="50">
      <c r="A50" s="1" t="s">
        <v>128</v>
      </c>
    </row>
    <row r="51">
      <c r="A51" s="1" t="s">
        <v>129</v>
      </c>
      <c r="E51" s="27" t="s">
        <v>123</v>
      </c>
    </row>
    <row r="52">
      <c r="A52" s="1" t="s">
        <v>121</v>
      </c>
      <c r="B52" s="1">
        <v>20</v>
      </c>
      <c r="C52" s="26" t="s">
        <v>4893</v>
      </c>
      <c r="D52" t="s">
        <v>123</v>
      </c>
      <c r="E52" s="27" t="s">
        <v>4894</v>
      </c>
      <c r="F52" s="28" t="s">
        <v>149</v>
      </c>
      <c r="G52" s="29">
        <v>1</v>
      </c>
      <c r="H52" s="28">
        <v>0</v>
      </c>
      <c r="I52" s="30">
        <f>ROUND(G52*H52,P4)</f>
        <v>0</v>
      </c>
      <c r="L52" s="31">
        <v>0</v>
      </c>
      <c r="M52" s="24">
        <f>ROUND(G52*L52,P4)</f>
        <v>0</v>
      </c>
      <c r="N52" s="25" t="s">
        <v>536</v>
      </c>
      <c r="O52" s="32">
        <f>M52*AA52</f>
        <v>0</v>
      </c>
      <c r="P52" s="1">
        <v>3</v>
      </c>
      <c r="AA52" s="1">
        <f>IF(P52=1,$O$3,IF(P52=2,$O$4,$O$5))</f>
        <v>0</v>
      </c>
    </row>
    <row r="53">
      <c r="A53" s="1" t="s">
        <v>127</v>
      </c>
      <c r="E53" s="27" t="s">
        <v>4894</v>
      </c>
    </row>
    <row r="54">
      <c r="A54" s="1" t="s">
        <v>128</v>
      </c>
    </row>
    <row r="55">
      <c r="A55" s="1" t="s">
        <v>129</v>
      </c>
      <c r="E55" s="27" t="s">
        <v>123</v>
      </c>
    </row>
    <row r="56">
      <c r="A56" s="1" t="s">
        <v>121</v>
      </c>
      <c r="B56" s="1">
        <v>21</v>
      </c>
      <c r="C56" s="26" t="s">
        <v>3344</v>
      </c>
      <c r="D56" t="s">
        <v>123</v>
      </c>
      <c r="E56" s="27" t="s">
        <v>3345</v>
      </c>
      <c r="F56" s="28" t="s">
        <v>149</v>
      </c>
      <c r="G56" s="29">
        <v>1</v>
      </c>
      <c r="H56" s="28">
        <v>0</v>
      </c>
      <c r="I56" s="30">
        <f>ROUND(G56*H56,P4)</f>
        <v>0</v>
      </c>
      <c r="L56" s="31">
        <v>0</v>
      </c>
      <c r="M56" s="24">
        <f>ROUND(G56*L56,P4)</f>
        <v>0</v>
      </c>
      <c r="N56" s="25" t="s">
        <v>536</v>
      </c>
      <c r="O56" s="32">
        <f>M56*AA56</f>
        <v>0</v>
      </c>
      <c r="P56" s="1">
        <v>3</v>
      </c>
      <c r="AA56" s="1">
        <f>IF(P56=1,$O$3,IF(P56=2,$O$4,$O$5))</f>
        <v>0</v>
      </c>
    </row>
    <row r="57">
      <c r="A57" s="1" t="s">
        <v>127</v>
      </c>
      <c r="E57" s="27" t="s">
        <v>3345</v>
      </c>
    </row>
    <row r="58">
      <c r="A58" s="1" t="s">
        <v>128</v>
      </c>
    </row>
    <row r="59">
      <c r="A59" s="1" t="s">
        <v>129</v>
      </c>
      <c r="E59" s="27" t="s">
        <v>123</v>
      </c>
    </row>
    <row r="60">
      <c r="A60" s="1" t="s">
        <v>121</v>
      </c>
      <c r="B60" s="1">
        <v>22</v>
      </c>
      <c r="C60" s="26" t="s">
        <v>3349</v>
      </c>
      <c r="D60" t="s">
        <v>123</v>
      </c>
      <c r="E60" s="27" t="s">
        <v>3350</v>
      </c>
      <c r="F60" s="28" t="s">
        <v>149</v>
      </c>
      <c r="G60" s="29">
        <v>1</v>
      </c>
      <c r="H60" s="28">
        <v>0.00029</v>
      </c>
      <c r="I60" s="30">
        <f>ROUND(G60*H60,P4)</f>
        <v>0</v>
      </c>
      <c r="L60" s="31">
        <v>0</v>
      </c>
      <c r="M60" s="24">
        <f>ROUND(G60*L60,P4)</f>
        <v>0</v>
      </c>
      <c r="N60" s="25" t="s">
        <v>536</v>
      </c>
      <c r="O60" s="32">
        <f>M60*AA60</f>
        <v>0</v>
      </c>
      <c r="P60" s="1">
        <v>3</v>
      </c>
      <c r="AA60" s="1">
        <f>IF(P60=1,$O$3,IF(P60=2,$O$4,$O$5))</f>
        <v>0</v>
      </c>
    </row>
    <row r="61">
      <c r="A61" s="1" t="s">
        <v>127</v>
      </c>
      <c r="E61" s="27" t="s">
        <v>3350</v>
      </c>
    </row>
    <row r="62">
      <c r="A62" s="1" t="s">
        <v>128</v>
      </c>
    </row>
    <row r="63">
      <c r="A63" s="1" t="s">
        <v>129</v>
      </c>
      <c r="E63" s="27" t="s">
        <v>123</v>
      </c>
    </row>
    <row r="64">
      <c r="A64" s="1" t="s">
        <v>121</v>
      </c>
      <c r="B64" s="1">
        <v>23</v>
      </c>
      <c r="C64" s="26" t="s">
        <v>3355</v>
      </c>
      <c r="D64" t="s">
        <v>123</v>
      </c>
      <c r="E64" s="27" t="s">
        <v>3356</v>
      </c>
      <c r="F64" s="28" t="s">
        <v>142</v>
      </c>
      <c r="G64" s="29">
        <v>27</v>
      </c>
      <c r="H64" s="28">
        <v>0</v>
      </c>
      <c r="I64" s="30">
        <f>ROUND(G64*H64,P4)</f>
        <v>0</v>
      </c>
      <c r="L64" s="31">
        <v>0</v>
      </c>
      <c r="M64" s="24">
        <f>ROUND(G64*L64,P4)</f>
        <v>0</v>
      </c>
      <c r="N64" s="25" t="s">
        <v>536</v>
      </c>
      <c r="O64" s="32">
        <f>M64*AA64</f>
        <v>0</v>
      </c>
      <c r="P64" s="1">
        <v>3</v>
      </c>
      <c r="AA64" s="1">
        <f>IF(P64=1,$O$3,IF(P64=2,$O$4,$O$5))</f>
        <v>0</v>
      </c>
    </row>
    <row r="65">
      <c r="A65" s="1" t="s">
        <v>127</v>
      </c>
      <c r="E65" s="27" t="s">
        <v>3356</v>
      </c>
    </row>
    <row r="66">
      <c r="A66" s="1" t="s">
        <v>128</v>
      </c>
      <c r="E66" s="33" t="s">
        <v>4895</v>
      </c>
    </row>
    <row r="67">
      <c r="A67" s="1" t="s">
        <v>129</v>
      </c>
      <c r="E67" s="27" t="s">
        <v>123</v>
      </c>
    </row>
    <row r="68" ht="25.5">
      <c r="A68" s="1" t="s">
        <v>121</v>
      </c>
      <c r="B68" s="1">
        <v>24</v>
      </c>
      <c r="C68" s="26" t="s">
        <v>4896</v>
      </c>
      <c r="D68" t="s">
        <v>123</v>
      </c>
      <c r="E68" s="27" t="s">
        <v>4897</v>
      </c>
      <c r="F68" s="28" t="s">
        <v>632</v>
      </c>
      <c r="G68" s="29">
        <v>0.014999999999999999</v>
      </c>
      <c r="H68" s="28">
        <v>0</v>
      </c>
      <c r="I68" s="30">
        <f>ROUND(G68*H68,P4)</f>
        <v>0</v>
      </c>
      <c r="L68" s="31">
        <v>0</v>
      </c>
      <c r="M68" s="24">
        <f>ROUND(G68*L68,P4)</f>
        <v>0</v>
      </c>
      <c r="N68" s="25" t="s">
        <v>536</v>
      </c>
      <c r="O68" s="32">
        <f>M68*AA68</f>
        <v>0</v>
      </c>
      <c r="P68" s="1">
        <v>3</v>
      </c>
      <c r="AA68" s="1">
        <f>IF(P68=1,$O$3,IF(P68=2,$O$4,$O$5))</f>
        <v>0</v>
      </c>
    </row>
    <row r="69" ht="25.5">
      <c r="A69" s="1" t="s">
        <v>127</v>
      </c>
      <c r="E69" s="27" t="s">
        <v>4897</v>
      </c>
    </row>
    <row r="70">
      <c r="A70" s="1" t="s">
        <v>128</v>
      </c>
    </row>
    <row r="71">
      <c r="A71" s="1" t="s">
        <v>129</v>
      </c>
      <c r="E71" s="27" t="s">
        <v>123</v>
      </c>
    </row>
    <row r="72">
      <c r="A72" s="1" t="s">
        <v>118</v>
      </c>
      <c r="C72" s="22" t="s">
        <v>1162</v>
      </c>
      <c r="E72" s="23" t="s">
        <v>1163</v>
      </c>
      <c r="L72" s="24">
        <f>SUMIFS(L73:L112,A73:A112,"P")</f>
        <v>0</v>
      </c>
      <c r="M72" s="24">
        <f>SUMIFS(M73:M112,A73:A112,"P")</f>
        <v>0</v>
      </c>
      <c r="N72" s="25"/>
    </row>
    <row r="73">
      <c r="A73" s="1" t="s">
        <v>121</v>
      </c>
      <c r="B73" s="1">
        <v>25</v>
      </c>
      <c r="C73" s="26" t="s">
        <v>4898</v>
      </c>
      <c r="D73" t="s">
        <v>123</v>
      </c>
      <c r="E73" s="27" t="s">
        <v>4899</v>
      </c>
      <c r="F73" s="28" t="s">
        <v>142</v>
      </c>
      <c r="G73" s="29">
        <v>3</v>
      </c>
      <c r="H73" s="28">
        <v>0.00064000000000000005</v>
      </c>
      <c r="I73" s="30">
        <f>ROUND(G73*H73,P4)</f>
        <v>0</v>
      </c>
      <c r="L73" s="31">
        <v>0</v>
      </c>
      <c r="M73" s="24">
        <f>ROUND(G73*L73,P4)</f>
        <v>0</v>
      </c>
      <c r="N73" s="25" t="s">
        <v>536</v>
      </c>
      <c r="O73" s="32">
        <f>M73*AA73</f>
        <v>0</v>
      </c>
      <c r="P73" s="1">
        <v>3</v>
      </c>
      <c r="AA73" s="1">
        <f>IF(P73=1,$O$3,IF(P73=2,$O$4,$O$5))</f>
        <v>0</v>
      </c>
    </row>
    <row r="74">
      <c r="A74" s="1" t="s">
        <v>127</v>
      </c>
      <c r="E74" s="27" t="s">
        <v>4899</v>
      </c>
    </row>
    <row r="75">
      <c r="A75" s="1" t="s">
        <v>128</v>
      </c>
    </row>
    <row r="76">
      <c r="A76" s="1" t="s">
        <v>129</v>
      </c>
      <c r="E76" s="27" t="s">
        <v>123</v>
      </c>
    </row>
    <row r="77">
      <c r="A77" s="1" t="s">
        <v>121</v>
      </c>
      <c r="B77" s="1">
        <v>26</v>
      </c>
      <c r="C77" s="26" t="s">
        <v>4900</v>
      </c>
      <c r="D77" t="s">
        <v>123</v>
      </c>
      <c r="E77" s="27" t="s">
        <v>4901</v>
      </c>
      <c r="F77" s="28" t="s">
        <v>142</v>
      </c>
      <c r="G77" s="29">
        <v>20</v>
      </c>
      <c r="H77" s="28">
        <v>0.00097999999999999997</v>
      </c>
      <c r="I77" s="30">
        <f>ROUND(G77*H77,P4)</f>
        <v>0</v>
      </c>
      <c r="L77" s="31">
        <v>0</v>
      </c>
      <c r="M77" s="24">
        <f>ROUND(G77*L77,P4)</f>
        <v>0</v>
      </c>
      <c r="N77" s="25" t="s">
        <v>536</v>
      </c>
      <c r="O77" s="32">
        <f>M77*AA77</f>
        <v>0</v>
      </c>
      <c r="P77" s="1">
        <v>3</v>
      </c>
      <c r="AA77" s="1">
        <f>IF(P77=1,$O$3,IF(P77=2,$O$4,$O$5))</f>
        <v>0</v>
      </c>
    </row>
    <row r="78">
      <c r="A78" s="1" t="s">
        <v>127</v>
      </c>
      <c r="E78" s="27" t="s">
        <v>4901</v>
      </c>
    </row>
    <row r="79">
      <c r="A79" s="1" t="s">
        <v>128</v>
      </c>
    </row>
    <row r="80">
      <c r="A80" s="1" t="s">
        <v>129</v>
      </c>
      <c r="E80" s="27" t="s">
        <v>123</v>
      </c>
    </row>
    <row r="81" ht="25.5">
      <c r="A81" s="1" t="s">
        <v>121</v>
      </c>
      <c r="B81" s="1">
        <v>27</v>
      </c>
      <c r="C81" s="26" t="s">
        <v>4902</v>
      </c>
      <c r="D81" t="s">
        <v>123</v>
      </c>
      <c r="E81" s="27" t="s">
        <v>3402</v>
      </c>
      <c r="F81" s="28" t="s">
        <v>142</v>
      </c>
      <c r="G81" s="29">
        <v>3</v>
      </c>
      <c r="H81" s="28">
        <v>4.0000000000000003E-05</v>
      </c>
      <c r="I81" s="30">
        <f>ROUND(G81*H81,P4)</f>
        <v>0</v>
      </c>
      <c r="L81" s="31">
        <v>0</v>
      </c>
      <c r="M81" s="24">
        <f>ROUND(G81*L81,P4)</f>
        <v>0</v>
      </c>
      <c r="N81" s="25" t="s">
        <v>536</v>
      </c>
      <c r="O81" s="32">
        <f>M81*AA81</f>
        <v>0</v>
      </c>
      <c r="P81" s="1">
        <v>3</v>
      </c>
      <c r="AA81" s="1">
        <f>IF(P81=1,$O$3,IF(P81=2,$O$4,$O$5))</f>
        <v>0</v>
      </c>
    </row>
    <row r="82" ht="38.25">
      <c r="A82" s="1" t="s">
        <v>127</v>
      </c>
      <c r="E82" s="27" t="s">
        <v>4903</v>
      </c>
    </row>
    <row r="83">
      <c r="A83" s="1" t="s">
        <v>128</v>
      </c>
    </row>
    <row r="84">
      <c r="A84" s="1" t="s">
        <v>129</v>
      </c>
      <c r="E84" s="27" t="s">
        <v>123</v>
      </c>
    </row>
    <row r="85" ht="25.5">
      <c r="A85" s="1" t="s">
        <v>121</v>
      </c>
      <c r="B85" s="1">
        <v>28</v>
      </c>
      <c r="C85" s="26" t="s">
        <v>3401</v>
      </c>
      <c r="D85" t="s">
        <v>123</v>
      </c>
      <c r="E85" s="27" t="s">
        <v>3402</v>
      </c>
      <c r="F85" s="28" t="s">
        <v>142</v>
      </c>
      <c r="G85" s="29">
        <v>20</v>
      </c>
      <c r="H85" s="28">
        <v>8.0000000000000007E-05</v>
      </c>
      <c r="I85" s="30">
        <f>ROUND(G85*H85,P4)</f>
        <v>0</v>
      </c>
      <c r="L85" s="31">
        <v>0</v>
      </c>
      <c r="M85" s="24">
        <f>ROUND(G85*L85,P4)</f>
        <v>0</v>
      </c>
      <c r="N85" s="25" t="s">
        <v>536</v>
      </c>
      <c r="O85" s="32">
        <f>M85*AA85</f>
        <v>0</v>
      </c>
      <c r="P85" s="1">
        <v>3</v>
      </c>
      <c r="AA85" s="1">
        <f>IF(P85=1,$O$3,IF(P85=2,$O$4,$O$5))</f>
        <v>0</v>
      </c>
    </row>
    <row r="86" ht="38.25">
      <c r="A86" s="1" t="s">
        <v>127</v>
      </c>
      <c r="E86" s="27" t="s">
        <v>3403</v>
      </c>
    </row>
    <row r="87">
      <c r="A87" s="1" t="s">
        <v>128</v>
      </c>
    </row>
    <row r="88">
      <c r="A88" s="1" t="s">
        <v>129</v>
      </c>
      <c r="E88" s="27" t="s">
        <v>123</v>
      </c>
    </row>
    <row r="89">
      <c r="A89" s="1" t="s">
        <v>121</v>
      </c>
      <c r="B89" s="1">
        <v>29</v>
      </c>
      <c r="C89" s="26" t="s">
        <v>4904</v>
      </c>
      <c r="D89" t="s">
        <v>123</v>
      </c>
      <c r="E89" s="27" t="s">
        <v>4905</v>
      </c>
      <c r="F89" s="28" t="s">
        <v>149</v>
      </c>
      <c r="G89" s="29">
        <v>6</v>
      </c>
      <c r="H89" s="28">
        <v>0</v>
      </c>
      <c r="I89" s="30">
        <f>ROUND(G89*H89,P4)</f>
        <v>0</v>
      </c>
      <c r="L89" s="31">
        <v>0</v>
      </c>
      <c r="M89" s="24">
        <f>ROUND(G89*L89,P4)</f>
        <v>0</v>
      </c>
      <c r="N89" s="25" t="s">
        <v>536</v>
      </c>
      <c r="O89" s="32">
        <f>M89*AA89</f>
        <v>0</v>
      </c>
      <c r="P89" s="1">
        <v>3</v>
      </c>
      <c r="AA89" s="1">
        <f>IF(P89=1,$O$3,IF(P89=2,$O$4,$O$5))</f>
        <v>0</v>
      </c>
    </row>
    <row r="90">
      <c r="A90" s="1" t="s">
        <v>127</v>
      </c>
      <c r="E90" s="27" t="s">
        <v>4905</v>
      </c>
    </row>
    <row r="91" ht="51">
      <c r="A91" s="1" t="s">
        <v>128</v>
      </c>
      <c r="E91" s="33" t="s">
        <v>4906</v>
      </c>
    </row>
    <row r="92">
      <c r="A92" s="1" t="s">
        <v>129</v>
      </c>
      <c r="E92" s="27" t="s">
        <v>123</v>
      </c>
    </row>
    <row r="93">
      <c r="A93" s="1" t="s">
        <v>121</v>
      </c>
      <c r="B93" s="1">
        <v>30</v>
      </c>
      <c r="C93" s="26" t="s">
        <v>3413</v>
      </c>
      <c r="D93" t="s">
        <v>123</v>
      </c>
      <c r="E93" s="27" t="s">
        <v>3414</v>
      </c>
      <c r="F93" s="28" t="s">
        <v>149</v>
      </c>
      <c r="G93" s="29">
        <v>3</v>
      </c>
      <c r="H93" s="28">
        <v>0.00012999999999999999</v>
      </c>
      <c r="I93" s="30">
        <f>ROUND(G93*H93,P4)</f>
        <v>0</v>
      </c>
      <c r="L93" s="31">
        <v>0</v>
      </c>
      <c r="M93" s="24">
        <f>ROUND(G93*L93,P4)</f>
        <v>0</v>
      </c>
      <c r="N93" s="25" t="s">
        <v>536</v>
      </c>
      <c r="O93" s="32">
        <f>M93*AA93</f>
        <v>0</v>
      </c>
      <c r="P93" s="1">
        <v>3</v>
      </c>
      <c r="AA93" s="1">
        <f>IF(P93=1,$O$3,IF(P93=2,$O$4,$O$5))</f>
        <v>0</v>
      </c>
    </row>
    <row r="94">
      <c r="A94" s="1" t="s">
        <v>127</v>
      </c>
      <c r="E94" s="27" t="s">
        <v>3414</v>
      </c>
    </row>
    <row r="95">
      <c r="A95" s="1" t="s">
        <v>128</v>
      </c>
    </row>
    <row r="96">
      <c r="A96" s="1" t="s">
        <v>129</v>
      </c>
      <c r="E96" s="27" t="s">
        <v>123</v>
      </c>
    </row>
    <row r="97">
      <c r="A97" s="1" t="s">
        <v>121</v>
      </c>
      <c r="B97" s="1">
        <v>31</v>
      </c>
      <c r="C97" s="26" t="s">
        <v>4907</v>
      </c>
      <c r="D97" t="s">
        <v>123</v>
      </c>
      <c r="E97" s="27" t="s">
        <v>4908</v>
      </c>
      <c r="F97" s="28" t="s">
        <v>149</v>
      </c>
      <c r="G97" s="29">
        <v>1</v>
      </c>
      <c r="H97" s="28">
        <v>0.00017000000000000001</v>
      </c>
      <c r="I97" s="30">
        <f>ROUND(G97*H97,P4)</f>
        <v>0</v>
      </c>
      <c r="L97" s="31">
        <v>0</v>
      </c>
      <c r="M97" s="24">
        <f>ROUND(G97*L97,P4)</f>
        <v>0</v>
      </c>
      <c r="N97" s="25" t="s">
        <v>536</v>
      </c>
      <c r="O97" s="32">
        <f>M97*AA97</f>
        <v>0</v>
      </c>
      <c r="P97" s="1">
        <v>3</v>
      </c>
      <c r="AA97" s="1">
        <f>IF(P97=1,$O$3,IF(P97=2,$O$4,$O$5))</f>
        <v>0</v>
      </c>
    </row>
    <row r="98">
      <c r="A98" s="1" t="s">
        <v>127</v>
      </c>
      <c r="E98" s="27" t="s">
        <v>4908</v>
      </c>
    </row>
    <row r="99">
      <c r="A99" s="1" t="s">
        <v>128</v>
      </c>
    </row>
    <row r="100">
      <c r="A100" s="1" t="s">
        <v>129</v>
      </c>
      <c r="E100" s="27" t="s">
        <v>123</v>
      </c>
    </row>
    <row r="101">
      <c r="A101" s="1" t="s">
        <v>121</v>
      </c>
      <c r="B101" s="1">
        <v>32</v>
      </c>
      <c r="C101" s="26" t="s">
        <v>4909</v>
      </c>
      <c r="D101" t="s">
        <v>123</v>
      </c>
      <c r="E101" s="27" t="s">
        <v>4910</v>
      </c>
      <c r="F101" s="28" t="s">
        <v>149</v>
      </c>
      <c r="G101" s="29">
        <v>1</v>
      </c>
      <c r="H101" s="28">
        <v>0.00046999999999999999</v>
      </c>
      <c r="I101" s="30">
        <f>ROUND(G101*H101,P4)</f>
        <v>0</v>
      </c>
      <c r="L101" s="31">
        <v>0</v>
      </c>
      <c r="M101" s="24">
        <f>ROUND(G101*L101,P4)</f>
        <v>0</v>
      </c>
      <c r="N101" s="25" t="s">
        <v>536</v>
      </c>
      <c r="O101" s="32">
        <f>M101*AA101</f>
        <v>0</v>
      </c>
      <c r="P101" s="1">
        <v>3</v>
      </c>
      <c r="AA101" s="1">
        <f>IF(P101=1,$O$3,IF(P101=2,$O$4,$O$5))</f>
        <v>0</v>
      </c>
    </row>
    <row r="102">
      <c r="A102" s="1" t="s">
        <v>127</v>
      </c>
      <c r="E102" s="27" t="s">
        <v>4910</v>
      </c>
    </row>
    <row r="103">
      <c r="A103" s="1" t="s">
        <v>128</v>
      </c>
    </row>
    <row r="104">
      <c r="A104" s="1" t="s">
        <v>129</v>
      </c>
      <c r="E104" s="27" t="s">
        <v>123</v>
      </c>
    </row>
    <row r="105" ht="25.5">
      <c r="A105" s="1" t="s">
        <v>121</v>
      </c>
      <c r="B105" s="1">
        <v>33</v>
      </c>
      <c r="C105" s="26" t="s">
        <v>3452</v>
      </c>
      <c r="D105" t="s">
        <v>123</v>
      </c>
      <c r="E105" s="27" t="s">
        <v>3453</v>
      </c>
      <c r="F105" s="28" t="s">
        <v>142</v>
      </c>
      <c r="G105" s="29">
        <v>23</v>
      </c>
      <c r="H105" s="28">
        <v>2.0000000000000002E-05</v>
      </c>
      <c r="I105" s="30">
        <f>ROUND(G105*H105,P4)</f>
        <v>0</v>
      </c>
      <c r="L105" s="31">
        <v>0</v>
      </c>
      <c r="M105" s="24">
        <f>ROUND(G105*L105,P4)</f>
        <v>0</v>
      </c>
      <c r="N105" s="25" t="s">
        <v>536</v>
      </c>
      <c r="O105" s="32">
        <f>M105*AA105</f>
        <v>0</v>
      </c>
      <c r="P105" s="1">
        <v>3</v>
      </c>
      <c r="AA105" s="1">
        <f>IF(P105=1,$O$3,IF(P105=2,$O$4,$O$5))</f>
        <v>0</v>
      </c>
    </row>
    <row r="106" ht="25.5">
      <c r="A106" s="1" t="s">
        <v>127</v>
      </c>
      <c r="E106" s="27" t="s">
        <v>3453</v>
      </c>
    </row>
    <row r="107">
      <c r="A107" s="1" t="s">
        <v>128</v>
      </c>
    </row>
    <row r="108">
      <c r="A108" s="1" t="s">
        <v>129</v>
      </c>
      <c r="E108" s="27" t="s">
        <v>123</v>
      </c>
    </row>
    <row r="109" ht="25.5">
      <c r="A109" s="1" t="s">
        <v>121</v>
      </c>
      <c r="B109" s="1">
        <v>34</v>
      </c>
      <c r="C109" s="26" t="s">
        <v>4911</v>
      </c>
      <c r="D109" t="s">
        <v>123</v>
      </c>
      <c r="E109" s="27" t="s">
        <v>4912</v>
      </c>
      <c r="F109" s="28" t="s">
        <v>632</v>
      </c>
      <c r="G109" s="29">
        <v>0.025000000000000001</v>
      </c>
      <c r="H109" s="28">
        <v>0</v>
      </c>
      <c r="I109" s="30">
        <f>ROUND(G109*H109,P4)</f>
        <v>0</v>
      </c>
      <c r="L109" s="31">
        <v>0</v>
      </c>
      <c r="M109" s="24">
        <f>ROUND(G109*L109,P4)</f>
        <v>0</v>
      </c>
      <c r="N109" s="25" t="s">
        <v>536</v>
      </c>
      <c r="O109" s="32">
        <f>M109*AA109</f>
        <v>0</v>
      </c>
      <c r="P109" s="1">
        <v>3</v>
      </c>
      <c r="AA109" s="1">
        <f>IF(P109=1,$O$3,IF(P109=2,$O$4,$O$5))</f>
        <v>0</v>
      </c>
    </row>
    <row r="110" ht="25.5">
      <c r="A110" s="1" t="s">
        <v>127</v>
      </c>
      <c r="E110" s="27" t="s">
        <v>4912</v>
      </c>
    </row>
    <row r="111">
      <c r="A111" s="1" t="s">
        <v>128</v>
      </c>
    </row>
    <row r="112">
      <c r="A112" s="1" t="s">
        <v>129</v>
      </c>
      <c r="E112" s="27" t="s">
        <v>123</v>
      </c>
    </row>
    <row r="113">
      <c r="A113" s="1" t="s">
        <v>118</v>
      </c>
      <c r="C113" s="22" t="s">
        <v>2802</v>
      </c>
      <c r="E113" s="23" t="s">
        <v>2803</v>
      </c>
      <c r="L113" s="24">
        <f>SUMIFS(L114:L141,A114:A141,"P")</f>
        <v>0</v>
      </c>
      <c r="M113" s="24">
        <f>SUMIFS(M114:M141,A114:A141,"P")</f>
        <v>0</v>
      </c>
      <c r="N113" s="25"/>
    </row>
    <row r="114">
      <c r="A114" s="1" t="s">
        <v>121</v>
      </c>
      <c r="B114" s="1">
        <v>40</v>
      </c>
      <c r="C114" s="26" t="s">
        <v>4913</v>
      </c>
      <c r="D114" t="s">
        <v>123</v>
      </c>
      <c r="E114" s="27" t="s">
        <v>4914</v>
      </c>
      <c r="F114" s="28" t="s">
        <v>149</v>
      </c>
      <c r="G114" s="29">
        <v>1</v>
      </c>
      <c r="H114" s="28">
        <v>0.002</v>
      </c>
      <c r="I114" s="30">
        <f>ROUND(G114*H114,P4)</f>
        <v>0</v>
      </c>
      <c r="L114" s="31">
        <v>0</v>
      </c>
      <c r="M114" s="24">
        <f>ROUND(G114*L114,P4)</f>
        <v>0</v>
      </c>
      <c r="N114" s="25" t="s">
        <v>536</v>
      </c>
      <c r="O114" s="32">
        <f>M114*AA114</f>
        <v>0</v>
      </c>
      <c r="P114" s="1">
        <v>3</v>
      </c>
      <c r="AA114" s="1">
        <f>IF(P114=1,$O$3,IF(P114=2,$O$4,$O$5))</f>
        <v>0</v>
      </c>
    </row>
    <row r="115">
      <c r="A115" s="1" t="s">
        <v>127</v>
      </c>
      <c r="E115" s="27" t="s">
        <v>4914</v>
      </c>
    </row>
    <row r="116">
      <c r="A116" s="1" t="s">
        <v>128</v>
      </c>
    </row>
    <row r="117">
      <c r="A117" s="1" t="s">
        <v>129</v>
      </c>
      <c r="E117" s="27" t="s">
        <v>123</v>
      </c>
    </row>
    <row r="118" ht="25.5">
      <c r="A118" s="1" t="s">
        <v>121</v>
      </c>
      <c r="B118" s="1">
        <v>35</v>
      </c>
      <c r="C118" s="26" t="s">
        <v>4915</v>
      </c>
      <c r="D118" t="s">
        <v>123</v>
      </c>
      <c r="E118" s="27" t="s">
        <v>4916</v>
      </c>
      <c r="F118" s="28" t="s">
        <v>637</v>
      </c>
      <c r="G118" s="29">
        <v>1</v>
      </c>
      <c r="H118" s="28">
        <v>0.01247</v>
      </c>
      <c r="I118" s="30">
        <f>ROUND(G118*H118,P4)</f>
        <v>0</v>
      </c>
      <c r="L118" s="31">
        <v>0</v>
      </c>
      <c r="M118" s="24">
        <f>ROUND(G118*L118,P4)</f>
        <v>0</v>
      </c>
      <c r="N118" s="25" t="s">
        <v>536</v>
      </c>
      <c r="O118" s="32">
        <f>M118*AA118</f>
        <v>0</v>
      </c>
      <c r="P118" s="1">
        <v>3</v>
      </c>
      <c r="AA118" s="1">
        <f>IF(P118=1,$O$3,IF(P118=2,$O$4,$O$5))</f>
        <v>0</v>
      </c>
    </row>
    <row r="119" ht="25.5">
      <c r="A119" s="1" t="s">
        <v>127</v>
      </c>
      <c r="E119" s="27" t="s">
        <v>4916</v>
      </c>
    </row>
    <row r="120">
      <c r="A120" s="1" t="s">
        <v>128</v>
      </c>
    </row>
    <row r="121">
      <c r="A121" s="1" t="s">
        <v>129</v>
      </c>
      <c r="E121" s="27" t="s">
        <v>123</v>
      </c>
    </row>
    <row r="122" ht="25.5">
      <c r="A122" s="1" t="s">
        <v>121</v>
      </c>
      <c r="B122" s="1">
        <v>36</v>
      </c>
      <c r="C122" s="26" t="s">
        <v>3482</v>
      </c>
      <c r="D122" t="s">
        <v>123</v>
      </c>
      <c r="E122" s="27" t="s">
        <v>3483</v>
      </c>
      <c r="F122" s="28" t="s">
        <v>637</v>
      </c>
      <c r="G122" s="29">
        <v>1</v>
      </c>
      <c r="H122" s="28">
        <v>0.01525</v>
      </c>
      <c r="I122" s="30">
        <f>ROUND(G122*H122,P4)</f>
        <v>0</v>
      </c>
      <c r="L122" s="31">
        <v>0</v>
      </c>
      <c r="M122" s="24">
        <f>ROUND(G122*L122,P4)</f>
        <v>0</v>
      </c>
      <c r="N122" s="25" t="s">
        <v>536</v>
      </c>
      <c r="O122" s="32">
        <f>M122*AA122</f>
        <v>0</v>
      </c>
      <c r="P122" s="1">
        <v>3</v>
      </c>
      <c r="AA122" s="1">
        <f>IF(P122=1,$O$3,IF(P122=2,$O$4,$O$5))</f>
        <v>0</v>
      </c>
    </row>
    <row r="123" ht="25.5">
      <c r="A123" s="1" t="s">
        <v>127</v>
      </c>
      <c r="E123" s="27" t="s">
        <v>3483</v>
      </c>
    </row>
    <row r="124">
      <c r="A124" s="1" t="s">
        <v>128</v>
      </c>
    </row>
    <row r="125">
      <c r="A125" s="1" t="s">
        <v>129</v>
      </c>
      <c r="E125" s="27" t="s">
        <v>123</v>
      </c>
    </row>
    <row r="126" ht="25.5">
      <c r="A126" s="1" t="s">
        <v>121</v>
      </c>
      <c r="B126" s="1">
        <v>37</v>
      </c>
      <c r="C126" s="26" t="s">
        <v>4917</v>
      </c>
      <c r="D126" t="s">
        <v>123</v>
      </c>
      <c r="E126" s="27" t="s">
        <v>4918</v>
      </c>
      <c r="F126" s="28" t="s">
        <v>637</v>
      </c>
      <c r="G126" s="29">
        <v>1</v>
      </c>
      <c r="H126" s="28">
        <v>0.010659999999999999</v>
      </c>
      <c r="I126" s="30">
        <f>ROUND(G126*H126,P4)</f>
        <v>0</v>
      </c>
      <c r="L126" s="31">
        <v>0</v>
      </c>
      <c r="M126" s="24">
        <f>ROUND(G126*L126,P4)</f>
        <v>0</v>
      </c>
      <c r="N126" s="25" t="s">
        <v>536</v>
      </c>
      <c r="O126" s="32">
        <f>M126*AA126</f>
        <v>0</v>
      </c>
      <c r="P126" s="1">
        <v>3</v>
      </c>
      <c r="AA126" s="1">
        <f>IF(P126=1,$O$3,IF(P126=2,$O$4,$O$5))</f>
        <v>0</v>
      </c>
    </row>
    <row r="127" ht="25.5">
      <c r="A127" s="1" t="s">
        <v>127</v>
      </c>
      <c r="E127" s="27" t="s">
        <v>4918</v>
      </c>
    </row>
    <row r="128">
      <c r="A128" s="1" t="s">
        <v>128</v>
      </c>
    </row>
    <row r="129">
      <c r="A129" s="1" t="s">
        <v>129</v>
      </c>
      <c r="E129" s="27" t="s">
        <v>123</v>
      </c>
    </row>
    <row r="130">
      <c r="A130" s="1" t="s">
        <v>121</v>
      </c>
      <c r="B130" s="1">
        <v>38</v>
      </c>
      <c r="C130" s="26" t="s">
        <v>3492</v>
      </c>
      <c r="D130" t="s">
        <v>123</v>
      </c>
      <c r="E130" s="27" t="s">
        <v>3493</v>
      </c>
      <c r="F130" s="28" t="s">
        <v>637</v>
      </c>
      <c r="G130" s="29">
        <v>1</v>
      </c>
      <c r="H130" s="28">
        <v>0.0018400000000000001</v>
      </c>
      <c r="I130" s="30">
        <f>ROUND(G130*H130,P4)</f>
        <v>0</v>
      </c>
      <c r="L130" s="31">
        <v>0</v>
      </c>
      <c r="M130" s="24">
        <f>ROUND(G130*L130,P4)</f>
        <v>0</v>
      </c>
      <c r="N130" s="25" t="s">
        <v>536</v>
      </c>
      <c r="O130" s="32">
        <f>M130*AA130</f>
        <v>0</v>
      </c>
      <c r="P130" s="1">
        <v>3</v>
      </c>
      <c r="AA130" s="1">
        <f>IF(P130=1,$O$3,IF(P130=2,$O$4,$O$5))</f>
        <v>0</v>
      </c>
    </row>
    <row r="131">
      <c r="A131" s="1" t="s">
        <v>127</v>
      </c>
      <c r="E131" s="27" t="s">
        <v>3493</v>
      </c>
    </row>
    <row r="132">
      <c r="A132" s="1" t="s">
        <v>128</v>
      </c>
    </row>
    <row r="133">
      <c r="A133" s="1" t="s">
        <v>129</v>
      </c>
      <c r="E133" s="27" t="s">
        <v>123</v>
      </c>
    </row>
    <row r="134">
      <c r="A134" s="1" t="s">
        <v>121</v>
      </c>
      <c r="B134" s="1">
        <v>39</v>
      </c>
      <c r="C134" s="26" t="s">
        <v>3494</v>
      </c>
      <c r="D134" t="s">
        <v>123</v>
      </c>
      <c r="E134" s="27" t="s">
        <v>3495</v>
      </c>
      <c r="F134" s="28" t="s">
        <v>149</v>
      </c>
      <c r="G134" s="29">
        <v>1</v>
      </c>
      <c r="H134" s="28">
        <v>0.00016000000000000001</v>
      </c>
      <c r="I134" s="30">
        <f>ROUND(G134*H134,P4)</f>
        <v>0</v>
      </c>
      <c r="L134" s="31">
        <v>0</v>
      </c>
      <c r="M134" s="24">
        <f>ROUND(G134*L134,P4)</f>
        <v>0</v>
      </c>
      <c r="N134" s="25" t="s">
        <v>536</v>
      </c>
      <c r="O134" s="32">
        <f>M134*AA134</f>
        <v>0</v>
      </c>
      <c r="P134" s="1">
        <v>3</v>
      </c>
      <c r="AA134" s="1">
        <f>IF(P134=1,$O$3,IF(P134=2,$O$4,$O$5))</f>
        <v>0</v>
      </c>
    </row>
    <row r="135">
      <c r="A135" s="1" t="s">
        <v>127</v>
      </c>
      <c r="E135" s="27" t="s">
        <v>3495</v>
      </c>
    </row>
    <row r="136">
      <c r="A136" s="1" t="s">
        <v>128</v>
      </c>
    </row>
    <row r="137">
      <c r="A137" s="1" t="s">
        <v>129</v>
      </c>
      <c r="E137" s="27" t="s">
        <v>123</v>
      </c>
    </row>
    <row r="138" ht="25.5">
      <c r="A138" s="1" t="s">
        <v>121</v>
      </c>
      <c r="B138" s="1">
        <v>41</v>
      </c>
      <c r="C138" s="26" t="s">
        <v>4919</v>
      </c>
      <c r="D138" t="s">
        <v>123</v>
      </c>
      <c r="E138" s="27" t="s">
        <v>4920</v>
      </c>
      <c r="F138" s="28" t="s">
        <v>632</v>
      </c>
      <c r="G138" s="29">
        <v>0.042000000000000003</v>
      </c>
      <c r="H138" s="28">
        <v>0</v>
      </c>
      <c r="I138" s="30">
        <f>ROUND(G138*H138,P4)</f>
        <v>0</v>
      </c>
      <c r="L138" s="31">
        <v>0</v>
      </c>
      <c r="M138" s="24">
        <f>ROUND(G138*L138,P4)</f>
        <v>0</v>
      </c>
      <c r="N138" s="25" t="s">
        <v>536</v>
      </c>
      <c r="O138" s="32">
        <f>M138*AA138</f>
        <v>0</v>
      </c>
      <c r="P138" s="1">
        <v>3</v>
      </c>
      <c r="AA138" s="1">
        <f>IF(P138=1,$O$3,IF(P138=2,$O$4,$O$5))</f>
        <v>0</v>
      </c>
    </row>
    <row r="139" ht="25.5">
      <c r="A139" s="1" t="s">
        <v>127</v>
      </c>
      <c r="E139" s="27" t="s">
        <v>4920</v>
      </c>
    </row>
    <row r="140">
      <c r="A140" s="1" t="s">
        <v>128</v>
      </c>
    </row>
    <row r="141">
      <c r="A141" s="1" t="s">
        <v>129</v>
      </c>
      <c r="E141" s="27" t="s">
        <v>123</v>
      </c>
    </row>
    <row r="142">
      <c r="A142" s="1" t="s">
        <v>118</v>
      </c>
      <c r="C142" s="22" t="s">
        <v>656</v>
      </c>
      <c r="E142" s="23" t="s">
        <v>1110</v>
      </c>
      <c r="L142" s="24">
        <f>SUMIFS(L143:L150,A143:A150,"P")</f>
        <v>0</v>
      </c>
      <c r="M142" s="24">
        <f>SUMIFS(M143:M150,A143:A150,"P")</f>
        <v>0</v>
      </c>
      <c r="N142" s="25"/>
    </row>
    <row r="143">
      <c r="A143" s="1" t="s">
        <v>121</v>
      </c>
      <c r="B143" s="1">
        <v>7</v>
      </c>
      <c r="C143" s="26" t="s">
        <v>1182</v>
      </c>
      <c r="D143" t="s">
        <v>123</v>
      </c>
      <c r="E143" s="27" t="s">
        <v>1183</v>
      </c>
      <c r="F143" s="28" t="s">
        <v>142</v>
      </c>
      <c r="G143" s="29">
        <v>10</v>
      </c>
      <c r="H143" s="28">
        <v>6.0000000000000002E-05</v>
      </c>
      <c r="I143" s="30">
        <f>ROUND(G143*H143,P4)</f>
        <v>0</v>
      </c>
      <c r="L143" s="31">
        <v>0</v>
      </c>
      <c r="M143" s="24">
        <f>ROUND(G143*L143,P4)</f>
        <v>0</v>
      </c>
      <c r="N143" s="25" t="s">
        <v>536</v>
      </c>
      <c r="O143" s="32">
        <f>M143*AA143</f>
        <v>0</v>
      </c>
      <c r="P143" s="1">
        <v>3</v>
      </c>
      <c r="AA143" s="1">
        <f>IF(P143=1,$O$3,IF(P143=2,$O$4,$O$5))</f>
        <v>0</v>
      </c>
    </row>
    <row r="144">
      <c r="A144" s="1" t="s">
        <v>127</v>
      </c>
      <c r="E144" s="27" t="s">
        <v>1183</v>
      </c>
    </row>
    <row r="145">
      <c r="A145" s="1" t="s">
        <v>128</v>
      </c>
    </row>
    <row r="146">
      <c r="A146" s="1" t="s">
        <v>129</v>
      </c>
      <c r="E146" s="27" t="s">
        <v>123</v>
      </c>
    </row>
    <row r="147">
      <c r="A147" s="1" t="s">
        <v>121</v>
      </c>
      <c r="B147" s="1">
        <v>8</v>
      </c>
      <c r="C147" s="26" t="s">
        <v>4921</v>
      </c>
      <c r="D147" t="s">
        <v>123</v>
      </c>
      <c r="E147" s="27" t="s">
        <v>4922</v>
      </c>
      <c r="F147" s="28" t="s">
        <v>142</v>
      </c>
      <c r="G147" s="29">
        <v>15.5</v>
      </c>
      <c r="H147" s="28">
        <v>1.0000000000000001E-05</v>
      </c>
      <c r="I147" s="30">
        <f>ROUND(G147*H147,P4)</f>
        <v>0</v>
      </c>
      <c r="L147" s="31">
        <v>0</v>
      </c>
      <c r="M147" s="24">
        <f>ROUND(G147*L147,P4)</f>
        <v>0</v>
      </c>
      <c r="N147" s="25" t="s">
        <v>177</v>
      </c>
      <c r="O147" s="32">
        <f>M147*AA147</f>
        <v>0</v>
      </c>
      <c r="P147" s="1">
        <v>3</v>
      </c>
      <c r="AA147" s="1">
        <f>IF(P147=1,$O$3,IF(P147=2,$O$4,$O$5))</f>
        <v>0</v>
      </c>
    </row>
    <row r="148">
      <c r="A148" s="1" t="s">
        <v>127</v>
      </c>
      <c r="E148" s="27" t="s">
        <v>4922</v>
      </c>
    </row>
    <row r="149" ht="25.5">
      <c r="A149" s="1" t="s">
        <v>128</v>
      </c>
      <c r="E149" s="33" t="s">
        <v>4923</v>
      </c>
    </row>
    <row r="150" ht="25.5">
      <c r="A150" s="1" t="s">
        <v>129</v>
      </c>
      <c r="E150" s="27" t="s">
        <v>4924</v>
      </c>
    </row>
    <row r="151">
      <c r="A151" s="1" t="s">
        <v>118</v>
      </c>
      <c r="C151" s="22" t="s">
        <v>666</v>
      </c>
      <c r="E151" s="23" t="s">
        <v>667</v>
      </c>
      <c r="L151" s="24">
        <f>SUMIFS(L152:L167,A152:A167,"P")</f>
        <v>0</v>
      </c>
      <c r="M151" s="24">
        <f>SUMIFS(M152:M167,A152:A167,"P")</f>
        <v>0</v>
      </c>
      <c r="N151" s="25"/>
    </row>
    <row r="152" ht="25.5">
      <c r="A152" s="1" t="s">
        <v>121</v>
      </c>
      <c r="B152" s="1">
        <v>9</v>
      </c>
      <c r="C152" s="26" t="s">
        <v>2669</v>
      </c>
      <c r="D152" t="s">
        <v>123</v>
      </c>
      <c r="E152" s="27" t="s">
        <v>2670</v>
      </c>
      <c r="F152" s="28" t="s">
        <v>603</v>
      </c>
      <c r="G152" s="29">
        <v>39.07</v>
      </c>
      <c r="H152" s="28">
        <v>0.00021000000000000001</v>
      </c>
      <c r="I152" s="30">
        <f>ROUND(G152*H152,P4)</f>
        <v>0</v>
      </c>
      <c r="L152" s="31">
        <v>0</v>
      </c>
      <c r="M152" s="24">
        <f>ROUND(G152*L152,P4)</f>
        <v>0</v>
      </c>
      <c r="N152" s="25" t="s">
        <v>536</v>
      </c>
      <c r="O152" s="32">
        <f>M152*AA152</f>
        <v>0</v>
      </c>
      <c r="P152" s="1">
        <v>3</v>
      </c>
      <c r="AA152" s="1">
        <f>IF(P152=1,$O$3,IF(P152=2,$O$4,$O$5))</f>
        <v>0</v>
      </c>
    </row>
    <row r="153" ht="25.5">
      <c r="A153" s="1" t="s">
        <v>127</v>
      </c>
      <c r="E153" s="27" t="s">
        <v>2670</v>
      </c>
    </row>
    <row r="154">
      <c r="A154" s="1" t="s">
        <v>128</v>
      </c>
      <c r="E154" s="33" t="s">
        <v>4925</v>
      </c>
    </row>
    <row r="155">
      <c r="A155" s="1" t="s">
        <v>129</v>
      </c>
      <c r="E155" s="27" t="s">
        <v>123</v>
      </c>
    </row>
    <row r="156" ht="25.5">
      <c r="A156" s="1" t="s">
        <v>121</v>
      </c>
      <c r="B156" s="1">
        <v>10</v>
      </c>
      <c r="C156" s="26" t="s">
        <v>3181</v>
      </c>
      <c r="D156" t="s">
        <v>123</v>
      </c>
      <c r="E156" s="27" t="s">
        <v>3178</v>
      </c>
      <c r="F156" s="28" t="s">
        <v>149</v>
      </c>
      <c r="G156" s="29">
        <v>2</v>
      </c>
      <c r="H156" s="28">
        <v>0</v>
      </c>
      <c r="I156" s="30">
        <f>ROUND(G156*H156,P4)</f>
        <v>0</v>
      </c>
      <c r="L156" s="31">
        <v>0</v>
      </c>
      <c r="M156" s="24">
        <f>ROUND(G156*L156,P4)</f>
        <v>0</v>
      </c>
      <c r="N156" s="25" t="s">
        <v>536</v>
      </c>
      <c r="O156" s="32">
        <f>M156*AA156</f>
        <v>0</v>
      </c>
      <c r="P156" s="1">
        <v>3</v>
      </c>
      <c r="AA156" s="1">
        <f>IF(P156=1,$O$3,IF(P156=2,$O$4,$O$5))</f>
        <v>0</v>
      </c>
    </row>
    <row r="157" ht="38.25">
      <c r="A157" s="1" t="s">
        <v>127</v>
      </c>
      <c r="E157" s="27" t="s">
        <v>3182</v>
      </c>
    </row>
    <row r="158">
      <c r="A158" s="1" t="s">
        <v>128</v>
      </c>
    </row>
    <row r="159">
      <c r="A159" s="1" t="s">
        <v>129</v>
      </c>
      <c r="E159" s="27" t="s">
        <v>123</v>
      </c>
    </row>
    <row r="160" ht="25.5">
      <c r="A160" s="1" t="s">
        <v>121</v>
      </c>
      <c r="B160" s="1">
        <v>11</v>
      </c>
      <c r="C160" s="26" t="s">
        <v>4926</v>
      </c>
      <c r="D160" t="s">
        <v>123</v>
      </c>
      <c r="E160" s="27" t="s">
        <v>4927</v>
      </c>
      <c r="F160" s="28" t="s">
        <v>142</v>
      </c>
      <c r="G160" s="29">
        <v>10</v>
      </c>
      <c r="H160" s="28">
        <v>0</v>
      </c>
      <c r="I160" s="30">
        <f>ROUND(G160*H160,P4)</f>
        <v>0</v>
      </c>
      <c r="L160" s="31">
        <v>0</v>
      </c>
      <c r="M160" s="24">
        <f>ROUND(G160*L160,P4)</f>
        <v>0</v>
      </c>
      <c r="N160" s="25" t="s">
        <v>536</v>
      </c>
      <c r="O160" s="32">
        <f>M160*AA160</f>
        <v>0</v>
      </c>
      <c r="P160" s="1">
        <v>3</v>
      </c>
      <c r="AA160" s="1">
        <f>IF(P160=1,$O$3,IF(P160=2,$O$4,$O$5))</f>
        <v>0</v>
      </c>
    </row>
    <row r="161" ht="25.5">
      <c r="A161" s="1" t="s">
        <v>127</v>
      </c>
      <c r="E161" s="27" t="s">
        <v>4927</v>
      </c>
    </row>
    <row r="162">
      <c r="A162" s="1" t="s">
        <v>128</v>
      </c>
      <c r="E162" s="33" t="s">
        <v>4928</v>
      </c>
    </row>
    <row r="163">
      <c r="A163" s="1" t="s">
        <v>129</v>
      </c>
      <c r="E163" s="27" t="s">
        <v>123</v>
      </c>
    </row>
    <row r="164" ht="25.5">
      <c r="A164" s="1" t="s">
        <v>121</v>
      </c>
      <c r="B164" s="1">
        <v>12</v>
      </c>
      <c r="C164" s="26" t="s">
        <v>3238</v>
      </c>
      <c r="D164" t="s">
        <v>123</v>
      </c>
      <c r="E164" s="27" t="s">
        <v>3239</v>
      </c>
      <c r="F164" s="28" t="s">
        <v>142</v>
      </c>
      <c r="G164" s="29">
        <v>1.2</v>
      </c>
      <c r="H164" s="28">
        <v>0</v>
      </c>
      <c r="I164" s="30">
        <f>ROUND(G164*H164,P4)</f>
        <v>0</v>
      </c>
      <c r="L164" s="31">
        <v>0</v>
      </c>
      <c r="M164" s="24">
        <f>ROUND(G164*L164,P4)</f>
        <v>0</v>
      </c>
      <c r="N164" s="25" t="s">
        <v>536</v>
      </c>
      <c r="O164" s="32">
        <f>M164*AA164</f>
        <v>0</v>
      </c>
      <c r="P164" s="1">
        <v>3</v>
      </c>
      <c r="AA164" s="1">
        <f>IF(P164=1,$O$3,IF(P164=2,$O$4,$O$5))</f>
        <v>0</v>
      </c>
    </row>
    <row r="165" ht="25.5">
      <c r="A165" s="1" t="s">
        <v>127</v>
      </c>
      <c r="E165" s="27" t="s">
        <v>3239</v>
      </c>
    </row>
    <row r="166">
      <c r="A166" s="1" t="s">
        <v>128</v>
      </c>
      <c r="E166" s="33" t="s">
        <v>4929</v>
      </c>
    </row>
    <row r="167">
      <c r="A167" s="1" t="s">
        <v>129</v>
      </c>
      <c r="E167" s="27" t="s">
        <v>123</v>
      </c>
    </row>
    <row r="168">
      <c r="A168" s="1" t="s">
        <v>118</v>
      </c>
      <c r="C168" s="22" t="s">
        <v>679</v>
      </c>
      <c r="E168" s="23" t="s">
        <v>680</v>
      </c>
      <c r="L168" s="24">
        <f>SUMIFS(L169:L176,A169:A176,"P")</f>
        <v>0</v>
      </c>
      <c r="M168" s="24">
        <f>SUMIFS(M169:M176,A169:A176,"P")</f>
        <v>0</v>
      </c>
      <c r="N168" s="25"/>
    </row>
    <row r="169" ht="25.5">
      <c r="A169" s="1" t="s">
        <v>121</v>
      </c>
      <c r="B169" s="1">
        <v>13</v>
      </c>
      <c r="C169" s="26" t="s">
        <v>1141</v>
      </c>
      <c r="D169" t="s">
        <v>123</v>
      </c>
      <c r="E169" s="27" t="s">
        <v>1142</v>
      </c>
      <c r="F169" s="28" t="s">
        <v>632</v>
      </c>
      <c r="G169" s="29">
        <v>0.124</v>
      </c>
      <c r="H169" s="28">
        <v>0</v>
      </c>
      <c r="I169" s="30">
        <f>ROUND(G169*H169,P4)</f>
        <v>0</v>
      </c>
      <c r="L169" s="31">
        <v>0</v>
      </c>
      <c r="M169" s="24">
        <f>ROUND(G169*L169,P4)</f>
        <v>0</v>
      </c>
      <c r="N169" s="25" t="s">
        <v>536</v>
      </c>
      <c r="O169" s="32">
        <f>M169*AA169</f>
        <v>0</v>
      </c>
      <c r="P169" s="1">
        <v>3</v>
      </c>
      <c r="AA169" s="1">
        <f>IF(P169=1,$O$3,IF(P169=2,$O$4,$O$5))</f>
        <v>0</v>
      </c>
    </row>
    <row r="170" ht="25.5">
      <c r="A170" s="1" t="s">
        <v>127</v>
      </c>
      <c r="E170" s="27" t="s">
        <v>1142</v>
      </c>
    </row>
    <row r="171">
      <c r="A171" s="1" t="s">
        <v>128</v>
      </c>
    </row>
    <row r="172">
      <c r="A172" s="1" t="s">
        <v>129</v>
      </c>
      <c r="E172" s="27" t="s">
        <v>123</v>
      </c>
    </row>
    <row r="173" ht="38.25">
      <c r="A173" s="1" t="s">
        <v>121</v>
      </c>
      <c r="B173" s="1">
        <v>14</v>
      </c>
      <c r="C173" s="26" t="s">
        <v>683</v>
      </c>
      <c r="D173" t="s">
        <v>123</v>
      </c>
      <c r="E173" s="27" t="s">
        <v>684</v>
      </c>
      <c r="F173" s="28" t="s">
        <v>632</v>
      </c>
      <c r="G173" s="29">
        <v>0.124</v>
      </c>
      <c r="H173" s="28">
        <v>0</v>
      </c>
      <c r="I173" s="30">
        <f>ROUND(G173*H173,P4)</f>
        <v>0</v>
      </c>
      <c r="L173" s="31">
        <v>0</v>
      </c>
      <c r="M173" s="24">
        <f>ROUND(G173*L173,P4)</f>
        <v>0</v>
      </c>
      <c r="N173" s="25" t="s">
        <v>177</v>
      </c>
      <c r="O173" s="32">
        <f>M173*AA173</f>
        <v>0</v>
      </c>
      <c r="P173" s="1">
        <v>3</v>
      </c>
      <c r="AA173" s="1">
        <f>IF(P173=1,$O$3,IF(P173=2,$O$4,$O$5))</f>
        <v>0</v>
      </c>
    </row>
    <row r="174" ht="38.25">
      <c r="A174" s="1" t="s">
        <v>127</v>
      </c>
      <c r="E174" s="27" t="s">
        <v>684</v>
      </c>
    </row>
    <row r="175">
      <c r="A175" s="1" t="s">
        <v>128</v>
      </c>
    </row>
    <row r="176" ht="25.5">
      <c r="A176" s="1" t="s">
        <v>129</v>
      </c>
      <c r="E176" s="27" t="s">
        <v>685</v>
      </c>
    </row>
    <row r="177">
      <c r="A177" s="1" t="s">
        <v>118</v>
      </c>
      <c r="C177" s="22" t="s">
        <v>686</v>
      </c>
      <c r="E177" s="23" t="s">
        <v>687</v>
      </c>
      <c r="L177" s="24">
        <f>SUMIFS(L178:L181,A178:A181,"P")</f>
        <v>0</v>
      </c>
      <c r="M177" s="24">
        <f>SUMIFS(M178:M181,A178:A181,"P")</f>
        <v>0</v>
      </c>
      <c r="N177" s="25"/>
    </row>
    <row r="178" ht="25.5">
      <c r="A178" s="1" t="s">
        <v>121</v>
      </c>
      <c r="B178" s="1">
        <v>15</v>
      </c>
      <c r="C178" s="26" t="s">
        <v>4930</v>
      </c>
      <c r="D178" t="s">
        <v>123</v>
      </c>
      <c r="E178" s="27" t="s">
        <v>689</v>
      </c>
      <c r="F178" s="28" t="s">
        <v>632</v>
      </c>
      <c r="G178" s="29">
        <v>3.8980000000000001</v>
      </c>
      <c r="H178" s="28">
        <v>0</v>
      </c>
      <c r="I178" s="30">
        <f>ROUND(G178*H178,P4)</f>
        <v>0</v>
      </c>
      <c r="L178" s="31">
        <v>0</v>
      </c>
      <c r="M178" s="24">
        <f>ROUND(G178*L178,P4)</f>
        <v>0</v>
      </c>
      <c r="N178" s="25" t="s">
        <v>536</v>
      </c>
      <c r="O178" s="32">
        <f>M178*AA178</f>
        <v>0</v>
      </c>
      <c r="P178" s="1">
        <v>3</v>
      </c>
      <c r="AA178" s="1">
        <f>IF(P178=1,$O$3,IF(P178=2,$O$4,$O$5))</f>
        <v>0</v>
      </c>
    </row>
    <row r="179" ht="38.25">
      <c r="A179" s="1" t="s">
        <v>127</v>
      </c>
      <c r="E179" s="27" t="s">
        <v>4931</v>
      </c>
    </row>
    <row r="180">
      <c r="A180" s="1" t="s">
        <v>128</v>
      </c>
    </row>
    <row r="181">
      <c r="A181" s="1" t="s">
        <v>129</v>
      </c>
      <c r="E181" s="27" t="s">
        <v>123</v>
      </c>
    </row>
  </sheetData>
  <sheetProtection sheet="1" objects="1" scenarios="1" spinCount="100000" saltValue="ulTviiyytahU6PuEatEe4dtxz9vXzhQrMiRat4spIjFQWxTV4PJfQBR5eiSwAepHylvbo6aDmn6okur7Et9HXA==" hashValue="dr/Ytyu990BtZMmuuPdFIqNgc3tSbTQ6Hkv24O5grqaKRwsk24SoVeH6YIRrvNq5CW0q27ubsY+qgBeLku8zn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COUNTIFS(L8:L94,"=0",A8:A94,"P")+COUNTIFS(L8:L94,"",A8:A94,"P")+SUM(Q8:Q94)</f>
        <v>0</v>
      </c>
    </row>
    <row r="8">
      <c r="A8" s="1" t="s">
        <v>116</v>
      </c>
      <c r="C8" s="22" t="s">
        <v>4932</v>
      </c>
      <c r="E8" s="23" t="s">
        <v>63</v>
      </c>
      <c r="L8" s="24">
        <f>L9</f>
        <v>0</v>
      </c>
      <c r="M8" s="24">
        <f>M9</f>
        <v>0</v>
      </c>
      <c r="N8" s="25"/>
    </row>
    <row r="9">
      <c r="A9" s="1" t="s">
        <v>118</v>
      </c>
      <c r="C9" s="22" t="s">
        <v>3543</v>
      </c>
      <c r="E9" s="23" t="s">
        <v>3544</v>
      </c>
      <c r="L9" s="24">
        <f>SUMIFS(L10:L93,A10:A93,"P")</f>
        <v>0</v>
      </c>
      <c r="M9" s="24">
        <f>SUMIFS(M10:M93,A10:A93,"P")</f>
        <v>0</v>
      </c>
      <c r="N9" s="25"/>
    </row>
    <row r="10" ht="25.5">
      <c r="A10" s="1" t="s">
        <v>121</v>
      </c>
      <c r="B10" s="1">
        <v>18</v>
      </c>
      <c r="C10" s="26" t="s">
        <v>4933</v>
      </c>
      <c r="D10" t="s">
        <v>123</v>
      </c>
      <c r="E10" s="27" t="s">
        <v>4934</v>
      </c>
      <c r="F10" s="28" t="s">
        <v>149</v>
      </c>
      <c r="G10" s="29">
        <v>2</v>
      </c>
      <c r="H10" s="28">
        <v>0.0040000000000000001</v>
      </c>
      <c r="I10" s="30">
        <f>ROUND(G10*H10,P4)</f>
        <v>0</v>
      </c>
      <c r="L10" s="31">
        <v>0</v>
      </c>
      <c r="M10" s="24">
        <f>ROUND(G10*L10,P4)</f>
        <v>0</v>
      </c>
      <c r="N10" s="25" t="s">
        <v>536</v>
      </c>
      <c r="O10" s="32">
        <f>M10*AA10</f>
        <v>0</v>
      </c>
      <c r="P10" s="1">
        <v>3</v>
      </c>
      <c r="AA10" s="1">
        <f>IF(P10=1,$O$3,IF(P10=2,$O$4,$O$5))</f>
        <v>0</v>
      </c>
    </row>
    <row r="11" ht="25.5">
      <c r="A11" s="1" t="s">
        <v>127</v>
      </c>
      <c r="E11" s="27" t="s">
        <v>4934</v>
      </c>
    </row>
    <row r="12">
      <c r="A12" s="1" t="s">
        <v>128</v>
      </c>
    </row>
    <row r="13">
      <c r="A13" s="1" t="s">
        <v>129</v>
      </c>
      <c r="E13" s="27" t="s">
        <v>123</v>
      </c>
    </row>
    <row r="14" ht="25.5">
      <c r="A14" s="1" t="s">
        <v>121</v>
      </c>
      <c r="B14" s="1">
        <v>20</v>
      </c>
      <c r="C14" s="26" t="s">
        <v>4935</v>
      </c>
      <c r="D14" t="s">
        <v>123</v>
      </c>
      <c r="E14" s="27" t="s">
        <v>4936</v>
      </c>
      <c r="F14" s="28" t="s">
        <v>149</v>
      </c>
      <c r="G14" s="29">
        <v>1</v>
      </c>
      <c r="H14" s="28">
        <v>0.0057000000000000002</v>
      </c>
      <c r="I14" s="30">
        <f>ROUND(G14*H14,P4)</f>
        <v>0</v>
      </c>
      <c r="L14" s="31">
        <v>0</v>
      </c>
      <c r="M14" s="24">
        <f>ROUND(G14*L14,P4)</f>
        <v>0</v>
      </c>
      <c r="N14" s="25" t="s">
        <v>536</v>
      </c>
      <c r="O14" s="32">
        <f>M14*AA14</f>
        <v>0</v>
      </c>
      <c r="P14" s="1">
        <v>3</v>
      </c>
      <c r="AA14" s="1">
        <f>IF(P14=1,$O$3,IF(P14=2,$O$4,$O$5))</f>
        <v>0</v>
      </c>
    </row>
    <row r="15" ht="25.5">
      <c r="A15" s="1" t="s">
        <v>127</v>
      </c>
      <c r="E15" s="27" t="s">
        <v>4936</v>
      </c>
    </row>
    <row r="16">
      <c r="A16" s="1" t="s">
        <v>128</v>
      </c>
    </row>
    <row r="17">
      <c r="A17" s="1" t="s">
        <v>129</v>
      </c>
      <c r="E17" s="27" t="s">
        <v>123</v>
      </c>
    </row>
    <row r="18">
      <c r="A18" s="1" t="s">
        <v>121</v>
      </c>
      <c r="B18" s="1">
        <v>6</v>
      </c>
      <c r="C18" s="26" t="s">
        <v>4937</v>
      </c>
      <c r="D18" t="s">
        <v>123</v>
      </c>
      <c r="E18" s="27" t="s">
        <v>4938</v>
      </c>
      <c r="F18" s="28" t="s">
        <v>149</v>
      </c>
      <c r="G18" s="29">
        <v>2</v>
      </c>
      <c r="H18" s="28">
        <v>0.0041000000000000003</v>
      </c>
      <c r="I18" s="30">
        <f>ROUND(G18*H18,P4)</f>
        <v>0</v>
      </c>
      <c r="L18" s="31">
        <v>0</v>
      </c>
      <c r="M18" s="24">
        <f>ROUND(G18*L18,P4)</f>
        <v>0</v>
      </c>
      <c r="N18" s="25" t="s">
        <v>536</v>
      </c>
      <c r="O18" s="32">
        <f>M18*AA18</f>
        <v>0</v>
      </c>
      <c r="P18" s="1">
        <v>3</v>
      </c>
      <c r="AA18" s="1">
        <f>IF(P18=1,$O$3,IF(P18=2,$O$4,$O$5))</f>
        <v>0</v>
      </c>
    </row>
    <row r="19">
      <c r="A19" s="1" t="s">
        <v>127</v>
      </c>
      <c r="E19" s="27" t="s">
        <v>4938</v>
      </c>
    </row>
    <row r="20">
      <c r="A20" s="1" t="s">
        <v>128</v>
      </c>
    </row>
    <row r="21">
      <c r="A21" s="1" t="s">
        <v>129</v>
      </c>
      <c r="E21" s="27" t="s">
        <v>123</v>
      </c>
    </row>
    <row r="22">
      <c r="A22" s="1" t="s">
        <v>121</v>
      </c>
      <c r="B22" s="1">
        <v>14</v>
      </c>
      <c r="C22" s="26" t="s">
        <v>4939</v>
      </c>
      <c r="D22" t="s">
        <v>123</v>
      </c>
      <c r="E22" s="27" t="s">
        <v>4940</v>
      </c>
      <c r="F22" s="28" t="s">
        <v>149</v>
      </c>
      <c r="G22" s="29">
        <v>1</v>
      </c>
      <c r="H22" s="28">
        <v>0.012800000000000001</v>
      </c>
      <c r="I22" s="30">
        <f>ROUND(G22*H22,P4)</f>
        <v>0</v>
      </c>
      <c r="L22" s="31">
        <v>0</v>
      </c>
      <c r="M22" s="24">
        <f>ROUND(G22*L22,P4)</f>
        <v>0</v>
      </c>
      <c r="N22" s="25" t="s">
        <v>536</v>
      </c>
      <c r="O22" s="32">
        <f>M22*AA22</f>
        <v>0</v>
      </c>
      <c r="P22" s="1">
        <v>3</v>
      </c>
      <c r="AA22" s="1">
        <f>IF(P22=1,$O$3,IF(P22=2,$O$4,$O$5))</f>
        <v>0</v>
      </c>
    </row>
    <row r="23">
      <c r="A23" s="1" t="s">
        <v>127</v>
      </c>
      <c r="E23" s="27" t="s">
        <v>4940</v>
      </c>
    </row>
    <row r="24">
      <c r="A24" s="1" t="s">
        <v>128</v>
      </c>
    </row>
    <row r="25">
      <c r="A25" s="1" t="s">
        <v>129</v>
      </c>
      <c r="E25" s="27" t="s">
        <v>123</v>
      </c>
    </row>
    <row r="26">
      <c r="A26" s="1" t="s">
        <v>121</v>
      </c>
      <c r="B26" s="1">
        <v>1</v>
      </c>
      <c r="C26" s="26" t="s">
        <v>4583</v>
      </c>
      <c r="D26" t="s">
        <v>123</v>
      </c>
      <c r="E26" s="27" t="s">
        <v>4584</v>
      </c>
      <c r="F26" s="28" t="s">
        <v>149</v>
      </c>
      <c r="G26" s="29">
        <v>2</v>
      </c>
      <c r="H26" s="28">
        <v>0</v>
      </c>
      <c r="I26" s="30">
        <f>ROUND(G26*H26,P4)</f>
        <v>0</v>
      </c>
      <c r="L26" s="31">
        <v>0</v>
      </c>
      <c r="M26" s="24">
        <f>ROUND(G26*L26,P4)</f>
        <v>0</v>
      </c>
      <c r="N26" s="25" t="s">
        <v>536</v>
      </c>
      <c r="O26" s="32">
        <f>M26*AA26</f>
        <v>0</v>
      </c>
      <c r="P26" s="1">
        <v>3</v>
      </c>
      <c r="AA26" s="1">
        <f>IF(P26=1,$O$3,IF(P26=2,$O$4,$O$5))</f>
        <v>0</v>
      </c>
    </row>
    <row r="27">
      <c r="A27" s="1" t="s">
        <v>127</v>
      </c>
      <c r="E27" s="27" t="s">
        <v>4584</v>
      </c>
    </row>
    <row r="28" ht="25.5">
      <c r="A28" s="1" t="s">
        <v>128</v>
      </c>
      <c r="E28" s="33" t="s">
        <v>4941</v>
      </c>
    </row>
    <row r="29">
      <c r="A29" s="1" t="s">
        <v>129</v>
      </c>
      <c r="E29" s="27" t="s">
        <v>123</v>
      </c>
    </row>
    <row r="30">
      <c r="A30" s="1" t="s">
        <v>121</v>
      </c>
      <c r="B30" s="1">
        <v>3</v>
      </c>
      <c r="C30" s="26" t="s">
        <v>4942</v>
      </c>
      <c r="D30" t="s">
        <v>123</v>
      </c>
      <c r="E30" s="27" t="s">
        <v>4943</v>
      </c>
      <c r="F30" s="28" t="s">
        <v>149</v>
      </c>
      <c r="G30" s="29">
        <v>1</v>
      </c>
      <c r="H30" s="28">
        <v>0</v>
      </c>
      <c r="I30" s="30">
        <f>ROUND(G30*H30,P4)</f>
        <v>0</v>
      </c>
      <c r="L30" s="31">
        <v>0</v>
      </c>
      <c r="M30" s="24">
        <f>ROUND(G30*L30,P4)</f>
        <v>0</v>
      </c>
      <c r="N30" s="25" t="s">
        <v>536</v>
      </c>
      <c r="O30" s="32">
        <f>M30*AA30</f>
        <v>0</v>
      </c>
      <c r="P30" s="1">
        <v>3</v>
      </c>
      <c r="AA30" s="1">
        <f>IF(P30=1,$O$3,IF(P30=2,$O$4,$O$5))</f>
        <v>0</v>
      </c>
    </row>
    <row r="31">
      <c r="A31" s="1" t="s">
        <v>127</v>
      </c>
      <c r="E31" s="27" t="s">
        <v>4943</v>
      </c>
    </row>
    <row r="32" ht="25.5">
      <c r="A32" s="1" t="s">
        <v>128</v>
      </c>
      <c r="E32" s="33" t="s">
        <v>4944</v>
      </c>
    </row>
    <row r="33">
      <c r="A33" s="1" t="s">
        <v>129</v>
      </c>
      <c r="E33" s="27" t="s">
        <v>123</v>
      </c>
    </row>
    <row r="34" ht="25.5">
      <c r="A34" s="1" t="s">
        <v>121</v>
      </c>
      <c r="B34" s="1">
        <v>5</v>
      </c>
      <c r="C34" s="26" t="s">
        <v>4945</v>
      </c>
      <c r="D34" t="s">
        <v>123</v>
      </c>
      <c r="E34" s="27" t="s">
        <v>4946</v>
      </c>
      <c r="F34" s="28" t="s">
        <v>149</v>
      </c>
      <c r="G34" s="29">
        <v>2</v>
      </c>
      <c r="H34" s="28">
        <v>0</v>
      </c>
      <c r="I34" s="30">
        <f>ROUND(G34*H34,P4)</f>
        <v>0</v>
      </c>
      <c r="L34" s="31">
        <v>0</v>
      </c>
      <c r="M34" s="24">
        <f>ROUND(G34*L34,P4)</f>
        <v>0</v>
      </c>
      <c r="N34" s="25" t="s">
        <v>536</v>
      </c>
      <c r="O34" s="32">
        <f>M34*AA34</f>
        <v>0</v>
      </c>
      <c r="P34" s="1">
        <v>3</v>
      </c>
      <c r="AA34" s="1">
        <f>IF(P34=1,$O$3,IF(P34=2,$O$4,$O$5))</f>
        <v>0</v>
      </c>
    </row>
    <row r="35" ht="25.5">
      <c r="A35" s="1" t="s">
        <v>127</v>
      </c>
      <c r="E35" s="27" t="s">
        <v>4946</v>
      </c>
    </row>
    <row r="36" ht="25.5">
      <c r="A36" s="1" t="s">
        <v>128</v>
      </c>
      <c r="E36" s="33" t="s">
        <v>4947</v>
      </c>
    </row>
    <row r="37">
      <c r="A37" s="1" t="s">
        <v>129</v>
      </c>
      <c r="E37" s="27" t="s">
        <v>123</v>
      </c>
    </row>
    <row r="38" ht="25.5">
      <c r="A38" s="1" t="s">
        <v>121</v>
      </c>
      <c r="B38" s="1">
        <v>9</v>
      </c>
      <c r="C38" s="26" t="s">
        <v>4948</v>
      </c>
      <c r="D38" t="s">
        <v>123</v>
      </c>
      <c r="E38" s="27" t="s">
        <v>4949</v>
      </c>
      <c r="F38" s="28" t="s">
        <v>149</v>
      </c>
      <c r="G38" s="29">
        <v>1</v>
      </c>
      <c r="H38" s="28">
        <v>0</v>
      </c>
      <c r="I38" s="30">
        <f>ROUND(G38*H38,P4)</f>
        <v>0</v>
      </c>
      <c r="L38" s="31">
        <v>0</v>
      </c>
      <c r="M38" s="24">
        <f>ROUND(G38*L38,P4)</f>
        <v>0</v>
      </c>
      <c r="N38" s="25" t="s">
        <v>536</v>
      </c>
      <c r="O38" s="32">
        <f>M38*AA38</f>
        <v>0</v>
      </c>
      <c r="P38" s="1">
        <v>3</v>
      </c>
      <c r="AA38" s="1">
        <f>IF(P38=1,$O$3,IF(P38=2,$O$4,$O$5))</f>
        <v>0</v>
      </c>
    </row>
    <row r="39" ht="25.5">
      <c r="A39" s="1" t="s">
        <v>127</v>
      </c>
      <c r="E39" s="27" t="s">
        <v>4949</v>
      </c>
    </row>
    <row r="40" ht="25.5">
      <c r="A40" s="1" t="s">
        <v>128</v>
      </c>
      <c r="E40" s="33" t="s">
        <v>4950</v>
      </c>
    </row>
    <row r="41">
      <c r="A41" s="1" t="s">
        <v>129</v>
      </c>
      <c r="E41" s="27" t="s">
        <v>123</v>
      </c>
    </row>
    <row r="42" ht="25.5">
      <c r="A42" s="1" t="s">
        <v>121</v>
      </c>
      <c r="B42" s="1">
        <v>13</v>
      </c>
      <c r="C42" s="26" t="s">
        <v>4951</v>
      </c>
      <c r="D42" t="s">
        <v>123</v>
      </c>
      <c r="E42" s="27" t="s">
        <v>4952</v>
      </c>
      <c r="F42" s="28" t="s">
        <v>149</v>
      </c>
      <c r="G42" s="29">
        <v>1</v>
      </c>
      <c r="H42" s="28">
        <v>0</v>
      </c>
      <c r="I42" s="30">
        <f>ROUND(G42*H42,P4)</f>
        <v>0</v>
      </c>
      <c r="L42" s="31">
        <v>0</v>
      </c>
      <c r="M42" s="24">
        <f>ROUND(G42*L42,P4)</f>
        <v>0</v>
      </c>
      <c r="N42" s="25" t="s">
        <v>536</v>
      </c>
      <c r="O42" s="32">
        <f>M42*AA42</f>
        <v>0</v>
      </c>
      <c r="P42" s="1">
        <v>3</v>
      </c>
      <c r="AA42" s="1">
        <f>IF(P42=1,$O$3,IF(P42=2,$O$4,$O$5))</f>
        <v>0</v>
      </c>
    </row>
    <row r="43" ht="25.5">
      <c r="A43" s="1" t="s">
        <v>127</v>
      </c>
      <c r="E43" s="27" t="s">
        <v>4952</v>
      </c>
    </row>
    <row r="44" ht="25.5">
      <c r="A44" s="1" t="s">
        <v>128</v>
      </c>
      <c r="E44" s="33" t="s">
        <v>4953</v>
      </c>
    </row>
    <row r="45">
      <c r="A45" s="1" t="s">
        <v>129</v>
      </c>
      <c r="E45" s="27" t="s">
        <v>123</v>
      </c>
    </row>
    <row r="46" ht="25.5">
      <c r="A46" s="1" t="s">
        <v>121</v>
      </c>
      <c r="B46" s="1">
        <v>17</v>
      </c>
      <c r="C46" s="26" t="s">
        <v>4954</v>
      </c>
      <c r="D46" t="s">
        <v>123</v>
      </c>
      <c r="E46" s="27" t="s">
        <v>4955</v>
      </c>
      <c r="F46" s="28" t="s">
        <v>149</v>
      </c>
      <c r="G46" s="29">
        <v>2</v>
      </c>
      <c r="H46" s="28">
        <v>0</v>
      </c>
      <c r="I46" s="30">
        <f>ROUND(G46*H46,P4)</f>
        <v>0</v>
      </c>
      <c r="L46" s="31">
        <v>0</v>
      </c>
      <c r="M46" s="24">
        <f>ROUND(G46*L46,P4)</f>
        <v>0</v>
      </c>
      <c r="N46" s="25" t="s">
        <v>536</v>
      </c>
      <c r="O46" s="32">
        <f>M46*AA46</f>
        <v>0</v>
      </c>
      <c r="P46" s="1">
        <v>3</v>
      </c>
      <c r="AA46" s="1">
        <f>IF(P46=1,$O$3,IF(P46=2,$O$4,$O$5))</f>
        <v>0</v>
      </c>
    </row>
    <row r="47" ht="25.5">
      <c r="A47" s="1" t="s">
        <v>127</v>
      </c>
      <c r="E47" s="27" t="s">
        <v>4955</v>
      </c>
    </row>
    <row r="48">
      <c r="A48" s="1" t="s">
        <v>128</v>
      </c>
    </row>
    <row r="49">
      <c r="A49" s="1" t="s">
        <v>129</v>
      </c>
      <c r="E49" s="27" t="s">
        <v>123</v>
      </c>
    </row>
    <row r="50" ht="25.5">
      <c r="A50" s="1" t="s">
        <v>121</v>
      </c>
      <c r="B50" s="1">
        <v>21</v>
      </c>
      <c r="C50" s="26" t="s">
        <v>4604</v>
      </c>
      <c r="D50" t="s">
        <v>123</v>
      </c>
      <c r="E50" s="27" t="s">
        <v>4605</v>
      </c>
      <c r="F50" s="28" t="s">
        <v>632</v>
      </c>
      <c r="G50" s="29">
        <v>0.14999999999999999</v>
      </c>
      <c r="H50" s="28">
        <v>0</v>
      </c>
      <c r="I50" s="30">
        <f>ROUND(G50*H50,P4)</f>
        <v>0</v>
      </c>
      <c r="L50" s="31">
        <v>0</v>
      </c>
      <c r="M50" s="24">
        <f>ROUND(G50*L50,P4)</f>
        <v>0</v>
      </c>
      <c r="N50" s="25" t="s">
        <v>536</v>
      </c>
      <c r="O50" s="32">
        <f>M50*AA50</f>
        <v>0</v>
      </c>
      <c r="P50" s="1">
        <v>3</v>
      </c>
      <c r="AA50" s="1">
        <f>IF(P50=1,$O$3,IF(P50=2,$O$4,$O$5))</f>
        <v>0</v>
      </c>
    </row>
    <row r="51" ht="25.5">
      <c r="A51" s="1" t="s">
        <v>127</v>
      </c>
      <c r="E51" s="27" t="s">
        <v>4605</v>
      </c>
    </row>
    <row r="52">
      <c r="A52" s="1" t="s">
        <v>128</v>
      </c>
    </row>
    <row r="53">
      <c r="A53" s="1" t="s">
        <v>129</v>
      </c>
      <c r="E53" s="27" t="s">
        <v>123</v>
      </c>
    </row>
    <row r="54">
      <c r="A54" s="1" t="s">
        <v>121</v>
      </c>
      <c r="B54" s="1">
        <v>2</v>
      </c>
      <c r="C54" s="26" t="s">
        <v>4956</v>
      </c>
      <c r="D54" t="s">
        <v>123</v>
      </c>
      <c r="E54" s="27" t="s">
        <v>4957</v>
      </c>
      <c r="F54" s="28" t="s">
        <v>149</v>
      </c>
      <c r="G54" s="29">
        <v>2</v>
      </c>
      <c r="H54" s="28">
        <v>0.00080000000000000004</v>
      </c>
      <c r="I54" s="30">
        <f>ROUND(G54*H54,P4)</f>
        <v>0</v>
      </c>
      <c r="L54" s="31">
        <v>0</v>
      </c>
      <c r="M54" s="24">
        <f>ROUND(G54*L54,P4)</f>
        <v>0</v>
      </c>
      <c r="N54" s="25" t="s">
        <v>177</v>
      </c>
      <c r="O54" s="32">
        <f>M54*AA54</f>
        <v>0</v>
      </c>
      <c r="P54" s="1">
        <v>3</v>
      </c>
      <c r="AA54" s="1">
        <f>IF(P54=1,$O$3,IF(P54=2,$O$4,$O$5))</f>
        <v>0</v>
      </c>
    </row>
    <row r="55">
      <c r="A55" s="1" t="s">
        <v>127</v>
      </c>
      <c r="E55" s="27" t="s">
        <v>4957</v>
      </c>
    </row>
    <row r="56">
      <c r="A56" s="1" t="s">
        <v>128</v>
      </c>
    </row>
    <row r="57">
      <c r="A57" s="1" t="s">
        <v>129</v>
      </c>
      <c r="E57" s="27" t="s">
        <v>123</v>
      </c>
    </row>
    <row r="58">
      <c r="A58" s="1" t="s">
        <v>121</v>
      </c>
      <c r="B58" s="1">
        <v>4</v>
      </c>
      <c r="C58" s="26" t="s">
        <v>4958</v>
      </c>
      <c r="D58" t="s">
        <v>123</v>
      </c>
      <c r="E58" s="27" t="s">
        <v>4959</v>
      </c>
      <c r="F58" s="28" t="s">
        <v>149</v>
      </c>
      <c r="G58" s="29">
        <v>1</v>
      </c>
      <c r="H58" s="28">
        <v>0.00172</v>
      </c>
      <c r="I58" s="30">
        <f>ROUND(G58*H58,P4)</f>
        <v>0</v>
      </c>
      <c r="L58" s="31">
        <v>0</v>
      </c>
      <c r="M58" s="24">
        <f>ROUND(G58*L58,P4)</f>
        <v>0</v>
      </c>
      <c r="N58" s="25" t="s">
        <v>177</v>
      </c>
      <c r="O58" s="32">
        <f>M58*AA58</f>
        <v>0</v>
      </c>
      <c r="P58" s="1">
        <v>3</v>
      </c>
      <c r="AA58" s="1">
        <f>IF(P58=1,$O$3,IF(P58=2,$O$4,$O$5))</f>
        <v>0</v>
      </c>
    </row>
    <row r="59">
      <c r="A59" s="1" t="s">
        <v>127</v>
      </c>
      <c r="E59" s="27" t="s">
        <v>4959</v>
      </c>
    </row>
    <row r="60">
      <c r="A60" s="1" t="s">
        <v>128</v>
      </c>
    </row>
    <row r="61">
      <c r="A61" s="1" t="s">
        <v>129</v>
      </c>
      <c r="E61" s="27" t="s">
        <v>123</v>
      </c>
    </row>
    <row r="62">
      <c r="A62" s="1" t="s">
        <v>121</v>
      </c>
      <c r="B62" s="1">
        <v>7</v>
      </c>
      <c r="C62" s="26" t="s">
        <v>4960</v>
      </c>
      <c r="D62" t="s">
        <v>123</v>
      </c>
      <c r="E62" s="27" t="s">
        <v>4961</v>
      </c>
      <c r="F62" s="28" t="s">
        <v>149</v>
      </c>
      <c r="G62" s="29">
        <v>2</v>
      </c>
      <c r="H62" s="28">
        <v>0</v>
      </c>
      <c r="I62" s="30">
        <f>ROUND(G62*H62,P4)</f>
        <v>0</v>
      </c>
      <c r="L62" s="31">
        <v>0</v>
      </c>
      <c r="M62" s="24">
        <f>ROUND(G62*L62,P4)</f>
        <v>0</v>
      </c>
      <c r="N62" s="25" t="s">
        <v>177</v>
      </c>
      <c r="O62" s="32">
        <f>M62*AA62</f>
        <v>0</v>
      </c>
      <c r="P62" s="1">
        <v>3</v>
      </c>
      <c r="AA62" s="1">
        <f>IF(P62=1,$O$3,IF(P62=2,$O$4,$O$5))</f>
        <v>0</v>
      </c>
    </row>
    <row r="63">
      <c r="A63" s="1" t="s">
        <v>127</v>
      </c>
      <c r="E63" s="27" t="s">
        <v>4961</v>
      </c>
    </row>
    <row r="64">
      <c r="A64" s="1" t="s">
        <v>128</v>
      </c>
    </row>
    <row r="65">
      <c r="A65" s="1" t="s">
        <v>129</v>
      </c>
      <c r="E65" s="27" t="s">
        <v>123</v>
      </c>
    </row>
    <row r="66">
      <c r="A66" s="1" t="s">
        <v>121</v>
      </c>
      <c r="B66" s="1">
        <v>11</v>
      </c>
      <c r="C66" s="26" t="s">
        <v>4960</v>
      </c>
      <c r="D66" t="s">
        <v>119</v>
      </c>
      <c r="E66" s="27" t="s">
        <v>4962</v>
      </c>
      <c r="F66" s="28" t="s">
        <v>149</v>
      </c>
      <c r="G66" s="29">
        <v>1</v>
      </c>
      <c r="H66" s="28">
        <v>0</v>
      </c>
      <c r="I66" s="30">
        <f>ROUND(G66*H66,P4)</f>
        <v>0</v>
      </c>
      <c r="L66" s="31">
        <v>0</v>
      </c>
      <c r="M66" s="24">
        <f>ROUND(G66*L66,P4)</f>
        <v>0</v>
      </c>
      <c r="N66" s="25" t="s">
        <v>177</v>
      </c>
      <c r="O66" s="32">
        <f>M66*AA66</f>
        <v>0</v>
      </c>
      <c r="P66" s="1">
        <v>3</v>
      </c>
      <c r="AA66" s="1">
        <f>IF(P66=1,$O$3,IF(P66=2,$O$4,$O$5))</f>
        <v>0</v>
      </c>
    </row>
    <row r="67">
      <c r="A67" s="1" t="s">
        <v>127</v>
      </c>
      <c r="E67" s="27" t="s">
        <v>4962</v>
      </c>
    </row>
    <row r="68">
      <c r="A68" s="1" t="s">
        <v>128</v>
      </c>
    </row>
    <row r="69">
      <c r="A69" s="1" t="s">
        <v>129</v>
      </c>
      <c r="E69" s="27" t="s">
        <v>123</v>
      </c>
    </row>
    <row r="70">
      <c r="A70" s="1" t="s">
        <v>121</v>
      </c>
      <c r="B70" s="1">
        <v>10</v>
      </c>
      <c r="C70" s="26" t="s">
        <v>4963</v>
      </c>
      <c r="D70" t="s">
        <v>123</v>
      </c>
      <c r="E70" s="27" t="s">
        <v>4964</v>
      </c>
      <c r="F70" s="28" t="s">
        <v>149</v>
      </c>
      <c r="G70" s="29">
        <v>1</v>
      </c>
      <c r="H70" s="28">
        <v>0.0118</v>
      </c>
      <c r="I70" s="30">
        <f>ROUND(G70*H70,P4)</f>
        <v>0</v>
      </c>
      <c r="L70" s="31">
        <v>0</v>
      </c>
      <c r="M70" s="24">
        <f>ROUND(G70*L70,P4)</f>
        <v>0</v>
      </c>
      <c r="N70" s="25" t="s">
        <v>177</v>
      </c>
      <c r="O70" s="32">
        <f>M70*AA70</f>
        <v>0</v>
      </c>
      <c r="P70" s="1">
        <v>3</v>
      </c>
      <c r="AA70" s="1">
        <f>IF(P70=1,$O$3,IF(P70=2,$O$4,$O$5))</f>
        <v>0</v>
      </c>
    </row>
    <row r="71">
      <c r="A71" s="1" t="s">
        <v>127</v>
      </c>
      <c r="E71" s="27" t="s">
        <v>4964</v>
      </c>
    </row>
    <row r="72">
      <c r="A72" s="1" t="s">
        <v>128</v>
      </c>
    </row>
    <row r="73">
      <c r="A73" s="1" t="s">
        <v>129</v>
      </c>
      <c r="E73" s="27" t="s">
        <v>123</v>
      </c>
    </row>
    <row r="74">
      <c r="A74" s="1" t="s">
        <v>121</v>
      </c>
      <c r="B74" s="1">
        <v>15</v>
      </c>
      <c r="C74" s="26" t="s">
        <v>4965</v>
      </c>
      <c r="D74" t="s">
        <v>123</v>
      </c>
      <c r="E74" s="27" t="s">
        <v>4966</v>
      </c>
      <c r="F74" s="28" t="s">
        <v>149</v>
      </c>
      <c r="G74" s="29">
        <v>1</v>
      </c>
      <c r="H74" s="28">
        <v>0</v>
      </c>
      <c r="I74" s="30">
        <f>ROUND(G74*H74,P4)</f>
        <v>0</v>
      </c>
      <c r="L74" s="31">
        <v>0</v>
      </c>
      <c r="M74" s="24">
        <f>ROUND(G74*L74,P4)</f>
        <v>0</v>
      </c>
      <c r="N74" s="25" t="s">
        <v>177</v>
      </c>
      <c r="O74" s="32">
        <f>M74*AA74</f>
        <v>0</v>
      </c>
      <c r="P74" s="1">
        <v>3</v>
      </c>
      <c r="AA74" s="1">
        <f>IF(P74=1,$O$3,IF(P74=2,$O$4,$O$5))</f>
        <v>0</v>
      </c>
    </row>
    <row r="75">
      <c r="A75" s="1" t="s">
        <v>127</v>
      </c>
      <c r="E75" s="27" t="s">
        <v>4966</v>
      </c>
    </row>
    <row r="76">
      <c r="A76" s="1" t="s">
        <v>128</v>
      </c>
    </row>
    <row r="77">
      <c r="A77" s="1" t="s">
        <v>129</v>
      </c>
      <c r="E77" s="27" t="s">
        <v>123</v>
      </c>
    </row>
    <row r="78">
      <c r="A78" s="1" t="s">
        <v>121</v>
      </c>
      <c r="B78" s="1">
        <v>8</v>
      </c>
      <c r="C78" s="26" t="s">
        <v>4615</v>
      </c>
      <c r="D78" t="s">
        <v>123</v>
      </c>
      <c r="E78" s="27" t="s">
        <v>4967</v>
      </c>
      <c r="F78" s="28" t="s">
        <v>149</v>
      </c>
      <c r="G78" s="29">
        <v>2</v>
      </c>
      <c r="H78" s="28">
        <v>0</v>
      </c>
      <c r="I78" s="30">
        <f>ROUND(G78*H78,P4)</f>
        <v>0</v>
      </c>
      <c r="L78" s="31">
        <v>0</v>
      </c>
      <c r="M78" s="24">
        <f>ROUND(G78*L78,P4)</f>
        <v>0</v>
      </c>
      <c r="N78" s="25" t="s">
        <v>177</v>
      </c>
      <c r="O78" s="32">
        <f>M78*AA78</f>
        <v>0</v>
      </c>
      <c r="P78" s="1">
        <v>3</v>
      </c>
      <c r="AA78" s="1">
        <f>IF(P78=1,$O$3,IF(P78=2,$O$4,$O$5))</f>
        <v>0</v>
      </c>
    </row>
    <row r="79">
      <c r="A79" s="1" t="s">
        <v>127</v>
      </c>
      <c r="E79" s="27" t="s">
        <v>4967</v>
      </c>
    </row>
    <row r="80">
      <c r="A80" s="1" t="s">
        <v>128</v>
      </c>
    </row>
    <row r="81">
      <c r="A81" s="1" t="s">
        <v>129</v>
      </c>
      <c r="E81" s="27" t="s">
        <v>123</v>
      </c>
    </row>
    <row r="82">
      <c r="A82" s="1" t="s">
        <v>121</v>
      </c>
      <c r="B82" s="1">
        <v>12</v>
      </c>
      <c r="C82" s="26" t="s">
        <v>4968</v>
      </c>
      <c r="D82" t="s">
        <v>119</v>
      </c>
      <c r="E82" s="27" t="s">
        <v>4969</v>
      </c>
      <c r="F82" s="28" t="s">
        <v>149</v>
      </c>
      <c r="G82" s="29">
        <v>1</v>
      </c>
      <c r="H82" s="28">
        <v>0</v>
      </c>
      <c r="I82" s="30">
        <f>ROUND(G82*H82,P4)</f>
        <v>0</v>
      </c>
      <c r="L82" s="31">
        <v>0</v>
      </c>
      <c r="M82" s="24">
        <f>ROUND(G82*L82,P4)</f>
        <v>0</v>
      </c>
      <c r="N82" s="25" t="s">
        <v>177</v>
      </c>
      <c r="O82" s="32">
        <f>M82*AA82</f>
        <v>0</v>
      </c>
      <c r="P82" s="1">
        <v>3</v>
      </c>
      <c r="AA82" s="1">
        <f>IF(P82=1,$O$3,IF(P82=2,$O$4,$O$5))</f>
        <v>0</v>
      </c>
    </row>
    <row r="83">
      <c r="A83" s="1" t="s">
        <v>127</v>
      </c>
      <c r="E83" s="27" t="s">
        <v>4969</v>
      </c>
    </row>
    <row r="84">
      <c r="A84" s="1" t="s">
        <v>128</v>
      </c>
    </row>
    <row r="85">
      <c r="A85" s="1" t="s">
        <v>129</v>
      </c>
      <c r="E85" s="27" t="s">
        <v>123</v>
      </c>
    </row>
    <row r="86">
      <c r="A86" s="1" t="s">
        <v>121</v>
      </c>
      <c r="B86" s="1">
        <v>16</v>
      </c>
      <c r="C86" s="26" t="s">
        <v>4968</v>
      </c>
      <c r="D86" t="s">
        <v>1084</v>
      </c>
      <c r="E86" s="27" t="s">
        <v>4970</v>
      </c>
      <c r="F86" s="28" t="s">
        <v>149</v>
      </c>
      <c r="G86" s="29">
        <v>1</v>
      </c>
      <c r="H86" s="28">
        <v>0</v>
      </c>
      <c r="I86" s="30">
        <f>ROUND(G86*H86,P4)</f>
        <v>0</v>
      </c>
      <c r="L86" s="31">
        <v>0</v>
      </c>
      <c r="M86" s="24">
        <f>ROUND(G86*L86,P4)</f>
        <v>0</v>
      </c>
      <c r="N86" s="25" t="s">
        <v>177</v>
      </c>
      <c r="O86" s="32">
        <f>M86*AA86</f>
        <v>0</v>
      </c>
      <c r="P86" s="1">
        <v>3</v>
      </c>
      <c r="AA86" s="1">
        <f>IF(P86=1,$O$3,IF(P86=2,$O$4,$O$5))</f>
        <v>0</v>
      </c>
    </row>
    <row r="87">
      <c r="A87" s="1" t="s">
        <v>127</v>
      </c>
      <c r="E87" s="27" t="s">
        <v>4970</v>
      </c>
    </row>
    <row r="88">
      <c r="A88" s="1" t="s">
        <v>128</v>
      </c>
    </row>
    <row r="89">
      <c r="A89" s="1" t="s">
        <v>129</v>
      </c>
      <c r="E89" s="27" t="s">
        <v>123</v>
      </c>
    </row>
    <row r="90">
      <c r="A90" s="1" t="s">
        <v>121</v>
      </c>
      <c r="B90" s="1">
        <v>19</v>
      </c>
      <c r="C90" s="26" t="s">
        <v>4971</v>
      </c>
      <c r="D90" t="s">
        <v>123</v>
      </c>
      <c r="E90" s="27" t="s">
        <v>4972</v>
      </c>
      <c r="F90" s="28" t="s">
        <v>149</v>
      </c>
      <c r="G90" s="29">
        <v>1</v>
      </c>
      <c r="H90" s="28">
        <v>0</v>
      </c>
      <c r="I90" s="30">
        <f>ROUND(G90*H90,P4)</f>
        <v>0</v>
      </c>
      <c r="L90" s="31">
        <v>0</v>
      </c>
      <c r="M90" s="24">
        <f>ROUND(G90*L90,P4)</f>
        <v>0</v>
      </c>
      <c r="N90" s="25" t="s">
        <v>177</v>
      </c>
      <c r="O90" s="32">
        <f>M90*AA90</f>
        <v>0</v>
      </c>
      <c r="P90" s="1">
        <v>3</v>
      </c>
      <c r="AA90" s="1">
        <f>IF(P90=1,$O$3,IF(P90=2,$O$4,$O$5))</f>
        <v>0</v>
      </c>
    </row>
    <row r="91">
      <c r="A91" s="1" t="s">
        <v>127</v>
      </c>
      <c r="E91" s="27" t="s">
        <v>4972</v>
      </c>
    </row>
    <row r="92">
      <c r="A92" s="1" t="s">
        <v>128</v>
      </c>
    </row>
    <row r="93">
      <c r="A93" s="1" t="s">
        <v>129</v>
      </c>
      <c r="E93" s="27" t="s">
        <v>123</v>
      </c>
    </row>
  </sheetData>
  <sheetProtection sheet="1" objects="1" scenarios="1" spinCount="100000" saltValue="e19viyYdSxCvvnzYKhEcwFVmTdCOYKCVd0LObCLl8Zn1vrbAfZ2r+3Ypk/NWpfNOKXUwF2bF5b9UInPXLxKudw==" hashValue="pPF1zLwn/fUD05BvlCR78a5DHG0DMJrJ4EAA9U9ujxxDTh+36U7UUziC+XC3E6AlwpP7b9pQGzXdFBe71hjGh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COUNTIFS(L8:L222,"=0",A8:A222,"P")+COUNTIFS(L8:L222,"",A8:A222,"P")+SUM(Q8:Q222)</f>
        <v>0</v>
      </c>
    </row>
    <row r="8">
      <c r="A8" s="1" t="s">
        <v>116</v>
      </c>
      <c r="C8" s="22" t="s">
        <v>388</v>
      </c>
      <c r="E8" s="23" t="s">
        <v>19</v>
      </c>
      <c r="L8" s="24">
        <f>L9</f>
        <v>0</v>
      </c>
      <c r="M8" s="24">
        <f>M9</f>
        <v>0</v>
      </c>
      <c r="N8" s="25"/>
    </row>
    <row r="9">
      <c r="A9" s="1" t="s">
        <v>118</v>
      </c>
      <c r="C9" s="22" t="s">
        <v>119</v>
      </c>
      <c r="E9" s="23" t="s">
        <v>389</v>
      </c>
      <c r="L9" s="24">
        <f>SUMIFS(L10:L221,A10:A221,"P")</f>
        <v>0</v>
      </c>
      <c r="M9" s="24">
        <f>SUMIFS(M10:M221,A10:A221,"P")</f>
        <v>0</v>
      </c>
      <c r="N9" s="25"/>
    </row>
    <row r="10">
      <c r="A10" s="1" t="s">
        <v>121</v>
      </c>
      <c r="B10" s="1">
        <v>52</v>
      </c>
      <c r="C10" s="26" t="s">
        <v>390</v>
      </c>
      <c r="D10" t="s">
        <v>123</v>
      </c>
      <c r="E10" s="27" t="s">
        <v>391</v>
      </c>
      <c r="F10" s="28" t="s">
        <v>392</v>
      </c>
      <c r="G10" s="29">
        <v>1</v>
      </c>
      <c r="H10" s="28">
        <v>0</v>
      </c>
      <c r="I10" s="30">
        <f>ROUND(G10*H10,P4)</f>
        <v>0</v>
      </c>
      <c r="L10" s="31">
        <v>0</v>
      </c>
      <c r="M10" s="24">
        <f>ROUND(G10*L10,P4)</f>
        <v>0</v>
      </c>
      <c r="N10" s="25" t="s">
        <v>126</v>
      </c>
      <c r="O10" s="32">
        <f>M10*AA10</f>
        <v>0</v>
      </c>
      <c r="P10" s="1">
        <v>3</v>
      </c>
      <c r="AA10" s="1">
        <f>IF(P10=1,$O$3,IF(P10=2,$O$4,$O$5))</f>
        <v>0</v>
      </c>
    </row>
    <row r="11">
      <c r="A11" s="1" t="s">
        <v>127</v>
      </c>
      <c r="E11" s="27" t="s">
        <v>391</v>
      </c>
    </row>
    <row r="12">
      <c r="A12" s="1" t="s">
        <v>128</v>
      </c>
    </row>
    <row r="13" ht="51">
      <c r="A13" s="1" t="s">
        <v>129</v>
      </c>
      <c r="E13" s="27" t="s">
        <v>393</v>
      </c>
    </row>
    <row r="14" ht="25.5">
      <c r="A14" s="1" t="s">
        <v>121</v>
      </c>
      <c r="B14" s="1">
        <v>42</v>
      </c>
      <c r="C14" s="26" t="s">
        <v>394</v>
      </c>
      <c r="D14" t="s">
        <v>123</v>
      </c>
      <c r="E14" s="27" t="s">
        <v>395</v>
      </c>
      <c r="F14" s="28" t="s">
        <v>142</v>
      </c>
      <c r="G14" s="29">
        <v>40</v>
      </c>
      <c r="H14" s="28">
        <v>0</v>
      </c>
      <c r="I14" s="30">
        <f>ROUND(G14*H14,P4)</f>
        <v>0</v>
      </c>
      <c r="L14" s="31">
        <v>0</v>
      </c>
      <c r="M14" s="24">
        <f>ROUND(G14*L14,P4)</f>
        <v>0</v>
      </c>
      <c r="N14" s="25" t="s">
        <v>126</v>
      </c>
      <c r="O14" s="32">
        <f>M14*AA14</f>
        <v>0</v>
      </c>
      <c r="P14" s="1">
        <v>3</v>
      </c>
      <c r="AA14" s="1">
        <f>IF(P14=1,$O$3,IF(P14=2,$O$4,$O$5))</f>
        <v>0</v>
      </c>
    </row>
    <row r="15" ht="25.5">
      <c r="A15" s="1" t="s">
        <v>127</v>
      </c>
      <c r="E15" s="27" t="s">
        <v>395</v>
      </c>
    </row>
    <row r="16">
      <c r="A16" s="1" t="s">
        <v>128</v>
      </c>
    </row>
    <row r="17" ht="153">
      <c r="A17" s="1" t="s">
        <v>129</v>
      </c>
      <c r="E17" s="27" t="s">
        <v>396</v>
      </c>
    </row>
    <row r="18">
      <c r="A18" s="1" t="s">
        <v>121</v>
      </c>
      <c r="B18" s="1">
        <v>41</v>
      </c>
      <c r="C18" s="26" t="s">
        <v>144</v>
      </c>
      <c r="D18" t="s">
        <v>123</v>
      </c>
      <c r="E18" s="27" t="s">
        <v>145</v>
      </c>
      <c r="F18" s="28" t="s">
        <v>142</v>
      </c>
      <c r="G18" s="29">
        <v>5</v>
      </c>
      <c r="H18" s="28">
        <v>0</v>
      </c>
      <c r="I18" s="30">
        <f>ROUND(G18*H18,P4)</f>
        <v>0</v>
      </c>
      <c r="L18" s="31">
        <v>0</v>
      </c>
      <c r="M18" s="24">
        <f>ROUND(G18*L18,P4)</f>
        <v>0</v>
      </c>
      <c r="N18" s="25" t="s">
        <v>126</v>
      </c>
      <c r="O18" s="32">
        <f>M18*AA18</f>
        <v>0</v>
      </c>
      <c r="P18" s="1">
        <v>3</v>
      </c>
      <c r="AA18" s="1">
        <f>IF(P18=1,$O$3,IF(P18=2,$O$4,$O$5))</f>
        <v>0</v>
      </c>
    </row>
    <row r="19">
      <c r="A19" s="1" t="s">
        <v>127</v>
      </c>
      <c r="E19" s="27" t="s">
        <v>145</v>
      </c>
    </row>
    <row r="20">
      <c r="A20" s="1" t="s">
        <v>128</v>
      </c>
    </row>
    <row r="21" ht="102">
      <c r="A21" s="1" t="s">
        <v>129</v>
      </c>
      <c r="E21" s="27" t="s">
        <v>146</v>
      </c>
    </row>
    <row r="22">
      <c r="A22" s="1" t="s">
        <v>121</v>
      </c>
      <c r="B22" s="1">
        <v>43</v>
      </c>
      <c r="C22" s="26" t="s">
        <v>397</v>
      </c>
      <c r="D22" t="s">
        <v>123</v>
      </c>
      <c r="E22" s="27" t="s">
        <v>398</v>
      </c>
      <c r="F22" s="28" t="s">
        <v>149</v>
      </c>
      <c r="G22" s="29">
        <v>1</v>
      </c>
      <c r="H22" s="28">
        <v>0</v>
      </c>
      <c r="I22" s="30">
        <f>ROUND(G22*H22,P4)</f>
        <v>0</v>
      </c>
      <c r="L22" s="31">
        <v>0</v>
      </c>
      <c r="M22" s="24">
        <f>ROUND(G22*L22,P4)</f>
        <v>0</v>
      </c>
      <c r="N22" s="25" t="s">
        <v>126</v>
      </c>
      <c r="O22" s="32">
        <f>M22*AA22</f>
        <v>0</v>
      </c>
      <c r="P22" s="1">
        <v>3</v>
      </c>
      <c r="AA22" s="1">
        <f>IF(P22=1,$O$3,IF(P22=2,$O$4,$O$5))</f>
        <v>0</v>
      </c>
    </row>
    <row r="23">
      <c r="A23" s="1" t="s">
        <v>127</v>
      </c>
      <c r="E23" s="27" t="s">
        <v>398</v>
      </c>
    </row>
    <row r="24">
      <c r="A24" s="1" t="s">
        <v>128</v>
      </c>
    </row>
    <row r="25" ht="89.25">
      <c r="A25" s="1" t="s">
        <v>129</v>
      </c>
      <c r="E25" s="27" t="s">
        <v>399</v>
      </c>
    </row>
    <row r="26">
      <c r="A26" s="1" t="s">
        <v>121</v>
      </c>
      <c r="B26" s="1">
        <v>32</v>
      </c>
      <c r="C26" s="26" t="s">
        <v>400</v>
      </c>
      <c r="D26" t="s">
        <v>123</v>
      </c>
      <c r="E26" s="27" t="s">
        <v>401</v>
      </c>
      <c r="F26" s="28" t="s">
        <v>149</v>
      </c>
      <c r="G26" s="29">
        <v>1</v>
      </c>
      <c r="H26" s="28">
        <v>0</v>
      </c>
      <c r="I26" s="30">
        <f>ROUND(G26*H26,P4)</f>
        <v>0</v>
      </c>
      <c r="L26" s="31">
        <v>0</v>
      </c>
      <c r="M26" s="24">
        <f>ROUND(G26*L26,P4)</f>
        <v>0</v>
      </c>
      <c r="N26" s="25" t="s">
        <v>126</v>
      </c>
      <c r="O26" s="32">
        <f>M26*AA26</f>
        <v>0</v>
      </c>
      <c r="P26" s="1">
        <v>3</v>
      </c>
      <c r="AA26" s="1">
        <f>IF(P26=1,$O$3,IF(P26=2,$O$4,$O$5))</f>
        <v>0</v>
      </c>
    </row>
    <row r="27">
      <c r="A27" s="1" t="s">
        <v>127</v>
      </c>
      <c r="E27" s="27" t="s">
        <v>401</v>
      </c>
    </row>
    <row r="28">
      <c r="A28" s="1" t="s">
        <v>128</v>
      </c>
    </row>
    <row r="29" ht="89.25">
      <c r="A29" s="1" t="s">
        <v>129</v>
      </c>
      <c r="E29" s="27" t="s">
        <v>402</v>
      </c>
    </row>
    <row r="30" ht="25.5">
      <c r="A30" s="1" t="s">
        <v>121</v>
      </c>
      <c r="B30" s="1">
        <v>47</v>
      </c>
      <c r="C30" s="26" t="s">
        <v>403</v>
      </c>
      <c r="D30" t="s">
        <v>123</v>
      </c>
      <c r="E30" s="27" t="s">
        <v>404</v>
      </c>
      <c r="F30" s="28" t="s">
        <v>142</v>
      </c>
      <c r="G30" s="29">
        <v>20</v>
      </c>
      <c r="H30" s="28">
        <v>0</v>
      </c>
      <c r="I30" s="30">
        <f>ROUND(G30*H30,P4)</f>
        <v>0</v>
      </c>
      <c r="L30" s="31">
        <v>0</v>
      </c>
      <c r="M30" s="24">
        <f>ROUND(G30*L30,P4)</f>
        <v>0</v>
      </c>
      <c r="N30" s="25" t="s">
        <v>126</v>
      </c>
      <c r="O30" s="32">
        <f>M30*AA30</f>
        <v>0</v>
      </c>
      <c r="P30" s="1">
        <v>3</v>
      </c>
      <c r="AA30" s="1">
        <f>IF(P30=1,$O$3,IF(P30=2,$O$4,$O$5))</f>
        <v>0</v>
      </c>
    </row>
    <row r="31" ht="25.5">
      <c r="A31" s="1" t="s">
        <v>127</v>
      </c>
      <c r="E31" s="27" t="s">
        <v>404</v>
      </c>
    </row>
    <row r="32">
      <c r="A32" s="1" t="s">
        <v>128</v>
      </c>
    </row>
    <row r="33" ht="89.25">
      <c r="A33" s="1" t="s">
        <v>129</v>
      </c>
      <c r="E33" s="27" t="s">
        <v>405</v>
      </c>
    </row>
    <row r="34" ht="25.5">
      <c r="A34" s="1" t="s">
        <v>121</v>
      </c>
      <c r="B34" s="1">
        <v>46</v>
      </c>
      <c r="C34" s="26" t="s">
        <v>406</v>
      </c>
      <c r="D34" t="s">
        <v>123</v>
      </c>
      <c r="E34" s="27" t="s">
        <v>407</v>
      </c>
      <c r="F34" s="28" t="s">
        <v>142</v>
      </c>
      <c r="G34" s="29">
        <v>20</v>
      </c>
      <c r="H34" s="28">
        <v>0</v>
      </c>
      <c r="I34" s="30">
        <f>ROUND(G34*H34,P4)</f>
        <v>0</v>
      </c>
      <c r="L34" s="31">
        <v>0</v>
      </c>
      <c r="M34" s="24">
        <f>ROUND(G34*L34,P4)</f>
        <v>0</v>
      </c>
      <c r="N34" s="25" t="s">
        <v>126</v>
      </c>
      <c r="O34" s="32">
        <f>M34*AA34</f>
        <v>0</v>
      </c>
      <c r="P34" s="1">
        <v>3</v>
      </c>
      <c r="AA34" s="1">
        <f>IF(P34=1,$O$3,IF(P34=2,$O$4,$O$5))</f>
        <v>0</v>
      </c>
    </row>
    <row r="35" ht="25.5">
      <c r="A35" s="1" t="s">
        <v>127</v>
      </c>
      <c r="E35" s="27" t="s">
        <v>407</v>
      </c>
    </row>
    <row r="36">
      <c r="A36" s="1" t="s">
        <v>128</v>
      </c>
    </row>
    <row r="37" ht="89.25">
      <c r="A37" s="1" t="s">
        <v>129</v>
      </c>
      <c r="E37" s="27" t="s">
        <v>408</v>
      </c>
    </row>
    <row r="38">
      <c r="A38" s="1" t="s">
        <v>121</v>
      </c>
      <c r="B38" s="1">
        <v>45</v>
      </c>
      <c r="C38" s="26" t="s">
        <v>409</v>
      </c>
      <c r="D38" t="s">
        <v>123</v>
      </c>
      <c r="E38" s="27" t="s">
        <v>410</v>
      </c>
      <c r="F38" s="28" t="s">
        <v>142</v>
      </c>
      <c r="G38" s="29">
        <v>20</v>
      </c>
      <c r="H38" s="28">
        <v>0</v>
      </c>
      <c r="I38" s="30">
        <f>ROUND(G38*H38,P4)</f>
        <v>0</v>
      </c>
      <c r="L38" s="31">
        <v>0</v>
      </c>
      <c r="M38" s="24">
        <f>ROUND(G38*L38,P4)</f>
        <v>0</v>
      </c>
      <c r="N38" s="25" t="s">
        <v>126</v>
      </c>
      <c r="O38" s="32">
        <f>M38*AA38</f>
        <v>0</v>
      </c>
      <c r="P38" s="1">
        <v>3</v>
      </c>
      <c r="AA38" s="1">
        <f>IF(P38=1,$O$3,IF(P38=2,$O$4,$O$5))</f>
        <v>0</v>
      </c>
    </row>
    <row r="39">
      <c r="A39" s="1" t="s">
        <v>127</v>
      </c>
      <c r="E39" s="27" t="s">
        <v>410</v>
      </c>
    </row>
    <row r="40">
      <c r="A40" s="1" t="s">
        <v>128</v>
      </c>
    </row>
    <row r="41" ht="102">
      <c r="A41" s="1" t="s">
        <v>129</v>
      </c>
      <c r="E41" s="27" t="s">
        <v>411</v>
      </c>
    </row>
    <row r="42">
      <c r="A42" s="1" t="s">
        <v>121</v>
      </c>
      <c r="B42" s="1">
        <v>44</v>
      </c>
      <c r="C42" s="26" t="s">
        <v>412</v>
      </c>
      <c r="D42" t="s">
        <v>123</v>
      </c>
      <c r="E42" s="27" t="s">
        <v>413</v>
      </c>
      <c r="F42" s="28" t="s">
        <v>142</v>
      </c>
      <c r="G42" s="29">
        <v>40</v>
      </c>
      <c r="H42" s="28">
        <v>0</v>
      </c>
      <c r="I42" s="30">
        <f>ROUND(G42*H42,P4)</f>
        <v>0</v>
      </c>
      <c r="L42" s="31">
        <v>0</v>
      </c>
      <c r="M42" s="24">
        <f>ROUND(G42*L42,P4)</f>
        <v>0</v>
      </c>
      <c r="N42" s="25" t="s">
        <v>126</v>
      </c>
      <c r="O42" s="32">
        <f>M42*AA42</f>
        <v>0</v>
      </c>
      <c r="P42" s="1">
        <v>3</v>
      </c>
      <c r="AA42" s="1">
        <f>IF(P42=1,$O$3,IF(P42=2,$O$4,$O$5))</f>
        <v>0</v>
      </c>
    </row>
    <row r="43">
      <c r="A43" s="1" t="s">
        <v>127</v>
      </c>
      <c r="E43" s="27" t="s">
        <v>413</v>
      </c>
    </row>
    <row r="44">
      <c r="A44" s="1" t="s">
        <v>128</v>
      </c>
    </row>
    <row r="45" ht="127.5">
      <c r="A45" s="1" t="s">
        <v>129</v>
      </c>
      <c r="E45" s="27" t="s">
        <v>414</v>
      </c>
    </row>
    <row r="46" ht="25.5">
      <c r="A46" s="1" t="s">
        <v>121</v>
      </c>
      <c r="B46" s="1">
        <v>48</v>
      </c>
      <c r="C46" s="26" t="s">
        <v>415</v>
      </c>
      <c r="D46" t="s">
        <v>123</v>
      </c>
      <c r="E46" s="27" t="s">
        <v>416</v>
      </c>
      <c r="F46" s="28" t="s">
        <v>149</v>
      </c>
      <c r="G46" s="29">
        <v>2</v>
      </c>
      <c r="H46" s="28">
        <v>0</v>
      </c>
      <c r="I46" s="30">
        <f>ROUND(G46*H46,P4)</f>
        <v>0</v>
      </c>
      <c r="L46" s="31">
        <v>0</v>
      </c>
      <c r="M46" s="24">
        <f>ROUND(G46*L46,P4)</f>
        <v>0</v>
      </c>
      <c r="N46" s="25" t="s">
        <v>126</v>
      </c>
      <c r="O46" s="32">
        <f>M46*AA46</f>
        <v>0</v>
      </c>
      <c r="P46" s="1">
        <v>3</v>
      </c>
      <c r="AA46" s="1">
        <f>IF(P46=1,$O$3,IF(P46=2,$O$4,$O$5))</f>
        <v>0</v>
      </c>
    </row>
    <row r="47" ht="25.5">
      <c r="A47" s="1" t="s">
        <v>127</v>
      </c>
      <c r="E47" s="27" t="s">
        <v>416</v>
      </c>
    </row>
    <row r="48">
      <c r="A48" s="1" t="s">
        <v>128</v>
      </c>
    </row>
    <row r="49" ht="76.5">
      <c r="A49" s="1" t="s">
        <v>129</v>
      </c>
      <c r="E49" s="27" t="s">
        <v>167</v>
      </c>
    </row>
    <row r="50" ht="25.5">
      <c r="A50" s="1" t="s">
        <v>121</v>
      </c>
      <c r="B50" s="1">
        <v>49</v>
      </c>
      <c r="C50" s="26" t="s">
        <v>165</v>
      </c>
      <c r="D50" t="s">
        <v>123</v>
      </c>
      <c r="E50" s="27" t="s">
        <v>166</v>
      </c>
      <c r="F50" s="28" t="s">
        <v>149</v>
      </c>
      <c r="G50" s="29">
        <v>6</v>
      </c>
      <c r="H50" s="28">
        <v>0</v>
      </c>
      <c r="I50" s="30">
        <f>ROUND(G50*H50,P4)</f>
        <v>0</v>
      </c>
      <c r="L50" s="31">
        <v>0</v>
      </c>
      <c r="M50" s="24">
        <f>ROUND(G50*L50,P4)</f>
        <v>0</v>
      </c>
      <c r="N50" s="25" t="s">
        <v>126</v>
      </c>
      <c r="O50" s="32">
        <f>M50*AA50</f>
        <v>0</v>
      </c>
      <c r="P50" s="1">
        <v>3</v>
      </c>
      <c r="AA50" s="1">
        <f>IF(P50=1,$O$3,IF(P50=2,$O$4,$O$5))</f>
        <v>0</v>
      </c>
    </row>
    <row r="51" ht="25.5">
      <c r="A51" s="1" t="s">
        <v>127</v>
      </c>
      <c r="E51" s="27" t="s">
        <v>166</v>
      </c>
    </row>
    <row r="52">
      <c r="A52" s="1" t="s">
        <v>128</v>
      </c>
    </row>
    <row r="53" ht="76.5">
      <c r="A53" s="1" t="s">
        <v>129</v>
      </c>
      <c r="E53" s="27" t="s">
        <v>167</v>
      </c>
    </row>
    <row r="54" ht="25.5">
      <c r="A54" s="1" t="s">
        <v>121</v>
      </c>
      <c r="B54" s="1">
        <v>50</v>
      </c>
      <c r="C54" s="26" t="s">
        <v>168</v>
      </c>
      <c r="D54" t="s">
        <v>123</v>
      </c>
      <c r="E54" s="27" t="s">
        <v>169</v>
      </c>
      <c r="F54" s="28" t="s">
        <v>149</v>
      </c>
      <c r="G54" s="29">
        <v>2</v>
      </c>
      <c r="H54" s="28">
        <v>0</v>
      </c>
      <c r="I54" s="30">
        <f>ROUND(G54*H54,P4)</f>
        <v>0</v>
      </c>
      <c r="L54" s="31">
        <v>0</v>
      </c>
      <c r="M54" s="24">
        <f>ROUND(G54*L54,P4)</f>
        <v>0</v>
      </c>
      <c r="N54" s="25" t="s">
        <v>126</v>
      </c>
      <c r="O54" s="32">
        <f>M54*AA54</f>
        <v>0</v>
      </c>
      <c r="P54" s="1">
        <v>3</v>
      </c>
      <c r="AA54" s="1">
        <f>IF(P54=1,$O$3,IF(P54=2,$O$4,$O$5))</f>
        <v>0</v>
      </c>
    </row>
    <row r="55" ht="25.5">
      <c r="A55" s="1" t="s">
        <v>127</v>
      </c>
      <c r="E55" s="27" t="s">
        <v>169</v>
      </c>
    </row>
    <row r="56">
      <c r="A56" s="1" t="s">
        <v>128</v>
      </c>
    </row>
    <row r="57" ht="76.5">
      <c r="A57" s="1" t="s">
        <v>129</v>
      </c>
      <c r="E57" s="27" t="s">
        <v>167</v>
      </c>
    </row>
    <row r="58" ht="25.5">
      <c r="A58" s="1" t="s">
        <v>121</v>
      </c>
      <c r="B58" s="1">
        <v>51</v>
      </c>
      <c r="C58" s="26" t="s">
        <v>417</v>
      </c>
      <c r="D58" t="s">
        <v>123</v>
      </c>
      <c r="E58" s="27" t="s">
        <v>418</v>
      </c>
      <c r="F58" s="28" t="s">
        <v>149</v>
      </c>
      <c r="G58" s="29">
        <v>2</v>
      </c>
      <c r="H58" s="28">
        <v>0</v>
      </c>
      <c r="I58" s="30">
        <f>ROUND(G58*H58,P4)</f>
        <v>0</v>
      </c>
      <c r="L58" s="31">
        <v>0</v>
      </c>
      <c r="M58" s="24">
        <f>ROUND(G58*L58,P4)</f>
        <v>0</v>
      </c>
      <c r="N58" s="25" t="s">
        <v>126</v>
      </c>
      <c r="O58" s="32">
        <f>M58*AA58</f>
        <v>0</v>
      </c>
      <c r="P58" s="1">
        <v>3</v>
      </c>
      <c r="AA58" s="1">
        <f>IF(P58=1,$O$3,IF(P58=2,$O$4,$O$5))</f>
        <v>0</v>
      </c>
    </row>
    <row r="59" ht="25.5">
      <c r="A59" s="1" t="s">
        <v>127</v>
      </c>
      <c r="E59" s="27" t="s">
        <v>418</v>
      </c>
    </row>
    <row r="60">
      <c r="A60" s="1" t="s">
        <v>128</v>
      </c>
    </row>
    <row r="61" ht="76.5">
      <c r="A61" s="1" t="s">
        <v>129</v>
      </c>
      <c r="E61" s="27" t="s">
        <v>167</v>
      </c>
    </row>
    <row r="62" ht="38.25">
      <c r="A62" s="1" t="s">
        <v>121</v>
      </c>
      <c r="B62" s="1">
        <v>33</v>
      </c>
      <c r="C62" s="26" t="s">
        <v>419</v>
      </c>
      <c r="D62" t="s">
        <v>123</v>
      </c>
      <c r="E62" s="27" t="s">
        <v>420</v>
      </c>
      <c r="F62" s="28" t="s">
        <v>149</v>
      </c>
      <c r="G62" s="29">
        <v>48</v>
      </c>
      <c r="H62" s="28">
        <v>0</v>
      </c>
      <c r="I62" s="30">
        <f>ROUND(G62*H62,P4)</f>
        <v>0</v>
      </c>
      <c r="L62" s="31">
        <v>0</v>
      </c>
      <c r="M62" s="24">
        <f>ROUND(G62*L62,P4)</f>
        <v>0</v>
      </c>
      <c r="N62" s="25" t="s">
        <v>126</v>
      </c>
      <c r="O62" s="32">
        <f>M62*AA62</f>
        <v>0</v>
      </c>
      <c r="P62" s="1">
        <v>3</v>
      </c>
      <c r="AA62" s="1">
        <f>IF(P62=1,$O$3,IF(P62=2,$O$4,$O$5))</f>
        <v>0</v>
      </c>
    </row>
    <row r="63" ht="38.25">
      <c r="A63" s="1" t="s">
        <v>127</v>
      </c>
      <c r="E63" s="27" t="s">
        <v>420</v>
      </c>
    </row>
    <row r="64">
      <c r="A64" s="1" t="s">
        <v>128</v>
      </c>
    </row>
    <row r="65" ht="153">
      <c r="A65" s="1" t="s">
        <v>129</v>
      </c>
      <c r="E65" s="27" t="s">
        <v>421</v>
      </c>
    </row>
    <row r="66">
      <c r="A66" s="1" t="s">
        <v>121</v>
      </c>
      <c r="B66" s="1">
        <v>35</v>
      </c>
      <c r="C66" s="26" t="s">
        <v>422</v>
      </c>
      <c r="D66" t="s">
        <v>123</v>
      </c>
      <c r="E66" s="27" t="s">
        <v>423</v>
      </c>
      <c r="F66" s="28" t="s">
        <v>149</v>
      </c>
      <c r="G66" s="29">
        <v>1</v>
      </c>
      <c r="H66" s="28">
        <v>0</v>
      </c>
      <c r="I66" s="30">
        <f>ROUND(G66*H66,P4)</f>
        <v>0</v>
      </c>
      <c r="L66" s="31">
        <v>0</v>
      </c>
      <c r="M66" s="24">
        <f>ROUND(G66*L66,P4)</f>
        <v>0</v>
      </c>
      <c r="N66" s="25" t="s">
        <v>126</v>
      </c>
      <c r="O66" s="32">
        <f>M66*AA66</f>
        <v>0</v>
      </c>
      <c r="P66" s="1">
        <v>3</v>
      </c>
      <c r="AA66" s="1">
        <f>IF(P66=1,$O$3,IF(P66=2,$O$4,$O$5))</f>
        <v>0</v>
      </c>
    </row>
    <row r="67">
      <c r="A67" s="1" t="s">
        <v>127</v>
      </c>
      <c r="E67" s="27" t="s">
        <v>423</v>
      </c>
    </row>
    <row r="68">
      <c r="A68" s="1" t="s">
        <v>128</v>
      </c>
    </row>
    <row r="69" ht="153">
      <c r="A69" s="1" t="s">
        <v>129</v>
      </c>
      <c r="E69" s="27" t="s">
        <v>421</v>
      </c>
    </row>
    <row r="70" ht="25.5">
      <c r="A70" s="1" t="s">
        <v>121</v>
      </c>
      <c r="B70" s="1">
        <v>34</v>
      </c>
      <c r="C70" s="26" t="s">
        <v>424</v>
      </c>
      <c r="D70" t="s">
        <v>123</v>
      </c>
      <c r="E70" s="27" t="s">
        <v>425</v>
      </c>
      <c r="F70" s="28" t="s">
        <v>149</v>
      </c>
      <c r="G70" s="29">
        <v>8</v>
      </c>
      <c r="H70" s="28">
        <v>0</v>
      </c>
      <c r="I70" s="30">
        <f>ROUND(G70*H70,P4)</f>
        <v>0</v>
      </c>
      <c r="L70" s="31">
        <v>0</v>
      </c>
      <c r="M70" s="24">
        <f>ROUND(G70*L70,P4)</f>
        <v>0</v>
      </c>
      <c r="N70" s="25" t="s">
        <v>126</v>
      </c>
      <c r="O70" s="32">
        <f>M70*AA70</f>
        <v>0</v>
      </c>
      <c r="P70" s="1">
        <v>3</v>
      </c>
      <c r="AA70" s="1">
        <f>IF(P70=1,$O$3,IF(P70=2,$O$4,$O$5))</f>
        <v>0</v>
      </c>
    </row>
    <row r="71" ht="25.5">
      <c r="A71" s="1" t="s">
        <v>127</v>
      </c>
      <c r="E71" s="27" t="s">
        <v>425</v>
      </c>
    </row>
    <row r="72">
      <c r="A72" s="1" t="s">
        <v>128</v>
      </c>
    </row>
    <row r="73" ht="153">
      <c r="A73" s="1" t="s">
        <v>129</v>
      </c>
      <c r="E73" s="27" t="s">
        <v>421</v>
      </c>
    </row>
    <row r="74" ht="25.5">
      <c r="A74" s="1" t="s">
        <v>121</v>
      </c>
      <c r="B74" s="1">
        <v>36</v>
      </c>
      <c r="C74" s="26" t="s">
        <v>194</v>
      </c>
      <c r="D74" t="s">
        <v>123</v>
      </c>
      <c r="E74" s="27" t="s">
        <v>195</v>
      </c>
      <c r="F74" s="28" t="s">
        <v>149</v>
      </c>
      <c r="G74" s="29">
        <v>1</v>
      </c>
      <c r="H74" s="28">
        <v>0</v>
      </c>
      <c r="I74" s="30">
        <f>ROUND(G74*H74,P4)</f>
        <v>0</v>
      </c>
      <c r="L74" s="31">
        <v>0</v>
      </c>
      <c r="M74" s="24">
        <f>ROUND(G74*L74,P4)</f>
        <v>0</v>
      </c>
      <c r="N74" s="25" t="s">
        <v>126</v>
      </c>
      <c r="O74" s="32">
        <f>M74*AA74</f>
        <v>0</v>
      </c>
      <c r="P74" s="1">
        <v>3</v>
      </c>
      <c r="AA74" s="1">
        <f>IF(P74=1,$O$3,IF(P74=2,$O$4,$O$5))</f>
        <v>0</v>
      </c>
    </row>
    <row r="75" ht="25.5">
      <c r="A75" s="1" t="s">
        <v>127</v>
      </c>
      <c r="E75" s="27" t="s">
        <v>195</v>
      </c>
    </row>
    <row r="76">
      <c r="A76" s="1" t="s">
        <v>128</v>
      </c>
    </row>
    <row r="77" ht="114.75">
      <c r="A77" s="1" t="s">
        <v>129</v>
      </c>
      <c r="E77" s="27" t="s">
        <v>196</v>
      </c>
    </row>
    <row r="78" ht="38.25">
      <c r="A78" s="1" t="s">
        <v>121</v>
      </c>
      <c r="B78" s="1">
        <v>37</v>
      </c>
      <c r="C78" s="26" t="s">
        <v>197</v>
      </c>
      <c r="D78" t="s">
        <v>123</v>
      </c>
      <c r="E78" s="27" t="s">
        <v>198</v>
      </c>
      <c r="F78" s="28" t="s">
        <v>149</v>
      </c>
      <c r="G78" s="29">
        <v>6</v>
      </c>
      <c r="H78" s="28">
        <v>0</v>
      </c>
      <c r="I78" s="30">
        <f>ROUND(G78*H78,P4)</f>
        <v>0</v>
      </c>
      <c r="L78" s="31">
        <v>0</v>
      </c>
      <c r="M78" s="24">
        <f>ROUND(G78*L78,P4)</f>
        <v>0</v>
      </c>
      <c r="N78" s="25" t="s">
        <v>126</v>
      </c>
      <c r="O78" s="32">
        <f>M78*AA78</f>
        <v>0</v>
      </c>
      <c r="P78" s="1">
        <v>3</v>
      </c>
      <c r="AA78" s="1">
        <f>IF(P78=1,$O$3,IF(P78=2,$O$4,$O$5))</f>
        <v>0</v>
      </c>
    </row>
    <row r="79" ht="38.25">
      <c r="A79" s="1" t="s">
        <v>127</v>
      </c>
      <c r="E79" s="27" t="s">
        <v>198</v>
      </c>
    </row>
    <row r="80">
      <c r="A80" s="1" t="s">
        <v>128</v>
      </c>
    </row>
    <row r="81" ht="114.75">
      <c r="A81" s="1" t="s">
        <v>129</v>
      </c>
      <c r="E81" s="27" t="s">
        <v>196</v>
      </c>
    </row>
    <row r="82">
      <c r="A82" s="1" t="s">
        <v>121</v>
      </c>
      <c r="B82" s="1">
        <v>39</v>
      </c>
      <c r="C82" s="26" t="s">
        <v>426</v>
      </c>
      <c r="D82" t="s">
        <v>123</v>
      </c>
      <c r="E82" s="27" t="s">
        <v>427</v>
      </c>
      <c r="F82" s="28" t="s">
        <v>201</v>
      </c>
      <c r="G82" s="29">
        <v>16</v>
      </c>
      <c r="H82" s="28">
        <v>0</v>
      </c>
      <c r="I82" s="30">
        <f>ROUND(G82*H82,P4)</f>
        <v>0</v>
      </c>
      <c r="L82" s="31">
        <v>0</v>
      </c>
      <c r="M82" s="24">
        <f>ROUND(G82*L82,P4)</f>
        <v>0</v>
      </c>
      <c r="N82" s="25" t="s">
        <v>126</v>
      </c>
      <c r="O82" s="32">
        <f>M82*AA82</f>
        <v>0</v>
      </c>
      <c r="P82" s="1">
        <v>3</v>
      </c>
      <c r="AA82" s="1">
        <f>IF(P82=1,$O$3,IF(P82=2,$O$4,$O$5))</f>
        <v>0</v>
      </c>
    </row>
    <row r="83">
      <c r="A83" s="1" t="s">
        <v>127</v>
      </c>
      <c r="E83" s="27" t="s">
        <v>427</v>
      </c>
    </row>
    <row r="84">
      <c r="A84" s="1" t="s">
        <v>128</v>
      </c>
    </row>
    <row r="85" ht="89.25">
      <c r="A85" s="1" t="s">
        <v>129</v>
      </c>
      <c r="E85" s="27" t="s">
        <v>428</v>
      </c>
    </row>
    <row r="86">
      <c r="A86" s="1" t="s">
        <v>121</v>
      </c>
      <c r="B86" s="1">
        <v>29</v>
      </c>
      <c r="C86" s="26" t="s">
        <v>429</v>
      </c>
      <c r="D86" t="s">
        <v>123</v>
      </c>
      <c r="E86" s="27" t="s">
        <v>430</v>
      </c>
      <c r="F86" s="28" t="s">
        <v>149</v>
      </c>
      <c r="G86" s="29">
        <v>1</v>
      </c>
      <c r="H86" s="28">
        <v>0</v>
      </c>
      <c r="I86" s="30">
        <f>ROUND(G86*H86,P4)</f>
        <v>0</v>
      </c>
      <c r="L86" s="31">
        <v>0</v>
      </c>
      <c r="M86" s="24">
        <f>ROUND(G86*L86,P4)</f>
        <v>0</v>
      </c>
      <c r="N86" s="25" t="s">
        <v>126</v>
      </c>
      <c r="O86" s="32">
        <f>M86*AA86</f>
        <v>0</v>
      </c>
      <c r="P86" s="1">
        <v>3</v>
      </c>
      <c r="AA86" s="1">
        <f>IF(P86=1,$O$3,IF(P86=2,$O$4,$O$5))</f>
        <v>0</v>
      </c>
    </row>
    <row r="87">
      <c r="A87" s="1" t="s">
        <v>127</v>
      </c>
      <c r="E87" s="27" t="s">
        <v>430</v>
      </c>
    </row>
    <row r="88">
      <c r="A88" s="1" t="s">
        <v>128</v>
      </c>
    </row>
    <row r="89" ht="255">
      <c r="A89" s="1" t="s">
        <v>129</v>
      </c>
      <c r="E89" s="27" t="s">
        <v>431</v>
      </c>
    </row>
    <row r="90">
      <c r="A90" s="1" t="s">
        <v>121</v>
      </c>
      <c r="B90" s="1">
        <v>1</v>
      </c>
      <c r="C90" s="26" t="s">
        <v>432</v>
      </c>
      <c r="D90" t="s">
        <v>123</v>
      </c>
      <c r="E90" s="27" t="s">
        <v>433</v>
      </c>
      <c r="F90" s="28" t="s">
        <v>149</v>
      </c>
      <c r="G90" s="29">
        <v>1</v>
      </c>
      <c r="H90" s="28">
        <v>0</v>
      </c>
      <c r="I90" s="30">
        <f>ROUND(G90*H90,P4)</f>
        <v>0</v>
      </c>
      <c r="L90" s="31">
        <v>0</v>
      </c>
      <c r="M90" s="24">
        <f>ROUND(G90*L90,P4)</f>
        <v>0</v>
      </c>
      <c r="N90" s="25" t="s">
        <v>126</v>
      </c>
      <c r="O90" s="32">
        <f>M90*AA90</f>
        <v>0</v>
      </c>
      <c r="P90" s="1">
        <v>3</v>
      </c>
      <c r="AA90" s="1">
        <f>IF(P90=1,$O$3,IF(P90=2,$O$4,$O$5))</f>
        <v>0</v>
      </c>
    </row>
    <row r="91">
      <c r="A91" s="1" t="s">
        <v>127</v>
      </c>
      <c r="E91" s="27" t="s">
        <v>433</v>
      </c>
    </row>
    <row r="92">
      <c r="A92" s="1" t="s">
        <v>128</v>
      </c>
    </row>
    <row r="93" ht="242.25">
      <c r="A93" s="1" t="s">
        <v>129</v>
      </c>
      <c r="E93" s="27" t="s">
        <v>434</v>
      </c>
    </row>
    <row r="94">
      <c r="A94" s="1" t="s">
        <v>121</v>
      </c>
      <c r="B94" s="1">
        <v>2</v>
      </c>
      <c r="C94" s="26" t="s">
        <v>435</v>
      </c>
      <c r="D94" t="s">
        <v>123</v>
      </c>
      <c r="E94" s="27" t="s">
        <v>436</v>
      </c>
      <c r="F94" s="28" t="s">
        <v>149</v>
      </c>
      <c r="G94" s="29">
        <v>1</v>
      </c>
      <c r="H94" s="28">
        <v>0</v>
      </c>
      <c r="I94" s="30">
        <f>ROUND(G94*H94,P4)</f>
        <v>0</v>
      </c>
      <c r="L94" s="31">
        <v>0</v>
      </c>
      <c r="M94" s="24">
        <f>ROUND(G94*L94,P4)</f>
        <v>0</v>
      </c>
      <c r="N94" s="25" t="s">
        <v>126</v>
      </c>
      <c r="O94" s="32">
        <f>M94*AA94</f>
        <v>0</v>
      </c>
      <c r="P94" s="1">
        <v>3</v>
      </c>
      <c r="AA94" s="1">
        <f>IF(P94=1,$O$3,IF(P94=2,$O$4,$O$5))</f>
        <v>0</v>
      </c>
    </row>
    <row r="95">
      <c r="A95" s="1" t="s">
        <v>127</v>
      </c>
      <c r="E95" s="27" t="s">
        <v>436</v>
      </c>
    </row>
    <row r="96">
      <c r="A96" s="1" t="s">
        <v>128</v>
      </c>
    </row>
    <row r="97" ht="204">
      <c r="A97" s="1" t="s">
        <v>129</v>
      </c>
      <c r="E97" s="27" t="s">
        <v>437</v>
      </c>
    </row>
    <row r="98">
      <c r="A98" s="1" t="s">
        <v>121</v>
      </c>
      <c r="B98" s="1">
        <v>3</v>
      </c>
      <c r="C98" s="26" t="s">
        <v>438</v>
      </c>
      <c r="D98" t="s">
        <v>123</v>
      </c>
      <c r="E98" s="27" t="s">
        <v>439</v>
      </c>
      <c r="F98" s="28" t="s">
        <v>149</v>
      </c>
      <c r="G98" s="29">
        <v>21</v>
      </c>
      <c r="H98" s="28">
        <v>0</v>
      </c>
      <c r="I98" s="30">
        <f>ROUND(G98*H98,P4)</f>
        <v>0</v>
      </c>
      <c r="L98" s="31">
        <v>0</v>
      </c>
      <c r="M98" s="24">
        <f>ROUND(G98*L98,P4)</f>
        <v>0</v>
      </c>
      <c r="N98" s="25" t="s">
        <v>126</v>
      </c>
      <c r="O98" s="32">
        <f>M98*AA98</f>
        <v>0</v>
      </c>
      <c r="P98" s="1">
        <v>3</v>
      </c>
      <c r="AA98" s="1">
        <f>IF(P98=1,$O$3,IF(P98=2,$O$4,$O$5))</f>
        <v>0</v>
      </c>
    </row>
    <row r="99">
      <c r="A99" s="1" t="s">
        <v>127</v>
      </c>
      <c r="E99" s="27" t="s">
        <v>439</v>
      </c>
    </row>
    <row r="100">
      <c r="A100" s="1" t="s">
        <v>128</v>
      </c>
    </row>
    <row r="101" ht="357">
      <c r="A101" s="1" t="s">
        <v>129</v>
      </c>
      <c r="E101" s="27" t="s">
        <v>440</v>
      </c>
    </row>
    <row r="102">
      <c r="A102" s="1" t="s">
        <v>121</v>
      </c>
      <c r="B102" s="1">
        <v>4</v>
      </c>
      <c r="C102" s="26" t="s">
        <v>441</v>
      </c>
      <c r="D102" t="s">
        <v>123</v>
      </c>
      <c r="E102" s="27" t="s">
        <v>442</v>
      </c>
      <c r="F102" s="28" t="s">
        <v>149</v>
      </c>
      <c r="G102" s="29">
        <v>1</v>
      </c>
      <c r="H102" s="28">
        <v>0</v>
      </c>
      <c r="I102" s="30">
        <f>ROUND(G102*H102,P4)</f>
        <v>0</v>
      </c>
      <c r="L102" s="31">
        <v>0</v>
      </c>
      <c r="M102" s="24">
        <f>ROUND(G102*L102,P4)</f>
        <v>0</v>
      </c>
      <c r="N102" s="25" t="s">
        <v>126</v>
      </c>
      <c r="O102" s="32">
        <f>M102*AA102</f>
        <v>0</v>
      </c>
      <c r="P102" s="1">
        <v>3</v>
      </c>
      <c r="AA102" s="1">
        <f>IF(P102=1,$O$3,IF(P102=2,$O$4,$O$5))</f>
        <v>0</v>
      </c>
    </row>
    <row r="103">
      <c r="A103" s="1" t="s">
        <v>127</v>
      </c>
      <c r="E103" s="27" t="s">
        <v>442</v>
      </c>
    </row>
    <row r="104">
      <c r="A104" s="1" t="s">
        <v>128</v>
      </c>
    </row>
    <row r="105" ht="306">
      <c r="A105" s="1" t="s">
        <v>129</v>
      </c>
      <c r="E105" s="27" t="s">
        <v>443</v>
      </c>
    </row>
    <row r="106">
      <c r="A106" s="1" t="s">
        <v>121</v>
      </c>
      <c r="B106" s="1">
        <v>5</v>
      </c>
      <c r="C106" s="26" t="s">
        <v>444</v>
      </c>
      <c r="D106" t="s">
        <v>123</v>
      </c>
      <c r="E106" s="27" t="s">
        <v>445</v>
      </c>
      <c r="F106" s="28" t="s">
        <v>149</v>
      </c>
      <c r="G106" s="29">
        <v>6</v>
      </c>
      <c r="H106" s="28">
        <v>0</v>
      </c>
      <c r="I106" s="30">
        <f>ROUND(G106*H106,P4)</f>
        <v>0</v>
      </c>
      <c r="L106" s="31">
        <v>0</v>
      </c>
      <c r="M106" s="24">
        <f>ROUND(G106*L106,P4)</f>
        <v>0</v>
      </c>
      <c r="N106" s="25" t="s">
        <v>126</v>
      </c>
      <c r="O106" s="32">
        <f>M106*AA106</f>
        <v>0</v>
      </c>
      <c r="P106" s="1">
        <v>3</v>
      </c>
      <c r="AA106" s="1">
        <f>IF(P106=1,$O$3,IF(P106=2,$O$4,$O$5))</f>
        <v>0</v>
      </c>
    </row>
    <row r="107">
      <c r="A107" s="1" t="s">
        <v>127</v>
      </c>
      <c r="E107" s="27" t="s">
        <v>445</v>
      </c>
    </row>
    <row r="108">
      <c r="A108" s="1" t="s">
        <v>128</v>
      </c>
    </row>
    <row r="109" ht="344.25">
      <c r="A109" s="1" t="s">
        <v>129</v>
      </c>
      <c r="E109" s="27" t="s">
        <v>446</v>
      </c>
    </row>
    <row r="110">
      <c r="A110" s="1" t="s">
        <v>121</v>
      </c>
      <c r="B110" s="1">
        <v>6</v>
      </c>
      <c r="C110" s="26" t="s">
        <v>447</v>
      </c>
      <c r="D110" t="s">
        <v>123</v>
      </c>
      <c r="E110" s="27" t="s">
        <v>448</v>
      </c>
      <c r="F110" s="28" t="s">
        <v>149</v>
      </c>
      <c r="G110" s="29">
        <v>6</v>
      </c>
      <c r="H110" s="28">
        <v>0</v>
      </c>
      <c r="I110" s="30">
        <f>ROUND(G110*H110,P4)</f>
        <v>0</v>
      </c>
      <c r="L110" s="31">
        <v>0</v>
      </c>
      <c r="M110" s="24">
        <f>ROUND(G110*L110,P4)</f>
        <v>0</v>
      </c>
      <c r="N110" s="25" t="s">
        <v>126</v>
      </c>
      <c r="O110" s="32">
        <f>M110*AA110</f>
        <v>0</v>
      </c>
      <c r="P110" s="1">
        <v>3</v>
      </c>
      <c r="AA110" s="1">
        <f>IF(P110=1,$O$3,IF(P110=2,$O$4,$O$5))</f>
        <v>0</v>
      </c>
    </row>
    <row r="111">
      <c r="A111" s="1" t="s">
        <v>127</v>
      </c>
      <c r="E111" s="27" t="s">
        <v>448</v>
      </c>
    </row>
    <row r="112">
      <c r="A112" s="1" t="s">
        <v>128</v>
      </c>
    </row>
    <row r="113" ht="267.75">
      <c r="A113" s="1" t="s">
        <v>129</v>
      </c>
      <c r="E113" s="27" t="s">
        <v>449</v>
      </c>
    </row>
    <row r="114">
      <c r="A114" s="1" t="s">
        <v>121</v>
      </c>
      <c r="B114" s="1">
        <v>7</v>
      </c>
      <c r="C114" s="26" t="s">
        <v>450</v>
      </c>
      <c r="D114" t="s">
        <v>123</v>
      </c>
      <c r="E114" s="27" t="s">
        <v>451</v>
      </c>
      <c r="F114" s="28" t="s">
        <v>149</v>
      </c>
      <c r="G114" s="29">
        <v>2</v>
      </c>
      <c r="H114" s="28">
        <v>0</v>
      </c>
      <c r="I114" s="30">
        <f>ROUND(G114*H114,P4)</f>
        <v>0</v>
      </c>
      <c r="L114" s="31">
        <v>0</v>
      </c>
      <c r="M114" s="24">
        <f>ROUND(G114*L114,P4)</f>
        <v>0</v>
      </c>
      <c r="N114" s="25" t="s">
        <v>126</v>
      </c>
      <c r="O114" s="32">
        <f>M114*AA114</f>
        <v>0</v>
      </c>
      <c r="P114" s="1">
        <v>3</v>
      </c>
      <c r="AA114" s="1">
        <f>IF(P114=1,$O$3,IF(P114=2,$O$4,$O$5))</f>
        <v>0</v>
      </c>
    </row>
    <row r="115">
      <c r="A115" s="1" t="s">
        <v>127</v>
      </c>
      <c r="E115" s="27" t="s">
        <v>451</v>
      </c>
    </row>
    <row r="116">
      <c r="A116" s="1" t="s">
        <v>128</v>
      </c>
    </row>
    <row r="117" ht="344.25">
      <c r="A117" s="1" t="s">
        <v>129</v>
      </c>
      <c r="E117" s="27" t="s">
        <v>452</v>
      </c>
    </row>
    <row r="118">
      <c r="A118" s="1" t="s">
        <v>121</v>
      </c>
      <c r="B118" s="1">
        <v>8</v>
      </c>
      <c r="C118" s="26" t="s">
        <v>453</v>
      </c>
      <c r="D118" t="s">
        <v>123</v>
      </c>
      <c r="E118" s="27" t="s">
        <v>454</v>
      </c>
      <c r="F118" s="28" t="s">
        <v>149</v>
      </c>
      <c r="G118" s="29">
        <v>2</v>
      </c>
      <c r="H118" s="28">
        <v>0</v>
      </c>
      <c r="I118" s="30">
        <f>ROUND(G118*H118,P4)</f>
        <v>0</v>
      </c>
      <c r="L118" s="31">
        <v>0</v>
      </c>
      <c r="M118" s="24">
        <f>ROUND(G118*L118,P4)</f>
        <v>0</v>
      </c>
      <c r="N118" s="25" t="s">
        <v>126</v>
      </c>
      <c r="O118" s="32">
        <f>M118*AA118</f>
        <v>0</v>
      </c>
      <c r="P118" s="1">
        <v>3</v>
      </c>
      <c r="AA118" s="1">
        <f>IF(P118=1,$O$3,IF(P118=2,$O$4,$O$5))</f>
        <v>0</v>
      </c>
    </row>
    <row r="119">
      <c r="A119" s="1" t="s">
        <v>127</v>
      </c>
      <c r="E119" s="27" t="s">
        <v>454</v>
      </c>
    </row>
    <row r="120">
      <c r="A120" s="1" t="s">
        <v>128</v>
      </c>
    </row>
    <row r="121" ht="267.75">
      <c r="A121" s="1" t="s">
        <v>129</v>
      </c>
      <c r="E121" s="27" t="s">
        <v>455</v>
      </c>
    </row>
    <row r="122">
      <c r="A122" s="1" t="s">
        <v>121</v>
      </c>
      <c r="B122" s="1">
        <v>9</v>
      </c>
      <c r="C122" s="26" t="s">
        <v>456</v>
      </c>
      <c r="D122" t="s">
        <v>123</v>
      </c>
      <c r="E122" s="27" t="s">
        <v>457</v>
      </c>
      <c r="F122" s="28" t="s">
        <v>149</v>
      </c>
      <c r="G122" s="29">
        <v>1</v>
      </c>
      <c r="H122" s="28">
        <v>0</v>
      </c>
      <c r="I122" s="30">
        <f>ROUND(G122*H122,P4)</f>
        <v>0</v>
      </c>
      <c r="L122" s="31">
        <v>0</v>
      </c>
      <c r="M122" s="24">
        <f>ROUND(G122*L122,P4)</f>
        <v>0</v>
      </c>
      <c r="N122" s="25" t="s">
        <v>126</v>
      </c>
      <c r="O122" s="32">
        <f>M122*AA122</f>
        <v>0</v>
      </c>
      <c r="P122" s="1">
        <v>3</v>
      </c>
      <c r="AA122" s="1">
        <f>IF(P122=1,$O$3,IF(P122=2,$O$4,$O$5))</f>
        <v>0</v>
      </c>
    </row>
    <row r="123">
      <c r="A123" s="1" t="s">
        <v>127</v>
      </c>
      <c r="E123" s="27" t="s">
        <v>457</v>
      </c>
    </row>
    <row r="124">
      <c r="A124" s="1" t="s">
        <v>128</v>
      </c>
    </row>
    <row r="125" ht="331.5">
      <c r="A125" s="1" t="s">
        <v>129</v>
      </c>
      <c r="E125" s="27" t="s">
        <v>458</v>
      </c>
    </row>
    <row r="126">
      <c r="A126" s="1" t="s">
        <v>121</v>
      </c>
      <c r="B126" s="1">
        <v>10</v>
      </c>
      <c r="C126" s="26" t="s">
        <v>459</v>
      </c>
      <c r="D126" t="s">
        <v>123</v>
      </c>
      <c r="E126" s="27" t="s">
        <v>460</v>
      </c>
      <c r="F126" s="28" t="s">
        <v>149</v>
      </c>
      <c r="G126" s="29">
        <v>1</v>
      </c>
      <c r="H126" s="28">
        <v>0</v>
      </c>
      <c r="I126" s="30">
        <f>ROUND(G126*H126,P4)</f>
        <v>0</v>
      </c>
      <c r="L126" s="31">
        <v>0</v>
      </c>
      <c r="M126" s="24">
        <f>ROUND(G126*L126,P4)</f>
        <v>0</v>
      </c>
      <c r="N126" s="25" t="s">
        <v>126</v>
      </c>
      <c r="O126" s="32">
        <f>M126*AA126</f>
        <v>0</v>
      </c>
      <c r="P126" s="1">
        <v>3</v>
      </c>
      <c r="AA126" s="1">
        <f>IF(P126=1,$O$3,IF(P126=2,$O$4,$O$5))</f>
        <v>0</v>
      </c>
    </row>
    <row r="127">
      <c r="A127" s="1" t="s">
        <v>127</v>
      </c>
      <c r="E127" s="27" t="s">
        <v>460</v>
      </c>
    </row>
    <row r="128">
      <c r="A128" s="1" t="s">
        <v>128</v>
      </c>
    </row>
    <row r="129" ht="255">
      <c r="A129" s="1" t="s">
        <v>129</v>
      </c>
      <c r="E129" s="27" t="s">
        <v>461</v>
      </c>
    </row>
    <row r="130">
      <c r="A130" s="1" t="s">
        <v>121</v>
      </c>
      <c r="B130" s="1">
        <v>11</v>
      </c>
      <c r="C130" s="26" t="s">
        <v>462</v>
      </c>
      <c r="D130" t="s">
        <v>123</v>
      </c>
      <c r="E130" s="27" t="s">
        <v>463</v>
      </c>
      <c r="F130" s="28" t="s">
        <v>149</v>
      </c>
      <c r="G130" s="29">
        <v>1</v>
      </c>
      <c r="H130" s="28">
        <v>0</v>
      </c>
      <c r="I130" s="30">
        <f>ROUND(G130*H130,P4)</f>
        <v>0</v>
      </c>
      <c r="L130" s="31">
        <v>0</v>
      </c>
      <c r="M130" s="24">
        <f>ROUND(G130*L130,P4)</f>
        <v>0</v>
      </c>
      <c r="N130" s="25" t="s">
        <v>126</v>
      </c>
      <c r="O130" s="32">
        <f>M130*AA130</f>
        <v>0</v>
      </c>
      <c r="P130" s="1">
        <v>3</v>
      </c>
      <c r="AA130" s="1">
        <f>IF(P130=1,$O$3,IF(P130=2,$O$4,$O$5))</f>
        <v>0</v>
      </c>
    </row>
    <row r="131">
      <c r="A131" s="1" t="s">
        <v>127</v>
      </c>
      <c r="E131" s="27" t="s">
        <v>463</v>
      </c>
    </row>
    <row r="132">
      <c r="A132" s="1" t="s">
        <v>128</v>
      </c>
    </row>
    <row r="133" ht="331.5">
      <c r="A133" s="1" t="s">
        <v>129</v>
      </c>
      <c r="E133" s="27" t="s">
        <v>464</v>
      </c>
    </row>
    <row r="134">
      <c r="A134" s="1" t="s">
        <v>121</v>
      </c>
      <c r="B134" s="1">
        <v>12</v>
      </c>
      <c r="C134" s="26" t="s">
        <v>465</v>
      </c>
      <c r="D134" t="s">
        <v>123</v>
      </c>
      <c r="E134" s="27" t="s">
        <v>466</v>
      </c>
      <c r="F134" s="28" t="s">
        <v>149</v>
      </c>
      <c r="G134" s="29">
        <v>1</v>
      </c>
      <c r="H134" s="28">
        <v>0</v>
      </c>
      <c r="I134" s="30">
        <f>ROUND(G134*H134,P4)</f>
        <v>0</v>
      </c>
      <c r="L134" s="31">
        <v>0</v>
      </c>
      <c r="M134" s="24">
        <f>ROUND(G134*L134,P4)</f>
        <v>0</v>
      </c>
      <c r="N134" s="25" t="s">
        <v>126</v>
      </c>
      <c r="O134" s="32">
        <f>M134*AA134</f>
        <v>0</v>
      </c>
      <c r="P134" s="1">
        <v>3</v>
      </c>
      <c r="AA134" s="1">
        <f>IF(P134=1,$O$3,IF(P134=2,$O$4,$O$5))</f>
        <v>0</v>
      </c>
    </row>
    <row r="135">
      <c r="A135" s="1" t="s">
        <v>127</v>
      </c>
      <c r="E135" s="27" t="s">
        <v>466</v>
      </c>
    </row>
    <row r="136">
      <c r="A136" s="1" t="s">
        <v>128</v>
      </c>
    </row>
    <row r="137" ht="242.25">
      <c r="A137" s="1" t="s">
        <v>129</v>
      </c>
      <c r="E137" s="27" t="s">
        <v>467</v>
      </c>
    </row>
    <row r="138">
      <c r="A138" s="1" t="s">
        <v>121</v>
      </c>
      <c r="B138" s="1">
        <v>13</v>
      </c>
      <c r="C138" s="26" t="s">
        <v>468</v>
      </c>
      <c r="D138" t="s">
        <v>123</v>
      </c>
      <c r="E138" s="27" t="s">
        <v>469</v>
      </c>
      <c r="F138" s="28" t="s">
        <v>149</v>
      </c>
      <c r="G138" s="29">
        <v>1</v>
      </c>
      <c r="H138" s="28">
        <v>0</v>
      </c>
      <c r="I138" s="30">
        <f>ROUND(G138*H138,P4)</f>
        <v>0</v>
      </c>
      <c r="L138" s="31">
        <v>0</v>
      </c>
      <c r="M138" s="24">
        <f>ROUND(G138*L138,P4)</f>
        <v>0</v>
      </c>
      <c r="N138" s="25" t="s">
        <v>126</v>
      </c>
      <c r="O138" s="32">
        <f>M138*AA138</f>
        <v>0</v>
      </c>
      <c r="P138" s="1">
        <v>3</v>
      </c>
      <c r="AA138" s="1">
        <f>IF(P138=1,$O$3,IF(P138=2,$O$4,$O$5))</f>
        <v>0</v>
      </c>
    </row>
    <row r="139">
      <c r="A139" s="1" t="s">
        <v>127</v>
      </c>
      <c r="E139" s="27" t="s">
        <v>469</v>
      </c>
    </row>
    <row r="140">
      <c r="A140" s="1" t="s">
        <v>128</v>
      </c>
    </row>
    <row r="141" ht="331.5">
      <c r="A141" s="1" t="s">
        <v>129</v>
      </c>
      <c r="E141" s="27" t="s">
        <v>470</v>
      </c>
    </row>
    <row r="142">
      <c r="A142" s="1" t="s">
        <v>121</v>
      </c>
      <c r="B142" s="1">
        <v>14</v>
      </c>
      <c r="C142" s="26" t="s">
        <v>471</v>
      </c>
      <c r="D142" t="s">
        <v>123</v>
      </c>
      <c r="E142" s="27" t="s">
        <v>472</v>
      </c>
      <c r="F142" s="28" t="s">
        <v>149</v>
      </c>
      <c r="G142" s="29">
        <v>1</v>
      </c>
      <c r="H142" s="28">
        <v>0</v>
      </c>
      <c r="I142" s="30">
        <f>ROUND(G142*H142,P4)</f>
        <v>0</v>
      </c>
      <c r="L142" s="31">
        <v>0</v>
      </c>
      <c r="M142" s="24">
        <f>ROUND(G142*L142,P4)</f>
        <v>0</v>
      </c>
      <c r="N142" s="25" t="s">
        <v>126</v>
      </c>
      <c r="O142" s="32">
        <f>M142*AA142</f>
        <v>0</v>
      </c>
      <c r="P142" s="1">
        <v>3</v>
      </c>
      <c r="AA142" s="1">
        <f>IF(P142=1,$O$3,IF(P142=2,$O$4,$O$5))</f>
        <v>0</v>
      </c>
    </row>
    <row r="143">
      <c r="A143" s="1" t="s">
        <v>127</v>
      </c>
      <c r="E143" s="27" t="s">
        <v>472</v>
      </c>
    </row>
    <row r="144">
      <c r="A144" s="1" t="s">
        <v>128</v>
      </c>
    </row>
    <row r="145" ht="255">
      <c r="A145" s="1" t="s">
        <v>129</v>
      </c>
      <c r="E145" s="27" t="s">
        <v>473</v>
      </c>
    </row>
    <row r="146" ht="25.5">
      <c r="A146" s="1" t="s">
        <v>121</v>
      </c>
      <c r="B146" s="1">
        <v>15</v>
      </c>
      <c r="C146" s="26" t="s">
        <v>474</v>
      </c>
      <c r="D146" t="s">
        <v>123</v>
      </c>
      <c r="E146" s="27" t="s">
        <v>475</v>
      </c>
      <c r="F146" s="28" t="s">
        <v>149</v>
      </c>
      <c r="G146" s="29">
        <v>1</v>
      </c>
      <c r="H146" s="28">
        <v>0</v>
      </c>
      <c r="I146" s="30">
        <f>ROUND(G146*H146,P4)</f>
        <v>0</v>
      </c>
      <c r="L146" s="31">
        <v>0</v>
      </c>
      <c r="M146" s="24">
        <f>ROUND(G146*L146,P4)</f>
        <v>0</v>
      </c>
      <c r="N146" s="25" t="s">
        <v>126</v>
      </c>
      <c r="O146" s="32">
        <f>M146*AA146</f>
        <v>0</v>
      </c>
      <c r="P146" s="1">
        <v>3</v>
      </c>
      <c r="AA146" s="1">
        <f>IF(P146=1,$O$3,IF(P146=2,$O$4,$O$5))</f>
        <v>0</v>
      </c>
    </row>
    <row r="147" ht="25.5">
      <c r="A147" s="1" t="s">
        <v>127</v>
      </c>
      <c r="E147" s="27" t="s">
        <v>475</v>
      </c>
    </row>
    <row r="148">
      <c r="A148" s="1" t="s">
        <v>128</v>
      </c>
    </row>
    <row r="149" ht="344.25">
      <c r="A149" s="1" t="s">
        <v>129</v>
      </c>
      <c r="E149" s="27" t="s">
        <v>476</v>
      </c>
    </row>
    <row r="150" ht="25.5">
      <c r="A150" s="1" t="s">
        <v>121</v>
      </c>
      <c r="B150" s="1">
        <v>16</v>
      </c>
      <c r="C150" s="26" t="s">
        <v>477</v>
      </c>
      <c r="D150" t="s">
        <v>123</v>
      </c>
      <c r="E150" s="27" t="s">
        <v>478</v>
      </c>
      <c r="F150" s="28" t="s">
        <v>149</v>
      </c>
      <c r="G150" s="29">
        <v>1</v>
      </c>
      <c r="H150" s="28">
        <v>0</v>
      </c>
      <c r="I150" s="30">
        <f>ROUND(G150*H150,P4)</f>
        <v>0</v>
      </c>
      <c r="L150" s="31">
        <v>0</v>
      </c>
      <c r="M150" s="24">
        <f>ROUND(G150*L150,P4)</f>
        <v>0</v>
      </c>
      <c r="N150" s="25" t="s">
        <v>126</v>
      </c>
      <c r="O150" s="32">
        <f>M150*AA150</f>
        <v>0</v>
      </c>
      <c r="P150" s="1">
        <v>3</v>
      </c>
      <c r="AA150" s="1">
        <f>IF(P150=1,$O$3,IF(P150=2,$O$4,$O$5))</f>
        <v>0</v>
      </c>
    </row>
    <row r="151" ht="25.5">
      <c r="A151" s="1" t="s">
        <v>127</v>
      </c>
      <c r="E151" s="27" t="s">
        <v>478</v>
      </c>
    </row>
    <row r="152">
      <c r="A152" s="1" t="s">
        <v>128</v>
      </c>
    </row>
    <row r="153" ht="267.75">
      <c r="A153" s="1" t="s">
        <v>129</v>
      </c>
      <c r="E153" s="27" t="s">
        <v>479</v>
      </c>
    </row>
    <row r="154">
      <c r="A154" s="1" t="s">
        <v>121</v>
      </c>
      <c r="B154" s="1">
        <v>17</v>
      </c>
      <c r="C154" s="26" t="s">
        <v>480</v>
      </c>
      <c r="D154" t="s">
        <v>123</v>
      </c>
      <c r="E154" s="27" t="s">
        <v>481</v>
      </c>
      <c r="F154" s="28" t="s">
        <v>149</v>
      </c>
      <c r="G154" s="29">
        <v>1</v>
      </c>
      <c r="H154" s="28">
        <v>0</v>
      </c>
      <c r="I154" s="30">
        <f>ROUND(G154*H154,P4)</f>
        <v>0</v>
      </c>
      <c r="L154" s="31">
        <v>0</v>
      </c>
      <c r="M154" s="24">
        <f>ROUND(G154*L154,P4)</f>
        <v>0</v>
      </c>
      <c r="N154" s="25" t="s">
        <v>126</v>
      </c>
      <c r="O154" s="32">
        <f>M154*AA154</f>
        <v>0</v>
      </c>
      <c r="P154" s="1">
        <v>3</v>
      </c>
      <c r="AA154" s="1">
        <f>IF(P154=1,$O$3,IF(P154=2,$O$4,$O$5))</f>
        <v>0</v>
      </c>
    </row>
    <row r="155">
      <c r="A155" s="1" t="s">
        <v>127</v>
      </c>
      <c r="E155" s="27" t="s">
        <v>481</v>
      </c>
    </row>
    <row r="156">
      <c r="A156" s="1" t="s">
        <v>128</v>
      </c>
    </row>
    <row r="157" ht="331.5">
      <c r="A157" s="1" t="s">
        <v>129</v>
      </c>
      <c r="E157" s="27" t="s">
        <v>482</v>
      </c>
    </row>
    <row r="158">
      <c r="A158" s="1" t="s">
        <v>121</v>
      </c>
      <c r="B158" s="1">
        <v>18</v>
      </c>
      <c r="C158" s="26" t="s">
        <v>483</v>
      </c>
      <c r="D158" t="s">
        <v>123</v>
      </c>
      <c r="E158" s="27" t="s">
        <v>484</v>
      </c>
      <c r="F158" s="28" t="s">
        <v>149</v>
      </c>
      <c r="G158" s="29">
        <v>1</v>
      </c>
      <c r="H158" s="28">
        <v>0</v>
      </c>
      <c r="I158" s="30">
        <f>ROUND(G158*H158,P4)</f>
        <v>0</v>
      </c>
      <c r="L158" s="31">
        <v>0</v>
      </c>
      <c r="M158" s="24">
        <f>ROUND(G158*L158,P4)</f>
        <v>0</v>
      </c>
      <c r="N158" s="25" t="s">
        <v>126</v>
      </c>
      <c r="O158" s="32">
        <f>M158*AA158</f>
        <v>0</v>
      </c>
      <c r="P158" s="1">
        <v>3</v>
      </c>
      <c r="AA158" s="1">
        <f>IF(P158=1,$O$3,IF(P158=2,$O$4,$O$5))</f>
        <v>0</v>
      </c>
    </row>
    <row r="159">
      <c r="A159" s="1" t="s">
        <v>127</v>
      </c>
      <c r="E159" s="27" t="s">
        <v>484</v>
      </c>
    </row>
    <row r="160">
      <c r="A160" s="1" t="s">
        <v>128</v>
      </c>
    </row>
    <row r="161" ht="255">
      <c r="A161" s="1" t="s">
        <v>129</v>
      </c>
      <c r="E161" s="27" t="s">
        <v>485</v>
      </c>
    </row>
    <row r="162" ht="25.5">
      <c r="A162" s="1" t="s">
        <v>121</v>
      </c>
      <c r="B162" s="1">
        <v>19</v>
      </c>
      <c r="C162" s="26" t="s">
        <v>486</v>
      </c>
      <c r="D162" t="s">
        <v>123</v>
      </c>
      <c r="E162" s="27" t="s">
        <v>487</v>
      </c>
      <c r="F162" s="28" t="s">
        <v>149</v>
      </c>
      <c r="G162" s="29">
        <v>1</v>
      </c>
      <c r="H162" s="28">
        <v>0</v>
      </c>
      <c r="I162" s="30">
        <f>ROUND(G162*H162,P4)</f>
        <v>0</v>
      </c>
      <c r="L162" s="31">
        <v>0</v>
      </c>
      <c r="M162" s="24">
        <f>ROUND(G162*L162,P4)</f>
        <v>0</v>
      </c>
      <c r="N162" s="25" t="s">
        <v>126</v>
      </c>
      <c r="O162" s="32">
        <f>M162*AA162</f>
        <v>0</v>
      </c>
      <c r="P162" s="1">
        <v>3</v>
      </c>
      <c r="AA162" s="1">
        <f>IF(P162=1,$O$3,IF(P162=2,$O$4,$O$5))</f>
        <v>0</v>
      </c>
    </row>
    <row r="163" ht="25.5">
      <c r="A163" s="1" t="s">
        <v>127</v>
      </c>
      <c r="E163" s="27" t="s">
        <v>487</v>
      </c>
    </row>
    <row r="164">
      <c r="A164" s="1" t="s">
        <v>128</v>
      </c>
    </row>
    <row r="165" ht="344.25">
      <c r="A165" s="1" t="s">
        <v>129</v>
      </c>
      <c r="E165" s="27" t="s">
        <v>488</v>
      </c>
    </row>
    <row r="166">
      <c r="A166" s="1" t="s">
        <v>121</v>
      </c>
      <c r="B166" s="1">
        <v>20</v>
      </c>
      <c r="C166" s="26" t="s">
        <v>489</v>
      </c>
      <c r="D166" t="s">
        <v>123</v>
      </c>
      <c r="E166" s="27" t="s">
        <v>490</v>
      </c>
      <c r="F166" s="28" t="s">
        <v>149</v>
      </c>
      <c r="G166" s="29">
        <v>1</v>
      </c>
      <c r="H166" s="28">
        <v>0</v>
      </c>
      <c r="I166" s="30">
        <f>ROUND(G166*H166,P4)</f>
        <v>0</v>
      </c>
      <c r="L166" s="31">
        <v>0</v>
      </c>
      <c r="M166" s="24">
        <f>ROUND(G166*L166,P4)</f>
        <v>0</v>
      </c>
      <c r="N166" s="25" t="s">
        <v>126</v>
      </c>
      <c r="O166" s="32">
        <f>M166*AA166</f>
        <v>0</v>
      </c>
      <c r="P166" s="1">
        <v>3</v>
      </c>
      <c r="AA166" s="1">
        <f>IF(P166=1,$O$3,IF(P166=2,$O$4,$O$5))</f>
        <v>0</v>
      </c>
    </row>
    <row r="167">
      <c r="A167" s="1" t="s">
        <v>127</v>
      </c>
      <c r="E167" s="27" t="s">
        <v>490</v>
      </c>
    </row>
    <row r="168">
      <c r="A168" s="1" t="s">
        <v>128</v>
      </c>
    </row>
    <row r="169" ht="242.25">
      <c r="A169" s="1" t="s">
        <v>129</v>
      </c>
      <c r="E169" s="27" t="s">
        <v>491</v>
      </c>
    </row>
    <row r="170" ht="25.5">
      <c r="A170" s="1" t="s">
        <v>121</v>
      </c>
      <c r="B170" s="1">
        <v>21</v>
      </c>
      <c r="C170" s="26" t="s">
        <v>492</v>
      </c>
      <c r="D170" t="s">
        <v>123</v>
      </c>
      <c r="E170" s="27" t="s">
        <v>493</v>
      </c>
      <c r="F170" s="28" t="s">
        <v>149</v>
      </c>
      <c r="G170" s="29">
        <v>2</v>
      </c>
      <c r="H170" s="28">
        <v>0</v>
      </c>
      <c r="I170" s="30">
        <f>ROUND(G170*H170,P4)</f>
        <v>0</v>
      </c>
      <c r="L170" s="31">
        <v>0</v>
      </c>
      <c r="M170" s="24">
        <f>ROUND(G170*L170,P4)</f>
        <v>0</v>
      </c>
      <c r="N170" s="25" t="s">
        <v>126</v>
      </c>
      <c r="O170" s="32">
        <f>M170*AA170</f>
        <v>0</v>
      </c>
      <c r="P170" s="1">
        <v>3</v>
      </c>
      <c r="AA170" s="1">
        <f>IF(P170=1,$O$3,IF(P170=2,$O$4,$O$5))</f>
        <v>0</v>
      </c>
    </row>
    <row r="171" ht="25.5">
      <c r="A171" s="1" t="s">
        <v>127</v>
      </c>
      <c r="E171" s="27" t="s">
        <v>493</v>
      </c>
    </row>
    <row r="172">
      <c r="A172" s="1" t="s">
        <v>128</v>
      </c>
    </row>
    <row r="173" ht="331.5">
      <c r="A173" s="1" t="s">
        <v>129</v>
      </c>
      <c r="E173" s="27" t="s">
        <v>494</v>
      </c>
    </row>
    <row r="174">
      <c r="A174" s="1" t="s">
        <v>121</v>
      </c>
      <c r="B174" s="1">
        <v>22</v>
      </c>
      <c r="C174" s="26" t="s">
        <v>495</v>
      </c>
      <c r="D174" t="s">
        <v>123</v>
      </c>
      <c r="E174" s="27" t="s">
        <v>496</v>
      </c>
      <c r="F174" s="28" t="s">
        <v>149</v>
      </c>
      <c r="G174" s="29">
        <v>2</v>
      </c>
      <c r="H174" s="28">
        <v>0</v>
      </c>
      <c r="I174" s="30">
        <f>ROUND(G174*H174,P4)</f>
        <v>0</v>
      </c>
      <c r="L174" s="31">
        <v>0</v>
      </c>
      <c r="M174" s="24">
        <f>ROUND(G174*L174,P4)</f>
        <v>0</v>
      </c>
      <c r="N174" s="25" t="s">
        <v>126</v>
      </c>
      <c r="O174" s="32">
        <f>M174*AA174</f>
        <v>0</v>
      </c>
      <c r="P174" s="1">
        <v>3</v>
      </c>
      <c r="AA174" s="1">
        <f>IF(P174=1,$O$3,IF(P174=2,$O$4,$O$5))</f>
        <v>0</v>
      </c>
    </row>
    <row r="175">
      <c r="A175" s="1" t="s">
        <v>127</v>
      </c>
      <c r="E175" s="27" t="s">
        <v>496</v>
      </c>
    </row>
    <row r="176">
      <c r="A176" s="1" t="s">
        <v>128</v>
      </c>
    </row>
    <row r="177" ht="255">
      <c r="A177" s="1" t="s">
        <v>129</v>
      </c>
      <c r="E177" s="27" t="s">
        <v>497</v>
      </c>
    </row>
    <row r="178">
      <c r="A178" s="1" t="s">
        <v>121</v>
      </c>
      <c r="B178" s="1">
        <v>23</v>
      </c>
      <c r="C178" s="26" t="s">
        <v>498</v>
      </c>
      <c r="D178" t="s">
        <v>123</v>
      </c>
      <c r="E178" s="27" t="s">
        <v>499</v>
      </c>
      <c r="F178" s="28" t="s">
        <v>149</v>
      </c>
      <c r="G178" s="29">
        <v>1</v>
      </c>
      <c r="H178" s="28">
        <v>0</v>
      </c>
      <c r="I178" s="30">
        <f>ROUND(G178*H178,P4)</f>
        <v>0</v>
      </c>
      <c r="L178" s="31">
        <v>0</v>
      </c>
      <c r="M178" s="24">
        <f>ROUND(G178*L178,P4)</f>
        <v>0</v>
      </c>
      <c r="N178" s="25" t="s">
        <v>126</v>
      </c>
      <c r="O178" s="32">
        <f>M178*AA178</f>
        <v>0</v>
      </c>
      <c r="P178" s="1">
        <v>3</v>
      </c>
      <c r="AA178" s="1">
        <f>IF(P178=1,$O$3,IF(P178=2,$O$4,$O$5))</f>
        <v>0</v>
      </c>
    </row>
    <row r="179">
      <c r="A179" s="1" t="s">
        <v>127</v>
      </c>
      <c r="E179" s="27" t="s">
        <v>499</v>
      </c>
    </row>
    <row r="180">
      <c r="A180" s="1" t="s">
        <v>128</v>
      </c>
    </row>
    <row r="181" ht="369.75">
      <c r="A181" s="1" t="s">
        <v>129</v>
      </c>
      <c r="E181" s="27" t="s">
        <v>500</v>
      </c>
    </row>
    <row r="182">
      <c r="A182" s="1" t="s">
        <v>121</v>
      </c>
      <c r="B182" s="1">
        <v>24</v>
      </c>
      <c r="C182" s="26" t="s">
        <v>501</v>
      </c>
      <c r="D182" t="s">
        <v>123</v>
      </c>
      <c r="E182" s="27" t="s">
        <v>502</v>
      </c>
      <c r="F182" s="28" t="s">
        <v>149</v>
      </c>
      <c r="G182" s="29">
        <v>1</v>
      </c>
      <c r="H182" s="28">
        <v>0</v>
      </c>
      <c r="I182" s="30">
        <f>ROUND(G182*H182,P4)</f>
        <v>0</v>
      </c>
      <c r="L182" s="31">
        <v>0</v>
      </c>
      <c r="M182" s="24">
        <f>ROUND(G182*L182,P4)</f>
        <v>0</v>
      </c>
      <c r="N182" s="25" t="s">
        <v>126</v>
      </c>
      <c r="O182" s="32">
        <f>M182*AA182</f>
        <v>0</v>
      </c>
      <c r="P182" s="1">
        <v>3</v>
      </c>
      <c r="AA182" s="1">
        <f>IF(P182=1,$O$3,IF(P182=2,$O$4,$O$5))</f>
        <v>0</v>
      </c>
    </row>
    <row r="183">
      <c r="A183" s="1" t="s">
        <v>127</v>
      </c>
      <c r="E183" s="27" t="s">
        <v>502</v>
      </c>
    </row>
    <row r="184">
      <c r="A184" s="1" t="s">
        <v>128</v>
      </c>
    </row>
    <row r="185" ht="267.75">
      <c r="A185" s="1" t="s">
        <v>129</v>
      </c>
      <c r="E185" s="27" t="s">
        <v>503</v>
      </c>
    </row>
    <row r="186" ht="25.5">
      <c r="A186" s="1" t="s">
        <v>121</v>
      </c>
      <c r="B186" s="1">
        <v>25</v>
      </c>
      <c r="C186" s="26" t="s">
        <v>504</v>
      </c>
      <c r="D186" t="s">
        <v>123</v>
      </c>
      <c r="E186" s="27" t="s">
        <v>505</v>
      </c>
      <c r="F186" s="28" t="s">
        <v>149</v>
      </c>
      <c r="G186" s="29">
        <v>3</v>
      </c>
      <c r="H186" s="28">
        <v>0</v>
      </c>
      <c r="I186" s="30">
        <f>ROUND(G186*H186,P4)</f>
        <v>0</v>
      </c>
      <c r="L186" s="31">
        <v>0</v>
      </c>
      <c r="M186" s="24">
        <f>ROUND(G186*L186,P4)</f>
        <v>0</v>
      </c>
      <c r="N186" s="25" t="s">
        <v>126</v>
      </c>
      <c r="O186" s="32">
        <f>M186*AA186</f>
        <v>0</v>
      </c>
      <c r="P186" s="1">
        <v>3</v>
      </c>
      <c r="AA186" s="1">
        <f>IF(P186=1,$O$3,IF(P186=2,$O$4,$O$5))</f>
        <v>0</v>
      </c>
    </row>
    <row r="187" ht="25.5">
      <c r="A187" s="1" t="s">
        <v>127</v>
      </c>
      <c r="E187" s="27" t="s">
        <v>505</v>
      </c>
    </row>
    <row r="188">
      <c r="A188" s="1" t="s">
        <v>128</v>
      </c>
    </row>
    <row r="189" ht="331.5">
      <c r="A189" s="1" t="s">
        <v>129</v>
      </c>
      <c r="E189" s="27" t="s">
        <v>506</v>
      </c>
    </row>
    <row r="190">
      <c r="A190" s="1" t="s">
        <v>121</v>
      </c>
      <c r="B190" s="1">
        <v>26</v>
      </c>
      <c r="C190" s="26" t="s">
        <v>507</v>
      </c>
      <c r="D190" t="s">
        <v>123</v>
      </c>
      <c r="E190" s="27" t="s">
        <v>508</v>
      </c>
      <c r="F190" s="28" t="s">
        <v>149</v>
      </c>
      <c r="G190" s="29">
        <v>3</v>
      </c>
      <c r="H190" s="28">
        <v>0</v>
      </c>
      <c r="I190" s="30">
        <f>ROUND(G190*H190,P4)</f>
        <v>0</v>
      </c>
      <c r="L190" s="31">
        <v>0</v>
      </c>
      <c r="M190" s="24">
        <f>ROUND(G190*L190,P4)</f>
        <v>0</v>
      </c>
      <c r="N190" s="25" t="s">
        <v>126</v>
      </c>
      <c r="O190" s="32">
        <f>M190*AA190</f>
        <v>0</v>
      </c>
      <c r="P190" s="1">
        <v>3</v>
      </c>
      <c r="AA190" s="1">
        <f>IF(P190=1,$O$3,IF(P190=2,$O$4,$O$5))</f>
        <v>0</v>
      </c>
    </row>
    <row r="191">
      <c r="A191" s="1" t="s">
        <v>127</v>
      </c>
      <c r="E191" s="27" t="s">
        <v>508</v>
      </c>
    </row>
    <row r="192">
      <c r="A192" s="1" t="s">
        <v>128</v>
      </c>
    </row>
    <row r="193" ht="255">
      <c r="A193" s="1" t="s">
        <v>129</v>
      </c>
      <c r="E193" s="27" t="s">
        <v>509</v>
      </c>
    </row>
    <row r="194">
      <c r="A194" s="1" t="s">
        <v>121</v>
      </c>
      <c r="B194" s="1">
        <v>27</v>
      </c>
      <c r="C194" s="26" t="s">
        <v>510</v>
      </c>
      <c r="D194" t="s">
        <v>123</v>
      </c>
      <c r="E194" s="27" t="s">
        <v>511</v>
      </c>
      <c r="F194" s="28" t="s">
        <v>149</v>
      </c>
      <c r="G194" s="29">
        <v>2</v>
      </c>
      <c r="H194" s="28">
        <v>0</v>
      </c>
      <c r="I194" s="30">
        <f>ROUND(G194*H194,P4)</f>
        <v>0</v>
      </c>
      <c r="L194" s="31">
        <v>0</v>
      </c>
      <c r="M194" s="24">
        <f>ROUND(G194*L194,P4)</f>
        <v>0</v>
      </c>
      <c r="N194" s="25" t="s">
        <v>126</v>
      </c>
      <c r="O194" s="32">
        <f>M194*AA194</f>
        <v>0</v>
      </c>
      <c r="P194" s="1">
        <v>3</v>
      </c>
      <c r="AA194" s="1">
        <f>IF(P194=1,$O$3,IF(P194=2,$O$4,$O$5))</f>
        <v>0</v>
      </c>
    </row>
    <row r="195">
      <c r="A195" s="1" t="s">
        <v>127</v>
      </c>
      <c r="E195" s="27" t="s">
        <v>511</v>
      </c>
    </row>
    <row r="196">
      <c r="A196" s="1" t="s">
        <v>128</v>
      </c>
    </row>
    <row r="197" ht="344.25">
      <c r="A197" s="1" t="s">
        <v>129</v>
      </c>
      <c r="E197" s="27" t="s">
        <v>512</v>
      </c>
    </row>
    <row r="198">
      <c r="A198" s="1" t="s">
        <v>121</v>
      </c>
      <c r="B198" s="1">
        <v>28</v>
      </c>
      <c r="C198" s="26" t="s">
        <v>513</v>
      </c>
      <c r="D198" t="s">
        <v>123</v>
      </c>
      <c r="E198" s="27" t="s">
        <v>514</v>
      </c>
      <c r="F198" s="28" t="s">
        <v>149</v>
      </c>
      <c r="G198" s="29">
        <v>2</v>
      </c>
      <c r="H198" s="28">
        <v>0</v>
      </c>
      <c r="I198" s="30">
        <f>ROUND(G198*H198,P4)</f>
        <v>0</v>
      </c>
      <c r="L198" s="31">
        <v>0</v>
      </c>
      <c r="M198" s="24">
        <f>ROUND(G198*L198,P4)</f>
        <v>0</v>
      </c>
      <c r="N198" s="25" t="s">
        <v>126</v>
      </c>
      <c r="O198" s="32">
        <f>M198*AA198</f>
        <v>0</v>
      </c>
      <c r="P198" s="1">
        <v>3</v>
      </c>
      <c r="AA198" s="1">
        <f>IF(P198=1,$O$3,IF(P198=2,$O$4,$O$5))</f>
        <v>0</v>
      </c>
    </row>
    <row r="199">
      <c r="A199" s="1" t="s">
        <v>127</v>
      </c>
      <c r="E199" s="27" t="s">
        <v>514</v>
      </c>
    </row>
    <row r="200">
      <c r="A200" s="1" t="s">
        <v>128</v>
      </c>
    </row>
    <row r="201" ht="267.75">
      <c r="A201" s="1" t="s">
        <v>129</v>
      </c>
      <c r="E201" s="27" t="s">
        <v>515</v>
      </c>
    </row>
    <row r="202">
      <c r="A202" s="1" t="s">
        <v>121</v>
      </c>
      <c r="B202" s="1">
        <v>38</v>
      </c>
      <c r="C202" s="26" t="s">
        <v>516</v>
      </c>
      <c r="D202" t="s">
        <v>123</v>
      </c>
      <c r="E202" s="27" t="s">
        <v>517</v>
      </c>
      <c r="F202" s="28" t="s">
        <v>201</v>
      </c>
      <c r="G202" s="29">
        <v>8</v>
      </c>
      <c r="H202" s="28">
        <v>0</v>
      </c>
      <c r="I202" s="30">
        <f>ROUND(G202*H202,P4)</f>
        <v>0</v>
      </c>
      <c r="L202" s="31">
        <v>0</v>
      </c>
      <c r="M202" s="24">
        <f>ROUND(G202*L202,P4)</f>
        <v>0</v>
      </c>
      <c r="N202" s="25" t="s">
        <v>126</v>
      </c>
      <c r="O202" s="32">
        <f>M202*AA202</f>
        <v>0</v>
      </c>
      <c r="P202" s="1">
        <v>3</v>
      </c>
      <c r="AA202" s="1">
        <f>IF(P202=1,$O$3,IF(P202=2,$O$4,$O$5))</f>
        <v>0</v>
      </c>
    </row>
    <row r="203">
      <c r="A203" s="1" t="s">
        <v>127</v>
      </c>
      <c r="E203" s="27" t="s">
        <v>517</v>
      </c>
    </row>
    <row r="204">
      <c r="A204" s="1" t="s">
        <v>128</v>
      </c>
    </row>
    <row r="205" ht="178.5">
      <c r="A205" s="1" t="s">
        <v>129</v>
      </c>
      <c r="E205" s="27" t="s">
        <v>518</v>
      </c>
    </row>
    <row r="206" ht="25.5">
      <c r="A206" s="1" t="s">
        <v>121</v>
      </c>
      <c r="B206" s="1">
        <v>40</v>
      </c>
      <c r="C206" s="26" t="s">
        <v>519</v>
      </c>
      <c r="D206" t="s">
        <v>123</v>
      </c>
      <c r="E206" s="27" t="s">
        <v>520</v>
      </c>
      <c r="F206" s="28" t="s">
        <v>149</v>
      </c>
      <c r="G206" s="29">
        <v>2</v>
      </c>
      <c r="H206" s="28">
        <v>0</v>
      </c>
      <c r="I206" s="30">
        <f>ROUND(G206*H206,P4)</f>
        <v>0</v>
      </c>
      <c r="L206" s="31">
        <v>0</v>
      </c>
      <c r="M206" s="24">
        <f>ROUND(G206*L206,P4)</f>
        <v>0</v>
      </c>
      <c r="N206" s="25" t="s">
        <v>126</v>
      </c>
      <c r="O206" s="32">
        <f>M206*AA206</f>
        <v>0</v>
      </c>
      <c r="P206" s="1">
        <v>3</v>
      </c>
      <c r="AA206" s="1">
        <f>IF(P206=1,$O$3,IF(P206=2,$O$4,$O$5))</f>
        <v>0</v>
      </c>
    </row>
    <row r="207" ht="25.5">
      <c r="A207" s="1" t="s">
        <v>127</v>
      </c>
      <c r="E207" s="27" t="s">
        <v>520</v>
      </c>
    </row>
    <row r="208">
      <c r="A208" s="1" t="s">
        <v>128</v>
      </c>
    </row>
    <row r="209" ht="216.75">
      <c r="A209" s="1" t="s">
        <v>129</v>
      </c>
      <c r="E209" s="27" t="s">
        <v>521</v>
      </c>
    </row>
    <row r="210" ht="25.5">
      <c r="A210" s="1" t="s">
        <v>121</v>
      </c>
      <c r="B210" s="1">
        <v>30</v>
      </c>
      <c r="C210" s="26" t="s">
        <v>522</v>
      </c>
      <c r="D210" t="s">
        <v>123</v>
      </c>
      <c r="E210" s="27" t="s">
        <v>523</v>
      </c>
      <c r="F210" s="28" t="s">
        <v>149</v>
      </c>
      <c r="G210" s="29">
        <v>1</v>
      </c>
      <c r="H210" s="28">
        <v>0</v>
      </c>
      <c r="I210" s="30">
        <f>ROUND(G210*H210,P4)</f>
        <v>0</v>
      </c>
      <c r="L210" s="31">
        <v>0</v>
      </c>
      <c r="M210" s="24">
        <f>ROUND(G210*L210,P4)</f>
        <v>0</v>
      </c>
      <c r="N210" s="25" t="s">
        <v>126</v>
      </c>
      <c r="O210" s="32">
        <f>M210*AA210</f>
        <v>0</v>
      </c>
      <c r="P210" s="1">
        <v>3</v>
      </c>
      <c r="AA210" s="1">
        <f>IF(P210=1,$O$3,IF(P210=2,$O$4,$O$5))</f>
        <v>0</v>
      </c>
    </row>
    <row r="211" ht="25.5">
      <c r="A211" s="1" t="s">
        <v>127</v>
      </c>
      <c r="E211" s="27" t="s">
        <v>523</v>
      </c>
    </row>
    <row r="212">
      <c r="A212" s="1" t="s">
        <v>128</v>
      </c>
    </row>
    <row r="213" ht="204">
      <c r="A213" s="1" t="s">
        <v>129</v>
      </c>
      <c r="E213" s="27" t="s">
        <v>524</v>
      </c>
    </row>
    <row r="214" ht="25.5">
      <c r="A214" s="1" t="s">
        <v>121</v>
      </c>
      <c r="B214" s="1">
        <v>31</v>
      </c>
      <c r="C214" s="26" t="s">
        <v>525</v>
      </c>
      <c r="D214" t="s">
        <v>123</v>
      </c>
      <c r="E214" s="27" t="s">
        <v>526</v>
      </c>
      <c r="F214" s="28" t="s">
        <v>149</v>
      </c>
      <c r="G214" s="29">
        <v>1</v>
      </c>
      <c r="H214" s="28">
        <v>0</v>
      </c>
      <c r="I214" s="30">
        <f>ROUND(G214*H214,P4)</f>
        <v>0</v>
      </c>
      <c r="L214" s="31">
        <v>0</v>
      </c>
      <c r="M214" s="24">
        <f>ROUND(G214*L214,P4)</f>
        <v>0</v>
      </c>
      <c r="N214" s="25" t="s">
        <v>126</v>
      </c>
      <c r="O214" s="32">
        <f>M214*AA214</f>
        <v>0</v>
      </c>
      <c r="P214" s="1">
        <v>3</v>
      </c>
      <c r="AA214" s="1">
        <f>IF(P214=1,$O$3,IF(P214=2,$O$4,$O$5))</f>
        <v>0</v>
      </c>
    </row>
    <row r="215" ht="25.5">
      <c r="A215" s="1" t="s">
        <v>127</v>
      </c>
      <c r="E215" s="27" t="s">
        <v>526</v>
      </c>
    </row>
    <row r="216">
      <c r="A216" s="1" t="s">
        <v>128</v>
      </c>
    </row>
    <row r="217" ht="153">
      <c r="A217" s="1" t="s">
        <v>129</v>
      </c>
      <c r="E217" s="27" t="s">
        <v>527</v>
      </c>
    </row>
    <row r="218">
      <c r="A218" s="1" t="s">
        <v>121</v>
      </c>
      <c r="B218" s="1">
        <v>53</v>
      </c>
      <c r="C218" s="26" t="s">
        <v>528</v>
      </c>
      <c r="D218" t="s">
        <v>123</v>
      </c>
      <c r="E218" s="27" t="s">
        <v>529</v>
      </c>
      <c r="F218" s="28" t="s">
        <v>149</v>
      </c>
      <c r="G218" s="29">
        <v>1</v>
      </c>
      <c r="H218" s="28">
        <v>0</v>
      </c>
      <c r="I218" s="30">
        <f>ROUND(G218*H218,P4)</f>
        <v>0</v>
      </c>
      <c r="L218" s="31">
        <v>0</v>
      </c>
      <c r="M218" s="24">
        <f>ROUND(G218*L218,P4)</f>
        <v>0</v>
      </c>
      <c r="N218" s="25" t="s">
        <v>177</v>
      </c>
      <c r="O218" s="32">
        <f>M218*AA218</f>
        <v>0</v>
      </c>
      <c r="P218" s="1">
        <v>3</v>
      </c>
      <c r="AA218" s="1">
        <f>IF(P218=1,$O$3,IF(P218=2,$O$4,$O$5))</f>
        <v>0</v>
      </c>
    </row>
    <row r="219">
      <c r="A219" s="1" t="s">
        <v>127</v>
      </c>
      <c r="E219" s="27" t="s">
        <v>529</v>
      </c>
    </row>
    <row r="220">
      <c r="A220" s="1" t="s">
        <v>128</v>
      </c>
    </row>
    <row r="221" ht="191.25">
      <c r="A221" s="1" t="s">
        <v>129</v>
      </c>
      <c r="E221" s="27" t="s">
        <v>530</v>
      </c>
    </row>
  </sheetData>
  <sheetProtection sheet="1" objects="1" scenarios="1" spinCount="100000" saltValue="rJv9Otgyzsi2UU559BpKH9NS3FbQXZMpVa6gQYRHtFQEpgR8TlY3kinZbmjFPu4XaeO0hGt+yWBEjwGzpYCMkA==" hashValue="EqCSDLmopFLiyrIC/aF6qSzHQzSK0MGS/feI88GFUcda3OizEIViF6/3uvZcbvpNSg8mEnVgNhSCxT0/k4UgR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COUNTIFS(L8:L26,"=0",A8:A26,"P")+COUNTIFS(L8:L26,"",A8:A26,"P")+SUM(Q8:Q26)</f>
        <v>0</v>
      </c>
    </row>
    <row r="8">
      <c r="A8" s="1" t="s">
        <v>116</v>
      </c>
      <c r="C8" s="22" t="s">
        <v>4973</v>
      </c>
      <c r="E8" s="23" t="s">
        <v>67</v>
      </c>
      <c r="L8" s="24">
        <f>L9</f>
        <v>0</v>
      </c>
      <c r="M8" s="24">
        <f>M9</f>
        <v>0</v>
      </c>
      <c r="N8" s="25"/>
    </row>
    <row r="9">
      <c r="A9" s="1" t="s">
        <v>118</v>
      </c>
      <c r="C9" s="22" t="s">
        <v>2864</v>
      </c>
      <c r="E9" s="23" t="s">
        <v>2865</v>
      </c>
      <c r="L9" s="24">
        <f>SUMIFS(L10:L25,A10:A25,"P")</f>
        <v>0</v>
      </c>
      <c r="M9" s="24">
        <f>SUMIFS(M10:M25,A10:A25,"P")</f>
        <v>0</v>
      </c>
      <c r="N9" s="25"/>
    </row>
    <row r="10" ht="25.5">
      <c r="A10" s="1" t="s">
        <v>121</v>
      </c>
      <c r="B10" s="1">
        <v>4</v>
      </c>
      <c r="C10" s="26" t="s">
        <v>4974</v>
      </c>
      <c r="D10" t="s">
        <v>123</v>
      </c>
      <c r="E10" s="27" t="s">
        <v>4975</v>
      </c>
      <c r="F10" s="28" t="s">
        <v>632</v>
      </c>
      <c r="G10" s="29">
        <v>0.048000000000000001</v>
      </c>
      <c r="H10" s="28">
        <v>0</v>
      </c>
      <c r="I10" s="30">
        <f>ROUND(G10*H10,P4)</f>
        <v>0</v>
      </c>
      <c r="L10" s="31">
        <v>0</v>
      </c>
      <c r="M10" s="24">
        <f>ROUND(G10*L10,P4)</f>
        <v>0</v>
      </c>
      <c r="N10" s="25" t="s">
        <v>536</v>
      </c>
      <c r="O10" s="32">
        <f>M10*AA10</f>
        <v>0</v>
      </c>
      <c r="P10" s="1">
        <v>3</v>
      </c>
      <c r="AA10" s="1">
        <f>IF(P10=1,$O$3,IF(P10=2,$O$4,$O$5))</f>
        <v>0</v>
      </c>
    </row>
    <row r="11" ht="25.5">
      <c r="A11" s="1" t="s">
        <v>127</v>
      </c>
      <c r="E11" s="27" t="s">
        <v>4975</v>
      </c>
    </row>
    <row r="12">
      <c r="A12" s="1" t="s">
        <v>128</v>
      </c>
    </row>
    <row r="13">
      <c r="A13" s="1" t="s">
        <v>129</v>
      </c>
      <c r="E13" s="27" t="s">
        <v>123</v>
      </c>
    </row>
    <row r="14">
      <c r="A14" s="1" t="s">
        <v>121</v>
      </c>
      <c r="B14" s="1">
        <v>2</v>
      </c>
      <c r="C14" s="26" t="s">
        <v>4976</v>
      </c>
      <c r="D14" t="s">
        <v>123</v>
      </c>
      <c r="E14" s="27" t="s">
        <v>4977</v>
      </c>
      <c r="F14" s="28" t="s">
        <v>149</v>
      </c>
      <c r="G14" s="29">
        <v>2</v>
      </c>
      <c r="H14" s="28">
        <v>0.013599999999999999</v>
      </c>
      <c r="I14" s="30">
        <f>ROUND(G14*H14,P4)</f>
        <v>0</v>
      </c>
      <c r="L14" s="31">
        <v>0</v>
      </c>
      <c r="M14" s="24">
        <f>ROUND(G14*L14,P4)</f>
        <v>0</v>
      </c>
      <c r="N14" s="25" t="s">
        <v>177</v>
      </c>
      <c r="O14" s="32">
        <f>M14*AA14</f>
        <v>0</v>
      </c>
      <c r="P14" s="1">
        <v>3</v>
      </c>
      <c r="AA14" s="1">
        <f>IF(P14=1,$O$3,IF(P14=2,$O$4,$O$5))</f>
        <v>0</v>
      </c>
    </row>
    <row r="15">
      <c r="A15" s="1" t="s">
        <v>127</v>
      </c>
      <c r="E15" s="27" t="s">
        <v>4977</v>
      </c>
    </row>
    <row r="16">
      <c r="A16" s="1" t="s">
        <v>128</v>
      </c>
      <c r="E16" s="33" t="s">
        <v>4978</v>
      </c>
    </row>
    <row r="17" ht="25.5">
      <c r="A17" s="1" t="s">
        <v>129</v>
      </c>
      <c r="E17" s="27" t="s">
        <v>4979</v>
      </c>
    </row>
    <row r="18">
      <c r="A18" s="1" t="s">
        <v>121</v>
      </c>
      <c r="B18" s="1">
        <v>3</v>
      </c>
      <c r="C18" s="26" t="s">
        <v>4980</v>
      </c>
      <c r="D18" t="s">
        <v>123</v>
      </c>
      <c r="E18" s="27" t="s">
        <v>4981</v>
      </c>
      <c r="F18" s="28" t="s">
        <v>149</v>
      </c>
      <c r="G18" s="29">
        <v>1</v>
      </c>
      <c r="H18" s="28">
        <v>0.017299999999999999</v>
      </c>
      <c r="I18" s="30">
        <f>ROUND(G18*H18,P4)</f>
        <v>0</v>
      </c>
      <c r="L18" s="31">
        <v>0</v>
      </c>
      <c r="M18" s="24">
        <f>ROUND(G18*L18,P4)</f>
        <v>0</v>
      </c>
      <c r="N18" s="25" t="s">
        <v>177</v>
      </c>
      <c r="O18" s="32">
        <f>M18*AA18</f>
        <v>0</v>
      </c>
      <c r="P18" s="1">
        <v>3</v>
      </c>
      <c r="AA18" s="1">
        <f>IF(P18=1,$O$3,IF(P18=2,$O$4,$O$5))</f>
        <v>0</v>
      </c>
    </row>
    <row r="19">
      <c r="A19" s="1" t="s">
        <v>127</v>
      </c>
      <c r="E19" s="27" t="s">
        <v>4981</v>
      </c>
    </row>
    <row r="20">
      <c r="A20" s="1" t="s">
        <v>128</v>
      </c>
      <c r="E20" s="33" t="s">
        <v>4982</v>
      </c>
    </row>
    <row r="21" ht="25.5">
      <c r="A21" s="1" t="s">
        <v>129</v>
      </c>
      <c r="E21" s="27" t="s">
        <v>4979</v>
      </c>
    </row>
    <row r="22">
      <c r="A22" s="1" t="s">
        <v>121</v>
      </c>
      <c r="B22" s="1">
        <v>1</v>
      </c>
      <c r="C22" s="26" t="s">
        <v>4983</v>
      </c>
      <c r="D22" t="s">
        <v>123</v>
      </c>
      <c r="E22" s="27" t="s">
        <v>4984</v>
      </c>
      <c r="F22" s="28" t="s">
        <v>637</v>
      </c>
      <c r="G22" s="29">
        <v>3</v>
      </c>
      <c r="H22" s="28">
        <v>0.00133</v>
      </c>
      <c r="I22" s="30">
        <f>ROUND(G22*H22,P4)</f>
        <v>0</v>
      </c>
      <c r="L22" s="31">
        <v>0</v>
      </c>
      <c r="M22" s="24">
        <f>ROUND(G22*L22,P4)</f>
        <v>0</v>
      </c>
      <c r="N22" s="25" t="s">
        <v>177</v>
      </c>
      <c r="O22" s="32">
        <f>M22*AA22</f>
        <v>0</v>
      </c>
      <c r="P22" s="1">
        <v>3</v>
      </c>
      <c r="AA22" s="1">
        <f>IF(P22=1,$O$3,IF(P22=2,$O$4,$O$5))</f>
        <v>0</v>
      </c>
    </row>
    <row r="23">
      <c r="A23" s="1" t="s">
        <v>127</v>
      </c>
      <c r="E23" s="27" t="s">
        <v>4984</v>
      </c>
    </row>
    <row r="24" ht="51">
      <c r="A24" s="1" t="s">
        <v>128</v>
      </c>
      <c r="E24" s="33" t="s">
        <v>4985</v>
      </c>
    </row>
    <row r="25">
      <c r="A25" s="1" t="s">
        <v>129</v>
      </c>
      <c r="E25" s="27" t="s">
        <v>4986</v>
      </c>
    </row>
  </sheetData>
  <sheetProtection sheet="1" objects="1" scenarios="1" spinCount="100000" saltValue="6fZY19y7KHl+ntp1mRGqtGmQdESroPfRncLuqY9Plnh8Gx2U9ftMji2/Xy36tlldS9OqKBdkG8SzSa+TU+VhJg==" hashValue="fZzbLB3GbeON3AjhMbAW5fkGvyJIpfxyLm4GuO+ZCE/2zsLEnXVhrCnKL+d754Nn3o8JZ/Y9ZNAKuCMUxJP/b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COUNTIFS(L8:L414,"=0",A8:A414,"P")+COUNTIFS(L8:L414,"",A8:A414,"P")+SUM(Q8:Q414)</f>
        <v>0</v>
      </c>
    </row>
    <row r="8">
      <c r="A8" s="1" t="s">
        <v>116</v>
      </c>
      <c r="C8" s="22" t="s">
        <v>4987</v>
      </c>
      <c r="E8" s="23" t="s">
        <v>71</v>
      </c>
      <c r="L8" s="24">
        <f>L9+L14+L359+L368+L405</f>
        <v>0</v>
      </c>
      <c r="M8" s="24">
        <f>M9+M14+M359+M368+M405</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6.0499999999999998</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63.75">
      <c r="A12" s="1" t="s">
        <v>128</v>
      </c>
      <c r="E12" s="33" t="s">
        <v>4988</v>
      </c>
    </row>
    <row r="13">
      <c r="A13" s="1" t="s">
        <v>129</v>
      </c>
      <c r="E13" s="27" t="s">
        <v>123</v>
      </c>
    </row>
    <row r="14">
      <c r="A14" s="1" t="s">
        <v>118</v>
      </c>
      <c r="C14" s="22" t="s">
        <v>566</v>
      </c>
      <c r="E14" s="23" t="s">
        <v>567</v>
      </c>
      <c r="L14" s="24">
        <f>SUMIFS(L15:L358,A15:A358,"P")</f>
        <v>0</v>
      </c>
      <c r="M14" s="24">
        <f>SUMIFS(M15:M358,A15:A358,"P")</f>
        <v>0</v>
      </c>
      <c r="N14" s="25"/>
    </row>
    <row r="15">
      <c r="A15" s="1" t="s">
        <v>121</v>
      </c>
      <c r="B15" s="1">
        <v>29</v>
      </c>
      <c r="C15" s="26" t="s">
        <v>4147</v>
      </c>
      <c r="D15" t="s">
        <v>123</v>
      </c>
      <c r="E15" s="27" t="s">
        <v>4148</v>
      </c>
      <c r="F15" s="28" t="s">
        <v>142</v>
      </c>
      <c r="G15" s="29">
        <v>230</v>
      </c>
      <c r="H15" s="28">
        <v>0.0001</v>
      </c>
      <c r="I15" s="30">
        <f>ROUND(G15*H15,P4)</f>
        <v>0</v>
      </c>
      <c r="L15" s="31">
        <v>0</v>
      </c>
      <c r="M15" s="24">
        <f>ROUND(G15*L15,P4)</f>
        <v>0</v>
      </c>
      <c r="N15" s="25" t="s">
        <v>536</v>
      </c>
      <c r="O15" s="32">
        <f>M15*AA15</f>
        <v>0</v>
      </c>
      <c r="P15" s="1">
        <v>3</v>
      </c>
      <c r="AA15" s="1">
        <f>IF(P15=1,$O$3,IF(P15=2,$O$4,$O$5))</f>
        <v>0</v>
      </c>
    </row>
    <row r="16">
      <c r="A16" s="1" t="s">
        <v>127</v>
      </c>
      <c r="E16" s="27" t="s">
        <v>4148</v>
      </c>
    </row>
    <row r="17">
      <c r="A17" s="1" t="s">
        <v>128</v>
      </c>
    </row>
    <row r="18">
      <c r="A18" s="1" t="s">
        <v>129</v>
      </c>
      <c r="E18" s="27" t="s">
        <v>123</v>
      </c>
    </row>
    <row r="19">
      <c r="A19" s="1" t="s">
        <v>121</v>
      </c>
      <c r="B19" s="1">
        <v>31</v>
      </c>
      <c r="C19" s="26" t="s">
        <v>4150</v>
      </c>
      <c r="D19" t="s">
        <v>123</v>
      </c>
      <c r="E19" s="27" t="s">
        <v>4151</v>
      </c>
      <c r="F19" s="28" t="s">
        <v>142</v>
      </c>
      <c r="G19" s="29">
        <v>287.5</v>
      </c>
      <c r="H19" s="28">
        <v>0.00012</v>
      </c>
      <c r="I19" s="30">
        <f>ROUND(G19*H19,P4)</f>
        <v>0</v>
      </c>
      <c r="L19" s="31">
        <v>0</v>
      </c>
      <c r="M19" s="24">
        <f>ROUND(G19*L19,P4)</f>
        <v>0</v>
      </c>
      <c r="N19" s="25" t="s">
        <v>536</v>
      </c>
      <c r="O19" s="32">
        <f>M19*AA19</f>
        <v>0</v>
      </c>
      <c r="P19" s="1">
        <v>3</v>
      </c>
      <c r="AA19" s="1">
        <f>IF(P19=1,$O$3,IF(P19=2,$O$4,$O$5))</f>
        <v>0</v>
      </c>
    </row>
    <row r="20">
      <c r="A20" s="1" t="s">
        <v>127</v>
      </c>
      <c r="E20" s="27" t="s">
        <v>4151</v>
      </c>
    </row>
    <row r="21">
      <c r="A21" s="1" t="s">
        <v>128</v>
      </c>
    </row>
    <row r="22">
      <c r="A22" s="1" t="s">
        <v>129</v>
      </c>
      <c r="E22" s="27" t="s">
        <v>123</v>
      </c>
    </row>
    <row r="23">
      <c r="A23" s="1" t="s">
        <v>121</v>
      </c>
      <c r="B23" s="1">
        <v>33</v>
      </c>
      <c r="C23" s="26" t="s">
        <v>605</v>
      </c>
      <c r="D23" t="s">
        <v>123</v>
      </c>
      <c r="E23" s="27" t="s">
        <v>606</v>
      </c>
      <c r="F23" s="28" t="s">
        <v>142</v>
      </c>
      <c r="G23" s="29">
        <v>402.5</v>
      </c>
      <c r="H23" s="28">
        <v>0.00017000000000000001</v>
      </c>
      <c r="I23" s="30">
        <f>ROUND(G23*H23,P4)</f>
        <v>0</v>
      </c>
      <c r="L23" s="31">
        <v>0</v>
      </c>
      <c r="M23" s="24">
        <f>ROUND(G23*L23,P4)</f>
        <v>0</v>
      </c>
      <c r="N23" s="25" t="s">
        <v>536</v>
      </c>
      <c r="O23" s="32">
        <f>M23*AA23</f>
        <v>0</v>
      </c>
      <c r="P23" s="1">
        <v>3</v>
      </c>
      <c r="AA23" s="1">
        <f>IF(P23=1,$O$3,IF(P23=2,$O$4,$O$5))</f>
        <v>0</v>
      </c>
    </row>
    <row r="24">
      <c r="A24" s="1" t="s">
        <v>127</v>
      </c>
      <c r="E24" s="27" t="s">
        <v>606</v>
      </c>
    </row>
    <row r="25">
      <c r="A25" s="1" t="s">
        <v>128</v>
      </c>
    </row>
    <row r="26">
      <c r="A26" s="1" t="s">
        <v>129</v>
      </c>
      <c r="E26" s="27" t="s">
        <v>123</v>
      </c>
    </row>
    <row r="27">
      <c r="A27" s="1" t="s">
        <v>121</v>
      </c>
      <c r="B27" s="1">
        <v>35</v>
      </c>
      <c r="C27" s="26" t="s">
        <v>4157</v>
      </c>
      <c r="D27" t="s">
        <v>123</v>
      </c>
      <c r="E27" s="27" t="s">
        <v>4158</v>
      </c>
      <c r="F27" s="28" t="s">
        <v>142</v>
      </c>
      <c r="G27" s="29">
        <v>264.5</v>
      </c>
      <c r="H27" s="28">
        <v>0.00016000000000000001</v>
      </c>
      <c r="I27" s="30">
        <f>ROUND(G27*H27,P4)</f>
        <v>0</v>
      </c>
      <c r="L27" s="31">
        <v>0</v>
      </c>
      <c r="M27" s="24">
        <f>ROUND(G27*L27,P4)</f>
        <v>0</v>
      </c>
      <c r="N27" s="25" t="s">
        <v>536</v>
      </c>
      <c r="O27" s="32">
        <f>M27*AA27</f>
        <v>0</v>
      </c>
      <c r="P27" s="1">
        <v>3</v>
      </c>
      <c r="AA27" s="1">
        <f>IF(P27=1,$O$3,IF(P27=2,$O$4,$O$5))</f>
        <v>0</v>
      </c>
    </row>
    <row r="28">
      <c r="A28" s="1" t="s">
        <v>127</v>
      </c>
      <c r="E28" s="27" t="s">
        <v>4158</v>
      </c>
    </row>
    <row r="29">
      <c r="A29" s="1" t="s">
        <v>128</v>
      </c>
    </row>
    <row r="30">
      <c r="A30" s="1" t="s">
        <v>129</v>
      </c>
      <c r="E30" s="27" t="s">
        <v>123</v>
      </c>
    </row>
    <row r="31">
      <c r="A31" s="1" t="s">
        <v>121</v>
      </c>
      <c r="B31" s="1">
        <v>36</v>
      </c>
      <c r="C31" s="26" t="s">
        <v>4160</v>
      </c>
      <c r="D31" t="s">
        <v>123</v>
      </c>
      <c r="E31" s="27" t="s">
        <v>4161</v>
      </c>
      <c r="F31" s="28" t="s">
        <v>142</v>
      </c>
      <c r="G31" s="29">
        <v>34.5</v>
      </c>
      <c r="H31" s="28">
        <v>0.00025000000000000001</v>
      </c>
      <c r="I31" s="30">
        <f>ROUND(G31*H31,P4)</f>
        <v>0</v>
      </c>
      <c r="L31" s="31">
        <v>0</v>
      </c>
      <c r="M31" s="24">
        <f>ROUND(G31*L31,P4)</f>
        <v>0</v>
      </c>
      <c r="N31" s="25" t="s">
        <v>536</v>
      </c>
      <c r="O31" s="32">
        <f>M31*AA31</f>
        <v>0</v>
      </c>
      <c r="P31" s="1">
        <v>3</v>
      </c>
      <c r="AA31" s="1">
        <f>IF(P31=1,$O$3,IF(P31=2,$O$4,$O$5))</f>
        <v>0</v>
      </c>
    </row>
    <row r="32">
      <c r="A32" s="1" t="s">
        <v>127</v>
      </c>
      <c r="E32" s="27" t="s">
        <v>4161</v>
      </c>
    </row>
    <row r="33">
      <c r="A33" s="1" t="s">
        <v>128</v>
      </c>
    </row>
    <row r="34">
      <c r="A34" s="1" t="s">
        <v>129</v>
      </c>
      <c r="E34" s="27" t="s">
        <v>123</v>
      </c>
    </row>
    <row r="35">
      <c r="A35" s="1" t="s">
        <v>121</v>
      </c>
      <c r="B35" s="1">
        <v>45</v>
      </c>
      <c r="C35" s="26" t="s">
        <v>4989</v>
      </c>
      <c r="D35" t="s">
        <v>123</v>
      </c>
      <c r="E35" s="27" t="s">
        <v>4990</v>
      </c>
      <c r="F35" s="28" t="s">
        <v>142</v>
      </c>
      <c r="G35" s="29">
        <v>103.5</v>
      </c>
      <c r="H35" s="28">
        <v>0.00038999999999999999</v>
      </c>
      <c r="I35" s="30">
        <f>ROUND(G35*H35,P4)</f>
        <v>0</v>
      </c>
      <c r="L35" s="31">
        <v>0</v>
      </c>
      <c r="M35" s="24">
        <f>ROUND(G35*L35,P4)</f>
        <v>0</v>
      </c>
      <c r="N35" s="25" t="s">
        <v>536</v>
      </c>
      <c r="O35" s="32">
        <f>M35*AA35</f>
        <v>0</v>
      </c>
      <c r="P35" s="1">
        <v>3</v>
      </c>
      <c r="AA35" s="1">
        <f>IF(P35=1,$O$3,IF(P35=2,$O$4,$O$5))</f>
        <v>0</v>
      </c>
    </row>
    <row r="36">
      <c r="A36" s="1" t="s">
        <v>127</v>
      </c>
      <c r="E36" s="27" t="s">
        <v>4990</v>
      </c>
    </row>
    <row r="37">
      <c r="A37" s="1" t="s">
        <v>128</v>
      </c>
    </row>
    <row r="38">
      <c r="A38" s="1" t="s">
        <v>129</v>
      </c>
      <c r="E38" s="27" t="s">
        <v>123</v>
      </c>
    </row>
    <row r="39" ht="25.5">
      <c r="A39" s="1" t="s">
        <v>121</v>
      </c>
      <c r="B39" s="1">
        <v>40</v>
      </c>
      <c r="C39" s="26" t="s">
        <v>4991</v>
      </c>
      <c r="D39" t="s">
        <v>123</v>
      </c>
      <c r="E39" s="27" t="s">
        <v>4992</v>
      </c>
      <c r="F39" s="28" t="s">
        <v>142</v>
      </c>
      <c r="G39" s="29">
        <v>46</v>
      </c>
      <c r="H39" s="28">
        <v>0.00012999999999999999</v>
      </c>
      <c r="I39" s="30">
        <f>ROUND(G39*H39,P4)</f>
        <v>0</v>
      </c>
      <c r="L39" s="31">
        <v>0</v>
      </c>
      <c r="M39" s="24">
        <f>ROUND(G39*L39,P4)</f>
        <v>0</v>
      </c>
      <c r="N39" s="25" t="s">
        <v>536</v>
      </c>
      <c r="O39" s="32">
        <f>M39*AA39</f>
        <v>0</v>
      </c>
      <c r="P39" s="1">
        <v>3</v>
      </c>
      <c r="AA39" s="1">
        <f>IF(P39=1,$O$3,IF(P39=2,$O$4,$O$5))</f>
        <v>0</v>
      </c>
    </row>
    <row r="40" ht="25.5">
      <c r="A40" s="1" t="s">
        <v>127</v>
      </c>
      <c r="E40" s="27" t="s">
        <v>4992</v>
      </c>
    </row>
    <row r="41">
      <c r="A41" s="1" t="s">
        <v>128</v>
      </c>
    </row>
    <row r="42">
      <c r="A42" s="1" t="s">
        <v>129</v>
      </c>
      <c r="E42" s="27" t="s">
        <v>123</v>
      </c>
    </row>
    <row r="43">
      <c r="A43" s="1" t="s">
        <v>121</v>
      </c>
      <c r="B43" s="1">
        <v>38</v>
      </c>
      <c r="C43" s="26" t="s">
        <v>4168</v>
      </c>
      <c r="D43" t="s">
        <v>123</v>
      </c>
      <c r="E43" s="27" t="s">
        <v>4169</v>
      </c>
      <c r="F43" s="28" t="s">
        <v>142</v>
      </c>
      <c r="G43" s="29">
        <v>46</v>
      </c>
      <c r="H43" s="28">
        <v>0.00076999999999999996</v>
      </c>
      <c r="I43" s="30">
        <f>ROUND(G43*H43,P4)</f>
        <v>0</v>
      </c>
      <c r="L43" s="31">
        <v>0</v>
      </c>
      <c r="M43" s="24">
        <f>ROUND(G43*L43,P4)</f>
        <v>0</v>
      </c>
      <c r="N43" s="25" t="s">
        <v>536</v>
      </c>
      <c r="O43" s="32">
        <f>M43*AA43</f>
        <v>0</v>
      </c>
      <c r="P43" s="1">
        <v>3</v>
      </c>
      <c r="AA43" s="1">
        <f>IF(P43=1,$O$3,IF(P43=2,$O$4,$O$5))</f>
        <v>0</v>
      </c>
    </row>
    <row r="44">
      <c r="A44" s="1" t="s">
        <v>127</v>
      </c>
      <c r="E44" s="27" t="s">
        <v>4169</v>
      </c>
    </row>
    <row r="45">
      <c r="A45" s="1" t="s">
        <v>128</v>
      </c>
    </row>
    <row r="46">
      <c r="A46" s="1" t="s">
        <v>129</v>
      </c>
      <c r="E46" s="27" t="s">
        <v>123</v>
      </c>
    </row>
    <row r="47">
      <c r="A47" s="1" t="s">
        <v>121</v>
      </c>
      <c r="B47" s="1">
        <v>96</v>
      </c>
      <c r="C47" s="26" t="s">
        <v>4173</v>
      </c>
      <c r="D47" t="s">
        <v>123</v>
      </c>
      <c r="E47" s="27" t="s">
        <v>4174</v>
      </c>
      <c r="F47" s="28" t="s">
        <v>142</v>
      </c>
      <c r="G47" s="29">
        <v>92</v>
      </c>
      <c r="H47" s="28">
        <v>0.0011100000000000001</v>
      </c>
      <c r="I47" s="30">
        <f>ROUND(G47*H47,P4)</f>
        <v>0</v>
      </c>
      <c r="L47" s="31">
        <v>0</v>
      </c>
      <c r="M47" s="24">
        <f>ROUND(G47*L47,P4)</f>
        <v>0</v>
      </c>
      <c r="N47" s="25" t="s">
        <v>536</v>
      </c>
      <c r="O47" s="32">
        <f>M47*AA47</f>
        <v>0</v>
      </c>
      <c r="P47" s="1">
        <v>3</v>
      </c>
      <c r="AA47" s="1">
        <f>IF(P47=1,$O$3,IF(P47=2,$O$4,$O$5))</f>
        <v>0</v>
      </c>
    </row>
    <row r="48">
      <c r="A48" s="1" t="s">
        <v>127</v>
      </c>
      <c r="E48" s="27" t="s">
        <v>4174</v>
      </c>
    </row>
    <row r="49">
      <c r="A49" s="1" t="s">
        <v>128</v>
      </c>
    </row>
    <row r="50">
      <c r="A50" s="1" t="s">
        <v>129</v>
      </c>
      <c r="E50" s="27" t="s">
        <v>123</v>
      </c>
    </row>
    <row r="51">
      <c r="A51" s="1" t="s">
        <v>121</v>
      </c>
      <c r="B51" s="1">
        <v>43</v>
      </c>
      <c r="C51" s="26" t="s">
        <v>4993</v>
      </c>
      <c r="D51" t="s">
        <v>123</v>
      </c>
      <c r="E51" s="27" t="s">
        <v>4994</v>
      </c>
      <c r="F51" s="28" t="s">
        <v>142</v>
      </c>
      <c r="G51" s="29">
        <v>34.5</v>
      </c>
      <c r="H51" s="28">
        <v>0.0023999999999999998</v>
      </c>
      <c r="I51" s="30">
        <f>ROUND(G51*H51,P4)</f>
        <v>0</v>
      </c>
      <c r="L51" s="31">
        <v>0</v>
      </c>
      <c r="M51" s="24">
        <f>ROUND(G51*L51,P4)</f>
        <v>0</v>
      </c>
      <c r="N51" s="25" t="s">
        <v>536</v>
      </c>
      <c r="O51" s="32">
        <f>M51*AA51</f>
        <v>0</v>
      </c>
      <c r="P51" s="1">
        <v>3</v>
      </c>
      <c r="AA51" s="1">
        <f>IF(P51=1,$O$3,IF(P51=2,$O$4,$O$5))</f>
        <v>0</v>
      </c>
    </row>
    <row r="52">
      <c r="A52" s="1" t="s">
        <v>127</v>
      </c>
      <c r="E52" s="27" t="s">
        <v>4994</v>
      </c>
    </row>
    <row r="53">
      <c r="A53" s="1" t="s">
        <v>128</v>
      </c>
    </row>
    <row r="54">
      <c r="A54" s="1" t="s">
        <v>129</v>
      </c>
      <c r="E54" s="27" t="s">
        <v>123</v>
      </c>
    </row>
    <row r="55">
      <c r="A55" s="1" t="s">
        <v>121</v>
      </c>
      <c r="B55" s="1">
        <v>26</v>
      </c>
      <c r="C55" s="26" t="s">
        <v>805</v>
      </c>
      <c r="D55" t="s">
        <v>123</v>
      </c>
      <c r="E55" s="27" t="s">
        <v>806</v>
      </c>
      <c r="F55" s="28" t="s">
        <v>142</v>
      </c>
      <c r="G55" s="29">
        <v>23</v>
      </c>
      <c r="H55" s="28">
        <v>5.0000000000000002E-05</v>
      </c>
      <c r="I55" s="30">
        <f>ROUND(G55*H55,P4)</f>
        <v>0</v>
      </c>
      <c r="L55" s="31">
        <v>0</v>
      </c>
      <c r="M55" s="24">
        <f>ROUND(G55*L55,P4)</f>
        <v>0</v>
      </c>
      <c r="N55" s="25" t="s">
        <v>536</v>
      </c>
      <c r="O55" s="32">
        <f>M55*AA55</f>
        <v>0</v>
      </c>
      <c r="P55" s="1">
        <v>3</v>
      </c>
      <c r="AA55" s="1">
        <f>IF(P55=1,$O$3,IF(P55=2,$O$4,$O$5))</f>
        <v>0</v>
      </c>
    </row>
    <row r="56">
      <c r="A56" s="1" t="s">
        <v>127</v>
      </c>
      <c r="E56" s="27" t="s">
        <v>806</v>
      </c>
    </row>
    <row r="57">
      <c r="A57" s="1" t="s">
        <v>128</v>
      </c>
    </row>
    <row r="58">
      <c r="A58" s="1" t="s">
        <v>129</v>
      </c>
      <c r="E58" s="27" t="s">
        <v>123</v>
      </c>
    </row>
    <row r="59">
      <c r="A59" s="1" t="s">
        <v>121</v>
      </c>
      <c r="B59" s="1">
        <v>27</v>
      </c>
      <c r="C59" s="26" t="s">
        <v>568</v>
      </c>
      <c r="D59" t="s">
        <v>123</v>
      </c>
      <c r="E59" s="27" t="s">
        <v>569</v>
      </c>
      <c r="F59" s="28" t="s">
        <v>142</v>
      </c>
      <c r="G59" s="29">
        <v>40.25</v>
      </c>
      <c r="H59" s="28">
        <v>6.9999999999999994E-05</v>
      </c>
      <c r="I59" s="30">
        <f>ROUND(G59*H59,P4)</f>
        <v>0</v>
      </c>
      <c r="L59" s="31">
        <v>0</v>
      </c>
      <c r="M59" s="24">
        <f>ROUND(G59*L59,P4)</f>
        <v>0</v>
      </c>
      <c r="N59" s="25" t="s">
        <v>536</v>
      </c>
      <c r="O59" s="32">
        <f>M59*AA59</f>
        <v>0</v>
      </c>
      <c r="P59" s="1">
        <v>3</v>
      </c>
      <c r="AA59" s="1">
        <f>IF(P59=1,$O$3,IF(P59=2,$O$4,$O$5))</f>
        <v>0</v>
      </c>
    </row>
    <row r="60">
      <c r="A60" s="1" t="s">
        <v>127</v>
      </c>
      <c r="E60" s="27" t="s">
        <v>569</v>
      </c>
    </row>
    <row r="61">
      <c r="A61" s="1" t="s">
        <v>128</v>
      </c>
    </row>
    <row r="62">
      <c r="A62" s="1" t="s">
        <v>129</v>
      </c>
      <c r="E62" s="27" t="s">
        <v>123</v>
      </c>
    </row>
    <row r="63">
      <c r="A63" s="1" t="s">
        <v>121</v>
      </c>
      <c r="B63" s="1">
        <v>47</v>
      </c>
      <c r="C63" s="26" t="s">
        <v>4220</v>
      </c>
      <c r="D63" t="s">
        <v>123</v>
      </c>
      <c r="E63" s="27" t="s">
        <v>4221</v>
      </c>
      <c r="F63" s="28" t="s">
        <v>149</v>
      </c>
      <c r="G63" s="29">
        <v>4</v>
      </c>
      <c r="H63" s="28">
        <v>4.0000000000000003E-05</v>
      </c>
      <c r="I63" s="30">
        <f>ROUND(G63*H63,P4)</f>
        <v>0</v>
      </c>
      <c r="L63" s="31">
        <v>0</v>
      </c>
      <c r="M63" s="24">
        <f>ROUND(G63*L63,P4)</f>
        <v>0</v>
      </c>
      <c r="N63" s="25" t="s">
        <v>536</v>
      </c>
      <c r="O63" s="32">
        <f>M63*AA63</f>
        <v>0</v>
      </c>
      <c r="P63" s="1">
        <v>3</v>
      </c>
      <c r="AA63" s="1">
        <f>IF(P63=1,$O$3,IF(P63=2,$O$4,$O$5))</f>
        <v>0</v>
      </c>
    </row>
    <row r="64">
      <c r="A64" s="1" t="s">
        <v>127</v>
      </c>
      <c r="E64" s="27" t="s">
        <v>4221</v>
      </c>
    </row>
    <row r="65">
      <c r="A65" s="1" t="s">
        <v>128</v>
      </c>
    </row>
    <row r="66">
      <c r="A66" s="1" t="s">
        <v>129</v>
      </c>
      <c r="E66" s="27" t="s">
        <v>123</v>
      </c>
    </row>
    <row r="67">
      <c r="A67" s="1" t="s">
        <v>121</v>
      </c>
      <c r="B67" s="1">
        <v>49</v>
      </c>
      <c r="C67" s="26" t="s">
        <v>4995</v>
      </c>
      <c r="D67" t="s">
        <v>123</v>
      </c>
      <c r="E67" s="27" t="s">
        <v>4996</v>
      </c>
      <c r="F67" s="28" t="s">
        <v>149</v>
      </c>
      <c r="G67" s="29">
        <v>2</v>
      </c>
      <c r="H67" s="28">
        <v>4.0000000000000003E-05</v>
      </c>
      <c r="I67" s="30">
        <f>ROUND(G67*H67,P4)</f>
        <v>0</v>
      </c>
      <c r="L67" s="31">
        <v>0</v>
      </c>
      <c r="M67" s="24">
        <f>ROUND(G67*L67,P4)</f>
        <v>0</v>
      </c>
      <c r="N67" s="25" t="s">
        <v>536</v>
      </c>
      <c r="O67" s="32">
        <f>M67*AA67</f>
        <v>0</v>
      </c>
      <c r="P67" s="1">
        <v>3</v>
      </c>
      <c r="AA67" s="1">
        <f>IF(P67=1,$O$3,IF(P67=2,$O$4,$O$5))</f>
        <v>0</v>
      </c>
    </row>
    <row r="68">
      <c r="A68" s="1" t="s">
        <v>127</v>
      </c>
      <c r="E68" s="27" t="s">
        <v>4996</v>
      </c>
    </row>
    <row r="69">
      <c r="A69" s="1" t="s">
        <v>128</v>
      </c>
    </row>
    <row r="70">
      <c r="A70" s="1" t="s">
        <v>129</v>
      </c>
      <c r="E70" s="27" t="s">
        <v>123</v>
      </c>
    </row>
    <row r="71">
      <c r="A71" s="1" t="s">
        <v>121</v>
      </c>
      <c r="B71" s="1">
        <v>50</v>
      </c>
      <c r="C71" s="26" t="s">
        <v>4222</v>
      </c>
      <c r="D71" t="s">
        <v>123</v>
      </c>
      <c r="E71" s="27" t="s">
        <v>4223</v>
      </c>
      <c r="F71" s="28" t="s">
        <v>149</v>
      </c>
      <c r="G71" s="29">
        <v>6</v>
      </c>
      <c r="H71" s="28">
        <v>3.0000000000000001E-05</v>
      </c>
      <c r="I71" s="30">
        <f>ROUND(G71*H71,P4)</f>
        <v>0</v>
      </c>
      <c r="L71" s="31">
        <v>0</v>
      </c>
      <c r="M71" s="24">
        <f>ROUND(G71*L71,P4)</f>
        <v>0</v>
      </c>
      <c r="N71" s="25" t="s">
        <v>536</v>
      </c>
      <c r="O71" s="32">
        <f>M71*AA71</f>
        <v>0</v>
      </c>
      <c r="P71" s="1">
        <v>3</v>
      </c>
      <c r="AA71" s="1">
        <f>IF(P71=1,$O$3,IF(P71=2,$O$4,$O$5))</f>
        <v>0</v>
      </c>
    </row>
    <row r="72">
      <c r="A72" s="1" t="s">
        <v>127</v>
      </c>
      <c r="E72" s="27" t="s">
        <v>4223</v>
      </c>
    </row>
    <row r="73">
      <c r="A73" s="1" t="s">
        <v>128</v>
      </c>
    </row>
    <row r="74">
      <c r="A74" s="1" t="s">
        <v>129</v>
      </c>
      <c r="E74" s="27" t="s">
        <v>123</v>
      </c>
    </row>
    <row r="75">
      <c r="A75" s="1" t="s">
        <v>121</v>
      </c>
      <c r="B75" s="1">
        <v>51</v>
      </c>
      <c r="C75" s="26" t="s">
        <v>972</v>
      </c>
      <c r="D75" t="s">
        <v>123</v>
      </c>
      <c r="E75" s="27" t="s">
        <v>973</v>
      </c>
      <c r="F75" s="28" t="s">
        <v>149</v>
      </c>
      <c r="G75" s="29">
        <v>8</v>
      </c>
      <c r="H75" s="28">
        <v>1.0000000000000001E-05</v>
      </c>
      <c r="I75" s="30">
        <f>ROUND(G75*H75,P4)</f>
        <v>0</v>
      </c>
      <c r="L75" s="31">
        <v>0</v>
      </c>
      <c r="M75" s="24">
        <f>ROUND(G75*L75,P4)</f>
        <v>0</v>
      </c>
      <c r="N75" s="25" t="s">
        <v>536</v>
      </c>
      <c r="O75" s="32">
        <f>M75*AA75</f>
        <v>0</v>
      </c>
      <c r="P75" s="1">
        <v>3</v>
      </c>
      <c r="AA75" s="1">
        <f>IF(P75=1,$O$3,IF(P75=2,$O$4,$O$5))</f>
        <v>0</v>
      </c>
    </row>
    <row r="76">
      <c r="A76" s="1" t="s">
        <v>127</v>
      </c>
      <c r="E76" s="27" t="s">
        <v>973</v>
      </c>
    </row>
    <row r="77">
      <c r="A77" s="1" t="s">
        <v>128</v>
      </c>
    </row>
    <row r="78">
      <c r="A78" s="1" t="s">
        <v>129</v>
      </c>
      <c r="E78" s="27" t="s">
        <v>123</v>
      </c>
    </row>
    <row r="79">
      <c r="A79" s="1" t="s">
        <v>121</v>
      </c>
      <c r="B79" s="1">
        <v>55</v>
      </c>
      <c r="C79" s="26" t="s">
        <v>974</v>
      </c>
      <c r="D79" t="s">
        <v>123</v>
      </c>
      <c r="E79" s="27" t="s">
        <v>975</v>
      </c>
      <c r="F79" s="28" t="s">
        <v>149</v>
      </c>
      <c r="G79" s="29">
        <v>2</v>
      </c>
      <c r="H79" s="28">
        <v>6.0000000000000002E-05</v>
      </c>
      <c r="I79" s="30">
        <f>ROUND(G79*H79,P4)</f>
        <v>0</v>
      </c>
      <c r="L79" s="31">
        <v>0</v>
      </c>
      <c r="M79" s="24">
        <f>ROUND(G79*L79,P4)</f>
        <v>0</v>
      </c>
      <c r="N79" s="25" t="s">
        <v>536</v>
      </c>
      <c r="O79" s="32">
        <f>M79*AA79</f>
        <v>0</v>
      </c>
      <c r="P79" s="1">
        <v>3</v>
      </c>
      <c r="AA79" s="1">
        <f>IF(P79=1,$O$3,IF(P79=2,$O$4,$O$5))</f>
        <v>0</v>
      </c>
    </row>
    <row r="80">
      <c r="A80" s="1" t="s">
        <v>127</v>
      </c>
      <c r="E80" s="27" t="s">
        <v>975</v>
      </c>
    </row>
    <row r="81">
      <c r="A81" s="1" t="s">
        <v>128</v>
      </c>
    </row>
    <row r="82">
      <c r="A82" s="1" t="s">
        <v>129</v>
      </c>
      <c r="E82" s="27" t="s">
        <v>123</v>
      </c>
    </row>
    <row r="83">
      <c r="A83" s="1" t="s">
        <v>121</v>
      </c>
      <c r="B83" s="1">
        <v>14</v>
      </c>
      <c r="C83" s="26" t="s">
        <v>705</v>
      </c>
      <c r="D83" t="s">
        <v>123</v>
      </c>
      <c r="E83" s="27" t="s">
        <v>706</v>
      </c>
      <c r="F83" s="28" t="s">
        <v>142</v>
      </c>
      <c r="G83" s="29">
        <v>50</v>
      </c>
      <c r="H83" s="28">
        <v>6.9999999999999994E-05</v>
      </c>
      <c r="I83" s="30">
        <f>ROUND(G83*H83,P4)</f>
        <v>0</v>
      </c>
      <c r="L83" s="31">
        <v>0</v>
      </c>
      <c r="M83" s="24">
        <f>ROUND(G83*L83,P4)</f>
        <v>0</v>
      </c>
      <c r="N83" s="25" t="s">
        <v>536</v>
      </c>
      <c r="O83" s="32">
        <f>M83*AA83</f>
        <v>0</v>
      </c>
      <c r="P83" s="1">
        <v>3</v>
      </c>
      <c r="AA83" s="1">
        <f>IF(P83=1,$O$3,IF(P83=2,$O$4,$O$5))</f>
        <v>0</v>
      </c>
    </row>
    <row r="84">
      <c r="A84" s="1" t="s">
        <v>127</v>
      </c>
      <c r="E84" s="27" t="s">
        <v>706</v>
      </c>
    </row>
    <row r="85">
      <c r="A85" s="1" t="s">
        <v>128</v>
      </c>
    </row>
    <row r="86">
      <c r="A86" s="1" t="s">
        <v>129</v>
      </c>
      <c r="E86" s="27" t="s">
        <v>123</v>
      </c>
    </row>
    <row r="87">
      <c r="A87" s="1" t="s">
        <v>121</v>
      </c>
      <c r="B87" s="1">
        <v>16</v>
      </c>
      <c r="C87" s="26" t="s">
        <v>4997</v>
      </c>
      <c r="D87" t="s">
        <v>123</v>
      </c>
      <c r="E87" s="27" t="s">
        <v>4998</v>
      </c>
      <c r="F87" s="28" t="s">
        <v>142</v>
      </c>
      <c r="G87" s="29">
        <v>31.5</v>
      </c>
      <c r="H87" s="28">
        <v>0.00016000000000000001</v>
      </c>
      <c r="I87" s="30">
        <f>ROUND(G87*H87,P4)</f>
        <v>0</v>
      </c>
      <c r="L87" s="31">
        <v>0</v>
      </c>
      <c r="M87" s="24">
        <f>ROUND(G87*L87,P4)</f>
        <v>0</v>
      </c>
      <c r="N87" s="25" t="s">
        <v>536</v>
      </c>
      <c r="O87" s="32">
        <f>M87*AA87</f>
        <v>0</v>
      </c>
      <c r="P87" s="1">
        <v>3</v>
      </c>
      <c r="AA87" s="1">
        <f>IF(P87=1,$O$3,IF(P87=2,$O$4,$O$5))</f>
        <v>0</v>
      </c>
    </row>
    <row r="88">
      <c r="A88" s="1" t="s">
        <v>127</v>
      </c>
      <c r="E88" s="27" t="s">
        <v>4998</v>
      </c>
    </row>
    <row r="89">
      <c r="A89" s="1" t="s">
        <v>128</v>
      </c>
    </row>
    <row r="90">
      <c r="A90" s="1" t="s">
        <v>129</v>
      </c>
      <c r="E90" s="27" t="s">
        <v>123</v>
      </c>
    </row>
    <row r="91">
      <c r="A91" s="1" t="s">
        <v>121</v>
      </c>
      <c r="B91" s="1">
        <v>18</v>
      </c>
      <c r="C91" s="26" t="s">
        <v>4999</v>
      </c>
      <c r="D91" t="s">
        <v>123</v>
      </c>
      <c r="E91" s="27" t="s">
        <v>5000</v>
      </c>
      <c r="F91" s="28" t="s">
        <v>142</v>
      </c>
      <c r="G91" s="29">
        <v>4.2000000000000002</v>
      </c>
      <c r="H91" s="28">
        <v>1.0000000000000001E-05</v>
      </c>
      <c r="I91" s="30">
        <f>ROUND(G91*H91,P4)</f>
        <v>0</v>
      </c>
      <c r="L91" s="31">
        <v>0</v>
      </c>
      <c r="M91" s="24">
        <f>ROUND(G91*L91,P4)</f>
        <v>0</v>
      </c>
      <c r="N91" s="25" t="s">
        <v>536</v>
      </c>
      <c r="O91" s="32">
        <f>M91*AA91</f>
        <v>0</v>
      </c>
      <c r="P91" s="1">
        <v>3</v>
      </c>
      <c r="AA91" s="1">
        <f>IF(P91=1,$O$3,IF(P91=2,$O$4,$O$5))</f>
        <v>0</v>
      </c>
    </row>
    <row r="92">
      <c r="A92" s="1" t="s">
        <v>127</v>
      </c>
      <c r="E92" s="27" t="s">
        <v>5000</v>
      </c>
    </row>
    <row r="93">
      <c r="A93" s="1" t="s">
        <v>128</v>
      </c>
    </row>
    <row r="94">
      <c r="A94" s="1" t="s">
        <v>129</v>
      </c>
      <c r="E94" s="27" t="s">
        <v>123</v>
      </c>
    </row>
    <row r="95">
      <c r="A95" s="1" t="s">
        <v>121</v>
      </c>
      <c r="B95" s="1">
        <v>22</v>
      </c>
      <c r="C95" s="26" t="s">
        <v>5001</v>
      </c>
      <c r="D95" t="s">
        <v>123</v>
      </c>
      <c r="E95" s="27" t="s">
        <v>5002</v>
      </c>
      <c r="F95" s="28" t="s">
        <v>149</v>
      </c>
      <c r="G95" s="29">
        <v>15</v>
      </c>
      <c r="H95" s="28">
        <v>0.00016000000000000001</v>
      </c>
      <c r="I95" s="30">
        <f>ROUND(G95*H95,P4)</f>
        <v>0</v>
      </c>
      <c r="L95" s="31">
        <v>0</v>
      </c>
      <c r="M95" s="24">
        <f>ROUND(G95*L95,P4)</f>
        <v>0</v>
      </c>
      <c r="N95" s="25" t="s">
        <v>536</v>
      </c>
      <c r="O95" s="32">
        <f>M95*AA95</f>
        <v>0</v>
      </c>
      <c r="P95" s="1">
        <v>3</v>
      </c>
      <c r="AA95" s="1">
        <f>IF(P95=1,$O$3,IF(P95=2,$O$4,$O$5))</f>
        <v>0</v>
      </c>
    </row>
    <row r="96">
      <c r="A96" s="1" t="s">
        <v>127</v>
      </c>
      <c r="E96" s="27" t="s">
        <v>5002</v>
      </c>
    </row>
    <row r="97">
      <c r="A97" s="1" t="s">
        <v>128</v>
      </c>
    </row>
    <row r="98">
      <c r="A98" s="1" t="s">
        <v>129</v>
      </c>
      <c r="E98" s="27" t="s">
        <v>123</v>
      </c>
    </row>
    <row r="99">
      <c r="A99" s="1" t="s">
        <v>121</v>
      </c>
      <c r="B99" s="1">
        <v>20</v>
      </c>
      <c r="C99" s="26" t="s">
        <v>809</v>
      </c>
      <c r="D99" t="s">
        <v>123</v>
      </c>
      <c r="E99" s="27" t="s">
        <v>810</v>
      </c>
      <c r="F99" s="28" t="s">
        <v>149</v>
      </c>
      <c r="G99" s="29">
        <v>5</v>
      </c>
      <c r="H99" s="28">
        <v>9.0000000000000006E-05</v>
      </c>
      <c r="I99" s="30">
        <f>ROUND(G99*H99,P4)</f>
        <v>0</v>
      </c>
      <c r="L99" s="31">
        <v>0</v>
      </c>
      <c r="M99" s="24">
        <f>ROUND(G99*L99,P4)</f>
        <v>0</v>
      </c>
      <c r="N99" s="25" t="s">
        <v>536</v>
      </c>
      <c r="O99" s="32">
        <f>M99*AA99</f>
        <v>0</v>
      </c>
      <c r="P99" s="1">
        <v>3</v>
      </c>
      <c r="AA99" s="1">
        <f>IF(P99=1,$O$3,IF(P99=2,$O$4,$O$5))</f>
        <v>0</v>
      </c>
    </row>
    <row r="100">
      <c r="A100" s="1" t="s">
        <v>127</v>
      </c>
      <c r="E100" s="27" t="s">
        <v>810</v>
      </c>
    </row>
    <row r="101">
      <c r="A101" s="1" t="s">
        <v>128</v>
      </c>
    </row>
    <row r="102">
      <c r="A102" s="1" t="s">
        <v>129</v>
      </c>
      <c r="E102" s="27" t="s">
        <v>123</v>
      </c>
    </row>
    <row r="103">
      <c r="A103" s="1" t="s">
        <v>121</v>
      </c>
      <c r="B103" s="1">
        <v>61</v>
      </c>
      <c r="C103" s="26" t="s">
        <v>5003</v>
      </c>
      <c r="D103" t="s">
        <v>123</v>
      </c>
      <c r="E103" s="27" t="s">
        <v>5004</v>
      </c>
      <c r="F103" s="28" t="s">
        <v>142</v>
      </c>
      <c r="G103" s="29">
        <v>10.800000000000001</v>
      </c>
      <c r="H103" s="28">
        <v>0.00014999999999999999</v>
      </c>
      <c r="I103" s="30">
        <f>ROUND(G103*H103,P4)</f>
        <v>0</v>
      </c>
      <c r="L103" s="31">
        <v>0</v>
      </c>
      <c r="M103" s="24">
        <f>ROUND(G103*L103,P4)</f>
        <v>0</v>
      </c>
      <c r="N103" s="25" t="s">
        <v>536</v>
      </c>
      <c r="O103" s="32">
        <f>M103*AA103</f>
        <v>0</v>
      </c>
      <c r="P103" s="1">
        <v>3</v>
      </c>
      <c r="AA103" s="1">
        <f>IF(P103=1,$O$3,IF(P103=2,$O$4,$O$5))</f>
        <v>0</v>
      </c>
    </row>
    <row r="104">
      <c r="A104" s="1" t="s">
        <v>127</v>
      </c>
      <c r="E104" s="27" t="s">
        <v>5004</v>
      </c>
    </row>
    <row r="105">
      <c r="A105" s="1" t="s">
        <v>128</v>
      </c>
    </row>
    <row r="106">
      <c r="A106" s="1" t="s">
        <v>129</v>
      </c>
      <c r="E106" s="27" t="s">
        <v>123</v>
      </c>
    </row>
    <row r="107">
      <c r="A107" s="1" t="s">
        <v>121</v>
      </c>
      <c r="B107" s="1">
        <v>65</v>
      </c>
      <c r="C107" s="26" t="s">
        <v>5005</v>
      </c>
      <c r="D107" t="s">
        <v>123</v>
      </c>
      <c r="E107" s="27" t="s">
        <v>5006</v>
      </c>
      <c r="F107" s="28" t="s">
        <v>149</v>
      </c>
      <c r="G107" s="29">
        <v>11.5</v>
      </c>
      <c r="H107" s="28">
        <v>0.0001</v>
      </c>
      <c r="I107" s="30">
        <f>ROUND(G107*H107,P4)</f>
        <v>0</v>
      </c>
      <c r="L107" s="31">
        <v>0</v>
      </c>
      <c r="M107" s="24">
        <f>ROUND(G107*L107,P4)</f>
        <v>0</v>
      </c>
      <c r="N107" s="25" t="s">
        <v>536</v>
      </c>
      <c r="O107" s="32">
        <f>M107*AA107</f>
        <v>0</v>
      </c>
      <c r="P107" s="1">
        <v>3</v>
      </c>
      <c r="AA107" s="1">
        <f>IF(P107=1,$O$3,IF(P107=2,$O$4,$O$5))</f>
        <v>0</v>
      </c>
    </row>
    <row r="108">
      <c r="A108" s="1" t="s">
        <v>127</v>
      </c>
      <c r="E108" s="27" t="s">
        <v>5006</v>
      </c>
    </row>
    <row r="109">
      <c r="A109" s="1" t="s">
        <v>128</v>
      </c>
    </row>
    <row r="110">
      <c r="A110" s="1" t="s">
        <v>129</v>
      </c>
      <c r="E110" s="27" t="s">
        <v>123</v>
      </c>
    </row>
    <row r="111">
      <c r="A111" s="1" t="s">
        <v>121</v>
      </c>
      <c r="B111" s="1">
        <v>62</v>
      </c>
      <c r="C111" s="26" t="s">
        <v>5007</v>
      </c>
      <c r="D111" t="s">
        <v>123</v>
      </c>
      <c r="E111" s="27" t="s">
        <v>5008</v>
      </c>
      <c r="F111" s="28" t="s">
        <v>149</v>
      </c>
      <c r="G111" s="29">
        <v>10</v>
      </c>
      <c r="H111" s="28">
        <v>8.0000000000000007E-05</v>
      </c>
      <c r="I111" s="30">
        <f>ROUND(G111*H111,P4)</f>
        <v>0</v>
      </c>
      <c r="L111" s="31">
        <v>0</v>
      </c>
      <c r="M111" s="24">
        <f>ROUND(G111*L111,P4)</f>
        <v>0</v>
      </c>
      <c r="N111" s="25" t="s">
        <v>536</v>
      </c>
      <c r="O111" s="32">
        <f>M111*AA111</f>
        <v>0</v>
      </c>
      <c r="P111" s="1">
        <v>3</v>
      </c>
      <c r="AA111" s="1">
        <f>IF(P111=1,$O$3,IF(P111=2,$O$4,$O$5))</f>
        <v>0</v>
      </c>
    </row>
    <row r="112">
      <c r="A112" s="1" t="s">
        <v>127</v>
      </c>
      <c r="E112" s="27" t="s">
        <v>5008</v>
      </c>
    </row>
    <row r="113">
      <c r="A113" s="1" t="s">
        <v>128</v>
      </c>
    </row>
    <row r="114">
      <c r="A114" s="1" t="s">
        <v>129</v>
      </c>
      <c r="E114" s="27" t="s">
        <v>123</v>
      </c>
    </row>
    <row r="115">
      <c r="A115" s="1" t="s">
        <v>121</v>
      </c>
      <c r="B115" s="1">
        <v>64</v>
      </c>
      <c r="C115" s="26" t="s">
        <v>5009</v>
      </c>
      <c r="D115" t="s">
        <v>123</v>
      </c>
      <c r="E115" s="27" t="s">
        <v>5010</v>
      </c>
      <c r="F115" s="28" t="s">
        <v>149</v>
      </c>
      <c r="G115" s="29">
        <v>2</v>
      </c>
      <c r="H115" s="28">
        <v>5.0000000000000002E-05</v>
      </c>
      <c r="I115" s="30">
        <f>ROUND(G115*H115,P4)</f>
        <v>0</v>
      </c>
      <c r="L115" s="31">
        <v>0</v>
      </c>
      <c r="M115" s="24">
        <f>ROUND(G115*L115,P4)</f>
        <v>0</v>
      </c>
      <c r="N115" s="25" t="s">
        <v>536</v>
      </c>
      <c r="O115" s="32">
        <f>M115*AA115</f>
        <v>0</v>
      </c>
      <c r="P115" s="1">
        <v>3</v>
      </c>
      <c r="AA115" s="1">
        <f>IF(P115=1,$O$3,IF(P115=2,$O$4,$O$5))</f>
        <v>0</v>
      </c>
    </row>
    <row r="116">
      <c r="A116" s="1" t="s">
        <v>127</v>
      </c>
      <c r="E116" s="27" t="s">
        <v>5010</v>
      </c>
    </row>
    <row r="117">
      <c r="A117" s="1" t="s">
        <v>128</v>
      </c>
    </row>
    <row r="118">
      <c r="A118" s="1" t="s">
        <v>129</v>
      </c>
      <c r="E118" s="27" t="s">
        <v>123</v>
      </c>
    </row>
    <row r="119">
      <c r="A119" s="1" t="s">
        <v>121</v>
      </c>
      <c r="B119" s="1">
        <v>63</v>
      </c>
      <c r="C119" s="26" t="s">
        <v>5011</v>
      </c>
      <c r="D119" t="s">
        <v>123</v>
      </c>
      <c r="E119" s="27" t="s">
        <v>5012</v>
      </c>
      <c r="F119" s="28" t="s">
        <v>149</v>
      </c>
      <c r="G119" s="29">
        <v>1</v>
      </c>
      <c r="H119" s="28">
        <v>6.0000000000000002E-05</v>
      </c>
      <c r="I119" s="30">
        <f>ROUND(G119*H119,P4)</f>
        <v>0</v>
      </c>
      <c r="L119" s="31">
        <v>0</v>
      </c>
      <c r="M119" s="24">
        <f>ROUND(G119*L119,P4)</f>
        <v>0</v>
      </c>
      <c r="N119" s="25" t="s">
        <v>536</v>
      </c>
      <c r="O119" s="32">
        <f>M119*AA119</f>
        <v>0</v>
      </c>
      <c r="P119" s="1">
        <v>3</v>
      </c>
      <c r="AA119" s="1">
        <f>IF(P119=1,$O$3,IF(P119=2,$O$4,$O$5))</f>
        <v>0</v>
      </c>
    </row>
    <row r="120">
      <c r="A120" s="1" t="s">
        <v>127</v>
      </c>
      <c r="E120" s="27" t="s">
        <v>5012</v>
      </c>
    </row>
    <row r="121">
      <c r="A121" s="1" t="s">
        <v>128</v>
      </c>
    </row>
    <row r="122">
      <c r="A122" s="1" t="s">
        <v>129</v>
      </c>
      <c r="E122" s="27" t="s">
        <v>123</v>
      </c>
    </row>
    <row r="123">
      <c r="A123" s="1" t="s">
        <v>121</v>
      </c>
      <c r="B123" s="1">
        <v>76</v>
      </c>
      <c r="C123" s="26" t="s">
        <v>4287</v>
      </c>
      <c r="D123" t="s">
        <v>123</v>
      </c>
      <c r="E123" s="27" t="s">
        <v>4288</v>
      </c>
      <c r="F123" s="28" t="s">
        <v>149</v>
      </c>
      <c r="G123" s="29">
        <v>25</v>
      </c>
      <c r="H123" s="28">
        <v>0.0001</v>
      </c>
      <c r="I123" s="30">
        <f>ROUND(G123*H123,P4)</f>
        <v>0</v>
      </c>
      <c r="L123" s="31">
        <v>0</v>
      </c>
      <c r="M123" s="24">
        <f>ROUND(G123*L123,P4)</f>
        <v>0</v>
      </c>
      <c r="N123" s="25" t="s">
        <v>536</v>
      </c>
      <c r="O123" s="32">
        <f>M123*AA123</f>
        <v>0</v>
      </c>
      <c r="P123" s="1">
        <v>3</v>
      </c>
      <c r="AA123" s="1">
        <f>IF(P123=1,$O$3,IF(P123=2,$O$4,$O$5))</f>
        <v>0</v>
      </c>
    </row>
    <row r="124">
      <c r="A124" s="1" t="s">
        <v>127</v>
      </c>
      <c r="E124" s="27" t="s">
        <v>4288</v>
      </c>
    </row>
    <row r="125">
      <c r="A125" s="1" t="s">
        <v>128</v>
      </c>
    </row>
    <row r="126">
      <c r="A126" s="1" t="s">
        <v>129</v>
      </c>
      <c r="E126" s="27" t="s">
        <v>123</v>
      </c>
    </row>
    <row r="127">
      <c r="A127" s="1" t="s">
        <v>121</v>
      </c>
      <c r="B127" s="1">
        <v>79</v>
      </c>
      <c r="C127" s="26" t="s">
        <v>4289</v>
      </c>
      <c r="D127" t="s">
        <v>123</v>
      </c>
      <c r="E127" s="27" t="s">
        <v>4290</v>
      </c>
      <c r="F127" s="28" t="s">
        <v>149</v>
      </c>
      <c r="G127" s="29">
        <v>4</v>
      </c>
      <c r="H127" s="28">
        <v>0.00018000000000000001</v>
      </c>
      <c r="I127" s="30">
        <f>ROUND(G127*H127,P4)</f>
        <v>0</v>
      </c>
      <c r="L127" s="31">
        <v>0</v>
      </c>
      <c r="M127" s="24">
        <f>ROUND(G127*L127,P4)</f>
        <v>0</v>
      </c>
      <c r="N127" s="25" t="s">
        <v>536</v>
      </c>
      <c r="O127" s="32">
        <f>M127*AA127</f>
        <v>0</v>
      </c>
      <c r="P127" s="1">
        <v>3</v>
      </c>
      <c r="AA127" s="1">
        <f>IF(P127=1,$O$3,IF(P127=2,$O$4,$O$5))</f>
        <v>0</v>
      </c>
    </row>
    <row r="128">
      <c r="A128" s="1" t="s">
        <v>127</v>
      </c>
      <c r="E128" s="27" t="s">
        <v>4290</v>
      </c>
    </row>
    <row r="129">
      <c r="A129" s="1" t="s">
        <v>128</v>
      </c>
    </row>
    <row r="130">
      <c r="A130" s="1" t="s">
        <v>129</v>
      </c>
      <c r="E130" s="27" t="s">
        <v>123</v>
      </c>
    </row>
    <row r="131">
      <c r="A131" s="1" t="s">
        <v>121</v>
      </c>
      <c r="B131" s="1">
        <v>84</v>
      </c>
      <c r="C131" s="26" t="s">
        <v>4291</v>
      </c>
      <c r="D131" t="s">
        <v>123</v>
      </c>
      <c r="E131" s="27" t="s">
        <v>4292</v>
      </c>
      <c r="F131" s="28" t="s">
        <v>149</v>
      </c>
      <c r="G131" s="29">
        <v>4</v>
      </c>
      <c r="H131" s="28">
        <v>0.00016000000000000001</v>
      </c>
      <c r="I131" s="30">
        <f>ROUND(G131*H131,P4)</f>
        <v>0</v>
      </c>
      <c r="L131" s="31">
        <v>0</v>
      </c>
      <c r="M131" s="24">
        <f>ROUND(G131*L131,P4)</f>
        <v>0</v>
      </c>
      <c r="N131" s="25" t="s">
        <v>536</v>
      </c>
      <c r="O131" s="32">
        <f>M131*AA131</f>
        <v>0</v>
      </c>
      <c r="P131" s="1">
        <v>3</v>
      </c>
      <c r="AA131" s="1">
        <f>IF(P131=1,$O$3,IF(P131=2,$O$4,$O$5))</f>
        <v>0</v>
      </c>
    </row>
    <row r="132">
      <c r="A132" s="1" t="s">
        <v>127</v>
      </c>
      <c r="E132" s="27" t="s">
        <v>4292</v>
      </c>
    </row>
    <row r="133">
      <c r="A133" s="1" t="s">
        <v>128</v>
      </c>
    </row>
    <row r="134">
      <c r="A134" s="1" t="s">
        <v>129</v>
      </c>
      <c r="E134" s="27" t="s">
        <v>123</v>
      </c>
    </row>
    <row r="135">
      <c r="A135" s="1" t="s">
        <v>121</v>
      </c>
      <c r="B135" s="1">
        <v>73</v>
      </c>
      <c r="C135" s="26" t="s">
        <v>4295</v>
      </c>
      <c r="D135" t="s">
        <v>123</v>
      </c>
      <c r="E135" s="27" t="s">
        <v>4296</v>
      </c>
      <c r="F135" s="28" t="s">
        <v>1054</v>
      </c>
      <c r="G135" s="29">
        <v>9.1140000000000008</v>
      </c>
      <c r="H135" s="28">
        <v>0.001</v>
      </c>
      <c r="I135" s="30">
        <f>ROUND(G135*H135,P4)</f>
        <v>0</v>
      </c>
      <c r="L135" s="31">
        <v>0</v>
      </c>
      <c r="M135" s="24">
        <f>ROUND(G135*L135,P4)</f>
        <v>0</v>
      </c>
      <c r="N135" s="25" t="s">
        <v>536</v>
      </c>
      <c r="O135" s="32">
        <f>M135*AA135</f>
        <v>0</v>
      </c>
      <c r="P135" s="1">
        <v>3</v>
      </c>
      <c r="AA135" s="1">
        <f>IF(P135=1,$O$3,IF(P135=2,$O$4,$O$5))</f>
        <v>0</v>
      </c>
    </row>
    <row r="136">
      <c r="A136" s="1" t="s">
        <v>127</v>
      </c>
      <c r="E136" s="27" t="s">
        <v>4296</v>
      </c>
    </row>
    <row r="137">
      <c r="A137" s="1" t="s">
        <v>128</v>
      </c>
      <c r="E137" s="33" t="s">
        <v>5013</v>
      </c>
    </row>
    <row r="138">
      <c r="A138" s="1" t="s">
        <v>129</v>
      </c>
      <c r="E138" s="27" t="s">
        <v>123</v>
      </c>
    </row>
    <row r="139">
      <c r="A139" s="1" t="s">
        <v>121</v>
      </c>
      <c r="B139" s="1">
        <v>72</v>
      </c>
      <c r="C139" s="26" t="s">
        <v>5014</v>
      </c>
      <c r="D139" t="s">
        <v>123</v>
      </c>
      <c r="E139" s="27" t="s">
        <v>5015</v>
      </c>
      <c r="F139" s="28" t="s">
        <v>1054</v>
      </c>
      <c r="G139" s="29">
        <v>10.631</v>
      </c>
      <c r="H139" s="28">
        <v>0.001</v>
      </c>
      <c r="I139" s="30">
        <f>ROUND(G139*H139,P4)</f>
        <v>0</v>
      </c>
      <c r="L139" s="31">
        <v>0</v>
      </c>
      <c r="M139" s="24">
        <f>ROUND(G139*L139,P4)</f>
        <v>0</v>
      </c>
      <c r="N139" s="25" t="s">
        <v>536</v>
      </c>
      <c r="O139" s="32">
        <f>M139*AA139</f>
        <v>0</v>
      </c>
      <c r="P139" s="1">
        <v>3</v>
      </c>
      <c r="AA139" s="1">
        <f>IF(P139=1,$O$3,IF(P139=2,$O$4,$O$5))</f>
        <v>0</v>
      </c>
    </row>
    <row r="140">
      <c r="A140" s="1" t="s">
        <v>127</v>
      </c>
      <c r="E140" s="27" t="s">
        <v>5015</v>
      </c>
    </row>
    <row r="141">
      <c r="A141" s="1" t="s">
        <v>128</v>
      </c>
      <c r="E141" s="33" t="s">
        <v>5016</v>
      </c>
    </row>
    <row r="142">
      <c r="A142" s="1" t="s">
        <v>129</v>
      </c>
      <c r="E142" s="27" t="s">
        <v>123</v>
      </c>
    </row>
    <row r="143">
      <c r="A143" s="1" t="s">
        <v>121</v>
      </c>
      <c r="B143" s="1">
        <v>74</v>
      </c>
      <c r="C143" s="26" t="s">
        <v>5017</v>
      </c>
      <c r="D143" t="s">
        <v>123</v>
      </c>
      <c r="E143" s="27" t="s">
        <v>5018</v>
      </c>
      <c r="F143" s="28" t="s">
        <v>149</v>
      </c>
      <c r="G143" s="29">
        <v>24</v>
      </c>
      <c r="H143" s="28">
        <v>0.00025000000000000001</v>
      </c>
      <c r="I143" s="30">
        <f>ROUND(G143*H143,P4)</f>
        <v>0</v>
      </c>
      <c r="L143" s="31">
        <v>0</v>
      </c>
      <c r="M143" s="24">
        <f>ROUND(G143*L143,P4)</f>
        <v>0</v>
      </c>
      <c r="N143" s="25" t="s">
        <v>536</v>
      </c>
      <c r="O143" s="32">
        <f>M143*AA143</f>
        <v>0</v>
      </c>
      <c r="P143" s="1">
        <v>3</v>
      </c>
      <c r="AA143" s="1">
        <f>IF(P143=1,$O$3,IF(P143=2,$O$4,$O$5))</f>
        <v>0</v>
      </c>
    </row>
    <row r="144">
      <c r="A144" s="1" t="s">
        <v>127</v>
      </c>
      <c r="E144" s="27" t="s">
        <v>5018</v>
      </c>
    </row>
    <row r="145">
      <c r="A145" s="1" t="s">
        <v>128</v>
      </c>
    </row>
    <row r="146">
      <c r="A146" s="1" t="s">
        <v>129</v>
      </c>
      <c r="E146" s="27" t="s">
        <v>123</v>
      </c>
    </row>
    <row r="147">
      <c r="A147" s="1" t="s">
        <v>121</v>
      </c>
      <c r="B147" s="1">
        <v>86</v>
      </c>
      <c r="C147" s="26" t="s">
        <v>5019</v>
      </c>
      <c r="D147" t="s">
        <v>123</v>
      </c>
      <c r="E147" s="27" t="s">
        <v>5020</v>
      </c>
      <c r="F147" s="28" t="s">
        <v>149</v>
      </c>
      <c r="G147" s="29">
        <v>4</v>
      </c>
      <c r="H147" s="28">
        <v>0.002</v>
      </c>
      <c r="I147" s="30">
        <f>ROUND(G147*H147,P4)</f>
        <v>0</v>
      </c>
      <c r="L147" s="31">
        <v>0</v>
      </c>
      <c r="M147" s="24">
        <f>ROUND(G147*L147,P4)</f>
        <v>0</v>
      </c>
      <c r="N147" s="25" t="s">
        <v>536</v>
      </c>
      <c r="O147" s="32">
        <f>M147*AA147</f>
        <v>0</v>
      </c>
      <c r="P147" s="1">
        <v>3</v>
      </c>
      <c r="AA147" s="1">
        <f>IF(P147=1,$O$3,IF(P147=2,$O$4,$O$5))</f>
        <v>0</v>
      </c>
    </row>
    <row r="148">
      <c r="A148" s="1" t="s">
        <v>127</v>
      </c>
      <c r="E148" s="27" t="s">
        <v>5020</v>
      </c>
    </row>
    <row r="149">
      <c r="A149" s="1" t="s">
        <v>128</v>
      </c>
    </row>
    <row r="150">
      <c r="A150" s="1" t="s">
        <v>129</v>
      </c>
      <c r="E150" s="27" t="s">
        <v>123</v>
      </c>
    </row>
    <row r="151">
      <c r="A151" s="1" t="s">
        <v>121</v>
      </c>
      <c r="B151" s="1">
        <v>82</v>
      </c>
      <c r="C151" s="26" t="s">
        <v>5021</v>
      </c>
      <c r="D151" t="s">
        <v>123</v>
      </c>
      <c r="E151" s="27" t="s">
        <v>5022</v>
      </c>
      <c r="F151" s="28" t="s">
        <v>149</v>
      </c>
      <c r="G151" s="29">
        <v>10</v>
      </c>
      <c r="H151" s="28">
        <v>0.00042999999999999999</v>
      </c>
      <c r="I151" s="30">
        <f>ROUND(G151*H151,P4)</f>
        <v>0</v>
      </c>
      <c r="L151" s="31">
        <v>0</v>
      </c>
      <c r="M151" s="24">
        <f>ROUND(G151*L151,P4)</f>
        <v>0</v>
      </c>
      <c r="N151" s="25" t="s">
        <v>536</v>
      </c>
      <c r="O151" s="32">
        <f>M151*AA151</f>
        <v>0</v>
      </c>
      <c r="P151" s="1">
        <v>3</v>
      </c>
      <c r="AA151" s="1">
        <f>IF(P151=1,$O$3,IF(P151=2,$O$4,$O$5))</f>
        <v>0</v>
      </c>
    </row>
    <row r="152">
      <c r="A152" s="1" t="s">
        <v>127</v>
      </c>
      <c r="E152" s="27" t="s">
        <v>5022</v>
      </c>
    </row>
    <row r="153">
      <c r="A153" s="1" t="s">
        <v>128</v>
      </c>
    </row>
    <row r="154">
      <c r="A154" s="1" t="s">
        <v>129</v>
      </c>
      <c r="E154" s="27" t="s">
        <v>123</v>
      </c>
    </row>
    <row r="155">
      <c r="A155" s="1" t="s">
        <v>121</v>
      </c>
      <c r="B155" s="1">
        <v>78</v>
      </c>
      <c r="C155" s="26" t="s">
        <v>4306</v>
      </c>
      <c r="D155" t="s">
        <v>123</v>
      </c>
      <c r="E155" s="27" t="s">
        <v>4307</v>
      </c>
      <c r="F155" s="28" t="s">
        <v>149</v>
      </c>
      <c r="G155" s="29">
        <v>35</v>
      </c>
      <c r="H155" s="28">
        <v>0.00023000000000000001</v>
      </c>
      <c r="I155" s="30">
        <f>ROUND(G155*H155,P4)</f>
        <v>0</v>
      </c>
      <c r="L155" s="31">
        <v>0</v>
      </c>
      <c r="M155" s="24">
        <f>ROUND(G155*L155,P4)</f>
        <v>0</v>
      </c>
      <c r="N155" s="25" t="s">
        <v>536</v>
      </c>
      <c r="O155" s="32">
        <f>M155*AA155</f>
        <v>0</v>
      </c>
      <c r="P155" s="1">
        <v>3</v>
      </c>
      <c r="AA155" s="1">
        <f>IF(P155=1,$O$3,IF(P155=2,$O$4,$O$5))</f>
        <v>0</v>
      </c>
    </row>
    <row r="156">
      <c r="A156" s="1" t="s">
        <v>127</v>
      </c>
      <c r="E156" s="27" t="s">
        <v>4307</v>
      </c>
    </row>
    <row r="157">
      <c r="A157" s="1" t="s">
        <v>128</v>
      </c>
    </row>
    <row r="158">
      <c r="A158" s="1" t="s">
        <v>129</v>
      </c>
      <c r="E158" s="27" t="s">
        <v>123</v>
      </c>
    </row>
    <row r="159">
      <c r="A159" s="1" t="s">
        <v>121</v>
      </c>
      <c r="B159" s="1">
        <v>81</v>
      </c>
      <c r="C159" s="26" t="s">
        <v>5023</v>
      </c>
      <c r="D159" t="s">
        <v>123</v>
      </c>
      <c r="E159" s="27" t="s">
        <v>5024</v>
      </c>
      <c r="F159" s="28" t="s">
        <v>149</v>
      </c>
      <c r="G159" s="29">
        <v>16</v>
      </c>
      <c r="H159" s="28">
        <v>0.00025999999999999998</v>
      </c>
      <c r="I159" s="30">
        <f>ROUND(G159*H159,P4)</f>
        <v>0</v>
      </c>
      <c r="L159" s="31">
        <v>0</v>
      </c>
      <c r="M159" s="24">
        <f>ROUND(G159*L159,P4)</f>
        <v>0</v>
      </c>
      <c r="N159" s="25" t="s">
        <v>536</v>
      </c>
      <c r="O159" s="32">
        <f>M159*AA159</f>
        <v>0</v>
      </c>
      <c r="P159" s="1">
        <v>3</v>
      </c>
      <c r="AA159" s="1">
        <f>IF(P159=1,$O$3,IF(P159=2,$O$4,$O$5))</f>
        <v>0</v>
      </c>
    </row>
    <row r="160">
      <c r="A160" s="1" t="s">
        <v>127</v>
      </c>
      <c r="E160" s="27" t="s">
        <v>5024</v>
      </c>
    </row>
    <row r="161">
      <c r="A161" s="1" t="s">
        <v>128</v>
      </c>
    </row>
    <row r="162">
      <c r="A162" s="1" t="s">
        <v>129</v>
      </c>
      <c r="E162" s="27" t="s">
        <v>123</v>
      </c>
    </row>
    <row r="163">
      <c r="A163" s="1" t="s">
        <v>121</v>
      </c>
      <c r="B163" s="1">
        <v>70</v>
      </c>
      <c r="C163" s="26" t="s">
        <v>4310</v>
      </c>
      <c r="D163" t="s">
        <v>123</v>
      </c>
      <c r="E163" s="27" t="s">
        <v>4311</v>
      </c>
      <c r="F163" s="28" t="s">
        <v>1054</v>
      </c>
      <c r="G163" s="29">
        <v>80</v>
      </c>
      <c r="H163" s="28">
        <v>0.001</v>
      </c>
      <c r="I163" s="30">
        <f>ROUND(G163*H163,P4)</f>
        <v>0</v>
      </c>
      <c r="L163" s="31">
        <v>0</v>
      </c>
      <c r="M163" s="24">
        <f>ROUND(G163*L163,P4)</f>
        <v>0</v>
      </c>
      <c r="N163" s="25" t="s">
        <v>536</v>
      </c>
      <c r="O163" s="32">
        <f>M163*AA163</f>
        <v>0</v>
      </c>
      <c r="P163" s="1">
        <v>3</v>
      </c>
      <c r="AA163" s="1">
        <f>IF(P163=1,$O$3,IF(P163=2,$O$4,$O$5))</f>
        <v>0</v>
      </c>
    </row>
    <row r="164">
      <c r="A164" s="1" t="s">
        <v>127</v>
      </c>
      <c r="E164" s="27" t="s">
        <v>4311</v>
      </c>
    </row>
    <row r="165">
      <c r="A165" s="1" t="s">
        <v>128</v>
      </c>
    </row>
    <row r="166">
      <c r="A166" s="1" t="s">
        <v>129</v>
      </c>
      <c r="E166" s="27" t="s">
        <v>123</v>
      </c>
    </row>
    <row r="167">
      <c r="A167" s="1" t="s">
        <v>121</v>
      </c>
      <c r="B167" s="1">
        <v>90</v>
      </c>
      <c r="C167" s="26" t="s">
        <v>5025</v>
      </c>
      <c r="D167" t="s">
        <v>123</v>
      </c>
      <c r="E167" s="27" t="s">
        <v>5026</v>
      </c>
      <c r="F167" s="28" t="s">
        <v>149</v>
      </c>
      <c r="G167" s="29">
        <v>4</v>
      </c>
      <c r="H167" s="28">
        <v>0.00029</v>
      </c>
      <c r="I167" s="30">
        <f>ROUND(G167*H167,P4)</f>
        <v>0</v>
      </c>
      <c r="L167" s="31">
        <v>0</v>
      </c>
      <c r="M167" s="24">
        <f>ROUND(G167*L167,P4)</f>
        <v>0</v>
      </c>
      <c r="N167" s="25" t="s">
        <v>536</v>
      </c>
      <c r="O167" s="32">
        <f>M167*AA167</f>
        <v>0</v>
      </c>
      <c r="P167" s="1">
        <v>3</v>
      </c>
      <c r="AA167" s="1">
        <f>IF(P167=1,$O$3,IF(P167=2,$O$4,$O$5))</f>
        <v>0</v>
      </c>
    </row>
    <row r="168">
      <c r="A168" s="1" t="s">
        <v>127</v>
      </c>
      <c r="E168" s="27" t="s">
        <v>5026</v>
      </c>
    </row>
    <row r="169">
      <c r="A169" s="1" t="s">
        <v>128</v>
      </c>
    </row>
    <row r="170">
      <c r="A170" s="1" t="s">
        <v>129</v>
      </c>
      <c r="E170" s="27" t="s">
        <v>123</v>
      </c>
    </row>
    <row r="171">
      <c r="A171" s="1" t="s">
        <v>121</v>
      </c>
      <c r="B171" s="1">
        <v>88</v>
      </c>
      <c r="C171" s="26" t="s">
        <v>5027</v>
      </c>
      <c r="D171" t="s">
        <v>123</v>
      </c>
      <c r="E171" s="27" t="s">
        <v>5028</v>
      </c>
      <c r="F171" s="28" t="s">
        <v>149</v>
      </c>
      <c r="G171" s="29">
        <v>4</v>
      </c>
      <c r="H171" s="28">
        <v>0.0022000000000000001</v>
      </c>
      <c r="I171" s="30">
        <f>ROUND(G171*H171,P4)</f>
        <v>0</v>
      </c>
      <c r="L171" s="31">
        <v>0</v>
      </c>
      <c r="M171" s="24">
        <f>ROUND(G171*L171,P4)</f>
        <v>0</v>
      </c>
      <c r="N171" s="25" t="s">
        <v>536</v>
      </c>
      <c r="O171" s="32">
        <f>M171*AA171</f>
        <v>0</v>
      </c>
      <c r="P171" s="1">
        <v>3</v>
      </c>
      <c r="AA171" s="1">
        <f>IF(P171=1,$O$3,IF(P171=2,$O$4,$O$5))</f>
        <v>0</v>
      </c>
    </row>
    <row r="172">
      <c r="A172" s="1" t="s">
        <v>127</v>
      </c>
      <c r="E172" s="27" t="s">
        <v>5028</v>
      </c>
    </row>
    <row r="173">
      <c r="A173" s="1" t="s">
        <v>128</v>
      </c>
    </row>
    <row r="174">
      <c r="A174" s="1" t="s">
        <v>129</v>
      </c>
      <c r="E174" s="27" t="s">
        <v>123</v>
      </c>
    </row>
    <row r="175">
      <c r="A175" s="1" t="s">
        <v>121</v>
      </c>
      <c r="B175" s="1">
        <v>57</v>
      </c>
      <c r="C175" s="26" t="s">
        <v>5029</v>
      </c>
      <c r="D175" t="s">
        <v>123</v>
      </c>
      <c r="E175" s="27" t="s">
        <v>5030</v>
      </c>
      <c r="F175" s="28" t="s">
        <v>149</v>
      </c>
      <c r="G175" s="29">
        <v>10</v>
      </c>
      <c r="H175" s="28">
        <v>0.00025000000000000001</v>
      </c>
      <c r="I175" s="30">
        <f>ROUND(G175*H175,P4)</f>
        <v>0</v>
      </c>
      <c r="L175" s="31">
        <v>0</v>
      </c>
      <c r="M175" s="24">
        <f>ROUND(G175*L175,P4)</f>
        <v>0</v>
      </c>
      <c r="N175" s="25" t="s">
        <v>536</v>
      </c>
      <c r="O175" s="32">
        <f>M175*AA175</f>
        <v>0</v>
      </c>
      <c r="P175" s="1">
        <v>3</v>
      </c>
      <c r="AA175" s="1">
        <f>IF(P175=1,$O$3,IF(P175=2,$O$4,$O$5))</f>
        <v>0</v>
      </c>
    </row>
    <row r="176">
      <c r="A176" s="1" t="s">
        <v>127</v>
      </c>
      <c r="E176" s="27" t="s">
        <v>5030</v>
      </c>
    </row>
    <row r="177">
      <c r="A177" s="1" t="s">
        <v>128</v>
      </c>
    </row>
    <row r="178">
      <c r="A178" s="1" t="s">
        <v>129</v>
      </c>
      <c r="E178" s="27" t="s">
        <v>123</v>
      </c>
    </row>
    <row r="179">
      <c r="A179" s="1" t="s">
        <v>121</v>
      </c>
      <c r="B179" s="1">
        <v>59</v>
      </c>
      <c r="C179" s="26" t="s">
        <v>5031</v>
      </c>
      <c r="D179" t="s">
        <v>123</v>
      </c>
      <c r="E179" s="27" t="s">
        <v>5032</v>
      </c>
      <c r="F179" s="28" t="s">
        <v>149</v>
      </c>
      <c r="G179" s="29">
        <v>2</v>
      </c>
      <c r="H179" s="28">
        <v>0.00035</v>
      </c>
      <c r="I179" s="30">
        <f>ROUND(G179*H179,P4)</f>
        <v>0</v>
      </c>
      <c r="L179" s="31">
        <v>0</v>
      </c>
      <c r="M179" s="24">
        <f>ROUND(G179*L179,P4)</f>
        <v>0</v>
      </c>
      <c r="N179" s="25" t="s">
        <v>536</v>
      </c>
      <c r="O179" s="32">
        <f>M179*AA179</f>
        <v>0</v>
      </c>
      <c r="P179" s="1">
        <v>3</v>
      </c>
      <c r="AA179" s="1">
        <f>IF(P179=1,$O$3,IF(P179=2,$O$4,$O$5))</f>
        <v>0</v>
      </c>
    </row>
    <row r="180">
      <c r="A180" s="1" t="s">
        <v>127</v>
      </c>
      <c r="E180" s="27" t="s">
        <v>5032</v>
      </c>
    </row>
    <row r="181">
      <c r="A181" s="1" t="s">
        <v>128</v>
      </c>
    </row>
    <row r="182">
      <c r="A182" s="1" t="s">
        <v>129</v>
      </c>
      <c r="E182" s="27" t="s">
        <v>123</v>
      </c>
    </row>
    <row r="183" ht="25.5">
      <c r="A183" s="1" t="s">
        <v>121</v>
      </c>
      <c r="B183" s="1">
        <v>53</v>
      </c>
      <c r="C183" s="26" t="s">
        <v>5033</v>
      </c>
      <c r="D183" t="s">
        <v>123</v>
      </c>
      <c r="E183" s="27" t="s">
        <v>5034</v>
      </c>
      <c r="F183" s="28" t="s">
        <v>149</v>
      </c>
      <c r="G183" s="29">
        <v>1</v>
      </c>
      <c r="H183" s="28">
        <v>0.0050000000000000001</v>
      </c>
      <c r="I183" s="30">
        <f>ROUND(G183*H183,P4)</f>
        <v>0</v>
      </c>
      <c r="L183" s="31">
        <v>0</v>
      </c>
      <c r="M183" s="24">
        <f>ROUND(G183*L183,P4)</f>
        <v>0</v>
      </c>
      <c r="N183" s="25" t="s">
        <v>536</v>
      </c>
      <c r="O183" s="32">
        <f>M183*AA183</f>
        <v>0</v>
      </c>
      <c r="P183" s="1">
        <v>3</v>
      </c>
      <c r="AA183" s="1">
        <f>IF(P183=1,$O$3,IF(P183=2,$O$4,$O$5))</f>
        <v>0</v>
      </c>
    </row>
    <row r="184" ht="25.5">
      <c r="A184" s="1" t="s">
        <v>127</v>
      </c>
      <c r="E184" s="27" t="s">
        <v>5034</v>
      </c>
    </row>
    <row r="185">
      <c r="A185" s="1" t="s">
        <v>128</v>
      </c>
    </row>
    <row r="186">
      <c r="A186" s="1" t="s">
        <v>129</v>
      </c>
      <c r="E186" s="27" t="s">
        <v>123</v>
      </c>
    </row>
    <row r="187" ht="25.5">
      <c r="A187" s="1" t="s">
        <v>121</v>
      </c>
      <c r="B187" s="1">
        <v>13</v>
      </c>
      <c r="C187" s="26" t="s">
        <v>5035</v>
      </c>
      <c r="D187" t="s">
        <v>123</v>
      </c>
      <c r="E187" s="27" t="s">
        <v>5036</v>
      </c>
      <c r="F187" s="28" t="s">
        <v>142</v>
      </c>
      <c r="G187" s="29">
        <v>50</v>
      </c>
      <c r="H187" s="28">
        <v>0</v>
      </c>
      <c r="I187" s="30">
        <f>ROUND(G187*H187,P4)</f>
        <v>0</v>
      </c>
      <c r="L187" s="31">
        <v>0</v>
      </c>
      <c r="M187" s="24">
        <f>ROUND(G187*L187,P4)</f>
        <v>0</v>
      </c>
      <c r="N187" s="25" t="s">
        <v>536</v>
      </c>
      <c r="O187" s="32">
        <f>M187*AA187</f>
        <v>0</v>
      </c>
      <c r="P187" s="1">
        <v>3</v>
      </c>
      <c r="AA187" s="1">
        <f>IF(P187=1,$O$3,IF(P187=2,$O$4,$O$5))</f>
        <v>0</v>
      </c>
    </row>
    <row r="188" ht="25.5">
      <c r="A188" s="1" t="s">
        <v>127</v>
      </c>
      <c r="E188" s="27" t="s">
        <v>5036</v>
      </c>
    </row>
    <row r="189">
      <c r="A189" s="1" t="s">
        <v>128</v>
      </c>
    </row>
    <row r="190">
      <c r="A190" s="1" t="s">
        <v>129</v>
      </c>
      <c r="E190" s="27" t="s">
        <v>123</v>
      </c>
    </row>
    <row r="191" ht="25.5">
      <c r="A191" s="1" t="s">
        <v>121</v>
      </c>
      <c r="B191" s="1">
        <v>15</v>
      </c>
      <c r="C191" s="26" t="s">
        <v>4273</v>
      </c>
      <c r="D191" t="s">
        <v>123</v>
      </c>
      <c r="E191" s="27" t="s">
        <v>4274</v>
      </c>
      <c r="F191" s="28" t="s">
        <v>142</v>
      </c>
      <c r="G191" s="29">
        <v>30</v>
      </c>
      <c r="H191" s="28">
        <v>0</v>
      </c>
      <c r="I191" s="30">
        <f>ROUND(G191*H191,P4)</f>
        <v>0</v>
      </c>
      <c r="L191" s="31">
        <v>0</v>
      </c>
      <c r="M191" s="24">
        <f>ROUND(G191*L191,P4)</f>
        <v>0</v>
      </c>
      <c r="N191" s="25" t="s">
        <v>536</v>
      </c>
      <c r="O191" s="32">
        <f>M191*AA191</f>
        <v>0</v>
      </c>
      <c r="P191" s="1">
        <v>3</v>
      </c>
      <c r="AA191" s="1">
        <f>IF(P191=1,$O$3,IF(P191=2,$O$4,$O$5))</f>
        <v>0</v>
      </c>
    </row>
    <row r="192" ht="25.5">
      <c r="A192" s="1" t="s">
        <v>127</v>
      </c>
      <c r="E192" s="27" t="s">
        <v>4274</v>
      </c>
    </row>
    <row r="193">
      <c r="A193" s="1" t="s">
        <v>128</v>
      </c>
    </row>
    <row r="194">
      <c r="A194" s="1" t="s">
        <v>129</v>
      </c>
      <c r="E194" s="27" t="s">
        <v>123</v>
      </c>
    </row>
    <row r="195" ht="25.5">
      <c r="A195" s="1" t="s">
        <v>121</v>
      </c>
      <c r="B195" s="1">
        <v>17</v>
      </c>
      <c r="C195" s="26" t="s">
        <v>5037</v>
      </c>
      <c r="D195" t="s">
        <v>123</v>
      </c>
      <c r="E195" s="27" t="s">
        <v>5038</v>
      </c>
      <c r="F195" s="28" t="s">
        <v>142</v>
      </c>
      <c r="G195" s="29">
        <v>4</v>
      </c>
      <c r="H195" s="28">
        <v>0</v>
      </c>
      <c r="I195" s="30">
        <f>ROUND(G195*H195,P4)</f>
        <v>0</v>
      </c>
      <c r="L195" s="31">
        <v>0</v>
      </c>
      <c r="M195" s="24">
        <f>ROUND(G195*L195,P4)</f>
        <v>0</v>
      </c>
      <c r="N195" s="25" t="s">
        <v>536</v>
      </c>
      <c r="O195" s="32">
        <f>M195*AA195</f>
        <v>0</v>
      </c>
      <c r="P195" s="1">
        <v>3</v>
      </c>
      <c r="AA195" s="1">
        <f>IF(P195=1,$O$3,IF(P195=2,$O$4,$O$5))</f>
        <v>0</v>
      </c>
    </row>
    <row r="196" ht="25.5">
      <c r="A196" s="1" t="s">
        <v>127</v>
      </c>
      <c r="E196" s="27" t="s">
        <v>5038</v>
      </c>
    </row>
    <row r="197">
      <c r="A197" s="1" t="s">
        <v>128</v>
      </c>
    </row>
    <row r="198">
      <c r="A198" s="1" t="s">
        <v>129</v>
      </c>
      <c r="E198" s="27" t="s">
        <v>123</v>
      </c>
    </row>
    <row r="199" ht="25.5">
      <c r="A199" s="1" t="s">
        <v>121</v>
      </c>
      <c r="B199" s="1">
        <v>19</v>
      </c>
      <c r="C199" s="26" t="s">
        <v>813</v>
      </c>
      <c r="D199" t="s">
        <v>123</v>
      </c>
      <c r="E199" s="27" t="s">
        <v>814</v>
      </c>
      <c r="F199" s="28" t="s">
        <v>149</v>
      </c>
      <c r="G199" s="29">
        <v>5</v>
      </c>
      <c r="H199" s="28">
        <v>0</v>
      </c>
      <c r="I199" s="30">
        <f>ROUND(G199*H199,P4)</f>
        <v>0</v>
      </c>
      <c r="L199" s="31">
        <v>0</v>
      </c>
      <c r="M199" s="24">
        <f>ROUND(G199*L199,P4)</f>
        <v>0</v>
      </c>
      <c r="N199" s="25" t="s">
        <v>536</v>
      </c>
      <c r="O199" s="32">
        <f>M199*AA199</f>
        <v>0</v>
      </c>
      <c r="P199" s="1">
        <v>3</v>
      </c>
      <c r="AA199" s="1">
        <f>IF(P199=1,$O$3,IF(P199=2,$O$4,$O$5))</f>
        <v>0</v>
      </c>
    </row>
    <row r="200" ht="38.25">
      <c r="A200" s="1" t="s">
        <v>127</v>
      </c>
      <c r="E200" s="27" t="s">
        <v>815</v>
      </c>
    </row>
    <row r="201">
      <c r="A201" s="1" t="s">
        <v>128</v>
      </c>
    </row>
    <row r="202">
      <c r="A202" s="1" t="s">
        <v>129</v>
      </c>
      <c r="E202" s="27" t="s">
        <v>123</v>
      </c>
    </row>
    <row r="203" ht="25.5">
      <c r="A203" s="1" t="s">
        <v>121</v>
      </c>
      <c r="B203" s="1">
        <v>21</v>
      </c>
      <c r="C203" s="26" t="s">
        <v>5039</v>
      </c>
      <c r="D203" t="s">
        <v>123</v>
      </c>
      <c r="E203" s="27" t="s">
        <v>5040</v>
      </c>
      <c r="F203" s="28" t="s">
        <v>149</v>
      </c>
      <c r="G203" s="29">
        <v>15</v>
      </c>
      <c r="H203" s="28">
        <v>0</v>
      </c>
      <c r="I203" s="30">
        <f>ROUND(G203*H203,P4)</f>
        <v>0</v>
      </c>
      <c r="L203" s="31">
        <v>0</v>
      </c>
      <c r="M203" s="24">
        <f>ROUND(G203*L203,P4)</f>
        <v>0</v>
      </c>
      <c r="N203" s="25" t="s">
        <v>536</v>
      </c>
      <c r="O203" s="32">
        <f>M203*AA203</f>
        <v>0</v>
      </c>
      <c r="P203" s="1">
        <v>3</v>
      </c>
      <c r="AA203" s="1">
        <f>IF(P203=1,$O$3,IF(P203=2,$O$4,$O$5))</f>
        <v>0</v>
      </c>
    </row>
    <row r="204" ht="25.5">
      <c r="A204" s="1" t="s">
        <v>127</v>
      </c>
      <c r="E204" s="27" t="s">
        <v>5041</v>
      </c>
    </row>
    <row r="205">
      <c r="A205" s="1" t="s">
        <v>128</v>
      </c>
    </row>
    <row r="206">
      <c r="A206" s="1" t="s">
        <v>129</v>
      </c>
      <c r="E206" s="27" t="s">
        <v>123</v>
      </c>
    </row>
    <row r="207" ht="25.5">
      <c r="A207" s="1" t="s">
        <v>121</v>
      </c>
      <c r="B207" s="1">
        <v>23</v>
      </c>
      <c r="C207" s="26" t="s">
        <v>5042</v>
      </c>
      <c r="D207" t="s">
        <v>123</v>
      </c>
      <c r="E207" s="27" t="s">
        <v>5043</v>
      </c>
      <c r="F207" s="28" t="s">
        <v>149</v>
      </c>
      <c r="G207" s="29">
        <v>2</v>
      </c>
      <c r="H207" s="28">
        <v>0</v>
      </c>
      <c r="I207" s="30">
        <f>ROUND(G207*H207,P4)</f>
        <v>0</v>
      </c>
      <c r="L207" s="31">
        <v>0</v>
      </c>
      <c r="M207" s="24">
        <f>ROUND(G207*L207,P4)</f>
        <v>0</v>
      </c>
      <c r="N207" s="25" t="s">
        <v>536</v>
      </c>
      <c r="O207" s="32">
        <f>M207*AA207</f>
        <v>0</v>
      </c>
      <c r="P207" s="1">
        <v>3</v>
      </c>
      <c r="AA207" s="1">
        <f>IF(P207=1,$O$3,IF(P207=2,$O$4,$O$5))</f>
        <v>0</v>
      </c>
    </row>
    <row r="208" ht="38.25">
      <c r="A208" s="1" t="s">
        <v>127</v>
      </c>
      <c r="E208" s="27" t="s">
        <v>5044</v>
      </c>
    </row>
    <row r="209">
      <c r="A209" s="1" t="s">
        <v>128</v>
      </c>
    </row>
    <row r="210">
      <c r="A210" s="1" t="s">
        <v>129</v>
      </c>
      <c r="E210" s="27" t="s">
        <v>123</v>
      </c>
    </row>
    <row r="211" ht="38.25">
      <c r="A211" s="1" t="s">
        <v>121</v>
      </c>
      <c r="B211" s="1">
        <v>25</v>
      </c>
      <c r="C211" s="26" t="s">
        <v>570</v>
      </c>
      <c r="D211" t="s">
        <v>123</v>
      </c>
      <c r="E211" s="27" t="s">
        <v>571</v>
      </c>
      <c r="F211" s="28" t="s">
        <v>142</v>
      </c>
      <c r="G211" s="29">
        <v>55</v>
      </c>
      <c r="H211" s="28">
        <v>0</v>
      </c>
      <c r="I211" s="30">
        <f>ROUND(G211*H211,P4)</f>
        <v>0</v>
      </c>
      <c r="L211" s="31">
        <v>0</v>
      </c>
      <c r="M211" s="24">
        <f>ROUND(G211*L211,P4)</f>
        <v>0</v>
      </c>
      <c r="N211" s="25" t="s">
        <v>536</v>
      </c>
      <c r="O211" s="32">
        <f>M211*AA211</f>
        <v>0</v>
      </c>
      <c r="P211" s="1">
        <v>3</v>
      </c>
      <c r="AA211" s="1">
        <f>IF(P211=1,$O$3,IF(P211=2,$O$4,$O$5))</f>
        <v>0</v>
      </c>
    </row>
    <row r="212" ht="38.25">
      <c r="A212" s="1" t="s">
        <v>127</v>
      </c>
      <c r="E212" s="27" t="s">
        <v>572</v>
      </c>
    </row>
    <row r="213">
      <c r="A213" s="1" t="s">
        <v>128</v>
      </c>
      <c r="E213" s="33" t="s">
        <v>5045</v>
      </c>
    </row>
    <row r="214">
      <c r="A214" s="1" t="s">
        <v>129</v>
      </c>
      <c r="E214" s="27" t="s">
        <v>123</v>
      </c>
    </row>
    <row r="215" ht="25.5">
      <c r="A215" s="1" t="s">
        <v>121</v>
      </c>
      <c r="B215" s="1">
        <v>28</v>
      </c>
      <c r="C215" s="26" t="s">
        <v>4184</v>
      </c>
      <c r="D215" t="s">
        <v>123</v>
      </c>
      <c r="E215" s="27" t="s">
        <v>4185</v>
      </c>
      <c r="F215" s="28" t="s">
        <v>142</v>
      </c>
      <c r="G215" s="29">
        <v>200</v>
      </c>
      <c r="H215" s="28">
        <v>0</v>
      </c>
      <c r="I215" s="30">
        <f>ROUND(G215*H215,P4)</f>
        <v>0</v>
      </c>
      <c r="L215" s="31">
        <v>0</v>
      </c>
      <c r="M215" s="24">
        <f>ROUND(G215*L215,P4)</f>
        <v>0</v>
      </c>
      <c r="N215" s="25" t="s">
        <v>536</v>
      </c>
      <c r="O215" s="32">
        <f>M215*AA215</f>
        <v>0</v>
      </c>
      <c r="P215" s="1">
        <v>3</v>
      </c>
      <c r="AA215" s="1">
        <f>IF(P215=1,$O$3,IF(P215=2,$O$4,$O$5))</f>
        <v>0</v>
      </c>
    </row>
    <row r="216" ht="25.5">
      <c r="A216" s="1" t="s">
        <v>127</v>
      </c>
      <c r="E216" s="27" t="s">
        <v>4185</v>
      </c>
    </row>
    <row r="217">
      <c r="A217" s="1" t="s">
        <v>128</v>
      </c>
    </row>
    <row r="218">
      <c r="A218" s="1" t="s">
        <v>129</v>
      </c>
      <c r="E218" s="27" t="s">
        <v>123</v>
      </c>
    </row>
    <row r="219" ht="25.5">
      <c r="A219" s="1" t="s">
        <v>121</v>
      </c>
      <c r="B219" s="1">
        <v>30</v>
      </c>
      <c r="C219" s="26" t="s">
        <v>4186</v>
      </c>
      <c r="D219" t="s">
        <v>123</v>
      </c>
      <c r="E219" s="27" t="s">
        <v>4187</v>
      </c>
      <c r="F219" s="28" t="s">
        <v>142</v>
      </c>
      <c r="G219" s="29">
        <v>250</v>
      </c>
      <c r="H219" s="28">
        <v>0</v>
      </c>
      <c r="I219" s="30">
        <f>ROUND(G219*H219,P4)</f>
        <v>0</v>
      </c>
      <c r="L219" s="31">
        <v>0</v>
      </c>
      <c r="M219" s="24">
        <f>ROUND(G219*L219,P4)</f>
        <v>0</v>
      </c>
      <c r="N219" s="25" t="s">
        <v>536</v>
      </c>
      <c r="O219" s="32">
        <f>M219*AA219</f>
        <v>0</v>
      </c>
      <c r="P219" s="1">
        <v>3</v>
      </c>
      <c r="AA219" s="1">
        <f>IF(P219=1,$O$3,IF(P219=2,$O$4,$O$5))</f>
        <v>0</v>
      </c>
    </row>
    <row r="220" ht="25.5">
      <c r="A220" s="1" t="s">
        <v>127</v>
      </c>
      <c r="E220" s="27" t="s">
        <v>4187</v>
      </c>
    </row>
    <row r="221">
      <c r="A221" s="1" t="s">
        <v>128</v>
      </c>
    </row>
    <row r="222">
      <c r="A222" s="1" t="s">
        <v>129</v>
      </c>
      <c r="E222" s="27" t="s">
        <v>123</v>
      </c>
    </row>
    <row r="223" ht="25.5">
      <c r="A223" s="1" t="s">
        <v>121</v>
      </c>
      <c r="B223" s="1">
        <v>32</v>
      </c>
      <c r="C223" s="26" t="s">
        <v>622</v>
      </c>
      <c r="D223" t="s">
        <v>123</v>
      </c>
      <c r="E223" s="27" t="s">
        <v>623</v>
      </c>
      <c r="F223" s="28" t="s">
        <v>142</v>
      </c>
      <c r="G223" s="29">
        <v>350</v>
      </c>
      <c r="H223" s="28">
        <v>0</v>
      </c>
      <c r="I223" s="30">
        <f>ROUND(G223*H223,P4)</f>
        <v>0</v>
      </c>
      <c r="L223" s="31">
        <v>0</v>
      </c>
      <c r="M223" s="24">
        <f>ROUND(G223*L223,P4)</f>
        <v>0</v>
      </c>
      <c r="N223" s="25" t="s">
        <v>536</v>
      </c>
      <c r="O223" s="32">
        <f>M223*AA223</f>
        <v>0</v>
      </c>
      <c r="P223" s="1">
        <v>3</v>
      </c>
      <c r="AA223" s="1">
        <f>IF(P223=1,$O$3,IF(P223=2,$O$4,$O$5))</f>
        <v>0</v>
      </c>
    </row>
    <row r="224" ht="25.5">
      <c r="A224" s="1" t="s">
        <v>127</v>
      </c>
      <c r="E224" s="27" t="s">
        <v>623</v>
      </c>
    </row>
    <row r="225">
      <c r="A225" s="1" t="s">
        <v>128</v>
      </c>
    </row>
    <row r="226">
      <c r="A226" s="1" t="s">
        <v>129</v>
      </c>
      <c r="E226" s="27" t="s">
        <v>123</v>
      </c>
    </row>
    <row r="227" ht="25.5">
      <c r="A227" s="1" t="s">
        <v>121</v>
      </c>
      <c r="B227" s="1">
        <v>34</v>
      </c>
      <c r="C227" s="26" t="s">
        <v>4190</v>
      </c>
      <c r="D227" t="s">
        <v>123</v>
      </c>
      <c r="E227" s="27" t="s">
        <v>4191</v>
      </c>
      <c r="F227" s="28" t="s">
        <v>142</v>
      </c>
      <c r="G227" s="29">
        <v>260</v>
      </c>
      <c r="H227" s="28">
        <v>0</v>
      </c>
      <c r="I227" s="30">
        <f>ROUND(G227*H227,P4)</f>
        <v>0</v>
      </c>
      <c r="L227" s="31">
        <v>0</v>
      </c>
      <c r="M227" s="24">
        <f>ROUND(G227*L227,P4)</f>
        <v>0</v>
      </c>
      <c r="N227" s="25" t="s">
        <v>536</v>
      </c>
      <c r="O227" s="32">
        <f>M227*AA227</f>
        <v>0</v>
      </c>
      <c r="P227" s="1">
        <v>3</v>
      </c>
      <c r="AA227" s="1">
        <f>IF(P227=1,$O$3,IF(P227=2,$O$4,$O$5))</f>
        <v>0</v>
      </c>
    </row>
    <row r="228" ht="25.5">
      <c r="A228" s="1" t="s">
        <v>127</v>
      </c>
      <c r="E228" s="27" t="s">
        <v>4191</v>
      </c>
    </row>
    <row r="229">
      <c r="A229" s="1" t="s">
        <v>128</v>
      </c>
      <c r="E229" s="33" t="s">
        <v>5046</v>
      </c>
    </row>
    <row r="230">
      <c r="A230" s="1" t="s">
        <v>129</v>
      </c>
      <c r="E230" s="27" t="s">
        <v>123</v>
      </c>
    </row>
    <row r="231" ht="25.5">
      <c r="A231" s="1" t="s">
        <v>121</v>
      </c>
      <c r="B231" s="1">
        <v>37</v>
      </c>
      <c r="C231" s="26" t="s">
        <v>4195</v>
      </c>
      <c r="D231" t="s">
        <v>123</v>
      </c>
      <c r="E231" s="27" t="s">
        <v>4196</v>
      </c>
      <c r="F231" s="28" t="s">
        <v>142</v>
      </c>
      <c r="G231" s="29">
        <v>40</v>
      </c>
      <c r="H231" s="28">
        <v>0</v>
      </c>
      <c r="I231" s="30">
        <f>ROUND(G231*H231,P4)</f>
        <v>0</v>
      </c>
      <c r="L231" s="31">
        <v>0</v>
      </c>
      <c r="M231" s="24">
        <f>ROUND(G231*L231,P4)</f>
        <v>0</v>
      </c>
      <c r="N231" s="25" t="s">
        <v>536</v>
      </c>
      <c r="O231" s="32">
        <f>M231*AA231</f>
        <v>0</v>
      </c>
      <c r="P231" s="1">
        <v>3</v>
      </c>
      <c r="AA231" s="1">
        <f>IF(P231=1,$O$3,IF(P231=2,$O$4,$O$5))</f>
        <v>0</v>
      </c>
    </row>
    <row r="232" ht="25.5">
      <c r="A232" s="1" t="s">
        <v>127</v>
      </c>
      <c r="E232" s="27" t="s">
        <v>4196</v>
      </c>
    </row>
    <row r="233">
      <c r="A233" s="1" t="s">
        <v>128</v>
      </c>
    </row>
    <row r="234">
      <c r="A234" s="1" t="s">
        <v>129</v>
      </c>
      <c r="E234" s="27" t="s">
        <v>123</v>
      </c>
    </row>
    <row r="235" ht="25.5">
      <c r="A235" s="1" t="s">
        <v>121</v>
      </c>
      <c r="B235" s="1">
        <v>39</v>
      </c>
      <c r="C235" s="26" t="s">
        <v>5047</v>
      </c>
      <c r="D235" t="s">
        <v>123</v>
      </c>
      <c r="E235" s="27" t="s">
        <v>5048</v>
      </c>
      <c r="F235" s="28" t="s">
        <v>142</v>
      </c>
      <c r="G235" s="29">
        <v>55</v>
      </c>
      <c r="H235" s="28">
        <v>0</v>
      </c>
      <c r="I235" s="30">
        <f>ROUND(G235*H235,P4)</f>
        <v>0</v>
      </c>
      <c r="L235" s="31">
        <v>0</v>
      </c>
      <c r="M235" s="24">
        <f>ROUND(G235*L235,P4)</f>
        <v>0</v>
      </c>
      <c r="N235" s="25" t="s">
        <v>536</v>
      </c>
      <c r="O235" s="32">
        <f>M235*AA235</f>
        <v>0</v>
      </c>
      <c r="P235" s="1">
        <v>3</v>
      </c>
      <c r="AA235" s="1">
        <f>IF(P235=1,$O$3,IF(P235=2,$O$4,$O$5))</f>
        <v>0</v>
      </c>
    </row>
    <row r="236" ht="25.5">
      <c r="A236" s="1" t="s">
        <v>127</v>
      </c>
      <c r="E236" s="27" t="s">
        <v>5048</v>
      </c>
    </row>
    <row r="237">
      <c r="A237" s="1" t="s">
        <v>128</v>
      </c>
      <c r="E237" s="33" t="s">
        <v>5049</v>
      </c>
    </row>
    <row r="238">
      <c r="A238" s="1" t="s">
        <v>129</v>
      </c>
      <c r="E238" s="27" t="s">
        <v>123</v>
      </c>
    </row>
    <row r="239" ht="25.5">
      <c r="A239" s="1" t="s">
        <v>121</v>
      </c>
      <c r="B239" s="1">
        <v>42</v>
      </c>
      <c r="C239" s="26" t="s">
        <v>5050</v>
      </c>
      <c r="D239" t="s">
        <v>123</v>
      </c>
      <c r="E239" s="27" t="s">
        <v>5051</v>
      </c>
      <c r="F239" s="28" t="s">
        <v>142</v>
      </c>
      <c r="G239" s="29">
        <v>30</v>
      </c>
      <c r="H239" s="28">
        <v>0</v>
      </c>
      <c r="I239" s="30">
        <f>ROUND(G239*H239,P4)</f>
        <v>0</v>
      </c>
      <c r="L239" s="31">
        <v>0</v>
      </c>
      <c r="M239" s="24">
        <f>ROUND(G239*L239,P4)</f>
        <v>0</v>
      </c>
      <c r="N239" s="25" t="s">
        <v>536</v>
      </c>
      <c r="O239" s="32">
        <f>M239*AA239</f>
        <v>0</v>
      </c>
      <c r="P239" s="1">
        <v>3</v>
      </c>
      <c r="AA239" s="1">
        <f>IF(P239=1,$O$3,IF(P239=2,$O$4,$O$5))</f>
        <v>0</v>
      </c>
    </row>
    <row r="240" ht="25.5">
      <c r="A240" s="1" t="s">
        <v>127</v>
      </c>
      <c r="E240" s="27" t="s">
        <v>5051</v>
      </c>
    </row>
    <row r="241">
      <c r="A241" s="1" t="s">
        <v>128</v>
      </c>
    </row>
    <row r="242">
      <c r="A242" s="1" t="s">
        <v>129</v>
      </c>
      <c r="E242" s="27" t="s">
        <v>123</v>
      </c>
    </row>
    <row r="243" ht="25.5">
      <c r="A243" s="1" t="s">
        <v>121</v>
      </c>
      <c r="B243" s="1">
        <v>44</v>
      </c>
      <c r="C243" s="26" t="s">
        <v>5052</v>
      </c>
      <c r="D243" t="s">
        <v>123</v>
      </c>
      <c r="E243" s="27" t="s">
        <v>5053</v>
      </c>
      <c r="F243" s="28" t="s">
        <v>142</v>
      </c>
      <c r="G243" s="29">
        <v>90</v>
      </c>
      <c r="H243" s="28">
        <v>0</v>
      </c>
      <c r="I243" s="30">
        <f>ROUND(G243*H243,P4)</f>
        <v>0</v>
      </c>
      <c r="L243" s="31">
        <v>0</v>
      </c>
      <c r="M243" s="24">
        <f>ROUND(G243*L243,P4)</f>
        <v>0</v>
      </c>
      <c r="N243" s="25" t="s">
        <v>536</v>
      </c>
      <c r="O243" s="32">
        <f>M243*AA243</f>
        <v>0</v>
      </c>
      <c r="P243" s="1">
        <v>3</v>
      </c>
      <c r="AA243" s="1">
        <f>IF(P243=1,$O$3,IF(P243=2,$O$4,$O$5))</f>
        <v>0</v>
      </c>
    </row>
    <row r="244" ht="25.5">
      <c r="A244" s="1" t="s">
        <v>127</v>
      </c>
      <c r="E244" s="27" t="s">
        <v>5053</v>
      </c>
    </row>
    <row r="245">
      <c r="A245" s="1" t="s">
        <v>128</v>
      </c>
    </row>
    <row r="246">
      <c r="A246" s="1" t="s">
        <v>129</v>
      </c>
      <c r="E246" s="27" t="s">
        <v>123</v>
      </c>
    </row>
    <row r="247" ht="25.5">
      <c r="A247" s="1" t="s">
        <v>121</v>
      </c>
      <c r="B247" s="1">
        <v>46</v>
      </c>
      <c r="C247" s="26" t="s">
        <v>4232</v>
      </c>
      <c r="D247" t="s">
        <v>123</v>
      </c>
      <c r="E247" s="27" t="s">
        <v>4233</v>
      </c>
      <c r="F247" s="28" t="s">
        <v>149</v>
      </c>
      <c r="G247" s="29">
        <v>4</v>
      </c>
      <c r="H247" s="28">
        <v>0</v>
      </c>
      <c r="I247" s="30">
        <f>ROUND(G247*H247,P4)</f>
        <v>0</v>
      </c>
      <c r="L247" s="31">
        <v>0</v>
      </c>
      <c r="M247" s="24">
        <f>ROUND(G247*L247,P4)</f>
        <v>0</v>
      </c>
      <c r="N247" s="25" t="s">
        <v>536</v>
      </c>
      <c r="O247" s="32">
        <f>M247*AA247</f>
        <v>0</v>
      </c>
      <c r="P247" s="1">
        <v>3</v>
      </c>
      <c r="AA247" s="1">
        <f>IF(P247=1,$O$3,IF(P247=2,$O$4,$O$5))</f>
        <v>0</v>
      </c>
    </row>
    <row r="248" ht="25.5">
      <c r="A248" s="1" t="s">
        <v>127</v>
      </c>
      <c r="E248" s="27" t="s">
        <v>4233</v>
      </c>
    </row>
    <row r="249">
      <c r="A249" s="1" t="s">
        <v>128</v>
      </c>
    </row>
    <row r="250">
      <c r="A250" s="1" t="s">
        <v>129</v>
      </c>
      <c r="E250" s="27" t="s">
        <v>123</v>
      </c>
    </row>
    <row r="251" ht="25.5">
      <c r="A251" s="1" t="s">
        <v>121</v>
      </c>
      <c r="B251" s="1">
        <v>48</v>
      </c>
      <c r="C251" s="26" t="s">
        <v>5054</v>
      </c>
      <c r="D251" t="s">
        <v>123</v>
      </c>
      <c r="E251" s="27" t="s">
        <v>5055</v>
      </c>
      <c r="F251" s="28" t="s">
        <v>149</v>
      </c>
      <c r="G251" s="29">
        <v>2</v>
      </c>
      <c r="H251" s="28">
        <v>0</v>
      </c>
      <c r="I251" s="30">
        <f>ROUND(G251*H251,P4)</f>
        <v>0</v>
      </c>
      <c r="L251" s="31">
        <v>0</v>
      </c>
      <c r="M251" s="24">
        <f>ROUND(G251*L251,P4)</f>
        <v>0</v>
      </c>
      <c r="N251" s="25" t="s">
        <v>536</v>
      </c>
      <c r="O251" s="32">
        <f>M251*AA251</f>
        <v>0</v>
      </c>
      <c r="P251" s="1">
        <v>3</v>
      </c>
      <c r="AA251" s="1">
        <f>IF(P251=1,$O$3,IF(P251=2,$O$4,$O$5))</f>
        <v>0</v>
      </c>
    </row>
    <row r="252" ht="25.5">
      <c r="A252" s="1" t="s">
        <v>127</v>
      </c>
      <c r="E252" s="27" t="s">
        <v>5055</v>
      </c>
    </row>
    <row r="253">
      <c r="A253" s="1" t="s">
        <v>128</v>
      </c>
    </row>
    <row r="254">
      <c r="A254" s="1" t="s">
        <v>129</v>
      </c>
      <c r="E254" s="27" t="s">
        <v>123</v>
      </c>
    </row>
    <row r="255">
      <c r="A255" s="1" t="s">
        <v>121</v>
      </c>
      <c r="B255" s="1">
        <v>52</v>
      </c>
      <c r="C255" s="26" t="s">
        <v>5056</v>
      </c>
      <c r="D255" t="s">
        <v>123</v>
      </c>
      <c r="E255" s="27" t="s">
        <v>5057</v>
      </c>
      <c r="F255" s="28" t="s">
        <v>149</v>
      </c>
      <c r="G255" s="29">
        <v>1</v>
      </c>
      <c r="H255" s="28">
        <v>0</v>
      </c>
      <c r="I255" s="30">
        <f>ROUND(G255*H255,P4)</f>
        <v>0</v>
      </c>
      <c r="L255" s="31">
        <v>0</v>
      </c>
      <c r="M255" s="24">
        <f>ROUND(G255*L255,P4)</f>
        <v>0</v>
      </c>
      <c r="N255" s="25" t="s">
        <v>536</v>
      </c>
      <c r="O255" s="32">
        <f>M255*AA255</f>
        <v>0</v>
      </c>
      <c r="P255" s="1">
        <v>3</v>
      </c>
      <c r="AA255" s="1">
        <f>IF(P255=1,$O$3,IF(P255=2,$O$4,$O$5))</f>
        <v>0</v>
      </c>
    </row>
    <row r="256">
      <c r="A256" s="1" t="s">
        <v>127</v>
      </c>
      <c r="E256" s="27" t="s">
        <v>5057</v>
      </c>
    </row>
    <row r="257">
      <c r="A257" s="1" t="s">
        <v>128</v>
      </c>
    </row>
    <row r="258">
      <c r="A258" s="1" t="s">
        <v>129</v>
      </c>
      <c r="E258" s="27" t="s">
        <v>123</v>
      </c>
    </row>
    <row r="259" ht="25.5">
      <c r="A259" s="1" t="s">
        <v>121</v>
      </c>
      <c r="B259" s="1">
        <v>54</v>
      </c>
      <c r="C259" s="26" t="s">
        <v>978</v>
      </c>
      <c r="D259" t="s">
        <v>123</v>
      </c>
      <c r="E259" s="27" t="s">
        <v>979</v>
      </c>
      <c r="F259" s="28" t="s">
        <v>149</v>
      </c>
      <c r="G259" s="29">
        <v>2</v>
      </c>
      <c r="H259" s="28">
        <v>0</v>
      </c>
      <c r="I259" s="30">
        <f>ROUND(G259*H259,P4)</f>
        <v>0</v>
      </c>
      <c r="L259" s="31">
        <v>0</v>
      </c>
      <c r="M259" s="24">
        <f>ROUND(G259*L259,P4)</f>
        <v>0</v>
      </c>
      <c r="N259" s="25" t="s">
        <v>536</v>
      </c>
      <c r="O259" s="32">
        <f>M259*AA259</f>
        <v>0</v>
      </c>
      <c r="P259" s="1">
        <v>3</v>
      </c>
      <c r="AA259" s="1">
        <f>IF(P259=1,$O$3,IF(P259=2,$O$4,$O$5))</f>
        <v>0</v>
      </c>
    </row>
    <row r="260" ht="25.5">
      <c r="A260" s="1" t="s">
        <v>127</v>
      </c>
      <c r="E260" s="27" t="s">
        <v>979</v>
      </c>
    </row>
    <row r="261">
      <c r="A261" s="1" t="s">
        <v>128</v>
      </c>
      <c r="E261" s="33" t="s">
        <v>3431</v>
      </c>
    </row>
    <row r="262">
      <c r="A262" s="1" t="s">
        <v>129</v>
      </c>
      <c r="E262" s="27" t="s">
        <v>123</v>
      </c>
    </row>
    <row r="263" ht="25.5">
      <c r="A263" s="1" t="s">
        <v>121</v>
      </c>
      <c r="B263" s="1">
        <v>56</v>
      </c>
      <c r="C263" s="26" t="s">
        <v>5058</v>
      </c>
      <c r="D263" t="s">
        <v>123</v>
      </c>
      <c r="E263" s="27" t="s">
        <v>5059</v>
      </c>
      <c r="F263" s="28" t="s">
        <v>149</v>
      </c>
      <c r="G263" s="29">
        <v>10</v>
      </c>
      <c r="H263" s="28">
        <v>0</v>
      </c>
      <c r="I263" s="30">
        <f>ROUND(G263*H263,P4)</f>
        <v>0</v>
      </c>
      <c r="L263" s="31">
        <v>0</v>
      </c>
      <c r="M263" s="24">
        <f>ROUND(G263*L263,P4)</f>
        <v>0</v>
      </c>
      <c r="N263" s="25" t="s">
        <v>536</v>
      </c>
      <c r="O263" s="32">
        <f>M263*AA263</f>
        <v>0</v>
      </c>
      <c r="P263" s="1">
        <v>3</v>
      </c>
      <c r="AA263" s="1">
        <f>IF(P263=1,$O$3,IF(P263=2,$O$4,$O$5))</f>
        <v>0</v>
      </c>
    </row>
    <row r="264" ht="25.5">
      <c r="A264" s="1" t="s">
        <v>127</v>
      </c>
      <c r="E264" s="27" t="s">
        <v>5059</v>
      </c>
    </row>
    <row r="265">
      <c r="A265" s="1" t="s">
        <v>128</v>
      </c>
    </row>
    <row r="266">
      <c r="A266" s="1" t="s">
        <v>129</v>
      </c>
      <c r="E266" s="27" t="s">
        <v>123</v>
      </c>
    </row>
    <row r="267" ht="25.5">
      <c r="A267" s="1" t="s">
        <v>121</v>
      </c>
      <c r="B267" s="1">
        <v>58</v>
      </c>
      <c r="C267" s="26" t="s">
        <v>5060</v>
      </c>
      <c r="D267" t="s">
        <v>123</v>
      </c>
      <c r="E267" s="27" t="s">
        <v>5061</v>
      </c>
      <c r="F267" s="28" t="s">
        <v>149</v>
      </c>
      <c r="G267" s="29">
        <v>2</v>
      </c>
      <c r="H267" s="28">
        <v>0</v>
      </c>
      <c r="I267" s="30">
        <f>ROUND(G267*H267,P4)</f>
        <v>0</v>
      </c>
      <c r="L267" s="31">
        <v>0</v>
      </c>
      <c r="M267" s="24">
        <f>ROUND(G267*L267,P4)</f>
        <v>0</v>
      </c>
      <c r="N267" s="25" t="s">
        <v>536</v>
      </c>
      <c r="O267" s="32">
        <f>M267*AA267</f>
        <v>0</v>
      </c>
      <c r="P267" s="1">
        <v>3</v>
      </c>
      <c r="AA267" s="1">
        <f>IF(P267=1,$O$3,IF(P267=2,$O$4,$O$5))</f>
        <v>0</v>
      </c>
    </row>
    <row r="268" ht="25.5">
      <c r="A268" s="1" t="s">
        <v>127</v>
      </c>
      <c r="E268" s="27" t="s">
        <v>5061</v>
      </c>
    </row>
    <row r="269">
      <c r="A269" s="1" t="s">
        <v>128</v>
      </c>
    </row>
    <row r="270">
      <c r="A270" s="1" t="s">
        <v>129</v>
      </c>
      <c r="E270" s="27" t="s">
        <v>123</v>
      </c>
    </row>
    <row r="271" ht="25.5">
      <c r="A271" s="1" t="s">
        <v>121</v>
      </c>
      <c r="B271" s="1">
        <v>60</v>
      </c>
      <c r="C271" s="26" t="s">
        <v>5062</v>
      </c>
      <c r="D271" t="s">
        <v>123</v>
      </c>
      <c r="E271" s="27" t="s">
        <v>5063</v>
      </c>
      <c r="F271" s="28" t="s">
        <v>142</v>
      </c>
      <c r="G271" s="29">
        <v>10</v>
      </c>
      <c r="H271" s="28">
        <v>0</v>
      </c>
      <c r="I271" s="30">
        <f>ROUND(G271*H271,P4)</f>
        <v>0</v>
      </c>
      <c r="L271" s="31">
        <v>0</v>
      </c>
      <c r="M271" s="24">
        <f>ROUND(G271*L271,P4)</f>
        <v>0</v>
      </c>
      <c r="N271" s="25" t="s">
        <v>536</v>
      </c>
      <c r="O271" s="32">
        <f>M271*AA271</f>
        <v>0</v>
      </c>
      <c r="P271" s="1">
        <v>3</v>
      </c>
      <c r="AA271" s="1">
        <f>IF(P271=1,$O$3,IF(P271=2,$O$4,$O$5))</f>
        <v>0</v>
      </c>
    </row>
    <row r="272" ht="25.5">
      <c r="A272" s="1" t="s">
        <v>127</v>
      </c>
      <c r="E272" s="27" t="s">
        <v>5063</v>
      </c>
    </row>
    <row r="273">
      <c r="A273" s="1" t="s">
        <v>128</v>
      </c>
    </row>
    <row r="274">
      <c r="A274" s="1" t="s">
        <v>129</v>
      </c>
      <c r="E274" s="27" t="s">
        <v>123</v>
      </c>
    </row>
    <row r="275" ht="25.5">
      <c r="A275" s="1" t="s">
        <v>121</v>
      </c>
      <c r="B275" s="1">
        <v>66</v>
      </c>
      <c r="C275" s="26" t="s">
        <v>5064</v>
      </c>
      <c r="D275" t="s">
        <v>123</v>
      </c>
      <c r="E275" s="27" t="s">
        <v>5065</v>
      </c>
      <c r="F275" s="28" t="s">
        <v>149</v>
      </c>
      <c r="G275" s="29">
        <v>34</v>
      </c>
      <c r="H275" s="28">
        <v>0</v>
      </c>
      <c r="I275" s="30">
        <f>ROUND(G275*H275,P4)</f>
        <v>0</v>
      </c>
      <c r="L275" s="31">
        <v>0</v>
      </c>
      <c r="M275" s="24">
        <f>ROUND(G275*L275,P4)</f>
        <v>0</v>
      </c>
      <c r="N275" s="25" t="s">
        <v>536</v>
      </c>
      <c r="O275" s="32">
        <f>M275*AA275</f>
        <v>0</v>
      </c>
      <c r="P275" s="1">
        <v>3</v>
      </c>
      <c r="AA275" s="1">
        <f>IF(P275=1,$O$3,IF(P275=2,$O$4,$O$5))</f>
        <v>0</v>
      </c>
    </row>
    <row r="276" ht="25.5">
      <c r="A276" s="1" t="s">
        <v>127</v>
      </c>
      <c r="E276" s="27" t="s">
        <v>5065</v>
      </c>
    </row>
    <row r="277">
      <c r="A277" s="1" t="s">
        <v>128</v>
      </c>
      <c r="E277" s="33" t="s">
        <v>5066</v>
      </c>
    </row>
    <row r="278">
      <c r="A278" s="1" t="s">
        <v>129</v>
      </c>
      <c r="E278" s="27" t="s">
        <v>123</v>
      </c>
    </row>
    <row r="279" ht="25.5">
      <c r="A279" s="1" t="s">
        <v>121</v>
      </c>
      <c r="B279" s="1">
        <v>69</v>
      </c>
      <c r="C279" s="26" t="s">
        <v>5067</v>
      </c>
      <c r="D279" t="s">
        <v>123</v>
      </c>
      <c r="E279" s="27" t="s">
        <v>5068</v>
      </c>
      <c r="F279" s="28" t="s">
        <v>142</v>
      </c>
      <c r="G279" s="29">
        <v>80</v>
      </c>
      <c r="H279" s="28">
        <v>0</v>
      </c>
      <c r="I279" s="30">
        <f>ROUND(G279*H279,P4)</f>
        <v>0</v>
      </c>
      <c r="L279" s="31">
        <v>0</v>
      </c>
      <c r="M279" s="24">
        <f>ROUND(G279*L279,P4)</f>
        <v>0</v>
      </c>
      <c r="N279" s="25" t="s">
        <v>536</v>
      </c>
      <c r="O279" s="32">
        <f>M279*AA279</f>
        <v>0</v>
      </c>
      <c r="P279" s="1">
        <v>3</v>
      </c>
      <c r="AA279" s="1">
        <f>IF(P279=1,$O$3,IF(P279=2,$O$4,$O$5))</f>
        <v>0</v>
      </c>
    </row>
    <row r="280" ht="25.5">
      <c r="A280" s="1" t="s">
        <v>127</v>
      </c>
      <c r="E280" s="27" t="s">
        <v>5068</v>
      </c>
    </row>
    <row r="281">
      <c r="A281" s="1" t="s">
        <v>128</v>
      </c>
    </row>
    <row r="282">
      <c r="A282" s="1" t="s">
        <v>129</v>
      </c>
      <c r="E282" s="27" t="s">
        <v>123</v>
      </c>
    </row>
    <row r="283">
      <c r="A283" s="1" t="s">
        <v>121</v>
      </c>
      <c r="B283" s="1">
        <v>71</v>
      </c>
      <c r="C283" s="26" t="s">
        <v>5069</v>
      </c>
      <c r="D283" t="s">
        <v>123</v>
      </c>
      <c r="E283" s="27" t="s">
        <v>5070</v>
      </c>
      <c r="F283" s="28" t="s">
        <v>142</v>
      </c>
      <c r="G283" s="29">
        <v>89</v>
      </c>
      <c r="H283" s="28">
        <v>0</v>
      </c>
      <c r="I283" s="30">
        <f>ROUND(G283*H283,P4)</f>
        <v>0</v>
      </c>
      <c r="L283" s="31">
        <v>0</v>
      </c>
      <c r="M283" s="24">
        <f>ROUND(G283*L283,P4)</f>
        <v>0</v>
      </c>
      <c r="N283" s="25" t="s">
        <v>536</v>
      </c>
      <c r="O283" s="32">
        <f>M283*AA283</f>
        <v>0</v>
      </c>
      <c r="P283" s="1">
        <v>3</v>
      </c>
      <c r="AA283" s="1">
        <f>IF(P283=1,$O$3,IF(P283=2,$O$4,$O$5))</f>
        <v>0</v>
      </c>
    </row>
    <row r="284">
      <c r="A284" s="1" t="s">
        <v>127</v>
      </c>
      <c r="E284" s="27" t="s">
        <v>5070</v>
      </c>
    </row>
    <row r="285">
      <c r="A285" s="1" t="s">
        <v>128</v>
      </c>
      <c r="E285" s="33" t="s">
        <v>5071</v>
      </c>
    </row>
    <row r="286">
      <c r="A286" s="1" t="s">
        <v>129</v>
      </c>
      <c r="E286" s="27" t="s">
        <v>123</v>
      </c>
    </row>
    <row r="287">
      <c r="A287" s="1" t="s">
        <v>121</v>
      </c>
      <c r="B287" s="1">
        <v>75</v>
      </c>
      <c r="C287" s="26" t="s">
        <v>5072</v>
      </c>
      <c r="D287" t="s">
        <v>123</v>
      </c>
      <c r="E287" s="27" t="s">
        <v>5073</v>
      </c>
      <c r="F287" s="28" t="s">
        <v>149</v>
      </c>
      <c r="G287" s="29">
        <v>25</v>
      </c>
      <c r="H287" s="28">
        <v>0</v>
      </c>
      <c r="I287" s="30">
        <f>ROUND(G287*H287,P4)</f>
        <v>0</v>
      </c>
      <c r="L287" s="31">
        <v>0</v>
      </c>
      <c r="M287" s="24">
        <f>ROUND(G287*L287,P4)</f>
        <v>0</v>
      </c>
      <c r="N287" s="25" t="s">
        <v>536</v>
      </c>
      <c r="O287" s="32">
        <f>M287*AA287</f>
        <v>0</v>
      </c>
      <c r="P287" s="1">
        <v>3</v>
      </c>
      <c r="AA287" s="1">
        <f>IF(P287=1,$O$3,IF(P287=2,$O$4,$O$5))</f>
        <v>0</v>
      </c>
    </row>
    <row r="288">
      <c r="A288" s="1" t="s">
        <v>127</v>
      </c>
      <c r="E288" s="27" t="s">
        <v>5073</v>
      </c>
    </row>
    <row r="289">
      <c r="A289" s="1" t="s">
        <v>128</v>
      </c>
    </row>
    <row r="290">
      <c r="A290" s="1" t="s">
        <v>129</v>
      </c>
      <c r="E290" s="27" t="s">
        <v>123</v>
      </c>
    </row>
    <row r="291">
      <c r="A291" s="1" t="s">
        <v>121</v>
      </c>
      <c r="B291" s="1">
        <v>77</v>
      </c>
      <c r="C291" s="26" t="s">
        <v>4320</v>
      </c>
      <c r="D291" t="s">
        <v>123</v>
      </c>
      <c r="E291" s="27" t="s">
        <v>4321</v>
      </c>
      <c r="F291" s="28" t="s">
        <v>149</v>
      </c>
      <c r="G291" s="29">
        <v>39</v>
      </c>
      <c r="H291" s="28">
        <v>0</v>
      </c>
      <c r="I291" s="30">
        <f>ROUND(G291*H291,P4)</f>
        <v>0</v>
      </c>
      <c r="L291" s="31">
        <v>0</v>
      </c>
      <c r="M291" s="24">
        <f>ROUND(G291*L291,P4)</f>
        <v>0</v>
      </c>
      <c r="N291" s="25" t="s">
        <v>536</v>
      </c>
      <c r="O291" s="32">
        <f>M291*AA291</f>
        <v>0</v>
      </c>
      <c r="P291" s="1">
        <v>3</v>
      </c>
      <c r="AA291" s="1">
        <f>IF(P291=1,$O$3,IF(P291=2,$O$4,$O$5))</f>
        <v>0</v>
      </c>
    </row>
    <row r="292">
      <c r="A292" s="1" t="s">
        <v>127</v>
      </c>
      <c r="E292" s="27" t="s">
        <v>4321</v>
      </c>
    </row>
    <row r="293">
      <c r="A293" s="1" t="s">
        <v>128</v>
      </c>
      <c r="E293" s="33" t="s">
        <v>5074</v>
      </c>
    </row>
    <row r="294">
      <c r="A294" s="1" t="s">
        <v>129</v>
      </c>
      <c r="E294" s="27" t="s">
        <v>123</v>
      </c>
    </row>
    <row r="295">
      <c r="A295" s="1" t="s">
        <v>121</v>
      </c>
      <c r="B295" s="1">
        <v>80</v>
      </c>
      <c r="C295" s="26" t="s">
        <v>5075</v>
      </c>
      <c r="D295" t="s">
        <v>123</v>
      </c>
      <c r="E295" s="27" t="s">
        <v>5076</v>
      </c>
      <c r="F295" s="28" t="s">
        <v>149</v>
      </c>
      <c r="G295" s="29">
        <v>26</v>
      </c>
      <c r="H295" s="28">
        <v>0</v>
      </c>
      <c r="I295" s="30">
        <f>ROUND(G295*H295,P4)</f>
        <v>0</v>
      </c>
      <c r="L295" s="31">
        <v>0</v>
      </c>
      <c r="M295" s="24">
        <f>ROUND(G295*L295,P4)</f>
        <v>0</v>
      </c>
      <c r="N295" s="25" t="s">
        <v>536</v>
      </c>
      <c r="O295" s="32">
        <f>M295*AA295</f>
        <v>0</v>
      </c>
      <c r="P295" s="1">
        <v>3</v>
      </c>
      <c r="AA295" s="1">
        <f>IF(P295=1,$O$3,IF(P295=2,$O$4,$O$5))</f>
        <v>0</v>
      </c>
    </row>
    <row r="296">
      <c r="A296" s="1" t="s">
        <v>127</v>
      </c>
      <c r="E296" s="27" t="s">
        <v>5076</v>
      </c>
    </row>
    <row r="297">
      <c r="A297" s="1" t="s">
        <v>128</v>
      </c>
      <c r="E297" s="33" t="s">
        <v>5077</v>
      </c>
    </row>
    <row r="298">
      <c r="A298" s="1" t="s">
        <v>129</v>
      </c>
      <c r="E298" s="27" t="s">
        <v>123</v>
      </c>
    </row>
    <row r="299">
      <c r="A299" s="1" t="s">
        <v>121</v>
      </c>
      <c r="B299" s="1">
        <v>83</v>
      </c>
      <c r="C299" s="26" t="s">
        <v>5078</v>
      </c>
      <c r="D299" t="s">
        <v>123</v>
      </c>
      <c r="E299" s="27" t="s">
        <v>5079</v>
      </c>
      <c r="F299" s="28" t="s">
        <v>149</v>
      </c>
      <c r="G299" s="29">
        <v>4</v>
      </c>
      <c r="H299" s="28">
        <v>0</v>
      </c>
      <c r="I299" s="30">
        <f>ROUND(G299*H299,P4)</f>
        <v>0</v>
      </c>
      <c r="L299" s="31">
        <v>0</v>
      </c>
      <c r="M299" s="24">
        <f>ROUND(G299*L299,P4)</f>
        <v>0</v>
      </c>
      <c r="N299" s="25" t="s">
        <v>536</v>
      </c>
      <c r="O299" s="32">
        <f>M299*AA299</f>
        <v>0</v>
      </c>
      <c r="P299" s="1">
        <v>3</v>
      </c>
      <c r="AA299" s="1">
        <f>IF(P299=1,$O$3,IF(P299=2,$O$4,$O$5))</f>
        <v>0</v>
      </c>
    </row>
    <row r="300">
      <c r="A300" s="1" t="s">
        <v>127</v>
      </c>
      <c r="E300" s="27" t="s">
        <v>5079</v>
      </c>
    </row>
    <row r="301">
      <c r="A301" s="1" t="s">
        <v>128</v>
      </c>
    </row>
    <row r="302">
      <c r="A302" s="1" t="s">
        <v>129</v>
      </c>
      <c r="E302" s="27" t="s">
        <v>123</v>
      </c>
    </row>
    <row r="303" ht="25.5">
      <c r="A303" s="1" t="s">
        <v>121</v>
      </c>
      <c r="B303" s="1">
        <v>85</v>
      </c>
      <c r="C303" s="26" t="s">
        <v>5080</v>
      </c>
      <c r="D303" t="s">
        <v>123</v>
      </c>
      <c r="E303" s="27" t="s">
        <v>5081</v>
      </c>
      <c r="F303" s="28" t="s">
        <v>149</v>
      </c>
      <c r="G303" s="29">
        <v>4</v>
      </c>
      <c r="H303" s="28">
        <v>0</v>
      </c>
      <c r="I303" s="30">
        <f>ROUND(G303*H303,P4)</f>
        <v>0</v>
      </c>
      <c r="L303" s="31">
        <v>0</v>
      </c>
      <c r="M303" s="24">
        <f>ROUND(G303*L303,P4)</f>
        <v>0</v>
      </c>
      <c r="N303" s="25" t="s">
        <v>536</v>
      </c>
      <c r="O303" s="32">
        <f>M303*AA303</f>
        <v>0</v>
      </c>
      <c r="P303" s="1">
        <v>3</v>
      </c>
      <c r="AA303" s="1">
        <f>IF(P303=1,$O$3,IF(P303=2,$O$4,$O$5))</f>
        <v>0</v>
      </c>
    </row>
    <row r="304" ht="25.5">
      <c r="A304" s="1" t="s">
        <v>127</v>
      </c>
      <c r="E304" s="27" t="s">
        <v>5081</v>
      </c>
    </row>
    <row r="305">
      <c r="A305" s="1" t="s">
        <v>128</v>
      </c>
    </row>
    <row r="306">
      <c r="A306" s="1" t="s">
        <v>129</v>
      </c>
      <c r="E306" s="27" t="s">
        <v>123</v>
      </c>
    </row>
    <row r="307">
      <c r="A307" s="1" t="s">
        <v>121</v>
      </c>
      <c r="B307" s="1">
        <v>87</v>
      </c>
      <c r="C307" s="26" t="s">
        <v>5082</v>
      </c>
      <c r="D307" t="s">
        <v>123</v>
      </c>
      <c r="E307" s="27" t="s">
        <v>5083</v>
      </c>
      <c r="F307" s="28" t="s">
        <v>149</v>
      </c>
      <c r="G307" s="29">
        <v>4</v>
      </c>
      <c r="H307" s="28">
        <v>0</v>
      </c>
      <c r="I307" s="30">
        <f>ROUND(G307*H307,P4)</f>
        <v>0</v>
      </c>
      <c r="L307" s="31">
        <v>0</v>
      </c>
      <c r="M307" s="24">
        <f>ROUND(G307*L307,P4)</f>
        <v>0</v>
      </c>
      <c r="N307" s="25" t="s">
        <v>536</v>
      </c>
      <c r="O307" s="32">
        <f>M307*AA307</f>
        <v>0</v>
      </c>
      <c r="P307" s="1">
        <v>3</v>
      </c>
      <c r="AA307" s="1">
        <f>IF(P307=1,$O$3,IF(P307=2,$O$4,$O$5))</f>
        <v>0</v>
      </c>
    </row>
    <row r="308">
      <c r="A308" s="1" t="s">
        <v>127</v>
      </c>
      <c r="E308" s="27" t="s">
        <v>5083</v>
      </c>
    </row>
    <row r="309">
      <c r="A309" s="1" t="s">
        <v>128</v>
      </c>
    </row>
    <row r="310">
      <c r="A310" s="1" t="s">
        <v>129</v>
      </c>
      <c r="E310" s="27" t="s">
        <v>123</v>
      </c>
    </row>
    <row r="311">
      <c r="A311" s="1" t="s">
        <v>121</v>
      </c>
      <c r="B311" s="1">
        <v>89</v>
      </c>
      <c r="C311" s="26" t="s">
        <v>5084</v>
      </c>
      <c r="D311" t="s">
        <v>123</v>
      </c>
      <c r="E311" s="27" t="s">
        <v>5085</v>
      </c>
      <c r="F311" s="28" t="s">
        <v>149</v>
      </c>
      <c r="G311" s="29">
        <v>4</v>
      </c>
      <c r="H311" s="28">
        <v>0</v>
      </c>
      <c r="I311" s="30">
        <f>ROUND(G311*H311,P4)</f>
        <v>0</v>
      </c>
      <c r="L311" s="31">
        <v>0</v>
      </c>
      <c r="M311" s="24">
        <f>ROUND(G311*L311,P4)</f>
        <v>0</v>
      </c>
      <c r="N311" s="25" t="s">
        <v>536</v>
      </c>
      <c r="O311" s="32">
        <f>M311*AA311</f>
        <v>0</v>
      </c>
      <c r="P311" s="1">
        <v>3</v>
      </c>
      <c r="AA311" s="1">
        <f>IF(P311=1,$O$3,IF(P311=2,$O$4,$O$5))</f>
        <v>0</v>
      </c>
    </row>
    <row r="312">
      <c r="A312" s="1" t="s">
        <v>127</v>
      </c>
      <c r="E312" s="27" t="s">
        <v>5085</v>
      </c>
    </row>
    <row r="313">
      <c r="A313" s="1" t="s">
        <v>128</v>
      </c>
    </row>
    <row r="314">
      <c r="A314" s="1" t="s">
        <v>129</v>
      </c>
      <c r="E314" s="27" t="s">
        <v>123</v>
      </c>
    </row>
    <row r="315" ht="25.5">
      <c r="A315" s="1" t="s">
        <v>121</v>
      </c>
      <c r="B315" s="1">
        <v>91</v>
      </c>
      <c r="C315" s="26" t="s">
        <v>839</v>
      </c>
      <c r="D315" t="s">
        <v>123</v>
      </c>
      <c r="E315" s="27" t="s">
        <v>840</v>
      </c>
      <c r="F315" s="28" t="s">
        <v>149</v>
      </c>
      <c r="G315" s="29">
        <v>1</v>
      </c>
      <c r="H315" s="28">
        <v>0</v>
      </c>
      <c r="I315" s="30">
        <f>ROUND(G315*H315,P4)</f>
        <v>0</v>
      </c>
      <c r="L315" s="31">
        <v>0</v>
      </c>
      <c r="M315" s="24">
        <f>ROUND(G315*L315,P4)</f>
        <v>0</v>
      </c>
      <c r="N315" s="25" t="s">
        <v>536</v>
      </c>
      <c r="O315" s="32">
        <f>M315*AA315</f>
        <v>0</v>
      </c>
      <c r="P315" s="1">
        <v>3</v>
      </c>
      <c r="AA315" s="1">
        <f>IF(P315=1,$O$3,IF(P315=2,$O$4,$O$5))</f>
        <v>0</v>
      </c>
    </row>
    <row r="316" ht="25.5">
      <c r="A316" s="1" t="s">
        <v>127</v>
      </c>
      <c r="E316" s="27" t="s">
        <v>840</v>
      </c>
    </row>
    <row r="317">
      <c r="A317" s="1" t="s">
        <v>128</v>
      </c>
    </row>
    <row r="318">
      <c r="A318" s="1" t="s">
        <v>129</v>
      </c>
      <c r="E318" s="27" t="s">
        <v>123</v>
      </c>
    </row>
    <row r="319" ht="25.5">
      <c r="A319" s="1" t="s">
        <v>121</v>
      </c>
      <c r="B319" s="1">
        <v>98</v>
      </c>
      <c r="C319" s="26" t="s">
        <v>819</v>
      </c>
      <c r="D319" t="s">
        <v>123</v>
      </c>
      <c r="E319" s="27" t="s">
        <v>820</v>
      </c>
      <c r="F319" s="28" t="s">
        <v>632</v>
      </c>
      <c r="G319" s="29">
        <v>0.65200000000000002</v>
      </c>
      <c r="H319" s="28">
        <v>0</v>
      </c>
      <c r="I319" s="30">
        <f>ROUND(G319*H319,P4)</f>
        <v>0</v>
      </c>
      <c r="L319" s="31">
        <v>0</v>
      </c>
      <c r="M319" s="24">
        <f>ROUND(G319*L319,P4)</f>
        <v>0</v>
      </c>
      <c r="N319" s="25" t="s">
        <v>536</v>
      </c>
      <c r="O319" s="32">
        <f>M319*AA319</f>
        <v>0</v>
      </c>
      <c r="P319" s="1">
        <v>3</v>
      </c>
      <c r="AA319" s="1">
        <f>IF(P319=1,$O$3,IF(P319=2,$O$4,$O$5))</f>
        <v>0</v>
      </c>
    </row>
    <row r="320" ht="38.25">
      <c r="A320" s="1" t="s">
        <v>127</v>
      </c>
      <c r="E320" s="27" t="s">
        <v>821</v>
      </c>
    </row>
    <row r="321">
      <c r="A321" s="1" t="s">
        <v>128</v>
      </c>
    </row>
    <row r="322">
      <c r="A322" s="1" t="s">
        <v>129</v>
      </c>
      <c r="E322" s="27" t="s">
        <v>123</v>
      </c>
    </row>
    <row r="323">
      <c r="A323" s="1" t="s">
        <v>121</v>
      </c>
      <c r="B323" s="1">
        <v>41</v>
      </c>
      <c r="C323" s="26" t="s">
        <v>5086</v>
      </c>
      <c r="D323" t="s">
        <v>123</v>
      </c>
      <c r="E323" s="27" t="s">
        <v>5087</v>
      </c>
      <c r="F323" s="28" t="s">
        <v>142</v>
      </c>
      <c r="G323" s="29">
        <v>17.25</v>
      </c>
      <c r="H323" s="28">
        <v>0.00018000000000000001</v>
      </c>
      <c r="I323" s="30">
        <f>ROUND(G323*H323,P4)</f>
        <v>0</v>
      </c>
      <c r="L323" s="31">
        <v>0</v>
      </c>
      <c r="M323" s="24">
        <f>ROUND(G323*L323,P4)</f>
        <v>0</v>
      </c>
      <c r="N323" s="25" t="s">
        <v>177</v>
      </c>
      <c r="O323" s="32">
        <f>M323*AA323</f>
        <v>0</v>
      </c>
      <c r="P323" s="1">
        <v>3</v>
      </c>
      <c r="AA323" s="1">
        <f>IF(P323=1,$O$3,IF(P323=2,$O$4,$O$5))</f>
        <v>0</v>
      </c>
    </row>
    <row r="324">
      <c r="A324" s="1" t="s">
        <v>127</v>
      </c>
      <c r="E324" s="27" t="s">
        <v>5087</v>
      </c>
    </row>
    <row r="325">
      <c r="A325" s="1" t="s">
        <v>128</v>
      </c>
    </row>
    <row r="326">
      <c r="A326" s="1" t="s">
        <v>129</v>
      </c>
      <c r="E326" s="27" t="s">
        <v>123</v>
      </c>
    </row>
    <row r="327">
      <c r="A327" s="1" t="s">
        <v>121</v>
      </c>
      <c r="B327" s="1">
        <v>94</v>
      </c>
      <c r="C327" s="26" t="s">
        <v>5088</v>
      </c>
      <c r="D327" t="s">
        <v>123</v>
      </c>
      <c r="E327" s="27" t="s">
        <v>5089</v>
      </c>
      <c r="F327" s="28" t="s">
        <v>149</v>
      </c>
      <c r="G327" s="29">
        <v>1</v>
      </c>
      <c r="H327" s="28">
        <v>0</v>
      </c>
      <c r="I327" s="30">
        <f>ROUND(G327*H327,P4)</f>
        <v>0</v>
      </c>
      <c r="L327" s="31">
        <v>0</v>
      </c>
      <c r="M327" s="24">
        <f>ROUND(G327*L327,P4)</f>
        <v>0</v>
      </c>
      <c r="N327" s="25" t="s">
        <v>177</v>
      </c>
      <c r="O327" s="32">
        <f>M327*AA327</f>
        <v>0</v>
      </c>
      <c r="P327" s="1">
        <v>3</v>
      </c>
      <c r="AA327" s="1">
        <f>IF(P327=1,$O$3,IF(P327=2,$O$4,$O$5))</f>
        <v>0</v>
      </c>
    </row>
    <row r="328">
      <c r="A328" s="1" t="s">
        <v>127</v>
      </c>
      <c r="E328" s="27" t="s">
        <v>5089</v>
      </c>
    </row>
    <row r="329">
      <c r="A329" s="1" t="s">
        <v>128</v>
      </c>
    </row>
    <row r="330" ht="165.75">
      <c r="A330" s="1" t="s">
        <v>129</v>
      </c>
      <c r="E330" s="27" t="s">
        <v>5090</v>
      </c>
    </row>
    <row r="331">
      <c r="A331" s="1" t="s">
        <v>121</v>
      </c>
      <c r="B331" s="1">
        <v>24</v>
      </c>
      <c r="C331" s="26" t="s">
        <v>5091</v>
      </c>
      <c r="D331" t="s">
        <v>123</v>
      </c>
      <c r="E331" s="27" t="s">
        <v>5092</v>
      </c>
      <c r="F331" s="28" t="s">
        <v>149</v>
      </c>
      <c r="G331" s="29">
        <v>2</v>
      </c>
      <c r="H331" s="28">
        <v>0.00056999999999999998</v>
      </c>
      <c r="I331" s="30">
        <f>ROUND(G331*H331,P4)</f>
        <v>0</v>
      </c>
      <c r="L331" s="31">
        <v>0</v>
      </c>
      <c r="M331" s="24">
        <f>ROUND(G331*L331,P4)</f>
        <v>0</v>
      </c>
      <c r="N331" s="25" t="s">
        <v>177</v>
      </c>
      <c r="O331" s="32">
        <f>M331*AA331</f>
        <v>0</v>
      </c>
      <c r="P331" s="1">
        <v>3</v>
      </c>
      <c r="AA331" s="1">
        <f>IF(P331=1,$O$3,IF(P331=2,$O$4,$O$5))</f>
        <v>0</v>
      </c>
    </row>
    <row r="332">
      <c r="A332" s="1" t="s">
        <v>127</v>
      </c>
      <c r="E332" s="27" t="s">
        <v>5092</v>
      </c>
    </row>
    <row r="333">
      <c r="A333" s="1" t="s">
        <v>128</v>
      </c>
    </row>
    <row r="334">
      <c r="A334" s="1" t="s">
        <v>129</v>
      </c>
      <c r="E334" s="27" t="s">
        <v>123</v>
      </c>
    </row>
    <row r="335">
      <c r="A335" s="1" t="s">
        <v>121</v>
      </c>
      <c r="B335" s="1">
        <v>67</v>
      </c>
      <c r="C335" s="26" t="s">
        <v>5093</v>
      </c>
      <c r="D335" t="s">
        <v>123</v>
      </c>
      <c r="E335" s="27" t="s">
        <v>5094</v>
      </c>
      <c r="F335" s="28" t="s">
        <v>149</v>
      </c>
      <c r="G335" s="29">
        <v>24</v>
      </c>
      <c r="H335" s="28">
        <v>0.0012999999999999999</v>
      </c>
      <c r="I335" s="30">
        <f>ROUND(G335*H335,P4)</f>
        <v>0</v>
      </c>
      <c r="L335" s="31">
        <v>0</v>
      </c>
      <c r="M335" s="24">
        <f>ROUND(G335*L335,P4)</f>
        <v>0</v>
      </c>
      <c r="N335" s="25" t="s">
        <v>177</v>
      </c>
      <c r="O335" s="32">
        <f>M335*AA335</f>
        <v>0</v>
      </c>
      <c r="P335" s="1">
        <v>3</v>
      </c>
      <c r="AA335" s="1">
        <f>IF(P335=1,$O$3,IF(P335=2,$O$4,$O$5))</f>
        <v>0</v>
      </c>
    </row>
    <row r="336">
      <c r="A336" s="1" t="s">
        <v>127</v>
      </c>
      <c r="E336" s="27" t="s">
        <v>5094</v>
      </c>
    </row>
    <row r="337">
      <c r="A337" s="1" t="s">
        <v>128</v>
      </c>
    </row>
    <row r="338">
      <c r="A338" s="1" t="s">
        <v>129</v>
      </c>
      <c r="E338" s="27" t="s">
        <v>123</v>
      </c>
    </row>
    <row r="339">
      <c r="A339" s="1" t="s">
        <v>121</v>
      </c>
      <c r="B339" s="1">
        <v>68</v>
      </c>
      <c r="C339" s="26" t="s">
        <v>5095</v>
      </c>
      <c r="D339" t="s">
        <v>123</v>
      </c>
      <c r="E339" s="27" t="s">
        <v>5096</v>
      </c>
      <c r="F339" s="28" t="s">
        <v>149</v>
      </c>
      <c r="G339" s="29">
        <v>10</v>
      </c>
      <c r="H339" s="28">
        <v>0</v>
      </c>
      <c r="I339" s="30">
        <f>ROUND(G339*H339,P4)</f>
        <v>0</v>
      </c>
      <c r="L339" s="31">
        <v>0</v>
      </c>
      <c r="M339" s="24">
        <f>ROUND(G339*L339,P4)</f>
        <v>0</v>
      </c>
      <c r="N339" s="25" t="s">
        <v>177</v>
      </c>
      <c r="O339" s="32">
        <f>M339*AA339</f>
        <v>0</v>
      </c>
      <c r="P339" s="1">
        <v>3</v>
      </c>
      <c r="AA339" s="1">
        <f>IF(P339=1,$O$3,IF(P339=2,$O$4,$O$5))</f>
        <v>0</v>
      </c>
    </row>
    <row r="340">
      <c r="A340" s="1" t="s">
        <v>127</v>
      </c>
      <c r="E340" s="27" t="s">
        <v>5096</v>
      </c>
    </row>
    <row r="341">
      <c r="A341" s="1" t="s">
        <v>128</v>
      </c>
    </row>
    <row r="342">
      <c r="A342" s="1" t="s">
        <v>129</v>
      </c>
      <c r="E342" s="27" t="s">
        <v>123</v>
      </c>
    </row>
    <row r="343">
      <c r="A343" s="1" t="s">
        <v>121</v>
      </c>
      <c r="B343" s="1">
        <v>92</v>
      </c>
      <c r="C343" s="26" t="s">
        <v>4089</v>
      </c>
      <c r="D343" t="s">
        <v>123</v>
      </c>
      <c r="E343" s="27" t="s">
        <v>898</v>
      </c>
      <c r="F343" s="28" t="s">
        <v>392</v>
      </c>
      <c r="G343" s="29">
        <v>1</v>
      </c>
      <c r="H343" s="28">
        <v>0</v>
      </c>
      <c r="I343" s="30">
        <f>ROUND(G343*H343,P4)</f>
        <v>0</v>
      </c>
      <c r="L343" s="31">
        <v>0</v>
      </c>
      <c r="M343" s="24">
        <f>ROUND(G343*L343,P4)</f>
        <v>0</v>
      </c>
      <c r="N343" s="25" t="s">
        <v>177</v>
      </c>
      <c r="O343" s="32">
        <f>M343*AA343</f>
        <v>0</v>
      </c>
      <c r="P343" s="1">
        <v>3</v>
      </c>
      <c r="AA343" s="1">
        <f>IF(P343=1,$O$3,IF(P343=2,$O$4,$O$5))</f>
        <v>0</v>
      </c>
    </row>
    <row r="344">
      <c r="A344" s="1" t="s">
        <v>127</v>
      </c>
      <c r="E344" s="27" t="s">
        <v>898</v>
      </c>
    </row>
    <row r="345">
      <c r="A345" s="1" t="s">
        <v>128</v>
      </c>
    </row>
    <row r="346">
      <c r="A346" s="1" t="s">
        <v>129</v>
      </c>
      <c r="E346" s="27" t="s">
        <v>123</v>
      </c>
    </row>
    <row r="347" ht="25.5">
      <c r="A347" s="1" t="s">
        <v>121</v>
      </c>
      <c r="B347" s="1">
        <v>93</v>
      </c>
      <c r="C347" s="26" t="s">
        <v>5097</v>
      </c>
      <c r="D347" t="s">
        <v>123</v>
      </c>
      <c r="E347" s="27" t="s">
        <v>5098</v>
      </c>
      <c r="F347" s="28" t="s">
        <v>149</v>
      </c>
      <c r="G347" s="29">
        <v>1</v>
      </c>
      <c r="H347" s="28">
        <v>0</v>
      </c>
      <c r="I347" s="30">
        <f>ROUND(G347*H347,P4)</f>
        <v>0</v>
      </c>
      <c r="L347" s="31">
        <v>0</v>
      </c>
      <c r="M347" s="24">
        <f>ROUND(G347*L347,P4)</f>
        <v>0</v>
      </c>
      <c r="N347" s="25" t="s">
        <v>177</v>
      </c>
      <c r="O347" s="32">
        <f>M347*AA347</f>
        <v>0</v>
      </c>
      <c r="P347" s="1">
        <v>3</v>
      </c>
      <c r="AA347" s="1">
        <f>IF(P347=1,$O$3,IF(P347=2,$O$4,$O$5))</f>
        <v>0</v>
      </c>
    </row>
    <row r="348" ht="25.5">
      <c r="A348" s="1" t="s">
        <v>127</v>
      </c>
      <c r="E348" s="27" t="s">
        <v>5098</v>
      </c>
    </row>
    <row r="349">
      <c r="A349" s="1" t="s">
        <v>128</v>
      </c>
    </row>
    <row r="350">
      <c r="A350" s="1" t="s">
        <v>129</v>
      </c>
      <c r="E350" s="27" t="s">
        <v>123</v>
      </c>
    </row>
    <row r="351" ht="25.5">
      <c r="A351" s="1" t="s">
        <v>121</v>
      </c>
      <c r="B351" s="1">
        <v>95</v>
      </c>
      <c r="C351" s="26" t="s">
        <v>5099</v>
      </c>
      <c r="D351" t="s">
        <v>123</v>
      </c>
      <c r="E351" s="27" t="s">
        <v>5100</v>
      </c>
      <c r="F351" s="28" t="s">
        <v>142</v>
      </c>
      <c r="G351" s="29">
        <v>80</v>
      </c>
      <c r="H351" s="28">
        <v>0</v>
      </c>
      <c r="I351" s="30">
        <f>ROUND(G351*H351,P4)</f>
        <v>0</v>
      </c>
      <c r="L351" s="31">
        <v>0</v>
      </c>
      <c r="M351" s="24">
        <f>ROUND(G351*L351,P4)</f>
        <v>0</v>
      </c>
      <c r="N351" s="25" t="s">
        <v>177</v>
      </c>
      <c r="O351" s="32">
        <f>M351*AA351</f>
        <v>0</v>
      </c>
      <c r="P351" s="1">
        <v>3</v>
      </c>
      <c r="AA351" s="1">
        <f>IF(P351=1,$O$3,IF(P351=2,$O$4,$O$5))</f>
        <v>0</v>
      </c>
    </row>
    <row r="352" ht="25.5">
      <c r="A352" s="1" t="s">
        <v>127</v>
      </c>
      <c r="E352" s="27" t="s">
        <v>5100</v>
      </c>
    </row>
    <row r="353">
      <c r="A353" s="1" t="s">
        <v>128</v>
      </c>
    </row>
    <row r="354">
      <c r="A354" s="1" t="s">
        <v>129</v>
      </c>
      <c r="E354" s="27" t="s">
        <v>123</v>
      </c>
    </row>
    <row r="355" ht="25.5">
      <c r="A355" s="1" t="s">
        <v>121</v>
      </c>
      <c r="B355" s="1">
        <v>97</v>
      </c>
      <c r="C355" s="26" t="s">
        <v>5101</v>
      </c>
      <c r="D355" t="s">
        <v>123</v>
      </c>
      <c r="E355" s="27" t="s">
        <v>5102</v>
      </c>
      <c r="F355" s="28" t="s">
        <v>149</v>
      </c>
      <c r="G355" s="29">
        <v>1</v>
      </c>
      <c r="H355" s="28">
        <v>0</v>
      </c>
      <c r="I355" s="30">
        <f>ROUND(G355*H355,P4)</f>
        <v>0</v>
      </c>
      <c r="L355" s="31">
        <v>0</v>
      </c>
      <c r="M355" s="24">
        <f>ROUND(G355*L355,P4)</f>
        <v>0</v>
      </c>
      <c r="N355" s="25" t="s">
        <v>177</v>
      </c>
      <c r="O355" s="32">
        <f>M355*AA355</f>
        <v>0</v>
      </c>
      <c r="P355" s="1">
        <v>3</v>
      </c>
      <c r="AA355" s="1">
        <f>IF(P355=1,$O$3,IF(P355=2,$O$4,$O$5))</f>
        <v>0</v>
      </c>
    </row>
    <row r="356" ht="25.5">
      <c r="A356" s="1" t="s">
        <v>127</v>
      </c>
      <c r="E356" s="27" t="s">
        <v>5102</v>
      </c>
    </row>
    <row r="357">
      <c r="A357" s="1" t="s">
        <v>128</v>
      </c>
    </row>
    <row r="358" ht="25.5">
      <c r="A358" s="1" t="s">
        <v>129</v>
      </c>
      <c r="E358" s="27" t="s">
        <v>5103</v>
      </c>
    </row>
    <row r="359">
      <c r="A359" s="1" t="s">
        <v>118</v>
      </c>
      <c r="C359" s="22" t="s">
        <v>590</v>
      </c>
      <c r="E359" s="23" t="s">
        <v>591</v>
      </c>
      <c r="L359" s="24">
        <f>SUMIFS(L360:L367,A360:A367,"P")</f>
        <v>0</v>
      </c>
      <c r="M359" s="24">
        <f>SUMIFS(M360:M367,A360:A367,"P")</f>
        <v>0</v>
      </c>
      <c r="N359" s="25"/>
    </row>
    <row r="360" ht="25.5">
      <c r="A360" s="1" t="s">
        <v>121</v>
      </c>
      <c r="B360" s="1">
        <v>100</v>
      </c>
      <c r="C360" s="26" t="s">
        <v>4175</v>
      </c>
      <c r="D360" t="s">
        <v>123</v>
      </c>
      <c r="E360" s="27" t="s">
        <v>4176</v>
      </c>
      <c r="F360" s="28" t="s">
        <v>142</v>
      </c>
      <c r="G360" s="29">
        <v>18</v>
      </c>
      <c r="H360" s="28">
        <v>6.9999999999999994E-05</v>
      </c>
      <c r="I360" s="30">
        <f>ROUND(G360*H360,P4)</f>
        <v>0</v>
      </c>
      <c r="L360" s="31">
        <v>0</v>
      </c>
      <c r="M360" s="24">
        <f>ROUND(G360*L360,P4)</f>
        <v>0</v>
      </c>
      <c r="N360" s="25" t="s">
        <v>536</v>
      </c>
      <c r="O360" s="32">
        <f>M360*AA360</f>
        <v>0</v>
      </c>
      <c r="P360" s="1">
        <v>3</v>
      </c>
      <c r="AA360" s="1">
        <f>IF(P360=1,$O$3,IF(P360=2,$O$4,$O$5))</f>
        <v>0</v>
      </c>
    </row>
    <row r="361" ht="25.5">
      <c r="A361" s="1" t="s">
        <v>127</v>
      </c>
      <c r="E361" s="27" t="s">
        <v>4176</v>
      </c>
    </row>
    <row r="362">
      <c r="A362" s="1" t="s">
        <v>128</v>
      </c>
    </row>
    <row r="363">
      <c r="A363" s="1" t="s">
        <v>129</v>
      </c>
      <c r="E363" s="27" t="s">
        <v>123</v>
      </c>
    </row>
    <row r="364">
      <c r="A364" s="1" t="s">
        <v>121</v>
      </c>
      <c r="B364" s="1">
        <v>99</v>
      </c>
      <c r="C364" s="26" t="s">
        <v>742</v>
      </c>
      <c r="D364" t="s">
        <v>123</v>
      </c>
      <c r="E364" s="27" t="s">
        <v>743</v>
      </c>
      <c r="F364" s="28" t="s">
        <v>142</v>
      </c>
      <c r="G364" s="29">
        <v>15</v>
      </c>
      <c r="H364" s="28">
        <v>0</v>
      </c>
      <c r="I364" s="30">
        <f>ROUND(G364*H364,P4)</f>
        <v>0</v>
      </c>
      <c r="L364" s="31">
        <v>0</v>
      </c>
      <c r="M364" s="24">
        <f>ROUND(G364*L364,P4)</f>
        <v>0</v>
      </c>
      <c r="N364" s="25" t="s">
        <v>536</v>
      </c>
      <c r="O364" s="32">
        <f>M364*AA364</f>
        <v>0</v>
      </c>
      <c r="P364" s="1">
        <v>3</v>
      </c>
      <c r="AA364" s="1">
        <f>IF(P364=1,$O$3,IF(P364=2,$O$4,$O$5))</f>
        <v>0</v>
      </c>
    </row>
    <row r="365">
      <c r="A365" s="1" t="s">
        <v>127</v>
      </c>
      <c r="E365" s="27" t="s">
        <v>743</v>
      </c>
    </row>
    <row r="366">
      <c r="A366" s="1" t="s">
        <v>128</v>
      </c>
    </row>
    <row r="367">
      <c r="A367" s="1" t="s">
        <v>129</v>
      </c>
      <c r="E367" s="27" t="s">
        <v>123</v>
      </c>
    </row>
    <row r="368">
      <c r="A368" s="1" t="s">
        <v>118</v>
      </c>
      <c r="C368" s="22" t="s">
        <v>666</v>
      </c>
      <c r="E368" s="23" t="s">
        <v>667</v>
      </c>
      <c r="L368" s="24">
        <f>SUMIFS(L369:L404,A369:A404,"P")</f>
        <v>0</v>
      </c>
      <c r="M368" s="24">
        <f>SUMIFS(M369:M404,A369:A404,"P")</f>
        <v>0</v>
      </c>
      <c r="N368" s="25"/>
    </row>
    <row r="369" ht="25.5">
      <c r="A369" s="1" t="s">
        <v>121</v>
      </c>
      <c r="B369" s="1">
        <v>2</v>
      </c>
      <c r="C369" s="26" t="s">
        <v>668</v>
      </c>
      <c r="D369" t="s">
        <v>123</v>
      </c>
      <c r="E369" s="27" t="s">
        <v>669</v>
      </c>
      <c r="F369" s="28" t="s">
        <v>603</v>
      </c>
      <c r="G369" s="29">
        <v>100</v>
      </c>
      <c r="H369" s="28">
        <v>0.00012999999999999999</v>
      </c>
      <c r="I369" s="30">
        <f>ROUND(G369*H369,P4)</f>
        <v>0</v>
      </c>
      <c r="L369" s="31">
        <v>0</v>
      </c>
      <c r="M369" s="24">
        <f>ROUND(G369*L369,P4)</f>
        <v>0</v>
      </c>
      <c r="N369" s="25" t="s">
        <v>536</v>
      </c>
      <c r="O369" s="32">
        <f>M369*AA369</f>
        <v>0</v>
      </c>
      <c r="P369" s="1">
        <v>3</v>
      </c>
      <c r="AA369" s="1">
        <f>IF(P369=1,$O$3,IF(P369=2,$O$4,$O$5))</f>
        <v>0</v>
      </c>
    </row>
    <row r="370" ht="25.5">
      <c r="A370" s="1" t="s">
        <v>127</v>
      </c>
      <c r="E370" s="27" t="s">
        <v>669</v>
      </c>
    </row>
    <row r="371">
      <c r="A371" s="1" t="s">
        <v>128</v>
      </c>
    </row>
    <row r="372">
      <c r="A372" s="1" t="s">
        <v>129</v>
      </c>
      <c r="E372" s="27" t="s">
        <v>123</v>
      </c>
    </row>
    <row r="373" ht="25.5">
      <c r="A373" s="1" t="s">
        <v>121</v>
      </c>
      <c r="B373" s="1">
        <v>3</v>
      </c>
      <c r="C373" s="26" t="s">
        <v>670</v>
      </c>
      <c r="D373" t="s">
        <v>123</v>
      </c>
      <c r="E373" s="27" t="s">
        <v>671</v>
      </c>
      <c r="F373" s="28" t="s">
        <v>149</v>
      </c>
      <c r="G373" s="29">
        <v>30</v>
      </c>
      <c r="H373" s="28">
        <v>0</v>
      </c>
      <c r="I373" s="30">
        <f>ROUND(G373*H373,P4)</f>
        <v>0</v>
      </c>
      <c r="L373" s="31">
        <v>0</v>
      </c>
      <c r="M373" s="24">
        <f>ROUND(G373*L373,P4)</f>
        <v>0</v>
      </c>
      <c r="N373" s="25" t="s">
        <v>536</v>
      </c>
      <c r="O373" s="32">
        <f>M373*AA373</f>
        <v>0</v>
      </c>
      <c r="P373" s="1">
        <v>3</v>
      </c>
      <c r="AA373" s="1">
        <f>IF(P373=1,$O$3,IF(P373=2,$O$4,$O$5))</f>
        <v>0</v>
      </c>
    </row>
    <row r="374" ht="38.25">
      <c r="A374" s="1" t="s">
        <v>127</v>
      </c>
      <c r="E374" s="27" t="s">
        <v>672</v>
      </c>
    </row>
    <row r="375">
      <c r="A375" s="1" t="s">
        <v>128</v>
      </c>
    </row>
    <row r="376">
      <c r="A376" s="1" t="s">
        <v>129</v>
      </c>
      <c r="E376" s="27" t="s">
        <v>123</v>
      </c>
    </row>
    <row r="377" ht="25.5">
      <c r="A377" s="1" t="s">
        <v>121</v>
      </c>
      <c r="B377" s="1">
        <v>4</v>
      </c>
      <c r="C377" s="26" t="s">
        <v>1046</v>
      </c>
      <c r="D377" t="s">
        <v>123</v>
      </c>
      <c r="E377" s="27" t="s">
        <v>1047</v>
      </c>
      <c r="F377" s="28" t="s">
        <v>149</v>
      </c>
      <c r="G377" s="29">
        <v>6</v>
      </c>
      <c r="H377" s="28">
        <v>0</v>
      </c>
      <c r="I377" s="30">
        <f>ROUND(G377*H377,P4)</f>
        <v>0</v>
      </c>
      <c r="L377" s="31">
        <v>0</v>
      </c>
      <c r="M377" s="24">
        <f>ROUND(G377*L377,P4)</f>
        <v>0</v>
      </c>
      <c r="N377" s="25" t="s">
        <v>536</v>
      </c>
      <c r="O377" s="32">
        <f>M377*AA377</f>
        <v>0</v>
      </c>
      <c r="P377" s="1">
        <v>3</v>
      </c>
      <c r="AA377" s="1">
        <f>IF(P377=1,$O$3,IF(P377=2,$O$4,$O$5))</f>
        <v>0</v>
      </c>
    </row>
    <row r="378" ht="38.25">
      <c r="A378" s="1" t="s">
        <v>127</v>
      </c>
      <c r="E378" s="27" t="s">
        <v>1048</v>
      </c>
    </row>
    <row r="379">
      <c r="A379" s="1" t="s">
        <v>128</v>
      </c>
      <c r="E379" s="33" t="s">
        <v>4391</v>
      </c>
    </row>
    <row r="380">
      <c r="A380" s="1" t="s">
        <v>129</v>
      </c>
      <c r="E380" s="27" t="s">
        <v>123</v>
      </c>
    </row>
    <row r="381" ht="25.5">
      <c r="A381" s="1" t="s">
        <v>121</v>
      </c>
      <c r="B381" s="1">
        <v>5</v>
      </c>
      <c r="C381" s="26" t="s">
        <v>4392</v>
      </c>
      <c r="D381" t="s">
        <v>123</v>
      </c>
      <c r="E381" s="27" t="s">
        <v>4393</v>
      </c>
      <c r="F381" s="28" t="s">
        <v>149</v>
      </c>
      <c r="G381" s="29">
        <v>381</v>
      </c>
      <c r="H381" s="28">
        <v>0</v>
      </c>
      <c r="I381" s="30">
        <f>ROUND(G381*H381,P4)</f>
        <v>0</v>
      </c>
      <c r="L381" s="31">
        <v>0</v>
      </c>
      <c r="M381" s="24">
        <f>ROUND(G381*L381,P4)</f>
        <v>0</v>
      </c>
      <c r="N381" s="25" t="s">
        <v>536</v>
      </c>
      <c r="O381" s="32">
        <f>M381*AA381</f>
        <v>0</v>
      </c>
      <c r="P381" s="1">
        <v>3</v>
      </c>
      <c r="AA381" s="1">
        <f>IF(P381=1,$O$3,IF(P381=2,$O$4,$O$5))</f>
        <v>0</v>
      </c>
    </row>
    <row r="382" ht="25.5">
      <c r="A382" s="1" t="s">
        <v>127</v>
      </c>
      <c r="E382" s="27" t="s">
        <v>4393</v>
      </c>
    </row>
    <row r="383">
      <c r="A383" s="1" t="s">
        <v>128</v>
      </c>
    </row>
    <row r="384">
      <c r="A384" s="1" t="s">
        <v>129</v>
      </c>
      <c r="E384" s="27" t="s">
        <v>123</v>
      </c>
    </row>
    <row r="385" ht="25.5">
      <c r="A385" s="1" t="s">
        <v>121</v>
      </c>
      <c r="B385" s="1">
        <v>6</v>
      </c>
      <c r="C385" s="26" t="s">
        <v>4394</v>
      </c>
      <c r="D385" t="s">
        <v>123</v>
      </c>
      <c r="E385" s="27" t="s">
        <v>4395</v>
      </c>
      <c r="F385" s="28" t="s">
        <v>149</v>
      </c>
      <c r="G385" s="29">
        <v>20</v>
      </c>
      <c r="H385" s="28">
        <v>0</v>
      </c>
      <c r="I385" s="30">
        <f>ROUND(G385*H385,P4)</f>
        <v>0</v>
      </c>
      <c r="L385" s="31">
        <v>0</v>
      </c>
      <c r="M385" s="24">
        <f>ROUND(G385*L385,P4)</f>
        <v>0</v>
      </c>
      <c r="N385" s="25" t="s">
        <v>536</v>
      </c>
      <c r="O385" s="32">
        <f>M385*AA385</f>
        <v>0</v>
      </c>
      <c r="P385" s="1">
        <v>3</v>
      </c>
      <c r="AA385" s="1">
        <f>IF(P385=1,$O$3,IF(P385=2,$O$4,$O$5))</f>
        <v>0</v>
      </c>
    </row>
    <row r="386" ht="25.5">
      <c r="A386" s="1" t="s">
        <v>127</v>
      </c>
      <c r="E386" s="27" t="s">
        <v>4395</v>
      </c>
    </row>
    <row r="387">
      <c r="A387" s="1" t="s">
        <v>128</v>
      </c>
    </row>
    <row r="388">
      <c r="A388" s="1" t="s">
        <v>129</v>
      </c>
      <c r="E388" s="27" t="s">
        <v>123</v>
      </c>
    </row>
    <row r="389" ht="25.5">
      <c r="A389" s="1" t="s">
        <v>121</v>
      </c>
      <c r="B389" s="1">
        <v>7</v>
      </c>
      <c r="C389" s="26" t="s">
        <v>4396</v>
      </c>
      <c r="D389" t="s">
        <v>123</v>
      </c>
      <c r="E389" s="27" t="s">
        <v>4397</v>
      </c>
      <c r="F389" s="28" t="s">
        <v>149</v>
      </c>
      <c r="G389" s="29">
        <v>2</v>
      </c>
      <c r="H389" s="28">
        <v>0</v>
      </c>
      <c r="I389" s="30">
        <f>ROUND(G389*H389,P4)</f>
        <v>0</v>
      </c>
      <c r="L389" s="31">
        <v>0</v>
      </c>
      <c r="M389" s="24">
        <f>ROUND(G389*L389,P4)</f>
        <v>0</v>
      </c>
      <c r="N389" s="25" t="s">
        <v>536</v>
      </c>
      <c r="O389" s="32">
        <f>M389*AA389</f>
        <v>0</v>
      </c>
      <c r="P389" s="1">
        <v>3</v>
      </c>
      <c r="AA389" s="1">
        <f>IF(P389=1,$O$3,IF(P389=2,$O$4,$O$5))</f>
        <v>0</v>
      </c>
    </row>
    <row r="390" ht="25.5">
      <c r="A390" s="1" t="s">
        <v>127</v>
      </c>
      <c r="E390" s="27" t="s">
        <v>4397</v>
      </c>
    </row>
    <row r="391">
      <c r="A391" s="1" t="s">
        <v>128</v>
      </c>
    </row>
    <row r="392">
      <c r="A392" s="1" t="s">
        <v>129</v>
      </c>
      <c r="E392" s="27" t="s">
        <v>123</v>
      </c>
    </row>
    <row r="393" ht="25.5">
      <c r="A393" s="1" t="s">
        <v>121</v>
      </c>
      <c r="B393" s="1">
        <v>8</v>
      </c>
      <c r="C393" s="26" t="s">
        <v>677</v>
      </c>
      <c r="D393" t="s">
        <v>123</v>
      </c>
      <c r="E393" s="27" t="s">
        <v>678</v>
      </c>
      <c r="F393" s="28" t="s">
        <v>142</v>
      </c>
      <c r="G393" s="29">
        <v>50</v>
      </c>
      <c r="H393" s="28">
        <v>0</v>
      </c>
      <c r="I393" s="30">
        <f>ROUND(G393*H393,P4)</f>
        <v>0</v>
      </c>
      <c r="L393" s="31">
        <v>0</v>
      </c>
      <c r="M393" s="24">
        <f>ROUND(G393*L393,P4)</f>
        <v>0</v>
      </c>
      <c r="N393" s="25" t="s">
        <v>536</v>
      </c>
      <c r="O393" s="32">
        <f>M393*AA393</f>
        <v>0</v>
      </c>
      <c r="P393" s="1">
        <v>3</v>
      </c>
      <c r="AA393" s="1">
        <f>IF(P393=1,$O$3,IF(P393=2,$O$4,$O$5))</f>
        <v>0</v>
      </c>
    </row>
    <row r="394" ht="25.5">
      <c r="A394" s="1" t="s">
        <v>127</v>
      </c>
      <c r="E394" s="27" t="s">
        <v>678</v>
      </c>
    </row>
    <row r="395">
      <c r="A395" s="1" t="s">
        <v>128</v>
      </c>
    </row>
    <row r="396">
      <c r="A396" s="1" t="s">
        <v>129</v>
      </c>
      <c r="E396" s="27" t="s">
        <v>123</v>
      </c>
    </row>
    <row r="397" ht="25.5">
      <c r="A397" s="1" t="s">
        <v>121</v>
      </c>
      <c r="B397" s="1">
        <v>9</v>
      </c>
      <c r="C397" s="26" t="s">
        <v>4398</v>
      </c>
      <c r="D397" t="s">
        <v>123</v>
      </c>
      <c r="E397" s="27" t="s">
        <v>4399</v>
      </c>
      <c r="F397" s="28" t="s">
        <v>142</v>
      </c>
      <c r="G397" s="29">
        <v>15</v>
      </c>
      <c r="H397" s="28">
        <v>0</v>
      </c>
      <c r="I397" s="30">
        <f>ROUND(G397*H397,P4)</f>
        <v>0</v>
      </c>
      <c r="L397" s="31">
        <v>0</v>
      </c>
      <c r="M397" s="24">
        <f>ROUND(G397*L397,P4)</f>
        <v>0</v>
      </c>
      <c r="N397" s="25" t="s">
        <v>536</v>
      </c>
      <c r="O397" s="32">
        <f>M397*AA397</f>
        <v>0</v>
      </c>
      <c r="P397" s="1">
        <v>3</v>
      </c>
      <c r="AA397" s="1">
        <f>IF(P397=1,$O$3,IF(P397=2,$O$4,$O$5))</f>
        <v>0</v>
      </c>
    </row>
    <row r="398" ht="25.5">
      <c r="A398" s="1" t="s">
        <v>127</v>
      </c>
      <c r="E398" s="27" t="s">
        <v>4399</v>
      </c>
    </row>
    <row r="399">
      <c r="A399" s="1" t="s">
        <v>128</v>
      </c>
    </row>
    <row r="400">
      <c r="A400" s="1" t="s">
        <v>129</v>
      </c>
      <c r="E400" s="27" t="s">
        <v>123</v>
      </c>
    </row>
    <row r="401" ht="25.5">
      <c r="A401" s="1" t="s">
        <v>121</v>
      </c>
      <c r="B401" s="1">
        <v>10</v>
      </c>
      <c r="C401" s="26" t="s">
        <v>4400</v>
      </c>
      <c r="D401" t="s">
        <v>123</v>
      </c>
      <c r="E401" s="27" t="s">
        <v>4401</v>
      </c>
      <c r="F401" s="28" t="s">
        <v>142</v>
      </c>
      <c r="G401" s="29">
        <v>5</v>
      </c>
      <c r="H401" s="28">
        <v>0</v>
      </c>
      <c r="I401" s="30">
        <f>ROUND(G401*H401,P4)</f>
        <v>0</v>
      </c>
      <c r="L401" s="31">
        <v>0</v>
      </c>
      <c r="M401" s="24">
        <f>ROUND(G401*L401,P4)</f>
        <v>0</v>
      </c>
      <c r="N401" s="25" t="s">
        <v>536</v>
      </c>
      <c r="O401" s="32">
        <f>M401*AA401</f>
        <v>0</v>
      </c>
      <c r="P401" s="1">
        <v>3</v>
      </c>
      <c r="AA401" s="1">
        <f>IF(P401=1,$O$3,IF(P401=2,$O$4,$O$5))</f>
        <v>0</v>
      </c>
    </row>
    <row r="402" ht="25.5">
      <c r="A402" s="1" t="s">
        <v>127</v>
      </c>
      <c r="E402" s="27" t="s">
        <v>4401</v>
      </c>
    </row>
    <row r="403">
      <c r="A403" s="1" t="s">
        <v>128</v>
      </c>
    </row>
    <row r="404">
      <c r="A404" s="1" t="s">
        <v>129</v>
      </c>
      <c r="E404" s="27" t="s">
        <v>123</v>
      </c>
    </row>
    <row r="405">
      <c r="A405" s="1" t="s">
        <v>118</v>
      </c>
      <c r="C405" s="22" t="s">
        <v>679</v>
      </c>
      <c r="E405" s="23" t="s">
        <v>680</v>
      </c>
      <c r="L405" s="24">
        <f>SUMIFS(L406:L413,A406:A413,"P")</f>
        <v>0</v>
      </c>
      <c r="M405" s="24">
        <f>SUMIFS(M406:M413,A406:A413,"P")</f>
        <v>0</v>
      </c>
      <c r="N405" s="25"/>
    </row>
    <row r="406" ht="25.5">
      <c r="A406" s="1" t="s">
        <v>121</v>
      </c>
      <c r="B406" s="1">
        <v>11</v>
      </c>
      <c r="C406" s="26" t="s">
        <v>681</v>
      </c>
      <c r="D406" t="s">
        <v>123</v>
      </c>
      <c r="E406" s="27" t="s">
        <v>682</v>
      </c>
      <c r="F406" s="28" t="s">
        <v>632</v>
      </c>
      <c r="G406" s="29">
        <v>1.089</v>
      </c>
      <c r="H406" s="28">
        <v>0</v>
      </c>
      <c r="I406" s="30">
        <f>ROUND(G406*H406,P4)</f>
        <v>0</v>
      </c>
      <c r="L406" s="31">
        <v>0</v>
      </c>
      <c r="M406" s="24">
        <f>ROUND(G406*L406,P4)</f>
        <v>0</v>
      </c>
      <c r="N406" s="25" t="s">
        <v>536</v>
      </c>
      <c r="O406" s="32">
        <f>M406*AA406</f>
        <v>0</v>
      </c>
      <c r="P406" s="1">
        <v>3</v>
      </c>
      <c r="AA406" s="1">
        <f>IF(P406=1,$O$3,IF(P406=2,$O$4,$O$5))</f>
        <v>0</v>
      </c>
    </row>
    <row r="407" ht="25.5">
      <c r="A407" s="1" t="s">
        <v>127</v>
      </c>
      <c r="E407" s="27" t="s">
        <v>682</v>
      </c>
    </row>
    <row r="408">
      <c r="A408" s="1" t="s">
        <v>128</v>
      </c>
    </row>
    <row r="409">
      <c r="A409" s="1" t="s">
        <v>129</v>
      </c>
      <c r="E409" s="27" t="s">
        <v>123</v>
      </c>
    </row>
    <row r="410" ht="38.25">
      <c r="A410" s="1" t="s">
        <v>121</v>
      </c>
      <c r="B410" s="1">
        <v>12</v>
      </c>
      <c r="C410" s="26" t="s">
        <v>683</v>
      </c>
      <c r="D410" t="s">
        <v>123</v>
      </c>
      <c r="E410" s="27" t="s">
        <v>684</v>
      </c>
      <c r="F410" s="28" t="s">
        <v>632</v>
      </c>
      <c r="G410" s="29">
        <v>1.089</v>
      </c>
      <c r="H410" s="28">
        <v>0</v>
      </c>
      <c r="I410" s="30">
        <f>ROUND(G410*H410,P4)</f>
        <v>0</v>
      </c>
      <c r="L410" s="31">
        <v>0</v>
      </c>
      <c r="M410" s="24">
        <f>ROUND(G410*L410,P4)</f>
        <v>0</v>
      </c>
      <c r="N410" s="25" t="s">
        <v>177</v>
      </c>
      <c r="O410" s="32">
        <f>M410*AA410</f>
        <v>0</v>
      </c>
      <c r="P410" s="1">
        <v>3</v>
      </c>
      <c r="AA410" s="1">
        <f>IF(P410=1,$O$3,IF(P410=2,$O$4,$O$5))</f>
        <v>0</v>
      </c>
    </row>
    <row r="411" ht="38.25">
      <c r="A411" s="1" t="s">
        <v>127</v>
      </c>
      <c r="E411" s="27" t="s">
        <v>684</v>
      </c>
    </row>
    <row r="412">
      <c r="A412" s="1" t="s">
        <v>128</v>
      </c>
    </row>
    <row r="413" ht="25.5">
      <c r="A413" s="1" t="s">
        <v>129</v>
      </c>
      <c r="E413" s="27" t="s">
        <v>685</v>
      </c>
    </row>
  </sheetData>
  <sheetProtection sheet="1" objects="1" scenarios="1" spinCount="100000" saltValue="HFfwnqqtCWxhFzj/yWuvZC8w1AqETmsReWiC00PstiO3HordODOseL7U1fFl2UbJqUXlREYmAx+dXNuJNpVrWg==" hashValue="gLcheWe8W2SZ0UMj4YXHmPIKoNagdpDJDzmaI2bRVOoiqj9p7Mz/uXhQMol02JA09FcNRaTY5y6xq+1kK/1IN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COUNTIFS(L8:L42,"=0",A8:A42,"P")+COUNTIFS(L8:L42,"",A8:A42,"P")+SUM(Q8:Q42)</f>
        <v>0</v>
      </c>
    </row>
    <row r="8">
      <c r="A8" s="1" t="s">
        <v>116</v>
      </c>
      <c r="C8" s="22" t="s">
        <v>5104</v>
      </c>
      <c r="E8" s="23" t="s">
        <v>79</v>
      </c>
      <c r="L8" s="24">
        <f>L9</f>
        <v>0</v>
      </c>
      <c r="M8" s="24">
        <f>M9</f>
        <v>0</v>
      </c>
      <c r="N8" s="25"/>
    </row>
    <row r="9">
      <c r="A9" s="1" t="s">
        <v>118</v>
      </c>
      <c r="C9" s="22" t="s">
        <v>691</v>
      </c>
      <c r="E9" s="23" t="s">
        <v>5105</v>
      </c>
      <c r="L9" s="24">
        <f>SUMIFS(L10:L41,A10:A41,"P")</f>
        <v>0</v>
      </c>
      <c r="M9" s="24">
        <f>SUMIFS(M10:M41,A10:A41,"P")</f>
        <v>0</v>
      </c>
      <c r="N9" s="25"/>
    </row>
    <row r="10">
      <c r="A10" s="1" t="s">
        <v>121</v>
      </c>
      <c r="B10" s="1">
        <v>1</v>
      </c>
      <c r="C10" s="26" t="s">
        <v>5106</v>
      </c>
      <c r="D10" t="s">
        <v>123</v>
      </c>
      <c r="E10" s="27" t="s">
        <v>5107</v>
      </c>
      <c r="F10" s="28" t="s">
        <v>603</v>
      </c>
      <c r="G10" s="29">
        <v>1.71</v>
      </c>
      <c r="H10" s="28">
        <v>0</v>
      </c>
      <c r="I10" s="30">
        <f>ROUND(G10*H10,P4)</f>
        <v>0</v>
      </c>
      <c r="L10" s="31">
        <v>0</v>
      </c>
      <c r="M10" s="24">
        <f>ROUND(G10*L10,P4)</f>
        <v>0</v>
      </c>
      <c r="N10" s="25" t="s">
        <v>126</v>
      </c>
      <c r="O10" s="32">
        <f>M10*AA10</f>
        <v>0</v>
      </c>
      <c r="P10" s="1">
        <v>3</v>
      </c>
      <c r="AA10" s="1">
        <f>IF(P10=1,$O$3,IF(P10=2,$O$4,$O$5))</f>
        <v>0</v>
      </c>
    </row>
    <row r="11">
      <c r="A11" s="1" t="s">
        <v>127</v>
      </c>
      <c r="E11" s="27" t="s">
        <v>5107</v>
      </c>
    </row>
    <row r="12" ht="25.5">
      <c r="A12" s="1" t="s">
        <v>128</v>
      </c>
      <c r="E12" s="33" t="s">
        <v>5108</v>
      </c>
    </row>
    <row r="13" ht="127.5">
      <c r="A13" s="1" t="s">
        <v>129</v>
      </c>
      <c r="E13" s="27" t="s">
        <v>5109</v>
      </c>
    </row>
    <row r="14">
      <c r="A14" s="1" t="s">
        <v>121</v>
      </c>
      <c r="B14" s="1">
        <v>3</v>
      </c>
      <c r="C14" s="26" t="s">
        <v>5110</v>
      </c>
      <c r="D14" t="s">
        <v>123</v>
      </c>
      <c r="E14" s="27" t="s">
        <v>5111</v>
      </c>
      <c r="F14" s="28" t="s">
        <v>603</v>
      </c>
      <c r="G14" s="29">
        <v>0.65600000000000003</v>
      </c>
      <c r="H14" s="28">
        <v>0</v>
      </c>
      <c r="I14" s="30">
        <f>ROUND(G14*H14,P4)</f>
        <v>0</v>
      </c>
      <c r="L14" s="31">
        <v>0</v>
      </c>
      <c r="M14" s="24">
        <f>ROUND(G14*L14,P4)</f>
        <v>0</v>
      </c>
      <c r="N14" s="25" t="s">
        <v>126</v>
      </c>
      <c r="O14" s="32">
        <f>M14*AA14</f>
        <v>0</v>
      </c>
      <c r="P14" s="1">
        <v>3</v>
      </c>
      <c r="AA14" s="1">
        <f>IF(P14=1,$O$3,IF(P14=2,$O$4,$O$5))</f>
        <v>0</v>
      </c>
    </row>
    <row r="15">
      <c r="A15" s="1" t="s">
        <v>127</v>
      </c>
      <c r="E15" s="27" t="s">
        <v>5111</v>
      </c>
    </row>
    <row r="16" ht="25.5">
      <c r="A16" s="1" t="s">
        <v>128</v>
      </c>
      <c r="E16" s="33" t="s">
        <v>5112</v>
      </c>
    </row>
    <row r="17" ht="89.25">
      <c r="A17" s="1" t="s">
        <v>129</v>
      </c>
      <c r="E17" s="27" t="s">
        <v>5113</v>
      </c>
    </row>
    <row r="18">
      <c r="A18" s="1" t="s">
        <v>121</v>
      </c>
      <c r="B18" s="1">
        <v>6</v>
      </c>
      <c r="C18" s="26" t="s">
        <v>5114</v>
      </c>
      <c r="D18" t="s">
        <v>123</v>
      </c>
      <c r="E18" s="27" t="s">
        <v>5115</v>
      </c>
      <c r="F18" s="28" t="s">
        <v>603</v>
      </c>
      <c r="G18" s="29">
        <v>0.106</v>
      </c>
      <c r="H18" s="28">
        <v>0</v>
      </c>
      <c r="I18" s="30">
        <f>ROUND(G18*H18,P4)</f>
        <v>0</v>
      </c>
      <c r="L18" s="31">
        <v>0</v>
      </c>
      <c r="M18" s="24">
        <f>ROUND(G18*L18,P4)</f>
        <v>0</v>
      </c>
      <c r="N18" s="25" t="s">
        <v>126</v>
      </c>
      <c r="O18" s="32">
        <f>M18*AA18</f>
        <v>0</v>
      </c>
      <c r="P18" s="1">
        <v>3</v>
      </c>
      <c r="AA18" s="1">
        <f>IF(P18=1,$O$3,IF(P18=2,$O$4,$O$5))</f>
        <v>0</v>
      </c>
    </row>
    <row r="19">
      <c r="A19" s="1" t="s">
        <v>127</v>
      </c>
      <c r="E19" s="27" t="s">
        <v>5115</v>
      </c>
    </row>
    <row r="20" ht="25.5">
      <c r="A20" s="1" t="s">
        <v>128</v>
      </c>
      <c r="E20" s="33" t="s">
        <v>5116</v>
      </c>
    </row>
    <row r="21" ht="140.25">
      <c r="A21" s="1" t="s">
        <v>129</v>
      </c>
      <c r="E21" s="27" t="s">
        <v>5117</v>
      </c>
    </row>
    <row r="22">
      <c r="A22" s="1" t="s">
        <v>121</v>
      </c>
      <c r="B22" s="1">
        <v>5</v>
      </c>
      <c r="C22" s="26" t="s">
        <v>5118</v>
      </c>
      <c r="D22" t="s">
        <v>123</v>
      </c>
      <c r="E22" s="27" t="s">
        <v>5119</v>
      </c>
      <c r="F22" s="28" t="s">
        <v>603</v>
      </c>
      <c r="G22" s="29">
        <v>0.23899999999999999</v>
      </c>
      <c r="H22" s="28">
        <v>0</v>
      </c>
      <c r="I22" s="30">
        <f>ROUND(G22*H22,P4)</f>
        <v>0</v>
      </c>
      <c r="L22" s="31">
        <v>0</v>
      </c>
      <c r="M22" s="24">
        <f>ROUND(G22*L22,P4)</f>
        <v>0</v>
      </c>
      <c r="N22" s="25" t="s">
        <v>126</v>
      </c>
      <c r="O22" s="32">
        <f>M22*AA22</f>
        <v>0</v>
      </c>
      <c r="P22" s="1">
        <v>3</v>
      </c>
      <c r="AA22" s="1">
        <f>IF(P22=1,$O$3,IF(P22=2,$O$4,$O$5))</f>
        <v>0</v>
      </c>
    </row>
    <row r="23">
      <c r="A23" s="1" t="s">
        <v>127</v>
      </c>
      <c r="E23" s="27" t="s">
        <v>5119</v>
      </c>
    </row>
    <row r="24" ht="51">
      <c r="A24" s="1" t="s">
        <v>128</v>
      </c>
      <c r="E24" s="33" t="s">
        <v>5120</v>
      </c>
    </row>
    <row r="25" ht="140.25">
      <c r="A25" s="1" t="s">
        <v>129</v>
      </c>
      <c r="E25" s="27" t="s">
        <v>5121</v>
      </c>
    </row>
    <row r="26">
      <c r="A26" s="1" t="s">
        <v>121</v>
      </c>
      <c r="B26" s="1">
        <v>4</v>
      </c>
      <c r="C26" s="26" t="s">
        <v>5122</v>
      </c>
      <c r="D26" t="s">
        <v>123</v>
      </c>
      <c r="E26" s="27" t="s">
        <v>5123</v>
      </c>
      <c r="F26" s="28" t="s">
        <v>149</v>
      </c>
      <c r="G26" s="29">
        <v>3</v>
      </c>
      <c r="H26" s="28">
        <v>0</v>
      </c>
      <c r="I26" s="30">
        <f>ROUND(G26*H26,P4)</f>
        <v>0</v>
      </c>
      <c r="L26" s="31">
        <v>0</v>
      </c>
      <c r="M26" s="24">
        <f>ROUND(G26*L26,P4)</f>
        <v>0</v>
      </c>
      <c r="N26" s="25" t="s">
        <v>126</v>
      </c>
      <c r="O26" s="32">
        <f>M26*AA26</f>
        <v>0</v>
      </c>
      <c r="P26" s="1">
        <v>3</v>
      </c>
      <c r="AA26" s="1">
        <f>IF(P26=1,$O$3,IF(P26=2,$O$4,$O$5))</f>
        <v>0</v>
      </c>
    </row>
    <row r="27">
      <c r="A27" s="1" t="s">
        <v>127</v>
      </c>
      <c r="E27" s="27" t="s">
        <v>5123</v>
      </c>
    </row>
    <row r="28">
      <c r="A28" s="1" t="s">
        <v>128</v>
      </c>
    </row>
    <row r="29" ht="114.75">
      <c r="A29" s="1" t="s">
        <v>129</v>
      </c>
      <c r="E29" s="27" t="s">
        <v>5124</v>
      </c>
    </row>
    <row r="30">
      <c r="A30" s="1" t="s">
        <v>121</v>
      </c>
      <c r="B30" s="1">
        <v>2</v>
      </c>
      <c r="C30" s="26" t="s">
        <v>5125</v>
      </c>
      <c r="D30" t="s">
        <v>123</v>
      </c>
      <c r="E30" s="27" t="s">
        <v>5126</v>
      </c>
      <c r="F30" s="28" t="s">
        <v>149</v>
      </c>
      <c r="G30" s="29">
        <v>2</v>
      </c>
      <c r="H30" s="28">
        <v>0</v>
      </c>
      <c r="I30" s="30">
        <f>ROUND(G30*H30,P4)</f>
        <v>0</v>
      </c>
      <c r="L30" s="31">
        <v>0</v>
      </c>
      <c r="M30" s="24">
        <f>ROUND(G30*L30,P4)</f>
        <v>0</v>
      </c>
      <c r="N30" s="25" t="s">
        <v>177</v>
      </c>
      <c r="O30" s="32">
        <f>M30*AA30</f>
        <v>0</v>
      </c>
      <c r="P30" s="1">
        <v>3</v>
      </c>
      <c r="AA30" s="1">
        <f>IF(P30=1,$O$3,IF(P30=2,$O$4,$O$5))</f>
        <v>0</v>
      </c>
    </row>
    <row r="31">
      <c r="A31" s="1" t="s">
        <v>127</v>
      </c>
      <c r="E31" s="27" t="s">
        <v>5126</v>
      </c>
    </row>
    <row r="32" ht="25.5">
      <c r="A32" s="1" t="s">
        <v>128</v>
      </c>
      <c r="E32" s="33" t="s">
        <v>5127</v>
      </c>
    </row>
    <row r="33" ht="127.5">
      <c r="A33" s="1" t="s">
        <v>129</v>
      </c>
      <c r="E33" s="27" t="s">
        <v>5128</v>
      </c>
    </row>
    <row r="34">
      <c r="A34" s="1" t="s">
        <v>121</v>
      </c>
      <c r="B34" s="1">
        <v>8</v>
      </c>
      <c r="C34" s="26" t="s">
        <v>5129</v>
      </c>
      <c r="D34" t="s">
        <v>123</v>
      </c>
      <c r="E34" s="27" t="s">
        <v>5130</v>
      </c>
      <c r="F34" s="28" t="s">
        <v>149</v>
      </c>
      <c r="G34" s="29">
        <v>2</v>
      </c>
      <c r="H34" s="28">
        <v>0</v>
      </c>
      <c r="I34" s="30">
        <f>ROUND(G34*H34,P4)</f>
        <v>0</v>
      </c>
      <c r="L34" s="31">
        <v>0</v>
      </c>
      <c r="M34" s="24">
        <f>ROUND(G34*L34,P4)</f>
        <v>0</v>
      </c>
      <c r="N34" s="25" t="s">
        <v>177</v>
      </c>
      <c r="O34" s="32">
        <f>M34*AA34</f>
        <v>0</v>
      </c>
      <c r="P34" s="1">
        <v>3</v>
      </c>
      <c r="AA34" s="1">
        <f>IF(P34=1,$O$3,IF(P34=2,$O$4,$O$5))</f>
        <v>0</v>
      </c>
    </row>
    <row r="35">
      <c r="A35" s="1" t="s">
        <v>127</v>
      </c>
      <c r="E35" s="27" t="s">
        <v>5130</v>
      </c>
    </row>
    <row r="36">
      <c r="A36" s="1" t="s">
        <v>128</v>
      </c>
    </row>
    <row r="37" ht="63.75">
      <c r="A37" s="1" t="s">
        <v>129</v>
      </c>
      <c r="E37" s="27" t="s">
        <v>5131</v>
      </c>
    </row>
    <row r="38">
      <c r="A38" s="1" t="s">
        <v>121</v>
      </c>
      <c r="B38" s="1">
        <v>7</v>
      </c>
      <c r="C38" s="26" t="s">
        <v>5132</v>
      </c>
      <c r="D38" t="s">
        <v>123</v>
      </c>
      <c r="E38" s="27" t="s">
        <v>5133</v>
      </c>
      <c r="F38" s="28" t="s">
        <v>149</v>
      </c>
      <c r="G38" s="29">
        <v>7</v>
      </c>
      <c r="H38" s="28">
        <v>0</v>
      </c>
      <c r="I38" s="30">
        <f>ROUND(G38*H38,P4)</f>
        <v>0</v>
      </c>
      <c r="L38" s="31">
        <v>0</v>
      </c>
      <c r="M38" s="24">
        <f>ROUND(G38*L38,P4)</f>
        <v>0</v>
      </c>
      <c r="N38" s="25" t="s">
        <v>177</v>
      </c>
      <c r="O38" s="32">
        <f>M38*AA38</f>
        <v>0</v>
      </c>
      <c r="P38" s="1">
        <v>3</v>
      </c>
      <c r="AA38" s="1">
        <f>IF(P38=1,$O$3,IF(P38=2,$O$4,$O$5))</f>
        <v>0</v>
      </c>
    </row>
    <row r="39">
      <c r="A39" s="1" t="s">
        <v>127</v>
      </c>
      <c r="E39" s="27" t="s">
        <v>5133</v>
      </c>
    </row>
    <row r="40" ht="76.5">
      <c r="A40" s="1" t="s">
        <v>128</v>
      </c>
      <c r="E40" s="33" t="s">
        <v>5134</v>
      </c>
    </row>
    <row r="41" ht="102">
      <c r="A41" s="1" t="s">
        <v>129</v>
      </c>
      <c r="E41" s="27" t="s">
        <v>5135</v>
      </c>
    </row>
  </sheetData>
  <sheetProtection sheet="1" objects="1" scenarios="1" spinCount="100000" saltValue="0lkIlnB04ocj4Z3oasFdPrx3/3sBIvMKsN7tiPd30Z0kj+cW6tx0f56pM2vbkBWM2LATfRAKWcoWxGjlmByDqQ==" hashValue="Gnovn4VCBUqTK1A/Mlt0YJ28pR7wklrP8Jn1nBNCKn0DJqQX9WN79NaWH7F4FxeJzRYTMdcrKfqIBbxYX3ncn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COUNTIFS(L8:L135,"=0",A8:A135,"P")+COUNTIFS(L8:L135,"",A8:A135,"P")+SUM(Q8:Q135)</f>
        <v>0</v>
      </c>
    </row>
    <row r="8">
      <c r="A8" s="1" t="s">
        <v>116</v>
      </c>
      <c r="C8" s="22" t="s">
        <v>5136</v>
      </c>
      <c r="E8" s="23" t="s">
        <v>81</v>
      </c>
      <c r="L8" s="24">
        <f>L9+L14+L19+L28+L41+L46+L55+L60+L65+L106</f>
        <v>0</v>
      </c>
      <c r="M8" s="24">
        <f>M9+M14+M19+M28+M41+M46+M55+M60+M65+M106</f>
        <v>0</v>
      </c>
      <c r="N8" s="25"/>
    </row>
    <row r="9">
      <c r="A9" s="1" t="s">
        <v>118</v>
      </c>
      <c r="C9" s="22" t="s">
        <v>119</v>
      </c>
      <c r="E9" s="23" t="s">
        <v>1051</v>
      </c>
      <c r="L9" s="24">
        <f>SUMIFS(L10:L13,A10:A13,"P")</f>
        <v>0</v>
      </c>
      <c r="M9" s="24">
        <f>SUMIFS(M10:M13,A10:A13,"P")</f>
        <v>0</v>
      </c>
      <c r="N9" s="25"/>
    </row>
    <row r="10" ht="25.5">
      <c r="A10" s="1" t="s">
        <v>121</v>
      </c>
      <c r="B10" s="1">
        <v>1</v>
      </c>
      <c r="C10" s="26" t="s">
        <v>1070</v>
      </c>
      <c r="D10" t="s">
        <v>123</v>
      </c>
      <c r="E10" s="27" t="s">
        <v>1071</v>
      </c>
      <c r="F10" s="28" t="s">
        <v>125</v>
      </c>
      <c r="G10" s="29">
        <v>19.43</v>
      </c>
      <c r="H10" s="28">
        <v>0</v>
      </c>
      <c r="I10" s="30">
        <f>ROUND(G10*H10,P4)</f>
        <v>0</v>
      </c>
      <c r="L10" s="31">
        <v>0</v>
      </c>
      <c r="M10" s="24">
        <f>ROUND(G10*L10,P4)</f>
        <v>0</v>
      </c>
      <c r="N10" s="25" t="s">
        <v>536</v>
      </c>
      <c r="O10" s="32">
        <f>M10*AA10</f>
        <v>0</v>
      </c>
      <c r="P10" s="1">
        <v>3</v>
      </c>
      <c r="AA10" s="1">
        <f>IF(P10=1,$O$3,IF(P10=2,$O$4,$O$5))</f>
        <v>0</v>
      </c>
    </row>
    <row r="11" ht="25.5">
      <c r="A11" s="1" t="s">
        <v>127</v>
      </c>
      <c r="E11" s="27" t="s">
        <v>1071</v>
      </c>
    </row>
    <row r="12">
      <c r="A12" s="1" t="s">
        <v>128</v>
      </c>
      <c r="E12" s="33" t="s">
        <v>5137</v>
      </c>
    </row>
    <row r="13">
      <c r="A13" s="1" t="s">
        <v>129</v>
      </c>
      <c r="E13" s="27" t="s">
        <v>123</v>
      </c>
    </row>
    <row r="14">
      <c r="A14" s="1" t="s">
        <v>118</v>
      </c>
      <c r="C14" s="22" t="s">
        <v>2786</v>
      </c>
      <c r="E14" s="23" t="s">
        <v>2787</v>
      </c>
      <c r="L14" s="24">
        <f>SUMIFS(L15:L18,A15:A18,"P")</f>
        <v>0</v>
      </c>
      <c r="M14" s="24">
        <f>SUMIFS(M15:M18,A15:A18,"P")</f>
        <v>0</v>
      </c>
      <c r="N14" s="25"/>
    </row>
    <row r="15" ht="25.5">
      <c r="A15" s="1" t="s">
        <v>121</v>
      </c>
      <c r="B15" s="1">
        <v>20</v>
      </c>
      <c r="C15" s="26" t="s">
        <v>5138</v>
      </c>
      <c r="D15" t="s">
        <v>123</v>
      </c>
      <c r="E15" s="27" t="s">
        <v>5139</v>
      </c>
      <c r="F15" s="28" t="s">
        <v>603</v>
      </c>
      <c r="G15" s="29">
        <v>30.960000000000001</v>
      </c>
      <c r="H15" s="28">
        <v>0</v>
      </c>
      <c r="I15" s="30">
        <f>ROUND(G15*H15,P4)</f>
        <v>0</v>
      </c>
      <c r="L15" s="31">
        <v>0</v>
      </c>
      <c r="M15" s="24">
        <f>ROUND(G15*L15,P4)</f>
        <v>0</v>
      </c>
      <c r="N15" s="25" t="s">
        <v>536</v>
      </c>
      <c r="O15" s="32">
        <f>M15*AA15</f>
        <v>0</v>
      </c>
      <c r="P15" s="1">
        <v>3</v>
      </c>
      <c r="AA15" s="1">
        <f>IF(P15=1,$O$3,IF(P15=2,$O$4,$O$5))</f>
        <v>0</v>
      </c>
    </row>
    <row r="16" ht="25.5">
      <c r="A16" s="1" t="s">
        <v>127</v>
      </c>
      <c r="E16" s="27" t="s">
        <v>5139</v>
      </c>
    </row>
    <row r="17" ht="25.5">
      <c r="A17" s="1" t="s">
        <v>128</v>
      </c>
      <c r="E17" s="33" t="s">
        <v>5140</v>
      </c>
    </row>
    <row r="18">
      <c r="A18" s="1" t="s">
        <v>129</v>
      </c>
      <c r="E18" s="27" t="s">
        <v>123</v>
      </c>
    </row>
    <row r="19">
      <c r="A19" s="1" t="s">
        <v>118</v>
      </c>
      <c r="C19" s="22" t="s">
        <v>2802</v>
      </c>
      <c r="E19" s="23" t="s">
        <v>2803</v>
      </c>
      <c r="L19" s="24">
        <f>SUMIFS(L20:L27,A20:A27,"P")</f>
        <v>0</v>
      </c>
      <c r="M19" s="24">
        <f>SUMIFS(M20:M27,A20:A27,"P")</f>
        <v>0</v>
      </c>
      <c r="N19" s="25"/>
    </row>
    <row r="20">
      <c r="A20" s="1" t="s">
        <v>121</v>
      </c>
      <c r="B20" s="1">
        <v>21</v>
      </c>
      <c r="C20" s="26" t="s">
        <v>2804</v>
      </c>
      <c r="D20" t="s">
        <v>123</v>
      </c>
      <c r="E20" s="27" t="s">
        <v>2805</v>
      </c>
      <c r="F20" s="28" t="s">
        <v>637</v>
      </c>
      <c r="G20" s="29">
        <v>3</v>
      </c>
      <c r="H20" s="28">
        <v>0</v>
      </c>
      <c r="I20" s="30">
        <f>ROUND(G20*H20,P4)</f>
        <v>0</v>
      </c>
      <c r="L20" s="31">
        <v>0</v>
      </c>
      <c r="M20" s="24">
        <f>ROUND(G20*L20,P4)</f>
        <v>0</v>
      </c>
      <c r="N20" s="25" t="s">
        <v>536</v>
      </c>
      <c r="O20" s="32">
        <f>M20*AA20</f>
        <v>0</v>
      </c>
      <c r="P20" s="1">
        <v>3</v>
      </c>
      <c r="AA20" s="1">
        <f>IF(P20=1,$O$3,IF(P20=2,$O$4,$O$5))</f>
        <v>0</v>
      </c>
    </row>
    <row r="21">
      <c r="A21" s="1" t="s">
        <v>127</v>
      </c>
      <c r="E21" s="27" t="s">
        <v>2805</v>
      </c>
    </row>
    <row r="22" ht="25.5">
      <c r="A22" s="1" t="s">
        <v>128</v>
      </c>
      <c r="E22" s="33" t="s">
        <v>5141</v>
      </c>
    </row>
    <row r="23">
      <c r="A23" s="1" t="s">
        <v>129</v>
      </c>
      <c r="E23" s="27" t="s">
        <v>123</v>
      </c>
    </row>
    <row r="24">
      <c r="A24" s="1" t="s">
        <v>121</v>
      </c>
      <c r="B24" s="1">
        <v>22</v>
      </c>
      <c r="C24" s="26" t="s">
        <v>2813</v>
      </c>
      <c r="D24" t="s">
        <v>123</v>
      </c>
      <c r="E24" s="27" t="s">
        <v>2814</v>
      </c>
      <c r="F24" s="28" t="s">
        <v>637</v>
      </c>
      <c r="G24" s="29">
        <v>3</v>
      </c>
      <c r="H24" s="28">
        <v>0</v>
      </c>
      <c r="I24" s="30">
        <f>ROUND(G24*H24,P4)</f>
        <v>0</v>
      </c>
      <c r="L24" s="31">
        <v>0</v>
      </c>
      <c r="M24" s="24">
        <f>ROUND(G24*L24,P4)</f>
        <v>0</v>
      </c>
      <c r="N24" s="25" t="s">
        <v>536</v>
      </c>
      <c r="O24" s="32">
        <f>M24*AA24</f>
        <v>0</v>
      </c>
      <c r="P24" s="1">
        <v>3</v>
      </c>
      <c r="AA24" s="1">
        <f>IF(P24=1,$O$3,IF(P24=2,$O$4,$O$5))</f>
        <v>0</v>
      </c>
    </row>
    <row r="25">
      <c r="A25" s="1" t="s">
        <v>127</v>
      </c>
      <c r="E25" s="27" t="s">
        <v>2814</v>
      </c>
    </row>
    <row r="26" ht="25.5">
      <c r="A26" s="1" t="s">
        <v>128</v>
      </c>
      <c r="E26" s="33" t="s">
        <v>5141</v>
      </c>
    </row>
    <row r="27">
      <c r="A27" s="1" t="s">
        <v>129</v>
      </c>
      <c r="E27" s="27" t="s">
        <v>123</v>
      </c>
    </row>
    <row r="28">
      <c r="A28" s="1" t="s">
        <v>118</v>
      </c>
      <c r="C28" s="22" t="s">
        <v>1901</v>
      </c>
      <c r="E28" s="23" t="s">
        <v>1902</v>
      </c>
      <c r="L28" s="24">
        <f>SUMIFS(L29:L40,A29:A40,"P")</f>
        <v>0</v>
      </c>
      <c r="M28" s="24">
        <f>SUMIFS(M29:M40,A29:A40,"P")</f>
        <v>0</v>
      </c>
      <c r="N28" s="25"/>
    </row>
    <row r="29">
      <c r="A29" s="1" t="s">
        <v>121</v>
      </c>
      <c r="B29" s="1">
        <v>23</v>
      </c>
      <c r="C29" s="26" t="s">
        <v>2992</v>
      </c>
      <c r="D29" t="s">
        <v>123</v>
      </c>
      <c r="E29" s="27" t="s">
        <v>2993</v>
      </c>
      <c r="F29" s="28" t="s">
        <v>142</v>
      </c>
      <c r="G29" s="29">
        <v>8.5999999999999996</v>
      </c>
      <c r="H29" s="28">
        <v>0</v>
      </c>
      <c r="I29" s="30">
        <f>ROUND(G29*H29,P4)</f>
        <v>0</v>
      </c>
      <c r="L29" s="31">
        <v>0</v>
      </c>
      <c r="M29" s="24">
        <f>ROUND(G29*L29,P4)</f>
        <v>0</v>
      </c>
      <c r="N29" s="25" t="s">
        <v>536</v>
      </c>
      <c r="O29" s="32">
        <f>M29*AA29</f>
        <v>0</v>
      </c>
      <c r="P29" s="1">
        <v>3</v>
      </c>
      <c r="AA29" s="1">
        <f>IF(P29=1,$O$3,IF(P29=2,$O$4,$O$5))</f>
        <v>0</v>
      </c>
    </row>
    <row r="30">
      <c r="A30" s="1" t="s">
        <v>127</v>
      </c>
      <c r="E30" s="27" t="s">
        <v>2993</v>
      </c>
    </row>
    <row r="31" ht="25.5">
      <c r="A31" s="1" t="s">
        <v>128</v>
      </c>
      <c r="E31" s="33" t="s">
        <v>5142</v>
      </c>
    </row>
    <row r="32">
      <c r="A32" s="1" t="s">
        <v>129</v>
      </c>
      <c r="E32" s="27" t="s">
        <v>123</v>
      </c>
    </row>
    <row r="33">
      <c r="A33" s="1" t="s">
        <v>121</v>
      </c>
      <c r="B33" s="1">
        <v>24</v>
      </c>
      <c r="C33" s="26" t="s">
        <v>3010</v>
      </c>
      <c r="D33" t="s">
        <v>123</v>
      </c>
      <c r="E33" s="27" t="s">
        <v>3011</v>
      </c>
      <c r="F33" s="28" t="s">
        <v>142</v>
      </c>
      <c r="G33" s="29">
        <v>28.350000000000001</v>
      </c>
      <c r="H33" s="28">
        <v>0</v>
      </c>
      <c r="I33" s="30">
        <f>ROUND(G33*H33,P4)</f>
        <v>0</v>
      </c>
      <c r="L33" s="31">
        <v>0</v>
      </c>
      <c r="M33" s="24">
        <f>ROUND(G33*L33,P4)</f>
        <v>0</v>
      </c>
      <c r="N33" s="25" t="s">
        <v>536</v>
      </c>
      <c r="O33" s="32">
        <f>M33*AA33</f>
        <v>0</v>
      </c>
      <c r="P33" s="1">
        <v>3</v>
      </c>
      <c r="AA33" s="1">
        <f>IF(P33=1,$O$3,IF(P33=2,$O$4,$O$5))</f>
        <v>0</v>
      </c>
    </row>
    <row r="34">
      <c r="A34" s="1" t="s">
        <v>127</v>
      </c>
      <c r="E34" s="27" t="s">
        <v>3011</v>
      </c>
    </row>
    <row r="35" ht="63.75">
      <c r="A35" s="1" t="s">
        <v>128</v>
      </c>
      <c r="E35" s="33" t="s">
        <v>5143</v>
      </c>
    </row>
    <row r="36">
      <c r="A36" s="1" t="s">
        <v>129</v>
      </c>
      <c r="E36" s="27" t="s">
        <v>123</v>
      </c>
    </row>
    <row r="37">
      <c r="A37" s="1" t="s">
        <v>121</v>
      </c>
      <c r="B37" s="1">
        <v>25</v>
      </c>
      <c r="C37" s="26" t="s">
        <v>3016</v>
      </c>
      <c r="D37" t="s">
        <v>123</v>
      </c>
      <c r="E37" s="27" t="s">
        <v>3017</v>
      </c>
      <c r="F37" s="28" t="s">
        <v>142</v>
      </c>
      <c r="G37" s="29">
        <v>12.800000000000001</v>
      </c>
      <c r="H37" s="28">
        <v>0</v>
      </c>
      <c r="I37" s="30">
        <f>ROUND(G37*H37,P4)</f>
        <v>0</v>
      </c>
      <c r="L37" s="31">
        <v>0</v>
      </c>
      <c r="M37" s="24">
        <f>ROUND(G37*L37,P4)</f>
        <v>0</v>
      </c>
      <c r="N37" s="25" t="s">
        <v>536</v>
      </c>
      <c r="O37" s="32">
        <f>M37*AA37</f>
        <v>0</v>
      </c>
      <c r="P37" s="1">
        <v>3</v>
      </c>
      <c r="AA37" s="1">
        <f>IF(P37=1,$O$3,IF(P37=2,$O$4,$O$5))</f>
        <v>0</v>
      </c>
    </row>
    <row r="38">
      <c r="A38" s="1" t="s">
        <v>127</v>
      </c>
      <c r="E38" s="27" t="s">
        <v>3017</v>
      </c>
    </row>
    <row r="39" ht="63.75">
      <c r="A39" s="1" t="s">
        <v>128</v>
      </c>
      <c r="E39" s="33" t="s">
        <v>5144</v>
      </c>
    </row>
    <row r="40">
      <c r="A40" s="1" t="s">
        <v>129</v>
      </c>
      <c r="E40" s="27" t="s">
        <v>123</v>
      </c>
    </row>
    <row r="41">
      <c r="A41" s="1" t="s">
        <v>118</v>
      </c>
      <c r="C41" s="22" t="s">
        <v>2039</v>
      </c>
      <c r="E41" s="23" t="s">
        <v>2040</v>
      </c>
      <c r="L41" s="24">
        <f>SUMIFS(L42:L45,A42:A45,"P")</f>
        <v>0</v>
      </c>
      <c r="M41" s="24">
        <f>SUMIFS(M42:M45,A42:A45,"P")</f>
        <v>0</v>
      </c>
      <c r="N41" s="25"/>
    </row>
    <row r="42">
      <c r="A42" s="1" t="s">
        <v>121</v>
      </c>
      <c r="B42" s="1">
        <v>26</v>
      </c>
      <c r="C42" s="26" t="s">
        <v>3043</v>
      </c>
      <c r="D42" t="s">
        <v>123</v>
      </c>
      <c r="E42" s="27" t="s">
        <v>3044</v>
      </c>
      <c r="F42" s="28" t="s">
        <v>149</v>
      </c>
      <c r="G42" s="29">
        <v>9</v>
      </c>
      <c r="H42" s="28">
        <v>0</v>
      </c>
      <c r="I42" s="30">
        <f>ROUND(G42*H42,P4)</f>
        <v>0</v>
      </c>
      <c r="L42" s="31">
        <v>0</v>
      </c>
      <c r="M42" s="24">
        <f>ROUND(G42*L42,P4)</f>
        <v>0</v>
      </c>
      <c r="N42" s="25" t="s">
        <v>536</v>
      </c>
      <c r="O42" s="32">
        <f>M42*AA42</f>
        <v>0</v>
      </c>
      <c r="P42" s="1">
        <v>3</v>
      </c>
      <c r="AA42" s="1">
        <f>IF(P42=1,$O$3,IF(P42=2,$O$4,$O$5))</f>
        <v>0</v>
      </c>
    </row>
    <row r="43">
      <c r="A43" s="1" t="s">
        <v>127</v>
      </c>
      <c r="E43" s="27" t="s">
        <v>3044</v>
      </c>
    </row>
    <row r="44" ht="25.5">
      <c r="A44" s="1" t="s">
        <v>128</v>
      </c>
      <c r="E44" s="33" t="s">
        <v>5145</v>
      </c>
    </row>
    <row r="45">
      <c r="A45" s="1" t="s">
        <v>129</v>
      </c>
      <c r="E45" s="27" t="s">
        <v>123</v>
      </c>
    </row>
    <row r="46">
      <c r="A46" s="1" t="s">
        <v>118</v>
      </c>
      <c r="C46" s="22" t="s">
        <v>2261</v>
      </c>
      <c r="E46" s="23" t="s">
        <v>2262</v>
      </c>
      <c r="L46" s="24">
        <f>SUMIFS(L47:L54,A47:A54,"P")</f>
        <v>0</v>
      </c>
      <c r="M46" s="24">
        <f>SUMIFS(M47:M54,A47:A54,"P")</f>
        <v>0</v>
      </c>
      <c r="N46" s="25"/>
    </row>
    <row r="47">
      <c r="A47" s="1" t="s">
        <v>121</v>
      </c>
      <c r="B47" s="1">
        <v>27</v>
      </c>
      <c r="C47" s="26" t="s">
        <v>5146</v>
      </c>
      <c r="D47" t="s">
        <v>123</v>
      </c>
      <c r="E47" s="27" t="s">
        <v>5147</v>
      </c>
      <c r="F47" s="28" t="s">
        <v>603</v>
      </c>
      <c r="G47" s="29">
        <v>190.232</v>
      </c>
      <c r="H47" s="28">
        <v>0</v>
      </c>
      <c r="I47" s="30">
        <f>ROUND(G47*H47,P4)</f>
        <v>0</v>
      </c>
      <c r="L47" s="31">
        <v>0</v>
      </c>
      <c r="M47" s="24">
        <f>ROUND(G47*L47,P4)</f>
        <v>0</v>
      </c>
      <c r="N47" s="25" t="s">
        <v>536</v>
      </c>
      <c r="O47" s="32">
        <f>M47*AA47</f>
        <v>0</v>
      </c>
      <c r="P47" s="1">
        <v>3</v>
      </c>
      <c r="AA47" s="1">
        <f>IF(P47=1,$O$3,IF(P47=2,$O$4,$O$5))</f>
        <v>0</v>
      </c>
    </row>
    <row r="48">
      <c r="A48" s="1" t="s">
        <v>127</v>
      </c>
      <c r="E48" s="27" t="s">
        <v>5147</v>
      </c>
    </row>
    <row r="49" ht="102">
      <c r="A49" s="1" t="s">
        <v>128</v>
      </c>
      <c r="E49" s="33" t="s">
        <v>5148</v>
      </c>
    </row>
    <row r="50">
      <c r="A50" s="1" t="s">
        <v>129</v>
      </c>
      <c r="E50" s="27" t="s">
        <v>123</v>
      </c>
    </row>
    <row r="51">
      <c r="A51" s="1" t="s">
        <v>121</v>
      </c>
      <c r="B51" s="1">
        <v>28</v>
      </c>
      <c r="C51" s="26" t="s">
        <v>5149</v>
      </c>
      <c r="D51" t="s">
        <v>123</v>
      </c>
      <c r="E51" s="27" t="s">
        <v>5150</v>
      </c>
      <c r="F51" s="28" t="s">
        <v>603</v>
      </c>
      <c r="G51" s="29">
        <v>135.63</v>
      </c>
      <c r="H51" s="28">
        <v>0</v>
      </c>
      <c r="I51" s="30">
        <f>ROUND(G51*H51,P4)</f>
        <v>0</v>
      </c>
      <c r="L51" s="31">
        <v>0</v>
      </c>
      <c r="M51" s="24">
        <f>ROUND(G51*L51,P4)</f>
        <v>0</v>
      </c>
      <c r="N51" s="25" t="s">
        <v>536</v>
      </c>
      <c r="O51" s="32">
        <f>M51*AA51</f>
        <v>0</v>
      </c>
      <c r="P51" s="1">
        <v>3</v>
      </c>
      <c r="AA51" s="1">
        <f>IF(P51=1,$O$3,IF(P51=2,$O$4,$O$5))</f>
        <v>0</v>
      </c>
    </row>
    <row r="52">
      <c r="A52" s="1" t="s">
        <v>127</v>
      </c>
      <c r="E52" s="27" t="s">
        <v>5150</v>
      </c>
    </row>
    <row r="53" ht="63.75">
      <c r="A53" s="1" t="s">
        <v>128</v>
      </c>
      <c r="E53" s="33" t="s">
        <v>5151</v>
      </c>
    </row>
    <row r="54">
      <c r="A54" s="1" t="s">
        <v>129</v>
      </c>
      <c r="E54" s="27" t="s">
        <v>123</v>
      </c>
    </row>
    <row r="55">
      <c r="A55" s="1" t="s">
        <v>118</v>
      </c>
      <c r="C55" s="22" t="s">
        <v>2650</v>
      </c>
      <c r="E55" s="23" t="s">
        <v>692</v>
      </c>
      <c r="L55" s="24">
        <f>SUMIFS(L56:L59,A56:A59,"P")</f>
        <v>0</v>
      </c>
      <c r="M55" s="24">
        <f>SUMIFS(M56:M59,A56:A59,"P")</f>
        <v>0</v>
      </c>
      <c r="N55" s="25"/>
    </row>
    <row r="56">
      <c r="A56" s="1" t="s">
        <v>121</v>
      </c>
      <c r="B56" s="1">
        <v>29</v>
      </c>
      <c r="C56" s="26" t="s">
        <v>5152</v>
      </c>
      <c r="D56" t="s">
        <v>123</v>
      </c>
      <c r="E56" s="27" t="s">
        <v>5153</v>
      </c>
      <c r="F56" s="28" t="s">
        <v>149</v>
      </c>
      <c r="G56" s="29">
        <v>1</v>
      </c>
      <c r="H56" s="28">
        <v>0</v>
      </c>
      <c r="I56" s="30">
        <f>ROUND(G56*H56,P4)</f>
        <v>0</v>
      </c>
      <c r="L56" s="31">
        <v>0</v>
      </c>
      <c r="M56" s="24">
        <f>ROUND(G56*L56,P4)</f>
        <v>0</v>
      </c>
      <c r="N56" s="25" t="s">
        <v>177</v>
      </c>
      <c r="O56" s="32">
        <f>M56*AA56</f>
        <v>0</v>
      </c>
      <c r="P56" s="1">
        <v>3</v>
      </c>
      <c r="AA56" s="1">
        <f>IF(P56=1,$O$3,IF(P56=2,$O$4,$O$5))</f>
        <v>0</v>
      </c>
    </row>
    <row r="57">
      <c r="A57" s="1" t="s">
        <v>127</v>
      </c>
      <c r="E57" s="27" t="s">
        <v>5153</v>
      </c>
    </row>
    <row r="58">
      <c r="A58" s="1" t="s">
        <v>128</v>
      </c>
    </row>
    <row r="59">
      <c r="A59" s="1" t="s">
        <v>129</v>
      </c>
      <c r="E59" s="27" t="s">
        <v>123</v>
      </c>
    </row>
    <row r="60">
      <c r="A60" s="1" t="s">
        <v>118</v>
      </c>
      <c r="C60" s="22" t="s">
        <v>656</v>
      </c>
      <c r="E60" s="23" t="s">
        <v>1110</v>
      </c>
      <c r="L60" s="24">
        <f>SUMIFS(L61:L64,A61:A64,"P")</f>
        <v>0</v>
      </c>
      <c r="M60" s="24">
        <f>SUMIFS(M61:M64,A61:A64,"P")</f>
        <v>0</v>
      </c>
      <c r="N60" s="25"/>
    </row>
    <row r="61">
      <c r="A61" s="1" t="s">
        <v>121</v>
      </c>
      <c r="B61" s="1">
        <v>2</v>
      </c>
      <c r="C61" s="26" t="s">
        <v>5154</v>
      </c>
      <c r="D61" t="s">
        <v>123</v>
      </c>
      <c r="E61" s="27" t="s">
        <v>5155</v>
      </c>
      <c r="F61" s="28" t="s">
        <v>149</v>
      </c>
      <c r="G61" s="29">
        <v>6</v>
      </c>
      <c r="H61" s="28">
        <v>0</v>
      </c>
      <c r="I61" s="30">
        <f>ROUND(G61*H61,P4)</f>
        <v>0</v>
      </c>
      <c r="L61" s="31">
        <v>0</v>
      </c>
      <c r="M61" s="24">
        <f>ROUND(G61*L61,P4)</f>
        <v>0</v>
      </c>
      <c r="N61" s="25" t="s">
        <v>536</v>
      </c>
      <c r="O61" s="32">
        <f>M61*AA61</f>
        <v>0</v>
      </c>
      <c r="P61" s="1">
        <v>3</v>
      </c>
      <c r="AA61" s="1">
        <f>IF(P61=1,$O$3,IF(P61=2,$O$4,$O$5))</f>
        <v>0</v>
      </c>
    </row>
    <row r="62">
      <c r="A62" s="1" t="s">
        <v>127</v>
      </c>
      <c r="E62" s="27" t="s">
        <v>5155</v>
      </c>
    </row>
    <row r="63" ht="63.75">
      <c r="A63" s="1" t="s">
        <v>128</v>
      </c>
      <c r="E63" s="33" t="s">
        <v>5156</v>
      </c>
    </row>
    <row r="64">
      <c r="A64" s="1" t="s">
        <v>129</v>
      </c>
      <c r="E64" s="27" t="s">
        <v>123</v>
      </c>
    </row>
    <row r="65">
      <c r="A65" s="1" t="s">
        <v>118</v>
      </c>
      <c r="C65" s="22" t="s">
        <v>666</v>
      </c>
      <c r="E65" s="23" t="s">
        <v>667</v>
      </c>
      <c r="L65" s="24">
        <f>SUMIFS(L66:L105,A66:A105,"P")</f>
        <v>0</v>
      </c>
      <c r="M65" s="24">
        <f>SUMIFS(M66:M105,A66:A105,"P")</f>
        <v>0</v>
      </c>
      <c r="N65" s="25"/>
    </row>
    <row r="66">
      <c r="A66" s="1" t="s">
        <v>121</v>
      </c>
      <c r="B66" s="1">
        <v>3</v>
      </c>
      <c r="C66" s="26" t="s">
        <v>5157</v>
      </c>
      <c r="D66" t="s">
        <v>123</v>
      </c>
      <c r="E66" s="27" t="s">
        <v>5158</v>
      </c>
      <c r="F66" s="28" t="s">
        <v>125</v>
      </c>
      <c r="G66" s="29">
        <v>15.984</v>
      </c>
      <c r="H66" s="28">
        <v>0</v>
      </c>
      <c r="I66" s="30">
        <f>ROUND(G66*H66,P4)</f>
        <v>0</v>
      </c>
      <c r="L66" s="31">
        <v>0</v>
      </c>
      <c r="M66" s="24">
        <f>ROUND(G66*L66,P4)</f>
        <v>0</v>
      </c>
      <c r="N66" s="25" t="s">
        <v>536</v>
      </c>
      <c r="O66" s="32">
        <f>M66*AA66</f>
        <v>0</v>
      </c>
      <c r="P66" s="1">
        <v>3</v>
      </c>
      <c r="AA66" s="1">
        <f>IF(P66=1,$O$3,IF(P66=2,$O$4,$O$5))</f>
        <v>0</v>
      </c>
    </row>
    <row r="67">
      <c r="A67" s="1" t="s">
        <v>127</v>
      </c>
      <c r="E67" s="27" t="s">
        <v>5158</v>
      </c>
    </row>
    <row r="68" ht="25.5">
      <c r="A68" s="1" t="s">
        <v>128</v>
      </c>
      <c r="E68" s="33" t="s">
        <v>5159</v>
      </c>
    </row>
    <row r="69">
      <c r="A69" s="1" t="s">
        <v>129</v>
      </c>
      <c r="E69" s="27" t="s">
        <v>123</v>
      </c>
    </row>
    <row r="70" ht="25.5">
      <c r="A70" s="1" t="s">
        <v>121</v>
      </c>
      <c r="B70" s="1">
        <v>4</v>
      </c>
      <c r="C70" s="26" t="s">
        <v>3120</v>
      </c>
      <c r="D70" t="s">
        <v>123</v>
      </c>
      <c r="E70" s="27" t="s">
        <v>3121</v>
      </c>
      <c r="F70" s="28" t="s">
        <v>125</v>
      </c>
      <c r="G70" s="29">
        <v>3.4460000000000002</v>
      </c>
      <c r="H70" s="28">
        <v>0</v>
      </c>
      <c r="I70" s="30">
        <f>ROUND(G70*H70,P4)</f>
        <v>0</v>
      </c>
      <c r="L70" s="31">
        <v>0</v>
      </c>
      <c r="M70" s="24">
        <f>ROUND(G70*L70,P4)</f>
        <v>0</v>
      </c>
      <c r="N70" s="25" t="s">
        <v>536</v>
      </c>
      <c r="O70" s="32">
        <f>M70*AA70</f>
        <v>0</v>
      </c>
      <c r="P70" s="1">
        <v>3</v>
      </c>
      <c r="AA70" s="1">
        <f>IF(P70=1,$O$3,IF(P70=2,$O$4,$O$5))</f>
        <v>0</v>
      </c>
    </row>
    <row r="71" ht="25.5">
      <c r="A71" s="1" t="s">
        <v>127</v>
      </c>
      <c r="E71" s="27" t="s">
        <v>3121</v>
      </c>
    </row>
    <row r="72" ht="51">
      <c r="A72" s="1" t="s">
        <v>128</v>
      </c>
      <c r="E72" s="33" t="s">
        <v>5160</v>
      </c>
    </row>
    <row r="73">
      <c r="A73" s="1" t="s">
        <v>129</v>
      </c>
      <c r="E73" s="27" t="s">
        <v>123</v>
      </c>
    </row>
    <row r="74">
      <c r="A74" s="1" t="s">
        <v>121</v>
      </c>
      <c r="B74" s="1">
        <v>5</v>
      </c>
      <c r="C74" s="26" t="s">
        <v>5161</v>
      </c>
      <c r="D74" t="s">
        <v>123</v>
      </c>
      <c r="E74" s="27" t="s">
        <v>5162</v>
      </c>
      <c r="F74" s="28" t="s">
        <v>125</v>
      </c>
      <c r="G74" s="29">
        <v>10.455</v>
      </c>
      <c r="H74" s="28">
        <v>0</v>
      </c>
      <c r="I74" s="30">
        <f>ROUND(G74*H74,P4)</f>
        <v>0</v>
      </c>
      <c r="L74" s="31">
        <v>0</v>
      </c>
      <c r="M74" s="24">
        <f>ROUND(G74*L74,P4)</f>
        <v>0</v>
      </c>
      <c r="N74" s="25" t="s">
        <v>536</v>
      </c>
      <c r="O74" s="32">
        <f>M74*AA74</f>
        <v>0</v>
      </c>
      <c r="P74" s="1">
        <v>3</v>
      </c>
      <c r="AA74" s="1">
        <f>IF(P74=1,$O$3,IF(P74=2,$O$4,$O$5))</f>
        <v>0</v>
      </c>
    </row>
    <row r="75">
      <c r="A75" s="1" t="s">
        <v>127</v>
      </c>
      <c r="E75" s="27" t="s">
        <v>5162</v>
      </c>
    </row>
    <row r="76" ht="25.5">
      <c r="A76" s="1" t="s">
        <v>128</v>
      </c>
      <c r="E76" s="33" t="s">
        <v>5163</v>
      </c>
    </row>
    <row r="77">
      <c r="A77" s="1" t="s">
        <v>129</v>
      </c>
      <c r="E77" s="27" t="s">
        <v>123</v>
      </c>
    </row>
    <row r="78" ht="25.5">
      <c r="A78" s="1" t="s">
        <v>121</v>
      </c>
      <c r="B78" s="1">
        <v>6</v>
      </c>
      <c r="C78" s="26" t="s">
        <v>5164</v>
      </c>
      <c r="D78" t="s">
        <v>123</v>
      </c>
      <c r="E78" s="27" t="s">
        <v>5165</v>
      </c>
      <c r="F78" s="28" t="s">
        <v>125</v>
      </c>
      <c r="G78" s="29">
        <v>10.455</v>
      </c>
      <c r="H78" s="28">
        <v>0</v>
      </c>
      <c r="I78" s="30">
        <f>ROUND(G78*H78,P4)</f>
        <v>0</v>
      </c>
      <c r="L78" s="31">
        <v>0</v>
      </c>
      <c r="M78" s="24">
        <f>ROUND(G78*L78,P4)</f>
        <v>0</v>
      </c>
      <c r="N78" s="25" t="s">
        <v>536</v>
      </c>
      <c r="O78" s="32">
        <f>M78*AA78</f>
        <v>0</v>
      </c>
      <c r="P78" s="1">
        <v>3</v>
      </c>
      <c r="AA78" s="1">
        <f>IF(P78=1,$O$3,IF(P78=2,$O$4,$O$5))</f>
        <v>0</v>
      </c>
    </row>
    <row r="79" ht="25.5">
      <c r="A79" s="1" t="s">
        <v>127</v>
      </c>
      <c r="E79" s="27" t="s">
        <v>5165</v>
      </c>
    </row>
    <row r="80">
      <c r="A80" s="1" t="s">
        <v>128</v>
      </c>
    </row>
    <row r="81">
      <c r="A81" s="1" t="s">
        <v>129</v>
      </c>
      <c r="E81" s="27" t="s">
        <v>123</v>
      </c>
    </row>
    <row r="82" ht="25.5">
      <c r="A82" s="1" t="s">
        <v>121</v>
      </c>
      <c r="B82" s="1">
        <v>7</v>
      </c>
      <c r="C82" s="26" t="s">
        <v>5166</v>
      </c>
      <c r="D82" t="s">
        <v>123</v>
      </c>
      <c r="E82" s="27" t="s">
        <v>5167</v>
      </c>
      <c r="F82" s="28" t="s">
        <v>603</v>
      </c>
      <c r="G82" s="29">
        <v>0.40000000000000002</v>
      </c>
      <c r="H82" s="28">
        <v>0</v>
      </c>
      <c r="I82" s="30">
        <f>ROUND(G82*H82,P4)</f>
        <v>0</v>
      </c>
      <c r="L82" s="31">
        <v>0</v>
      </c>
      <c r="M82" s="24">
        <f>ROUND(G82*L82,P4)</f>
        <v>0</v>
      </c>
      <c r="N82" s="25" t="s">
        <v>536</v>
      </c>
      <c r="O82" s="32">
        <f>M82*AA82</f>
        <v>0</v>
      </c>
      <c r="P82" s="1">
        <v>3</v>
      </c>
      <c r="AA82" s="1">
        <f>IF(P82=1,$O$3,IF(P82=2,$O$4,$O$5))</f>
        <v>0</v>
      </c>
    </row>
    <row r="83" ht="25.5">
      <c r="A83" s="1" t="s">
        <v>127</v>
      </c>
      <c r="E83" s="27" t="s">
        <v>5167</v>
      </c>
    </row>
    <row r="84" ht="38.25">
      <c r="A84" s="1" t="s">
        <v>128</v>
      </c>
      <c r="E84" s="33" t="s">
        <v>5168</v>
      </c>
    </row>
    <row r="85">
      <c r="A85" s="1" t="s">
        <v>129</v>
      </c>
      <c r="E85" s="27" t="s">
        <v>123</v>
      </c>
    </row>
    <row r="86" ht="25.5">
      <c r="A86" s="1" t="s">
        <v>121</v>
      </c>
      <c r="B86" s="1">
        <v>8</v>
      </c>
      <c r="C86" s="26" t="s">
        <v>5169</v>
      </c>
      <c r="D86" t="s">
        <v>123</v>
      </c>
      <c r="E86" s="27" t="s">
        <v>5170</v>
      </c>
      <c r="F86" s="28" t="s">
        <v>603</v>
      </c>
      <c r="G86" s="29">
        <v>8.4000000000000004</v>
      </c>
      <c r="H86" s="28">
        <v>0</v>
      </c>
      <c r="I86" s="30">
        <f>ROUND(G86*H86,P4)</f>
        <v>0</v>
      </c>
      <c r="L86" s="31">
        <v>0</v>
      </c>
      <c r="M86" s="24">
        <f>ROUND(G86*L86,P4)</f>
        <v>0</v>
      </c>
      <c r="N86" s="25" t="s">
        <v>536</v>
      </c>
      <c r="O86" s="32">
        <f>M86*AA86</f>
        <v>0</v>
      </c>
      <c r="P86" s="1">
        <v>3</v>
      </c>
      <c r="AA86" s="1">
        <f>IF(P86=1,$O$3,IF(P86=2,$O$4,$O$5))</f>
        <v>0</v>
      </c>
    </row>
    <row r="87" ht="25.5">
      <c r="A87" s="1" t="s">
        <v>127</v>
      </c>
      <c r="E87" s="27" t="s">
        <v>5170</v>
      </c>
    </row>
    <row r="88" ht="25.5">
      <c r="A88" s="1" t="s">
        <v>128</v>
      </c>
      <c r="E88" s="33" t="s">
        <v>5171</v>
      </c>
    </row>
    <row r="89">
      <c r="A89" s="1" t="s">
        <v>129</v>
      </c>
      <c r="E89" s="27" t="s">
        <v>123</v>
      </c>
    </row>
    <row r="90" ht="25.5">
      <c r="A90" s="1" t="s">
        <v>121</v>
      </c>
      <c r="B90" s="1">
        <v>9</v>
      </c>
      <c r="C90" s="26" t="s">
        <v>5172</v>
      </c>
      <c r="D90" t="s">
        <v>123</v>
      </c>
      <c r="E90" s="27" t="s">
        <v>5173</v>
      </c>
      <c r="F90" s="28" t="s">
        <v>603</v>
      </c>
      <c r="G90" s="29">
        <v>1.7729999999999999</v>
      </c>
      <c r="H90" s="28">
        <v>0</v>
      </c>
      <c r="I90" s="30">
        <f>ROUND(G90*H90,P4)</f>
        <v>0</v>
      </c>
      <c r="L90" s="31">
        <v>0</v>
      </c>
      <c r="M90" s="24">
        <f>ROUND(G90*L90,P4)</f>
        <v>0</v>
      </c>
      <c r="N90" s="25" t="s">
        <v>536</v>
      </c>
      <c r="O90" s="32">
        <f>M90*AA90</f>
        <v>0</v>
      </c>
      <c r="P90" s="1">
        <v>3</v>
      </c>
      <c r="AA90" s="1">
        <f>IF(P90=1,$O$3,IF(P90=2,$O$4,$O$5))</f>
        <v>0</v>
      </c>
    </row>
    <row r="91" ht="25.5">
      <c r="A91" s="1" t="s">
        <v>127</v>
      </c>
      <c r="E91" s="27" t="s">
        <v>5173</v>
      </c>
    </row>
    <row r="92" ht="25.5">
      <c r="A92" s="1" t="s">
        <v>128</v>
      </c>
      <c r="E92" s="33" t="s">
        <v>5174</v>
      </c>
    </row>
    <row r="93">
      <c r="A93" s="1" t="s">
        <v>129</v>
      </c>
      <c r="E93" s="27" t="s">
        <v>123</v>
      </c>
    </row>
    <row r="94">
      <c r="A94" s="1" t="s">
        <v>121</v>
      </c>
      <c r="B94" s="1">
        <v>10</v>
      </c>
      <c r="C94" s="26" t="s">
        <v>5175</v>
      </c>
      <c r="D94" t="s">
        <v>123</v>
      </c>
      <c r="E94" s="27" t="s">
        <v>5176</v>
      </c>
      <c r="F94" s="28" t="s">
        <v>125</v>
      </c>
      <c r="G94" s="29">
        <v>69.152000000000001</v>
      </c>
      <c r="H94" s="28">
        <v>0</v>
      </c>
      <c r="I94" s="30">
        <f>ROUND(G94*H94,P4)</f>
        <v>0</v>
      </c>
      <c r="L94" s="31">
        <v>0</v>
      </c>
      <c r="M94" s="24">
        <f>ROUND(G94*L94,P4)</f>
        <v>0</v>
      </c>
      <c r="N94" s="25" t="s">
        <v>536</v>
      </c>
      <c r="O94" s="32">
        <f>M94*AA94</f>
        <v>0</v>
      </c>
      <c r="P94" s="1">
        <v>3</v>
      </c>
      <c r="AA94" s="1">
        <f>IF(P94=1,$O$3,IF(P94=2,$O$4,$O$5))</f>
        <v>0</v>
      </c>
    </row>
    <row r="95">
      <c r="A95" s="1" t="s">
        <v>127</v>
      </c>
      <c r="E95" s="27" t="s">
        <v>5176</v>
      </c>
    </row>
    <row r="96" ht="25.5">
      <c r="A96" s="1" t="s">
        <v>128</v>
      </c>
      <c r="E96" s="33" t="s">
        <v>5177</v>
      </c>
    </row>
    <row r="97">
      <c r="A97" s="1" t="s">
        <v>129</v>
      </c>
      <c r="E97" s="27" t="s">
        <v>123</v>
      </c>
    </row>
    <row r="98" ht="25.5">
      <c r="A98" s="1" t="s">
        <v>121</v>
      </c>
      <c r="B98" s="1">
        <v>11</v>
      </c>
      <c r="C98" s="26" t="s">
        <v>5178</v>
      </c>
      <c r="D98" t="s">
        <v>123</v>
      </c>
      <c r="E98" s="27" t="s">
        <v>5179</v>
      </c>
      <c r="F98" s="28" t="s">
        <v>125</v>
      </c>
      <c r="G98" s="29">
        <v>300.58600000000001</v>
      </c>
      <c r="H98" s="28">
        <v>0</v>
      </c>
      <c r="I98" s="30">
        <f>ROUND(G98*H98,P4)</f>
        <v>0</v>
      </c>
      <c r="L98" s="31">
        <v>0</v>
      </c>
      <c r="M98" s="24">
        <f>ROUND(G98*L98,P4)</f>
        <v>0</v>
      </c>
      <c r="N98" s="25" t="s">
        <v>536</v>
      </c>
      <c r="O98" s="32">
        <f>M98*AA98</f>
        <v>0</v>
      </c>
      <c r="P98" s="1">
        <v>3</v>
      </c>
      <c r="AA98" s="1">
        <f>IF(P98=1,$O$3,IF(P98=2,$O$4,$O$5))</f>
        <v>0</v>
      </c>
    </row>
    <row r="99" ht="38.25">
      <c r="A99" s="1" t="s">
        <v>127</v>
      </c>
      <c r="E99" s="27" t="s">
        <v>5180</v>
      </c>
    </row>
    <row r="100" ht="25.5">
      <c r="A100" s="1" t="s">
        <v>128</v>
      </c>
      <c r="E100" s="33" t="s">
        <v>5181</v>
      </c>
    </row>
    <row r="101">
      <c r="A101" s="1" t="s">
        <v>129</v>
      </c>
      <c r="E101" s="27" t="s">
        <v>5182</v>
      </c>
    </row>
    <row r="102" ht="25.5">
      <c r="A102" s="1" t="s">
        <v>121</v>
      </c>
      <c r="B102" s="1">
        <v>12</v>
      </c>
      <c r="C102" s="26" t="s">
        <v>5183</v>
      </c>
      <c r="D102" t="s">
        <v>123</v>
      </c>
      <c r="E102" s="27" t="s">
        <v>5184</v>
      </c>
      <c r="F102" s="28" t="s">
        <v>125</v>
      </c>
      <c r="G102" s="29">
        <v>39.161000000000001</v>
      </c>
      <c r="H102" s="28">
        <v>0</v>
      </c>
      <c r="I102" s="30">
        <f>ROUND(G102*H102,P4)</f>
        <v>0</v>
      </c>
      <c r="L102" s="31">
        <v>0</v>
      </c>
      <c r="M102" s="24">
        <f>ROUND(G102*L102,P4)</f>
        <v>0</v>
      </c>
      <c r="N102" s="25" t="s">
        <v>536</v>
      </c>
      <c r="O102" s="32">
        <f>M102*AA102</f>
        <v>0</v>
      </c>
      <c r="P102" s="1">
        <v>3</v>
      </c>
      <c r="AA102" s="1">
        <f>IF(P102=1,$O$3,IF(P102=2,$O$4,$O$5))</f>
        <v>0</v>
      </c>
    </row>
    <row r="103" ht="25.5">
      <c r="A103" s="1" t="s">
        <v>127</v>
      </c>
      <c r="E103" s="27" t="s">
        <v>5184</v>
      </c>
    </row>
    <row r="104" ht="25.5">
      <c r="A104" s="1" t="s">
        <v>128</v>
      </c>
      <c r="E104" s="33" t="s">
        <v>5185</v>
      </c>
    </row>
    <row r="105">
      <c r="A105" s="1" t="s">
        <v>129</v>
      </c>
      <c r="E105" s="27" t="s">
        <v>123</v>
      </c>
    </row>
    <row r="106">
      <c r="A106" s="1" t="s">
        <v>118</v>
      </c>
      <c r="C106" s="22" t="s">
        <v>679</v>
      </c>
      <c r="E106" s="23" t="s">
        <v>680</v>
      </c>
      <c r="L106" s="24">
        <f>SUMIFS(L107:L134,A107:A134,"P")</f>
        <v>0</v>
      </c>
      <c r="M106" s="24">
        <f>SUMIFS(M107:M134,A107:A134,"P")</f>
        <v>0</v>
      </c>
      <c r="N106" s="25"/>
    </row>
    <row r="107">
      <c r="A107" s="1" t="s">
        <v>121</v>
      </c>
      <c r="B107" s="1">
        <v>13</v>
      </c>
      <c r="C107" s="26" t="s">
        <v>5186</v>
      </c>
      <c r="D107" t="s">
        <v>123</v>
      </c>
      <c r="E107" s="27" t="s">
        <v>5187</v>
      </c>
      <c r="F107" s="28" t="s">
        <v>632</v>
      </c>
      <c r="G107" s="29">
        <v>147.607</v>
      </c>
      <c r="H107" s="28">
        <v>0</v>
      </c>
      <c r="I107" s="30">
        <f>ROUND(G107*H107,P4)</f>
        <v>0</v>
      </c>
      <c r="L107" s="31">
        <v>0</v>
      </c>
      <c r="M107" s="24">
        <f>ROUND(G107*L107,P4)</f>
        <v>0</v>
      </c>
      <c r="N107" s="25" t="s">
        <v>536</v>
      </c>
      <c r="O107" s="32">
        <f>M107*AA107</f>
        <v>0</v>
      </c>
      <c r="P107" s="1">
        <v>3</v>
      </c>
      <c r="AA107" s="1">
        <f>IF(P107=1,$O$3,IF(P107=2,$O$4,$O$5))</f>
        <v>0</v>
      </c>
    </row>
    <row r="108">
      <c r="A108" s="1" t="s">
        <v>127</v>
      </c>
      <c r="E108" s="27" t="s">
        <v>5187</v>
      </c>
    </row>
    <row r="109">
      <c r="A109" s="1" t="s">
        <v>128</v>
      </c>
    </row>
    <row r="110">
      <c r="A110" s="1" t="s">
        <v>129</v>
      </c>
      <c r="E110" s="27" t="s">
        <v>123</v>
      </c>
    </row>
    <row r="111" ht="38.25">
      <c r="A111" s="1" t="s">
        <v>121</v>
      </c>
      <c r="B111" s="1">
        <v>14</v>
      </c>
      <c r="C111" s="26" t="s">
        <v>683</v>
      </c>
      <c r="D111" t="s">
        <v>123</v>
      </c>
      <c r="E111" s="27" t="s">
        <v>684</v>
      </c>
      <c r="F111" s="28" t="s">
        <v>632</v>
      </c>
      <c r="G111" s="29">
        <v>75.147000000000006</v>
      </c>
      <c r="H111" s="28">
        <v>0</v>
      </c>
      <c r="I111" s="30">
        <f>ROUND(G111*H111,P4)</f>
        <v>0</v>
      </c>
      <c r="L111" s="31">
        <v>0</v>
      </c>
      <c r="M111" s="24">
        <f>ROUND(G111*L111,P4)</f>
        <v>0</v>
      </c>
      <c r="N111" s="25" t="s">
        <v>177</v>
      </c>
      <c r="O111" s="32">
        <f>M111*AA111</f>
        <v>0</v>
      </c>
      <c r="P111" s="1">
        <v>3</v>
      </c>
      <c r="AA111" s="1">
        <f>IF(P111=1,$O$3,IF(P111=2,$O$4,$O$5))</f>
        <v>0</v>
      </c>
    </row>
    <row r="112" ht="38.25">
      <c r="A112" s="1" t="s">
        <v>127</v>
      </c>
      <c r="E112" s="27" t="s">
        <v>684</v>
      </c>
    </row>
    <row r="113" ht="25.5">
      <c r="A113" s="1" t="s">
        <v>128</v>
      </c>
      <c r="E113" s="33" t="s">
        <v>5188</v>
      </c>
    </row>
    <row r="114" ht="25.5">
      <c r="A114" s="1" t="s">
        <v>129</v>
      </c>
      <c r="E114" s="27" t="s">
        <v>685</v>
      </c>
    </row>
    <row r="115" ht="38.25">
      <c r="A115" s="1" t="s">
        <v>121</v>
      </c>
      <c r="B115" s="1">
        <v>18</v>
      </c>
      <c r="C115" s="26" t="s">
        <v>3292</v>
      </c>
      <c r="D115" t="s">
        <v>123</v>
      </c>
      <c r="E115" s="27" t="s">
        <v>3293</v>
      </c>
      <c r="F115" s="28" t="s">
        <v>632</v>
      </c>
      <c r="G115" s="29">
        <v>0.26300000000000001</v>
      </c>
      <c r="H115" s="28">
        <v>0</v>
      </c>
      <c r="I115" s="30">
        <f>ROUND(G115*H115,P4)</f>
        <v>0</v>
      </c>
      <c r="L115" s="31">
        <v>0</v>
      </c>
      <c r="M115" s="24">
        <f>ROUND(G115*L115,P4)</f>
        <v>0</v>
      </c>
      <c r="N115" s="25" t="s">
        <v>177</v>
      </c>
      <c r="O115" s="32">
        <f>M115*AA115</f>
        <v>0</v>
      </c>
      <c r="P115" s="1">
        <v>3</v>
      </c>
      <c r="AA115" s="1">
        <f>IF(P115=1,$O$3,IF(P115=2,$O$4,$O$5))</f>
        <v>0</v>
      </c>
    </row>
    <row r="116" ht="38.25">
      <c r="A116" s="1" t="s">
        <v>127</v>
      </c>
      <c r="E116" s="27" t="s">
        <v>3293</v>
      </c>
    </row>
    <row r="117" ht="51">
      <c r="A117" s="1" t="s">
        <v>128</v>
      </c>
      <c r="E117" s="33" t="s">
        <v>5189</v>
      </c>
    </row>
    <row r="118" ht="25.5">
      <c r="A118" s="1" t="s">
        <v>129</v>
      </c>
      <c r="E118" s="27" t="s">
        <v>685</v>
      </c>
    </row>
    <row r="119" ht="38.25">
      <c r="A119" s="1" t="s">
        <v>121</v>
      </c>
      <c r="B119" s="1">
        <v>16</v>
      </c>
      <c r="C119" s="26" t="s">
        <v>1345</v>
      </c>
      <c r="D119" t="s">
        <v>123</v>
      </c>
      <c r="E119" s="27" t="s">
        <v>1346</v>
      </c>
      <c r="F119" s="28" t="s">
        <v>632</v>
      </c>
      <c r="G119" s="29">
        <v>0.17000000000000001</v>
      </c>
      <c r="H119" s="28">
        <v>0</v>
      </c>
      <c r="I119" s="30">
        <f>ROUND(G119*H119,P4)</f>
        <v>0</v>
      </c>
      <c r="L119" s="31">
        <v>0</v>
      </c>
      <c r="M119" s="24">
        <f>ROUND(G119*L119,P4)</f>
        <v>0</v>
      </c>
      <c r="N119" s="25" t="s">
        <v>177</v>
      </c>
      <c r="O119" s="32">
        <f>M119*AA119</f>
        <v>0</v>
      </c>
      <c r="P119" s="1">
        <v>3</v>
      </c>
      <c r="AA119" s="1">
        <f>IF(P119=1,$O$3,IF(P119=2,$O$4,$O$5))</f>
        <v>0</v>
      </c>
    </row>
    <row r="120" ht="38.25">
      <c r="A120" s="1" t="s">
        <v>127</v>
      </c>
      <c r="E120" s="27" t="s">
        <v>1346</v>
      </c>
    </row>
    <row r="121">
      <c r="A121" s="1" t="s">
        <v>128</v>
      </c>
      <c r="E121" s="33" t="s">
        <v>5190</v>
      </c>
    </row>
    <row r="122" ht="25.5">
      <c r="A122" s="1" t="s">
        <v>129</v>
      </c>
      <c r="E122" s="27" t="s">
        <v>685</v>
      </c>
    </row>
    <row r="123" ht="25.5">
      <c r="A123" s="1" t="s">
        <v>121</v>
      </c>
      <c r="B123" s="1">
        <v>15</v>
      </c>
      <c r="C123" s="26" t="s">
        <v>1348</v>
      </c>
      <c r="D123" t="s">
        <v>123</v>
      </c>
      <c r="E123" s="27" t="s">
        <v>1349</v>
      </c>
      <c r="F123" s="28" t="s">
        <v>632</v>
      </c>
      <c r="G123" s="29">
        <v>58.469000000000001</v>
      </c>
      <c r="H123" s="28">
        <v>0</v>
      </c>
      <c r="I123" s="30">
        <f>ROUND(G123*H123,P4)</f>
        <v>0</v>
      </c>
      <c r="L123" s="31">
        <v>0</v>
      </c>
      <c r="M123" s="24">
        <f>ROUND(G123*L123,P4)</f>
        <v>0</v>
      </c>
      <c r="N123" s="25" t="s">
        <v>177</v>
      </c>
      <c r="O123" s="32">
        <f>M123*AA123</f>
        <v>0</v>
      </c>
      <c r="P123" s="1">
        <v>3</v>
      </c>
      <c r="AA123" s="1">
        <f>IF(P123=1,$O$3,IF(P123=2,$O$4,$O$5))</f>
        <v>0</v>
      </c>
    </row>
    <row r="124" ht="25.5">
      <c r="A124" s="1" t="s">
        <v>127</v>
      </c>
      <c r="E124" s="27" t="s">
        <v>1349</v>
      </c>
    </row>
    <row r="125" ht="51">
      <c r="A125" s="1" t="s">
        <v>128</v>
      </c>
      <c r="E125" s="33" t="s">
        <v>5191</v>
      </c>
    </row>
    <row r="126" ht="25.5">
      <c r="A126" s="1" t="s">
        <v>129</v>
      </c>
      <c r="E126" s="27" t="s">
        <v>685</v>
      </c>
    </row>
    <row r="127" ht="51">
      <c r="A127" s="1" t="s">
        <v>121</v>
      </c>
      <c r="B127" s="1">
        <v>19</v>
      </c>
      <c r="C127" s="26" t="s">
        <v>3296</v>
      </c>
      <c r="D127" t="s">
        <v>123</v>
      </c>
      <c r="E127" s="27" t="s">
        <v>3297</v>
      </c>
      <c r="F127" s="28" t="s">
        <v>632</v>
      </c>
      <c r="G127" s="29">
        <v>3.4380000000000002</v>
      </c>
      <c r="H127" s="28">
        <v>0</v>
      </c>
      <c r="I127" s="30">
        <f>ROUND(G127*H127,P4)</f>
        <v>0</v>
      </c>
      <c r="L127" s="31">
        <v>0</v>
      </c>
      <c r="M127" s="24">
        <f>ROUND(G127*L127,P4)</f>
        <v>0</v>
      </c>
      <c r="N127" s="25" t="s">
        <v>177</v>
      </c>
      <c r="O127" s="32">
        <f>M127*AA127</f>
        <v>0</v>
      </c>
      <c r="P127" s="1">
        <v>3</v>
      </c>
      <c r="AA127" s="1">
        <f>IF(P127=1,$O$3,IF(P127=2,$O$4,$O$5))</f>
        <v>0</v>
      </c>
    </row>
    <row r="128" ht="51">
      <c r="A128" s="1" t="s">
        <v>127</v>
      </c>
      <c r="E128" s="27" t="s">
        <v>3297</v>
      </c>
    </row>
    <row r="129" ht="63.75">
      <c r="A129" s="1" t="s">
        <v>128</v>
      </c>
      <c r="E129" s="33" t="s">
        <v>5192</v>
      </c>
    </row>
    <row r="130" ht="25.5">
      <c r="A130" s="1" t="s">
        <v>129</v>
      </c>
      <c r="E130" s="27" t="s">
        <v>685</v>
      </c>
    </row>
    <row r="131" ht="51">
      <c r="A131" s="1" t="s">
        <v>121</v>
      </c>
      <c r="B131" s="1">
        <v>17</v>
      </c>
      <c r="C131" s="26" t="s">
        <v>1351</v>
      </c>
      <c r="D131" t="s">
        <v>123</v>
      </c>
      <c r="E131" s="27" t="s">
        <v>1352</v>
      </c>
      <c r="F131" s="28" t="s">
        <v>632</v>
      </c>
      <c r="G131" s="29">
        <v>5.4930000000000003</v>
      </c>
      <c r="H131" s="28">
        <v>0</v>
      </c>
      <c r="I131" s="30">
        <f>ROUND(G131*H131,P4)</f>
        <v>0</v>
      </c>
      <c r="L131" s="31">
        <v>0</v>
      </c>
      <c r="M131" s="24">
        <f>ROUND(G131*L131,P4)</f>
        <v>0</v>
      </c>
      <c r="N131" s="25" t="s">
        <v>177</v>
      </c>
      <c r="O131" s="32">
        <f>M131*AA131</f>
        <v>0</v>
      </c>
      <c r="P131" s="1">
        <v>3</v>
      </c>
      <c r="AA131" s="1">
        <f>IF(P131=1,$O$3,IF(P131=2,$O$4,$O$5))</f>
        <v>0</v>
      </c>
    </row>
    <row r="132" ht="51">
      <c r="A132" s="1" t="s">
        <v>127</v>
      </c>
      <c r="E132" s="27" t="s">
        <v>1352</v>
      </c>
    </row>
    <row r="133" ht="25.5">
      <c r="A133" s="1" t="s">
        <v>128</v>
      </c>
      <c r="E133" s="33" t="s">
        <v>5193</v>
      </c>
    </row>
    <row r="134" ht="25.5">
      <c r="A134" s="1" t="s">
        <v>129</v>
      </c>
      <c r="E134" s="27" t="s">
        <v>685</v>
      </c>
    </row>
  </sheetData>
  <sheetProtection sheet="1" objects="1" scenarios="1" spinCount="100000" saltValue="w/mf2Ia/u6DqsWvIz17IRmtEN81kJ9C4t9k17Wh0gk+ylrSxbS/lMVlcS1v0+idUZ1DSnrMWtfbzKfz2nmF7/g==" hashValue="MenAREiAF1noawXn2pwj0RS4g/460Zdojr0In3IUr8Roog/Cb4xDUDGgDEYfE8z14Z73hdLfnQxy83DS+vqsK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COUNTIFS(L8:L38,"=0",A8:A38,"P")+COUNTIFS(L8:L38,"",A8:A38,"P")+SUM(Q8:Q38)</f>
        <v>0</v>
      </c>
    </row>
    <row r="8">
      <c r="A8" s="1" t="s">
        <v>116</v>
      </c>
      <c r="C8" s="22" t="s">
        <v>5194</v>
      </c>
      <c r="E8" s="23" t="s">
        <v>83</v>
      </c>
      <c r="L8" s="24">
        <f>L9</f>
        <v>0</v>
      </c>
      <c r="M8" s="24">
        <f>M9</f>
        <v>0</v>
      </c>
      <c r="N8" s="25"/>
    </row>
    <row r="9">
      <c r="A9" s="1" t="s">
        <v>118</v>
      </c>
      <c r="C9" s="22" t="s">
        <v>691</v>
      </c>
      <c r="E9" s="23" t="s">
        <v>692</v>
      </c>
      <c r="L9" s="24">
        <f>SUMIFS(L10:L37,A10:A37,"P")</f>
        <v>0</v>
      </c>
      <c r="M9" s="24">
        <f>SUMIFS(M10:M37,A10:A37,"P")</f>
        <v>0</v>
      </c>
      <c r="N9" s="25"/>
    </row>
    <row r="10">
      <c r="A10" s="1" t="s">
        <v>121</v>
      </c>
      <c r="B10" s="1">
        <v>1</v>
      </c>
      <c r="C10" s="26" t="s">
        <v>5195</v>
      </c>
      <c r="D10" t="s">
        <v>123</v>
      </c>
      <c r="E10" s="27" t="s">
        <v>5196</v>
      </c>
      <c r="F10" s="28" t="s">
        <v>149</v>
      </c>
      <c r="G10" s="29">
        <v>4</v>
      </c>
      <c r="H10" s="28">
        <v>0</v>
      </c>
      <c r="I10" s="30">
        <f>ROUND(G10*H10,P4)</f>
        <v>0</v>
      </c>
      <c r="L10" s="31">
        <v>0</v>
      </c>
      <c r="M10" s="24">
        <f>ROUND(G10*L10,P4)</f>
        <v>0</v>
      </c>
      <c r="N10" s="25" t="s">
        <v>177</v>
      </c>
      <c r="O10" s="32">
        <f>M10*AA10</f>
        <v>0</v>
      </c>
      <c r="P10" s="1">
        <v>3</v>
      </c>
      <c r="AA10" s="1">
        <f>IF(P10=1,$O$3,IF(P10=2,$O$4,$O$5))</f>
        <v>0</v>
      </c>
    </row>
    <row r="11">
      <c r="A11" s="1" t="s">
        <v>127</v>
      </c>
      <c r="E11" s="27" t="s">
        <v>5196</v>
      </c>
    </row>
    <row r="12" ht="38.25">
      <c r="A12" s="1" t="s">
        <v>128</v>
      </c>
      <c r="E12" s="33" t="s">
        <v>5197</v>
      </c>
    </row>
    <row r="13" ht="51">
      <c r="A13" s="1" t="s">
        <v>129</v>
      </c>
      <c r="E13" s="27" t="s">
        <v>5198</v>
      </c>
    </row>
    <row r="14">
      <c r="A14" s="1" t="s">
        <v>121</v>
      </c>
      <c r="B14" s="1">
        <v>2</v>
      </c>
      <c r="C14" s="26" t="s">
        <v>5199</v>
      </c>
      <c r="D14" t="s">
        <v>123</v>
      </c>
      <c r="E14" s="27" t="s">
        <v>5200</v>
      </c>
      <c r="F14" s="28" t="s">
        <v>149</v>
      </c>
      <c r="G14" s="29">
        <v>4</v>
      </c>
      <c r="H14" s="28">
        <v>0</v>
      </c>
      <c r="I14" s="30">
        <f>ROUND(G14*H14,P4)</f>
        <v>0</v>
      </c>
      <c r="L14" s="31">
        <v>0</v>
      </c>
      <c r="M14" s="24">
        <f>ROUND(G14*L14,P4)</f>
        <v>0</v>
      </c>
      <c r="N14" s="25" t="s">
        <v>177</v>
      </c>
      <c r="O14" s="32">
        <f>M14*AA14</f>
        <v>0</v>
      </c>
      <c r="P14" s="1">
        <v>3</v>
      </c>
      <c r="AA14" s="1">
        <f>IF(P14=1,$O$3,IF(P14=2,$O$4,$O$5))</f>
        <v>0</v>
      </c>
    </row>
    <row r="15">
      <c r="A15" s="1" t="s">
        <v>127</v>
      </c>
      <c r="E15" s="27" t="s">
        <v>5200</v>
      </c>
    </row>
    <row r="16" ht="38.25">
      <c r="A16" s="1" t="s">
        <v>128</v>
      </c>
      <c r="E16" s="33" t="s">
        <v>5201</v>
      </c>
    </row>
    <row r="17" ht="38.25">
      <c r="A17" s="1" t="s">
        <v>129</v>
      </c>
      <c r="E17" s="27" t="s">
        <v>5202</v>
      </c>
    </row>
    <row r="18">
      <c r="A18" s="1" t="s">
        <v>121</v>
      </c>
      <c r="B18" s="1">
        <v>3</v>
      </c>
      <c r="C18" s="26" t="s">
        <v>5203</v>
      </c>
      <c r="D18" t="s">
        <v>123</v>
      </c>
      <c r="E18" s="27" t="s">
        <v>5204</v>
      </c>
      <c r="F18" s="28" t="s">
        <v>149</v>
      </c>
      <c r="G18" s="29">
        <v>2</v>
      </c>
      <c r="H18" s="28">
        <v>0</v>
      </c>
      <c r="I18" s="30">
        <f>ROUND(G18*H18,P4)</f>
        <v>0</v>
      </c>
      <c r="L18" s="31">
        <v>0</v>
      </c>
      <c r="M18" s="24">
        <f>ROUND(G18*L18,P4)</f>
        <v>0</v>
      </c>
      <c r="N18" s="25" t="s">
        <v>177</v>
      </c>
      <c r="O18" s="32">
        <f>M18*AA18</f>
        <v>0</v>
      </c>
      <c r="P18" s="1">
        <v>3</v>
      </c>
      <c r="AA18" s="1">
        <f>IF(P18=1,$O$3,IF(P18=2,$O$4,$O$5))</f>
        <v>0</v>
      </c>
    </row>
    <row r="19">
      <c r="A19" s="1" t="s">
        <v>127</v>
      </c>
      <c r="E19" s="27" t="s">
        <v>5204</v>
      </c>
    </row>
    <row r="20" ht="38.25">
      <c r="A20" s="1" t="s">
        <v>128</v>
      </c>
      <c r="E20" s="33" t="s">
        <v>5205</v>
      </c>
    </row>
    <row r="21" ht="38.25">
      <c r="A21" s="1" t="s">
        <v>129</v>
      </c>
      <c r="E21" s="27" t="s">
        <v>5206</v>
      </c>
    </row>
    <row r="22" ht="25.5">
      <c r="A22" s="1" t="s">
        <v>121</v>
      </c>
      <c r="B22" s="1">
        <v>4</v>
      </c>
      <c r="C22" s="26" t="s">
        <v>5203</v>
      </c>
      <c r="D22" t="s">
        <v>119</v>
      </c>
      <c r="E22" s="27" t="s">
        <v>5207</v>
      </c>
      <c r="F22" s="28" t="s">
        <v>149</v>
      </c>
      <c r="G22" s="29">
        <v>1</v>
      </c>
      <c r="H22" s="28">
        <v>0</v>
      </c>
      <c r="I22" s="30">
        <f>ROUND(G22*H22,P4)</f>
        <v>0</v>
      </c>
      <c r="L22" s="31">
        <v>0</v>
      </c>
      <c r="M22" s="24">
        <f>ROUND(G22*L22,P4)</f>
        <v>0</v>
      </c>
      <c r="N22" s="25" t="s">
        <v>177</v>
      </c>
      <c r="O22" s="32">
        <f>M22*AA22</f>
        <v>0</v>
      </c>
      <c r="P22" s="1">
        <v>3</v>
      </c>
      <c r="AA22" s="1">
        <f>IF(P22=1,$O$3,IF(P22=2,$O$4,$O$5))</f>
        <v>0</v>
      </c>
    </row>
    <row r="23" ht="25.5">
      <c r="A23" s="1" t="s">
        <v>127</v>
      </c>
      <c r="E23" s="27" t="s">
        <v>5207</v>
      </c>
    </row>
    <row r="24" ht="38.25">
      <c r="A24" s="1" t="s">
        <v>128</v>
      </c>
      <c r="E24" s="33" t="s">
        <v>5208</v>
      </c>
    </row>
    <row r="25" ht="38.25">
      <c r="A25" s="1" t="s">
        <v>129</v>
      </c>
      <c r="E25" s="27" t="s">
        <v>5206</v>
      </c>
    </row>
    <row r="26">
      <c r="A26" s="1" t="s">
        <v>121</v>
      </c>
      <c r="B26" s="1">
        <v>5</v>
      </c>
      <c r="C26" s="26" t="s">
        <v>5209</v>
      </c>
      <c r="D26" t="s">
        <v>123</v>
      </c>
      <c r="E26" s="27" t="s">
        <v>5210</v>
      </c>
      <c r="F26" s="28" t="s">
        <v>149</v>
      </c>
      <c r="G26" s="29">
        <v>2</v>
      </c>
      <c r="H26" s="28">
        <v>0</v>
      </c>
      <c r="I26" s="30">
        <f>ROUND(G26*H26,P4)</f>
        <v>0</v>
      </c>
      <c r="L26" s="31">
        <v>0</v>
      </c>
      <c r="M26" s="24">
        <f>ROUND(G26*L26,P4)</f>
        <v>0</v>
      </c>
      <c r="N26" s="25" t="s">
        <v>177</v>
      </c>
      <c r="O26" s="32">
        <f>M26*AA26</f>
        <v>0</v>
      </c>
      <c r="P26" s="1">
        <v>3</v>
      </c>
      <c r="AA26" s="1">
        <f>IF(P26=1,$O$3,IF(P26=2,$O$4,$O$5))</f>
        <v>0</v>
      </c>
    </row>
    <row r="27">
      <c r="A27" s="1" t="s">
        <v>127</v>
      </c>
      <c r="E27" s="27" t="s">
        <v>5210</v>
      </c>
    </row>
    <row r="28" ht="38.25">
      <c r="A28" s="1" t="s">
        <v>128</v>
      </c>
      <c r="E28" s="33" t="s">
        <v>5211</v>
      </c>
    </row>
    <row r="29" ht="38.25">
      <c r="A29" s="1" t="s">
        <v>129</v>
      </c>
      <c r="E29" s="27" t="s">
        <v>5212</v>
      </c>
    </row>
    <row r="30">
      <c r="A30" s="1" t="s">
        <v>121</v>
      </c>
      <c r="B30" s="1">
        <v>6</v>
      </c>
      <c r="C30" s="26" t="s">
        <v>5213</v>
      </c>
      <c r="D30" t="s">
        <v>123</v>
      </c>
      <c r="E30" s="27" t="s">
        <v>5214</v>
      </c>
      <c r="F30" s="28" t="s">
        <v>149</v>
      </c>
      <c r="G30" s="29">
        <v>1</v>
      </c>
      <c r="H30" s="28">
        <v>0</v>
      </c>
      <c r="I30" s="30">
        <f>ROUND(G30*H30,P4)</f>
        <v>0</v>
      </c>
      <c r="L30" s="31">
        <v>0</v>
      </c>
      <c r="M30" s="24">
        <f>ROUND(G30*L30,P4)</f>
        <v>0</v>
      </c>
      <c r="N30" s="25" t="s">
        <v>177</v>
      </c>
      <c r="O30" s="32">
        <f>M30*AA30</f>
        <v>0</v>
      </c>
      <c r="P30" s="1">
        <v>3</v>
      </c>
      <c r="AA30" s="1">
        <f>IF(P30=1,$O$3,IF(P30=2,$O$4,$O$5))</f>
        <v>0</v>
      </c>
    </row>
    <row r="31">
      <c r="A31" s="1" t="s">
        <v>127</v>
      </c>
      <c r="E31" s="27" t="s">
        <v>5214</v>
      </c>
    </row>
    <row r="32">
      <c r="A32" s="1" t="s">
        <v>128</v>
      </c>
    </row>
    <row r="33">
      <c r="A33" s="1" t="s">
        <v>129</v>
      </c>
      <c r="E33" s="27" t="s">
        <v>123</v>
      </c>
    </row>
    <row r="34" ht="25.5">
      <c r="A34" s="1" t="s">
        <v>121</v>
      </c>
      <c r="B34" s="1">
        <v>7</v>
      </c>
      <c r="C34" s="26" t="s">
        <v>5215</v>
      </c>
      <c r="D34" t="s">
        <v>123</v>
      </c>
      <c r="E34" s="27" t="s">
        <v>5216</v>
      </c>
      <c r="F34" s="28" t="s">
        <v>149</v>
      </c>
      <c r="G34" s="29">
        <v>1</v>
      </c>
      <c r="H34" s="28">
        <v>0</v>
      </c>
      <c r="I34" s="30">
        <f>ROUND(G34*H34,P4)</f>
        <v>0</v>
      </c>
      <c r="L34" s="31">
        <v>0</v>
      </c>
      <c r="M34" s="24">
        <f>ROUND(G34*L34,P4)</f>
        <v>0</v>
      </c>
      <c r="N34" s="25" t="s">
        <v>177</v>
      </c>
      <c r="O34" s="32">
        <f>M34*AA34</f>
        <v>0</v>
      </c>
      <c r="P34" s="1">
        <v>3</v>
      </c>
      <c r="AA34" s="1">
        <f>IF(P34=1,$O$3,IF(P34=2,$O$4,$O$5))</f>
        <v>0</v>
      </c>
    </row>
    <row r="35" ht="38.25">
      <c r="A35" s="1" t="s">
        <v>127</v>
      </c>
      <c r="E35" s="27" t="s">
        <v>5217</v>
      </c>
    </row>
    <row r="36">
      <c r="A36" s="1" t="s">
        <v>128</v>
      </c>
    </row>
    <row r="37" ht="76.5">
      <c r="A37" s="1" t="s">
        <v>129</v>
      </c>
      <c r="E37" s="27" t="s">
        <v>5218</v>
      </c>
    </row>
  </sheetData>
  <sheetProtection sheet="1" objects="1" scenarios="1" spinCount="100000" saltValue="I3NO5RvRPxxwBX35Z04Pj+/Ob41oSAqgDlKUTHajblQhkuM+V1x1SmeVNnzXP3bE36zaDuGNKMBtQ3dpO6Ur4Q==" hashValue="92TsmflDpFrI53tLn7RKUnr97KD7q9MxyIg27tlfLF5CVM4NV7cJ3nTfU1L8rCWhswbQvvhEiuMEthIf8zJEJ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COUNTIFS(L8:L119,"=0",A8:A119,"P")+COUNTIFS(L8:L119,"",A8:A119,"P")+SUM(Q8:Q119)</f>
        <v>0</v>
      </c>
    </row>
    <row r="8">
      <c r="A8" s="1" t="s">
        <v>116</v>
      </c>
      <c r="C8" s="22" t="s">
        <v>5219</v>
      </c>
      <c r="E8" s="23" t="s">
        <v>85</v>
      </c>
      <c r="L8" s="24">
        <f>L9+L26+L31+L68+L97+L114</f>
        <v>0</v>
      </c>
      <c r="M8" s="24">
        <f>M9+M26+M31+M68+M97+M114</f>
        <v>0</v>
      </c>
      <c r="N8" s="25"/>
    </row>
    <row r="9">
      <c r="A9" s="1" t="s">
        <v>118</v>
      </c>
      <c r="C9" s="22" t="s">
        <v>1416</v>
      </c>
      <c r="E9" s="23" t="s">
        <v>1417</v>
      </c>
      <c r="L9" s="24">
        <f>SUMIFS(L10:L25,A10:A25,"P")</f>
        <v>0</v>
      </c>
      <c r="M9" s="24">
        <f>SUMIFS(M10:M25,A10:A25,"P")</f>
        <v>0</v>
      </c>
      <c r="N9" s="25"/>
    </row>
    <row r="10">
      <c r="A10" s="1" t="s">
        <v>121</v>
      </c>
      <c r="B10" s="1">
        <v>1</v>
      </c>
      <c r="C10" s="26" t="s">
        <v>1479</v>
      </c>
      <c r="D10" t="s">
        <v>123</v>
      </c>
      <c r="E10" s="27" t="s">
        <v>1480</v>
      </c>
      <c r="F10" s="28" t="s">
        <v>142</v>
      </c>
      <c r="G10" s="29">
        <v>197.80000000000001</v>
      </c>
      <c r="H10" s="28">
        <v>0</v>
      </c>
      <c r="I10" s="30">
        <f>ROUND(G10*H10,P4)</f>
        <v>0</v>
      </c>
      <c r="L10" s="31">
        <v>0</v>
      </c>
      <c r="M10" s="24">
        <f>ROUND(G10*L10,P4)</f>
        <v>0</v>
      </c>
      <c r="N10" s="25" t="s">
        <v>536</v>
      </c>
      <c r="O10" s="32">
        <f>M10*AA10</f>
        <v>0</v>
      </c>
      <c r="P10" s="1">
        <v>3</v>
      </c>
      <c r="AA10" s="1">
        <f>IF(P10=1,$O$3,IF(P10=2,$O$4,$O$5))</f>
        <v>0</v>
      </c>
    </row>
    <row r="11">
      <c r="A11" s="1" t="s">
        <v>127</v>
      </c>
      <c r="E11" s="27" t="s">
        <v>1480</v>
      </c>
    </row>
    <row r="12" ht="76.5">
      <c r="A12" s="1" t="s">
        <v>128</v>
      </c>
      <c r="E12" s="33" t="s">
        <v>5220</v>
      </c>
    </row>
    <row r="13">
      <c r="A13" s="1" t="s">
        <v>129</v>
      </c>
      <c r="E13" s="27" t="s">
        <v>123</v>
      </c>
    </row>
    <row r="14">
      <c r="A14" s="1" t="s">
        <v>121</v>
      </c>
      <c r="B14" s="1">
        <v>2</v>
      </c>
      <c r="C14" s="26" t="s">
        <v>1487</v>
      </c>
      <c r="D14" t="s">
        <v>123</v>
      </c>
      <c r="E14" s="27" t="s">
        <v>1488</v>
      </c>
      <c r="F14" s="28" t="s">
        <v>125</v>
      </c>
      <c r="G14" s="29">
        <v>3.7200000000000002</v>
      </c>
      <c r="H14" s="28">
        <v>0.55000000000000004</v>
      </c>
      <c r="I14" s="30">
        <f>ROUND(G14*H14,P4)</f>
        <v>0</v>
      </c>
      <c r="L14" s="31">
        <v>0</v>
      </c>
      <c r="M14" s="24">
        <f>ROUND(G14*L14,P4)</f>
        <v>0</v>
      </c>
      <c r="N14" s="25" t="s">
        <v>177</v>
      </c>
      <c r="O14" s="32">
        <f>M14*AA14</f>
        <v>0</v>
      </c>
      <c r="P14" s="1">
        <v>3</v>
      </c>
      <c r="AA14" s="1">
        <f>IF(P14=1,$O$3,IF(P14=2,$O$4,$O$5))</f>
        <v>0</v>
      </c>
    </row>
    <row r="15">
      <c r="A15" s="1" t="s">
        <v>127</v>
      </c>
      <c r="E15" s="27" t="s">
        <v>1488</v>
      </c>
    </row>
    <row r="16" ht="127.5">
      <c r="A16" s="1" t="s">
        <v>128</v>
      </c>
      <c r="E16" s="33" t="s">
        <v>5221</v>
      </c>
    </row>
    <row r="17" ht="89.25">
      <c r="A17" s="1" t="s">
        <v>129</v>
      </c>
      <c r="E17" s="27" t="s">
        <v>1490</v>
      </c>
    </row>
    <row r="18">
      <c r="A18" s="1" t="s">
        <v>121</v>
      </c>
      <c r="B18" s="1">
        <v>3</v>
      </c>
      <c r="C18" s="26" t="s">
        <v>5222</v>
      </c>
      <c r="D18" t="s">
        <v>123</v>
      </c>
      <c r="E18" s="27" t="s">
        <v>5223</v>
      </c>
      <c r="F18" s="28" t="s">
        <v>149</v>
      </c>
      <c r="G18" s="29">
        <v>62</v>
      </c>
      <c r="H18" s="28">
        <v>0</v>
      </c>
      <c r="I18" s="30">
        <f>ROUND(G18*H18,P4)</f>
        <v>0</v>
      </c>
      <c r="L18" s="31">
        <v>0</v>
      </c>
      <c r="M18" s="24">
        <f>ROUND(G18*L18,P4)</f>
        <v>0</v>
      </c>
      <c r="N18" s="25" t="s">
        <v>177</v>
      </c>
      <c r="O18" s="32">
        <f>M18*AA18</f>
        <v>0</v>
      </c>
      <c r="P18" s="1">
        <v>3</v>
      </c>
      <c r="AA18" s="1">
        <f>IF(P18=1,$O$3,IF(P18=2,$O$4,$O$5))</f>
        <v>0</v>
      </c>
    </row>
    <row r="19">
      <c r="A19" s="1" t="s">
        <v>127</v>
      </c>
      <c r="E19" s="27" t="s">
        <v>5223</v>
      </c>
    </row>
    <row r="20">
      <c r="A20" s="1" t="s">
        <v>128</v>
      </c>
    </row>
    <row r="21">
      <c r="A21" s="1" t="s">
        <v>129</v>
      </c>
      <c r="E21" s="27" t="s">
        <v>123</v>
      </c>
    </row>
    <row r="22" ht="25.5">
      <c r="A22" s="1" t="s">
        <v>121</v>
      </c>
      <c r="B22" s="1">
        <v>4</v>
      </c>
      <c r="C22" s="26" t="s">
        <v>5224</v>
      </c>
      <c r="D22" t="s">
        <v>123</v>
      </c>
      <c r="E22" s="27" t="s">
        <v>5225</v>
      </c>
      <c r="F22" s="28" t="s">
        <v>149</v>
      </c>
      <c r="G22" s="29">
        <v>62</v>
      </c>
      <c r="H22" s="28">
        <v>0.027300000000000001</v>
      </c>
      <c r="I22" s="30">
        <f>ROUND(G22*H22,P4)</f>
        <v>0</v>
      </c>
      <c r="L22" s="31">
        <v>0</v>
      </c>
      <c r="M22" s="24">
        <f>ROUND(G22*L22,P4)</f>
        <v>0</v>
      </c>
      <c r="N22" s="25" t="s">
        <v>177</v>
      </c>
      <c r="O22" s="32">
        <f>M22*AA22</f>
        <v>0</v>
      </c>
      <c r="P22" s="1">
        <v>3</v>
      </c>
      <c r="AA22" s="1">
        <f>IF(P22=1,$O$3,IF(P22=2,$O$4,$O$5))</f>
        <v>0</v>
      </c>
    </row>
    <row r="23" ht="25.5">
      <c r="A23" s="1" t="s">
        <v>127</v>
      </c>
      <c r="E23" s="27" t="s">
        <v>5225</v>
      </c>
    </row>
    <row r="24">
      <c r="A24" s="1" t="s">
        <v>128</v>
      </c>
    </row>
    <row r="25" ht="102">
      <c r="A25" s="1" t="s">
        <v>129</v>
      </c>
      <c r="E25" s="27" t="s">
        <v>5226</v>
      </c>
    </row>
    <row r="26">
      <c r="A26" s="1" t="s">
        <v>118</v>
      </c>
      <c r="C26" s="22" t="s">
        <v>599</v>
      </c>
      <c r="E26" s="23" t="s">
        <v>600</v>
      </c>
      <c r="L26" s="24">
        <f>SUMIFS(L27:L30,A27:A30,"P")</f>
        <v>0</v>
      </c>
      <c r="M26" s="24">
        <f>SUMIFS(M27:M30,A27:A30,"P")</f>
        <v>0</v>
      </c>
      <c r="N26" s="25"/>
    </row>
    <row r="27" ht="25.5">
      <c r="A27" s="1" t="s">
        <v>121</v>
      </c>
      <c r="B27" s="1">
        <v>5</v>
      </c>
      <c r="C27" s="26" t="s">
        <v>5227</v>
      </c>
      <c r="D27" t="s">
        <v>123</v>
      </c>
      <c r="E27" s="27" t="s">
        <v>5228</v>
      </c>
      <c r="F27" s="28" t="s">
        <v>603</v>
      </c>
      <c r="G27" s="29">
        <v>408.55799999999999</v>
      </c>
      <c r="H27" s="28">
        <v>0.0044600000000000004</v>
      </c>
      <c r="I27" s="30">
        <f>ROUND(G27*H27,P4)</f>
        <v>0</v>
      </c>
      <c r="L27" s="31">
        <v>0</v>
      </c>
      <c r="M27" s="24">
        <f>ROUND(G27*L27,P4)</f>
        <v>0</v>
      </c>
      <c r="N27" s="25" t="s">
        <v>536</v>
      </c>
      <c r="O27" s="32">
        <f>M27*AA27</f>
        <v>0</v>
      </c>
      <c r="P27" s="1">
        <v>3</v>
      </c>
      <c r="AA27" s="1">
        <f>IF(P27=1,$O$3,IF(P27=2,$O$4,$O$5))</f>
        <v>0</v>
      </c>
    </row>
    <row r="28" ht="25.5">
      <c r="A28" s="1" t="s">
        <v>127</v>
      </c>
      <c r="E28" s="27" t="s">
        <v>5228</v>
      </c>
    </row>
    <row r="29" ht="89.25">
      <c r="A29" s="1" t="s">
        <v>128</v>
      </c>
      <c r="E29" s="33" t="s">
        <v>5229</v>
      </c>
    </row>
    <row r="30">
      <c r="A30" s="1" t="s">
        <v>129</v>
      </c>
      <c r="E30" s="27" t="s">
        <v>5230</v>
      </c>
    </row>
    <row r="31">
      <c r="A31" s="1" t="s">
        <v>118</v>
      </c>
      <c r="C31" s="22" t="s">
        <v>2585</v>
      </c>
      <c r="E31" s="23" t="s">
        <v>2586</v>
      </c>
      <c r="L31" s="24">
        <f>SUMIFS(L32:L67,A32:A67,"P")</f>
        <v>0</v>
      </c>
      <c r="M31" s="24">
        <f>SUMIFS(M32:M67,A32:A67,"P")</f>
        <v>0</v>
      </c>
      <c r="N31" s="25"/>
    </row>
    <row r="32">
      <c r="A32" s="1" t="s">
        <v>121</v>
      </c>
      <c r="B32" s="1">
        <v>18</v>
      </c>
      <c r="C32" s="26" t="s">
        <v>2587</v>
      </c>
      <c r="D32" t="s">
        <v>123</v>
      </c>
      <c r="E32" s="27" t="s">
        <v>2588</v>
      </c>
      <c r="F32" s="28" t="s">
        <v>603</v>
      </c>
      <c r="G32" s="29">
        <v>286.35199999999998</v>
      </c>
      <c r="H32" s="28">
        <v>0.00012999999999999999</v>
      </c>
      <c r="I32" s="30">
        <f>ROUND(G32*H32,P4)</f>
        <v>0</v>
      </c>
      <c r="L32" s="31">
        <v>0</v>
      </c>
      <c r="M32" s="24">
        <f>ROUND(G32*L32,P4)</f>
        <v>0</v>
      </c>
      <c r="N32" s="25" t="s">
        <v>536</v>
      </c>
      <c r="O32" s="32">
        <f>M32*AA32</f>
        <v>0</v>
      </c>
      <c r="P32" s="1">
        <v>3</v>
      </c>
      <c r="AA32" s="1">
        <f>IF(P32=1,$O$3,IF(P32=2,$O$4,$O$5))</f>
        <v>0</v>
      </c>
    </row>
    <row r="33">
      <c r="A33" s="1" t="s">
        <v>127</v>
      </c>
      <c r="E33" s="27" t="s">
        <v>2588</v>
      </c>
    </row>
    <row r="34" ht="153">
      <c r="A34" s="1" t="s">
        <v>128</v>
      </c>
      <c r="E34" s="33" t="s">
        <v>5231</v>
      </c>
    </row>
    <row r="35">
      <c r="A35" s="1" t="s">
        <v>129</v>
      </c>
      <c r="E35" s="27" t="s">
        <v>123</v>
      </c>
    </row>
    <row r="36">
      <c r="A36" s="1" t="s">
        <v>121</v>
      </c>
      <c r="B36" s="1">
        <v>19</v>
      </c>
      <c r="C36" s="26" t="s">
        <v>2590</v>
      </c>
      <c r="D36" t="s">
        <v>123</v>
      </c>
      <c r="E36" s="27" t="s">
        <v>2591</v>
      </c>
      <c r="F36" s="28" t="s">
        <v>603</v>
      </c>
      <c r="G36" s="29">
        <v>286.35199999999998</v>
      </c>
      <c r="H36" s="28">
        <v>0.00029</v>
      </c>
      <c r="I36" s="30">
        <f>ROUND(G36*H36,P4)</f>
        <v>0</v>
      </c>
      <c r="L36" s="31">
        <v>0</v>
      </c>
      <c r="M36" s="24">
        <f>ROUND(G36*L36,P4)</f>
        <v>0</v>
      </c>
      <c r="N36" s="25" t="s">
        <v>536</v>
      </c>
      <c r="O36" s="32">
        <f>M36*AA36</f>
        <v>0</v>
      </c>
      <c r="P36" s="1">
        <v>3</v>
      </c>
      <c r="AA36" s="1">
        <f>IF(P36=1,$O$3,IF(P36=2,$O$4,$O$5))</f>
        <v>0</v>
      </c>
    </row>
    <row r="37">
      <c r="A37" s="1" t="s">
        <v>127</v>
      </c>
      <c r="E37" s="27" t="s">
        <v>2591</v>
      </c>
    </row>
    <row r="38">
      <c r="A38" s="1" t="s">
        <v>128</v>
      </c>
    </row>
    <row r="39">
      <c r="A39" s="1" t="s">
        <v>129</v>
      </c>
      <c r="E39" s="27" t="s">
        <v>123</v>
      </c>
    </row>
    <row r="40" ht="25.5">
      <c r="A40" s="1" t="s">
        <v>121</v>
      </c>
      <c r="B40" s="1">
        <v>23</v>
      </c>
      <c r="C40" s="26" t="s">
        <v>5232</v>
      </c>
      <c r="D40" t="s">
        <v>123</v>
      </c>
      <c r="E40" s="27" t="s">
        <v>5233</v>
      </c>
      <c r="F40" s="28" t="s">
        <v>603</v>
      </c>
      <c r="G40" s="29">
        <v>233.709</v>
      </c>
      <c r="H40" s="28">
        <v>0.00025000000000000001</v>
      </c>
      <c r="I40" s="30">
        <f>ROUND(G40*H40,P4)</f>
        <v>0</v>
      </c>
      <c r="L40" s="31">
        <v>0</v>
      </c>
      <c r="M40" s="24">
        <f>ROUND(G40*L40,P4)</f>
        <v>0</v>
      </c>
      <c r="N40" s="25" t="s">
        <v>536</v>
      </c>
      <c r="O40" s="32">
        <f>M40*AA40</f>
        <v>0</v>
      </c>
      <c r="P40" s="1">
        <v>3</v>
      </c>
      <c r="AA40" s="1">
        <f>IF(P40=1,$O$3,IF(P40=2,$O$4,$O$5))</f>
        <v>0</v>
      </c>
    </row>
    <row r="41" ht="25.5">
      <c r="A41" s="1" t="s">
        <v>127</v>
      </c>
      <c r="E41" s="27" t="s">
        <v>5233</v>
      </c>
    </row>
    <row r="42">
      <c r="A42" s="1" t="s">
        <v>128</v>
      </c>
    </row>
    <row r="43">
      <c r="A43" s="1" t="s">
        <v>129</v>
      </c>
      <c r="E43" s="27" t="s">
        <v>123</v>
      </c>
    </row>
    <row r="44" ht="25.5">
      <c r="A44" s="1" t="s">
        <v>121</v>
      </c>
      <c r="B44" s="1">
        <v>20</v>
      </c>
      <c r="C44" s="26" t="s">
        <v>5234</v>
      </c>
      <c r="D44" t="s">
        <v>123</v>
      </c>
      <c r="E44" s="27" t="s">
        <v>5235</v>
      </c>
      <c r="F44" s="28" t="s">
        <v>603</v>
      </c>
      <c r="G44" s="29">
        <v>204.279</v>
      </c>
      <c r="H44" s="28">
        <v>0.00072000000000000005</v>
      </c>
      <c r="I44" s="30">
        <f>ROUND(G44*H44,P4)</f>
        <v>0</v>
      </c>
      <c r="L44" s="31">
        <v>0</v>
      </c>
      <c r="M44" s="24">
        <f>ROUND(G44*L44,P4)</f>
        <v>0</v>
      </c>
      <c r="N44" s="25" t="s">
        <v>536</v>
      </c>
      <c r="O44" s="32">
        <f>M44*AA44</f>
        <v>0</v>
      </c>
      <c r="P44" s="1">
        <v>3</v>
      </c>
      <c r="AA44" s="1">
        <f>IF(P44=1,$O$3,IF(P44=2,$O$4,$O$5))</f>
        <v>0</v>
      </c>
    </row>
    <row r="45" ht="25.5">
      <c r="A45" s="1" t="s">
        <v>127</v>
      </c>
      <c r="E45" s="27" t="s">
        <v>5235</v>
      </c>
    </row>
    <row r="46" ht="76.5">
      <c r="A46" s="1" t="s">
        <v>128</v>
      </c>
      <c r="E46" s="33" t="s">
        <v>5236</v>
      </c>
    </row>
    <row r="47">
      <c r="A47" s="1" t="s">
        <v>129</v>
      </c>
      <c r="E47" s="27" t="s">
        <v>123</v>
      </c>
    </row>
    <row r="48" ht="25.5">
      <c r="A48" s="1" t="s">
        <v>121</v>
      </c>
      <c r="B48" s="1">
        <v>21</v>
      </c>
      <c r="C48" s="26" t="s">
        <v>5237</v>
      </c>
      <c r="D48" t="s">
        <v>123</v>
      </c>
      <c r="E48" s="27" t="s">
        <v>5238</v>
      </c>
      <c r="F48" s="28" t="s">
        <v>603</v>
      </c>
      <c r="G48" s="29">
        <v>29.43</v>
      </c>
      <c r="H48" s="28">
        <v>0.00075000000000000002</v>
      </c>
      <c r="I48" s="30">
        <f>ROUND(G48*H48,P4)</f>
        <v>0</v>
      </c>
      <c r="L48" s="31">
        <v>0</v>
      </c>
      <c r="M48" s="24">
        <f>ROUND(G48*L48,P4)</f>
        <v>0</v>
      </c>
      <c r="N48" s="25" t="s">
        <v>536</v>
      </c>
      <c r="O48" s="32">
        <f>M48*AA48</f>
        <v>0</v>
      </c>
      <c r="P48" s="1">
        <v>3</v>
      </c>
      <c r="AA48" s="1">
        <f>IF(P48=1,$O$3,IF(P48=2,$O$4,$O$5))</f>
        <v>0</v>
      </c>
    </row>
    <row r="49" ht="38.25">
      <c r="A49" s="1" t="s">
        <v>127</v>
      </c>
      <c r="E49" s="27" t="s">
        <v>5239</v>
      </c>
    </row>
    <row r="50" ht="25.5">
      <c r="A50" s="1" t="s">
        <v>128</v>
      </c>
      <c r="E50" s="33" t="s">
        <v>5240</v>
      </c>
    </row>
    <row r="51">
      <c r="A51" s="1" t="s">
        <v>129</v>
      </c>
      <c r="E51" s="27" t="s">
        <v>123</v>
      </c>
    </row>
    <row r="52">
      <c r="A52" s="1" t="s">
        <v>121</v>
      </c>
      <c r="B52" s="1">
        <v>22</v>
      </c>
      <c r="C52" s="26" t="s">
        <v>5241</v>
      </c>
      <c r="D52" t="s">
        <v>123</v>
      </c>
      <c r="E52" s="27" t="s">
        <v>5242</v>
      </c>
      <c r="F52" s="28" t="s">
        <v>603</v>
      </c>
      <c r="G52" s="29">
        <v>233.709</v>
      </c>
      <c r="H52" s="28">
        <v>0</v>
      </c>
      <c r="I52" s="30">
        <f>ROUND(G52*H52,P4)</f>
        <v>0</v>
      </c>
      <c r="L52" s="31">
        <v>0</v>
      </c>
      <c r="M52" s="24">
        <f>ROUND(G52*L52,P4)</f>
        <v>0</v>
      </c>
      <c r="N52" s="25" t="s">
        <v>536</v>
      </c>
      <c r="O52" s="32">
        <f>M52*AA52</f>
        <v>0</v>
      </c>
      <c r="P52" s="1">
        <v>3</v>
      </c>
      <c r="AA52" s="1">
        <f>IF(P52=1,$O$3,IF(P52=2,$O$4,$O$5))</f>
        <v>0</v>
      </c>
    </row>
    <row r="53">
      <c r="A53" s="1" t="s">
        <v>127</v>
      </c>
      <c r="E53" s="27" t="s">
        <v>5242</v>
      </c>
    </row>
    <row r="54">
      <c r="A54" s="1" t="s">
        <v>128</v>
      </c>
      <c r="E54" s="33" t="s">
        <v>5243</v>
      </c>
    </row>
    <row r="55">
      <c r="A55" s="1" t="s">
        <v>129</v>
      </c>
      <c r="E55" s="27" t="s">
        <v>123</v>
      </c>
    </row>
    <row r="56">
      <c r="A56" s="1" t="s">
        <v>121</v>
      </c>
      <c r="B56" s="1">
        <v>24</v>
      </c>
      <c r="C56" s="26" t="s">
        <v>5244</v>
      </c>
      <c r="D56" t="s">
        <v>123</v>
      </c>
      <c r="E56" s="27" t="s">
        <v>5245</v>
      </c>
      <c r="F56" s="28" t="s">
        <v>603</v>
      </c>
      <c r="G56" s="29">
        <v>408.55799999999999</v>
      </c>
      <c r="H56" s="28">
        <v>0.00021000000000000001</v>
      </c>
      <c r="I56" s="30">
        <f>ROUND(G56*H56,P4)</f>
        <v>0</v>
      </c>
      <c r="L56" s="31">
        <v>0</v>
      </c>
      <c r="M56" s="24">
        <f>ROUND(G56*L56,P4)</f>
        <v>0</v>
      </c>
      <c r="N56" s="25" t="s">
        <v>536</v>
      </c>
      <c r="O56" s="32">
        <f>M56*AA56</f>
        <v>0</v>
      </c>
      <c r="P56" s="1">
        <v>3</v>
      </c>
      <c r="AA56" s="1">
        <f>IF(P56=1,$O$3,IF(P56=2,$O$4,$O$5))</f>
        <v>0</v>
      </c>
    </row>
    <row r="57">
      <c r="A57" s="1" t="s">
        <v>127</v>
      </c>
      <c r="E57" s="27" t="s">
        <v>5245</v>
      </c>
    </row>
    <row r="58" ht="89.25">
      <c r="A58" s="1" t="s">
        <v>128</v>
      </c>
      <c r="E58" s="33" t="s">
        <v>5229</v>
      </c>
    </row>
    <row r="59">
      <c r="A59" s="1" t="s">
        <v>129</v>
      </c>
      <c r="E59" s="27" t="s">
        <v>5246</v>
      </c>
    </row>
    <row r="60" ht="25.5">
      <c r="A60" s="1" t="s">
        <v>121</v>
      </c>
      <c r="B60" s="1">
        <v>25</v>
      </c>
      <c r="C60" s="26" t="s">
        <v>5247</v>
      </c>
      <c r="D60" t="s">
        <v>123</v>
      </c>
      <c r="E60" s="27" t="s">
        <v>5248</v>
      </c>
      <c r="F60" s="28" t="s">
        <v>603</v>
      </c>
      <c r="G60" s="29">
        <v>29.43</v>
      </c>
      <c r="H60" s="28">
        <v>0.00014999999999999999</v>
      </c>
      <c r="I60" s="30">
        <f>ROUND(G60*H60,P4)</f>
        <v>0</v>
      </c>
      <c r="L60" s="31">
        <v>0</v>
      </c>
      <c r="M60" s="24">
        <f>ROUND(G60*L60,P4)</f>
        <v>0</v>
      </c>
      <c r="N60" s="25" t="s">
        <v>536</v>
      </c>
      <c r="O60" s="32">
        <f>M60*AA60</f>
        <v>0</v>
      </c>
      <c r="P60" s="1">
        <v>3</v>
      </c>
      <c r="AA60" s="1">
        <f>IF(P60=1,$O$3,IF(P60=2,$O$4,$O$5))</f>
        <v>0</v>
      </c>
    </row>
    <row r="61" ht="38.25">
      <c r="A61" s="1" t="s">
        <v>127</v>
      </c>
      <c r="E61" s="27" t="s">
        <v>5249</v>
      </c>
    </row>
    <row r="62" ht="25.5">
      <c r="A62" s="1" t="s">
        <v>128</v>
      </c>
      <c r="E62" s="33" t="s">
        <v>5240</v>
      </c>
    </row>
    <row r="63">
      <c r="A63" s="1" t="s">
        <v>129</v>
      </c>
      <c r="E63" s="27" t="s">
        <v>5246</v>
      </c>
    </row>
    <row r="64">
      <c r="A64" s="1" t="s">
        <v>121</v>
      </c>
      <c r="B64" s="1">
        <v>26</v>
      </c>
      <c r="C64" s="26" t="s">
        <v>5250</v>
      </c>
      <c r="D64" t="s">
        <v>123</v>
      </c>
      <c r="E64" s="27" t="s">
        <v>5251</v>
      </c>
      <c r="F64" s="28" t="s">
        <v>149</v>
      </c>
      <c r="G64" s="29">
        <v>1</v>
      </c>
      <c r="H64" s="28">
        <v>0</v>
      </c>
      <c r="I64" s="30">
        <f>ROUND(G64*H64,P4)</f>
        <v>0</v>
      </c>
      <c r="L64" s="31">
        <v>0</v>
      </c>
      <c r="M64" s="24">
        <f>ROUND(G64*L64,P4)</f>
        <v>0</v>
      </c>
      <c r="N64" s="25" t="s">
        <v>177</v>
      </c>
      <c r="O64" s="32">
        <f>M64*AA64</f>
        <v>0</v>
      </c>
      <c r="P64" s="1">
        <v>3</v>
      </c>
      <c r="AA64" s="1">
        <f>IF(P64=1,$O$3,IF(P64=2,$O$4,$O$5))</f>
        <v>0</v>
      </c>
    </row>
    <row r="65">
      <c r="A65" s="1" t="s">
        <v>127</v>
      </c>
      <c r="E65" s="27" t="s">
        <v>5251</v>
      </c>
    </row>
    <row r="66">
      <c r="A66" s="1" t="s">
        <v>128</v>
      </c>
    </row>
    <row r="67">
      <c r="A67" s="1" t="s">
        <v>129</v>
      </c>
      <c r="E67" s="27" t="s">
        <v>123</v>
      </c>
    </row>
    <row r="68">
      <c r="A68" s="1" t="s">
        <v>118</v>
      </c>
      <c r="C68" s="22" t="s">
        <v>666</v>
      </c>
      <c r="E68" s="23" t="s">
        <v>667</v>
      </c>
      <c r="L68" s="24">
        <f>SUMIFS(L69:L96,A69:A96,"P")</f>
        <v>0</v>
      </c>
      <c r="M68" s="24">
        <f>SUMIFS(M69:M96,A69:A96,"P")</f>
        <v>0</v>
      </c>
      <c r="N68" s="25"/>
    </row>
    <row r="69">
      <c r="A69" s="1" t="s">
        <v>121</v>
      </c>
      <c r="B69" s="1">
        <v>9</v>
      </c>
      <c r="C69" s="26" t="s">
        <v>5252</v>
      </c>
      <c r="D69" t="s">
        <v>123</v>
      </c>
      <c r="E69" s="27" t="s">
        <v>5253</v>
      </c>
      <c r="F69" s="28" t="s">
        <v>149</v>
      </c>
      <c r="G69" s="29">
        <v>180</v>
      </c>
      <c r="H69" s="28">
        <v>0.0043</v>
      </c>
      <c r="I69" s="30">
        <f>ROUND(G69*H69,P4)</f>
        <v>0</v>
      </c>
      <c r="L69" s="31">
        <v>0</v>
      </c>
      <c r="M69" s="24">
        <f>ROUND(G69*L69,P4)</f>
        <v>0</v>
      </c>
      <c r="N69" s="25" t="s">
        <v>536</v>
      </c>
      <c r="O69" s="32">
        <f>M69*AA69</f>
        <v>0</v>
      </c>
      <c r="P69" s="1">
        <v>3</v>
      </c>
      <c r="AA69" s="1">
        <f>IF(P69=1,$O$3,IF(P69=2,$O$4,$O$5))</f>
        <v>0</v>
      </c>
    </row>
    <row r="70">
      <c r="A70" s="1" t="s">
        <v>127</v>
      </c>
      <c r="E70" s="27" t="s">
        <v>5253</v>
      </c>
    </row>
    <row r="71">
      <c r="A71" s="1" t="s">
        <v>128</v>
      </c>
    </row>
    <row r="72">
      <c r="A72" s="1" t="s">
        <v>129</v>
      </c>
      <c r="E72" s="27" t="s">
        <v>123</v>
      </c>
    </row>
    <row r="73" ht="25.5">
      <c r="A73" s="1" t="s">
        <v>121</v>
      </c>
      <c r="B73" s="1">
        <v>6</v>
      </c>
      <c r="C73" s="26" t="s">
        <v>5254</v>
      </c>
      <c r="D73" t="s">
        <v>123</v>
      </c>
      <c r="E73" s="27" t="s">
        <v>5255</v>
      </c>
      <c r="F73" s="28" t="s">
        <v>125</v>
      </c>
      <c r="G73" s="29">
        <v>0.59099999999999997</v>
      </c>
      <c r="H73" s="28">
        <v>0</v>
      </c>
      <c r="I73" s="30">
        <f>ROUND(G73*H73,P4)</f>
        <v>0</v>
      </c>
      <c r="L73" s="31">
        <v>0</v>
      </c>
      <c r="M73" s="24">
        <f>ROUND(G73*L73,P4)</f>
        <v>0</v>
      </c>
      <c r="N73" s="25" t="s">
        <v>536</v>
      </c>
      <c r="O73" s="32">
        <f>M73*AA73</f>
        <v>0</v>
      </c>
      <c r="P73" s="1">
        <v>3</v>
      </c>
      <c r="AA73" s="1">
        <f>IF(P73=1,$O$3,IF(P73=2,$O$4,$O$5))</f>
        <v>0</v>
      </c>
    </row>
    <row r="74" ht="25.5">
      <c r="A74" s="1" t="s">
        <v>127</v>
      </c>
      <c r="E74" s="27" t="s">
        <v>5255</v>
      </c>
    </row>
    <row r="75" ht="25.5">
      <c r="A75" s="1" t="s">
        <v>128</v>
      </c>
      <c r="E75" s="33" t="s">
        <v>5256</v>
      </c>
    </row>
    <row r="76" ht="25.5">
      <c r="A76" s="1" t="s">
        <v>129</v>
      </c>
      <c r="E76" s="27" t="s">
        <v>5257</v>
      </c>
    </row>
    <row r="77" ht="25.5">
      <c r="A77" s="1" t="s">
        <v>121</v>
      </c>
      <c r="B77" s="1">
        <v>7</v>
      </c>
      <c r="C77" s="26" t="s">
        <v>5258</v>
      </c>
      <c r="D77" t="s">
        <v>123</v>
      </c>
      <c r="E77" s="27" t="s">
        <v>5259</v>
      </c>
      <c r="F77" s="28" t="s">
        <v>142</v>
      </c>
      <c r="G77" s="29">
        <v>196.19999999999999</v>
      </c>
      <c r="H77" s="28">
        <v>0</v>
      </c>
      <c r="I77" s="30">
        <f>ROUND(G77*H77,P4)</f>
        <v>0</v>
      </c>
      <c r="L77" s="31">
        <v>0</v>
      </c>
      <c r="M77" s="24">
        <f>ROUND(G77*L77,P4)</f>
        <v>0</v>
      </c>
      <c r="N77" s="25" t="s">
        <v>536</v>
      </c>
      <c r="O77" s="32">
        <f>M77*AA77</f>
        <v>0</v>
      </c>
      <c r="P77" s="1">
        <v>3</v>
      </c>
      <c r="AA77" s="1">
        <f>IF(P77=1,$O$3,IF(P77=2,$O$4,$O$5))</f>
        <v>0</v>
      </c>
    </row>
    <row r="78" ht="25.5">
      <c r="A78" s="1" t="s">
        <v>127</v>
      </c>
      <c r="E78" s="27" t="s">
        <v>5259</v>
      </c>
    </row>
    <row r="79" ht="76.5">
      <c r="A79" s="1" t="s">
        <v>128</v>
      </c>
      <c r="E79" s="33" t="s">
        <v>5260</v>
      </c>
    </row>
    <row r="80">
      <c r="A80" s="1" t="s">
        <v>129</v>
      </c>
      <c r="E80" s="27" t="s">
        <v>123</v>
      </c>
    </row>
    <row r="81">
      <c r="A81" s="1" t="s">
        <v>121</v>
      </c>
      <c r="B81" s="1">
        <v>8</v>
      </c>
      <c r="C81" s="26" t="s">
        <v>5261</v>
      </c>
      <c r="D81" t="s">
        <v>123</v>
      </c>
      <c r="E81" s="27" t="s">
        <v>5262</v>
      </c>
      <c r="F81" s="28" t="s">
        <v>125</v>
      </c>
      <c r="G81" s="29">
        <v>0.59099999999999997</v>
      </c>
      <c r="H81" s="28">
        <v>0.54034000000000004</v>
      </c>
      <c r="I81" s="30">
        <f>ROUND(G81*H81,P4)</f>
        <v>0</v>
      </c>
      <c r="L81" s="31">
        <v>0</v>
      </c>
      <c r="M81" s="24">
        <f>ROUND(G81*L81,P4)</f>
        <v>0</v>
      </c>
      <c r="N81" s="25" t="s">
        <v>536</v>
      </c>
      <c r="O81" s="32">
        <f>M81*AA81</f>
        <v>0</v>
      </c>
      <c r="P81" s="1">
        <v>3</v>
      </c>
      <c r="AA81" s="1">
        <f>IF(P81=1,$O$3,IF(P81=2,$O$4,$O$5))</f>
        <v>0</v>
      </c>
    </row>
    <row r="82">
      <c r="A82" s="1" t="s">
        <v>127</v>
      </c>
      <c r="E82" s="27" t="s">
        <v>5262</v>
      </c>
    </row>
    <row r="83" ht="25.5">
      <c r="A83" s="1" t="s">
        <v>128</v>
      </c>
      <c r="E83" s="33" t="s">
        <v>5256</v>
      </c>
    </row>
    <row r="84">
      <c r="A84" s="1" t="s">
        <v>129</v>
      </c>
      <c r="E84" s="27" t="s">
        <v>123</v>
      </c>
    </row>
    <row r="85" ht="25.5">
      <c r="A85" s="1" t="s">
        <v>121</v>
      </c>
      <c r="B85" s="1">
        <v>11</v>
      </c>
      <c r="C85" s="26" t="s">
        <v>5263</v>
      </c>
      <c r="D85" t="s">
        <v>123</v>
      </c>
      <c r="E85" s="27" t="s">
        <v>5264</v>
      </c>
      <c r="F85" s="28" t="s">
        <v>603</v>
      </c>
      <c r="G85" s="29">
        <v>23.544</v>
      </c>
      <c r="H85" s="28">
        <v>0.020140000000000002</v>
      </c>
      <c r="I85" s="30">
        <f>ROUND(G85*H85,P4)</f>
        <v>0</v>
      </c>
      <c r="L85" s="31">
        <v>0</v>
      </c>
      <c r="M85" s="24">
        <f>ROUND(G85*L85,P4)</f>
        <v>0</v>
      </c>
      <c r="N85" s="25" t="s">
        <v>536</v>
      </c>
      <c r="O85" s="32">
        <f>M85*AA85</f>
        <v>0</v>
      </c>
      <c r="P85" s="1">
        <v>3</v>
      </c>
      <c r="AA85" s="1">
        <f>IF(P85=1,$O$3,IF(P85=2,$O$4,$O$5))</f>
        <v>0</v>
      </c>
    </row>
    <row r="86" ht="25.5">
      <c r="A86" s="1" t="s">
        <v>127</v>
      </c>
      <c r="E86" s="27" t="s">
        <v>5264</v>
      </c>
    </row>
    <row r="87">
      <c r="A87" s="1" t="s">
        <v>128</v>
      </c>
    </row>
    <row r="88">
      <c r="A88" s="1" t="s">
        <v>129</v>
      </c>
      <c r="E88" s="27" t="s">
        <v>123</v>
      </c>
    </row>
    <row r="89" ht="25.5">
      <c r="A89" s="1" t="s">
        <v>121</v>
      </c>
      <c r="B89" s="1">
        <v>12</v>
      </c>
      <c r="C89" s="26" t="s">
        <v>5265</v>
      </c>
      <c r="D89" t="s">
        <v>123</v>
      </c>
      <c r="E89" s="27" t="s">
        <v>5266</v>
      </c>
      <c r="F89" s="28" t="s">
        <v>603</v>
      </c>
      <c r="G89" s="29">
        <v>5.8860000000000001</v>
      </c>
      <c r="H89" s="28">
        <v>0.038850000000000003</v>
      </c>
      <c r="I89" s="30">
        <f>ROUND(G89*H89,P4)</f>
        <v>0</v>
      </c>
      <c r="L89" s="31">
        <v>0</v>
      </c>
      <c r="M89" s="24">
        <f>ROUND(G89*L89,P4)</f>
        <v>0</v>
      </c>
      <c r="N89" s="25" t="s">
        <v>536</v>
      </c>
      <c r="O89" s="32">
        <f>M89*AA89</f>
        <v>0</v>
      </c>
      <c r="P89" s="1">
        <v>3</v>
      </c>
      <c r="AA89" s="1">
        <f>IF(P89=1,$O$3,IF(P89=2,$O$4,$O$5))</f>
        <v>0</v>
      </c>
    </row>
    <row r="90" ht="25.5">
      <c r="A90" s="1" t="s">
        <v>127</v>
      </c>
      <c r="E90" s="27" t="s">
        <v>5266</v>
      </c>
    </row>
    <row r="91">
      <c r="A91" s="1" t="s">
        <v>128</v>
      </c>
    </row>
    <row r="92">
      <c r="A92" s="1" t="s">
        <v>129</v>
      </c>
      <c r="E92" s="27" t="s">
        <v>123</v>
      </c>
    </row>
    <row r="93">
      <c r="A93" s="1" t="s">
        <v>121</v>
      </c>
      <c r="B93" s="1">
        <v>10</v>
      </c>
      <c r="C93" s="26" t="s">
        <v>5267</v>
      </c>
      <c r="D93" t="s">
        <v>123</v>
      </c>
      <c r="E93" s="27" t="s">
        <v>5268</v>
      </c>
      <c r="F93" s="28" t="s">
        <v>603</v>
      </c>
      <c r="G93" s="29">
        <v>29.43</v>
      </c>
      <c r="H93" s="28">
        <v>0.0020999999999999999</v>
      </c>
      <c r="I93" s="30">
        <f>ROUND(G93*H93,P4)</f>
        <v>0</v>
      </c>
      <c r="L93" s="31">
        <v>0</v>
      </c>
      <c r="M93" s="24">
        <f>ROUND(G93*L93,P4)</f>
        <v>0</v>
      </c>
      <c r="N93" s="25" t="s">
        <v>536</v>
      </c>
      <c r="O93" s="32">
        <f>M93*AA93</f>
        <v>0</v>
      </c>
      <c r="P93" s="1">
        <v>3</v>
      </c>
      <c r="AA93" s="1">
        <f>IF(P93=1,$O$3,IF(P93=2,$O$4,$O$5))</f>
        <v>0</v>
      </c>
    </row>
    <row r="94">
      <c r="A94" s="1" t="s">
        <v>127</v>
      </c>
      <c r="E94" s="27" t="s">
        <v>5268</v>
      </c>
    </row>
    <row r="95" ht="25.5">
      <c r="A95" s="1" t="s">
        <v>128</v>
      </c>
      <c r="E95" s="33" t="s">
        <v>5240</v>
      </c>
    </row>
    <row r="96">
      <c r="A96" s="1" t="s">
        <v>129</v>
      </c>
      <c r="E96" s="27" t="s">
        <v>123</v>
      </c>
    </row>
    <row r="97">
      <c r="A97" s="1" t="s">
        <v>118</v>
      </c>
      <c r="C97" s="22" t="s">
        <v>679</v>
      </c>
      <c r="E97" s="23" t="s">
        <v>680</v>
      </c>
      <c r="L97" s="24">
        <f>SUMIFS(L98:L113,A98:A113,"P")</f>
        <v>0</v>
      </c>
      <c r="M97" s="24">
        <f>SUMIFS(M98:M113,A98:A113,"P")</f>
        <v>0</v>
      </c>
      <c r="N97" s="25"/>
    </row>
    <row r="98" ht="25.5">
      <c r="A98" s="1" t="s">
        <v>121</v>
      </c>
      <c r="B98" s="1">
        <v>13</v>
      </c>
      <c r="C98" s="26" t="s">
        <v>1141</v>
      </c>
      <c r="D98" t="s">
        <v>123</v>
      </c>
      <c r="E98" s="27" t="s">
        <v>1142</v>
      </c>
      <c r="F98" s="28" t="s">
        <v>632</v>
      </c>
      <c r="G98" s="29">
        <v>13.635999999999999</v>
      </c>
      <c r="H98" s="28">
        <v>0</v>
      </c>
      <c r="I98" s="30">
        <f>ROUND(G98*H98,P4)</f>
        <v>0</v>
      </c>
      <c r="L98" s="31">
        <v>0</v>
      </c>
      <c r="M98" s="24">
        <f>ROUND(G98*L98,P4)</f>
        <v>0</v>
      </c>
      <c r="N98" s="25" t="s">
        <v>536</v>
      </c>
      <c r="O98" s="32">
        <f>M98*AA98</f>
        <v>0</v>
      </c>
      <c r="P98" s="1">
        <v>3</v>
      </c>
      <c r="AA98" s="1">
        <f>IF(P98=1,$O$3,IF(P98=2,$O$4,$O$5))</f>
        <v>0</v>
      </c>
    </row>
    <row r="99" ht="25.5">
      <c r="A99" s="1" t="s">
        <v>127</v>
      </c>
      <c r="E99" s="27" t="s">
        <v>1142</v>
      </c>
    </row>
    <row r="100">
      <c r="A100" s="1" t="s">
        <v>128</v>
      </c>
    </row>
    <row r="101">
      <c r="A101" s="1" t="s">
        <v>129</v>
      </c>
      <c r="E101" s="27" t="s">
        <v>123</v>
      </c>
    </row>
    <row r="102" ht="38.25">
      <c r="A102" s="1" t="s">
        <v>121</v>
      </c>
      <c r="B102" s="1">
        <v>14</v>
      </c>
      <c r="C102" s="26" t="s">
        <v>683</v>
      </c>
      <c r="D102" t="s">
        <v>123</v>
      </c>
      <c r="E102" s="27" t="s">
        <v>684</v>
      </c>
      <c r="F102" s="28" t="s">
        <v>632</v>
      </c>
      <c r="G102" s="29">
        <v>1.1519999999999999</v>
      </c>
      <c r="H102" s="28">
        <v>0</v>
      </c>
      <c r="I102" s="30">
        <f>ROUND(G102*H102,P4)</f>
        <v>0</v>
      </c>
      <c r="L102" s="31">
        <v>0</v>
      </c>
      <c r="M102" s="24">
        <f>ROUND(G102*L102,P4)</f>
        <v>0</v>
      </c>
      <c r="N102" s="25" t="s">
        <v>177</v>
      </c>
      <c r="O102" s="32">
        <f>M102*AA102</f>
        <v>0</v>
      </c>
      <c r="P102" s="1">
        <v>3</v>
      </c>
      <c r="AA102" s="1">
        <f>IF(P102=1,$O$3,IF(P102=2,$O$4,$O$5))</f>
        <v>0</v>
      </c>
    </row>
    <row r="103" ht="38.25">
      <c r="A103" s="1" t="s">
        <v>127</v>
      </c>
      <c r="E103" s="27" t="s">
        <v>684</v>
      </c>
    </row>
    <row r="104" ht="25.5">
      <c r="A104" s="1" t="s">
        <v>128</v>
      </c>
      <c r="E104" s="33" t="s">
        <v>5269</v>
      </c>
    </row>
    <row r="105" ht="25.5">
      <c r="A105" s="1" t="s">
        <v>129</v>
      </c>
      <c r="E105" s="27" t="s">
        <v>685</v>
      </c>
    </row>
    <row r="106" ht="25.5">
      <c r="A106" s="1" t="s">
        <v>121</v>
      </c>
      <c r="B106" s="1">
        <v>15</v>
      </c>
      <c r="C106" s="26" t="s">
        <v>1348</v>
      </c>
      <c r="D106" t="s">
        <v>123</v>
      </c>
      <c r="E106" s="27" t="s">
        <v>1349</v>
      </c>
      <c r="F106" s="28" t="s">
        <v>632</v>
      </c>
      <c r="G106" s="29">
        <v>1.6930000000000001</v>
      </c>
      <c r="H106" s="28">
        <v>0</v>
      </c>
      <c r="I106" s="30">
        <f>ROUND(G106*H106,P4)</f>
        <v>0</v>
      </c>
      <c r="L106" s="31">
        <v>0</v>
      </c>
      <c r="M106" s="24">
        <f>ROUND(G106*L106,P4)</f>
        <v>0</v>
      </c>
      <c r="N106" s="25" t="s">
        <v>177</v>
      </c>
      <c r="O106" s="32">
        <f>M106*AA106</f>
        <v>0</v>
      </c>
      <c r="P106" s="1">
        <v>3</v>
      </c>
      <c r="AA106" s="1">
        <f>IF(P106=1,$O$3,IF(P106=2,$O$4,$O$5))</f>
        <v>0</v>
      </c>
    </row>
    <row r="107" ht="25.5">
      <c r="A107" s="1" t="s">
        <v>127</v>
      </c>
      <c r="E107" s="27" t="s">
        <v>1349</v>
      </c>
    </row>
    <row r="108" ht="25.5">
      <c r="A108" s="1" t="s">
        <v>128</v>
      </c>
      <c r="E108" s="33" t="s">
        <v>5270</v>
      </c>
    </row>
    <row r="109" ht="25.5">
      <c r="A109" s="1" t="s">
        <v>129</v>
      </c>
      <c r="E109" s="27" t="s">
        <v>685</v>
      </c>
    </row>
    <row r="110" ht="51">
      <c r="A110" s="1" t="s">
        <v>121</v>
      </c>
      <c r="B110" s="1">
        <v>16</v>
      </c>
      <c r="C110" s="26" t="s">
        <v>3296</v>
      </c>
      <c r="D110" t="s">
        <v>123</v>
      </c>
      <c r="E110" s="27" t="s">
        <v>3297</v>
      </c>
      <c r="F110" s="28" t="s">
        <v>632</v>
      </c>
      <c r="G110" s="29">
        <v>10.791</v>
      </c>
      <c r="H110" s="28">
        <v>0</v>
      </c>
      <c r="I110" s="30">
        <f>ROUND(G110*H110,P4)</f>
        <v>0</v>
      </c>
      <c r="L110" s="31">
        <v>0</v>
      </c>
      <c r="M110" s="24">
        <f>ROUND(G110*L110,P4)</f>
        <v>0</v>
      </c>
      <c r="N110" s="25" t="s">
        <v>177</v>
      </c>
      <c r="O110" s="32">
        <f>M110*AA110</f>
        <v>0</v>
      </c>
      <c r="P110" s="1">
        <v>3</v>
      </c>
      <c r="AA110" s="1">
        <f>IF(P110=1,$O$3,IF(P110=2,$O$4,$O$5))</f>
        <v>0</v>
      </c>
    </row>
    <row r="111" ht="51">
      <c r="A111" s="1" t="s">
        <v>127</v>
      </c>
      <c r="E111" s="27" t="s">
        <v>3297</v>
      </c>
    </row>
    <row r="112" ht="25.5">
      <c r="A112" s="1" t="s">
        <v>128</v>
      </c>
      <c r="E112" s="33" t="s">
        <v>5271</v>
      </c>
    </row>
    <row r="113" ht="25.5">
      <c r="A113" s="1" t="s">
        <v>129</v>
      </c>
      <c r="E113" s="27" t="s">
        <v>685</v>
      </c>
    </row>
    <row r="114">
      <c r="A114" s="1" t="s">
        <v>118</v>
      </c>
      <c r="C114" s="22" t="s">
        <v>686</v>
      </c>
      <c r="E114" s="23" t="s">
        <v>687</v>
      </c>
      <c r="L114" s="24">
        <f>SUMIFS(L115:L118,A115:A118,"P")</f>
        <v>0</v>
      </c>
      <c r="M114" s="24">
        <f>SUMIFS(M115:M118,A115:A118,"P")</f>
        <v>0</v>
      </c>
      <c r="N114" s="25"/>
    </row>
    <row r="115" ht="25.5">
      <c r="A115" s="1" t="s">
        <v>121</v>
      </c>
      <c r="B115" s="1">
        <v>17</v>
      </c>
      <c r="C115" s="26" t="s">
        <v>4930</v>
      </c>
      <c r="D115" t="s">
        <v>123</v>
      </c>
      <c r="E115" s="27" t="s">
        <v>689</v>
      </c>
      <c r="F115" s="28" t="s">
        <v>632</v>
      </c>
      <c r="G115" s="29">
        <v>7.4189999999999996</v>
      </c>
      <c r="H115" s="28">
        <v>0</v>
      </c>
      <c r="I115" s="30">
        <f>ROUND(G115*H115,P4)</f>
        <v>0</v>
      </c>
      <c r="L115" s="31">
        <v>0</v>
      </c>
      <c r="M115" s="24">
        <f>ROUND(G115*L115,P4)</f>
        <v>0</v>
      </c>
      <c r="N115" s="25" t="s">
        <v>536</v>
      </c>
      <c r="O115" s="32">
        <f>M115*AA115</f>
        <v>0</v>
      </c>
      <c r="P115" s="1">
        <v>3</v>
      </c>
      <c r="AA115" s="1">
        <f>IF(P115=1,$O$3,IF(P115=2,$O$4,$O$5))</f>
        <v>0</v>
      </c>
    </row>
    <row r="116" ht="38.25">
      <c r="A116" s="1" t="s">
        <v>127</v>
      </c>
      <c r="E116" s="27" t="s">
        <v>4931</v>
      </c>
    </row>
    <row r="117">
      <c r="A117" s="1" t="s">
        <v>128</v>
      </c>
    </row>
    <row r="118">
      <c r="A118" s="1" t="s">
        <v>129</v>
      </c>
      <c r="E118" s="27" t="s">
        <v>123</v>
      </c>
    </row>
  </sheetData>
  <sheetProtection sheet="1" objects="1" scenarios="1" spinCount="100000" saltValue="8d9izHqk6b5WOi80MzDTxAoJl7KfEW+l1XAdz3Xwh7YLWjf029T2OTSzgiBmDWX2eiqnz9gkdTqn9UeoxwRgUw==" hashValue="3F9FyHhjGPeiUh6spc47c10T8uKqnPr2+aRUaqkXTBVXcO9UtTKI+BJKM1u9TbddZUZW+nbHKIsCP4YePdTb0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86</v>
      </c>
      <c r="M3" s="20">
        <f>Rekapitulace!C49</f>
        <v>0</v>
      </c>
      <c r="N3" s="6" t="s">
        <v>3</v>
      </c>
      <c r="O3">
        <v>0</v>
      </c>
      <c r="P3">
        <v>2</v>
      </c>
    </row>
    <row r="4" ht="34.01575" customHeight="1">
      <c r="A4" s="16" t="s">
        <v>99</v>
      </c>
      <c r="B4" s="17" t="s">
        <v>100</v>
      </c>
      <c r="C4" s="18" t="s">
        <v>86</v>
      </c>
      <c r="D4" s="1"/>
      <c r="E4" s="17" t="s">
        <v>87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COUNTIFS(L8:L152,"=0",A8:A152,"P")+COUNTIFS(L8:L152,"",A8:A152,"P")+SUM(Q8:Q152)</f>
        <v>0</v>
      </c>
    </row>
    <row r="8">
      <c r="A8" s="1" t="s">
        <v>116</v>
      </c>
      <c r="C8" s="22" t="s">
        <v>5272</v>
      </c>
      <c r="E8" s="23" t="s">
        <v>89</v>
      </c>
      <c r="L8" s="24">
        <f>L9+L18+L59</f>
        <v>0</v>
      </c>
      <c r="M8" s="24">
        <f>M9+M18+M59</f>
        <v>0</v>
      </c>
      <c r="N8" s="25"/>
    </row>
    <row r="9">
      <c r="A9" s="1" t="s">
        <v>118</v>
      </c>
      <c r="C9" s="22" t="s">
        <v>2802</v>
      </c>
      <c r="E9" s="23" t="s">
        <v>2803</v>
      </c>
      <c r="L9" s="24">
        <f>SUMIFS(L10:L17,A10:A17,"P")</f>
        <v>0</v>
      </c>
      <c r="M9" s="24">
        <f>SUMIFS(M10:M17,A10:A17,"P")</f>
        <v>0</v>
      </c>
      <c r="N9" s="25"/>
    </row>
    <row r="10" ht="25.5">
      <c r="A10" s="1" t="s">
        <v>121</v>
      </c>
      <c r="B10" s="1">
        <v>1</v>
      </c>
      <c r="C10" s="26" t="s">
        <v>5273</v>
      </c>
      <c r="D10" t="s">
        <v>123</v>
      </c>
      <c r="E10" s="27" t="s">
        <v>5274</v>
      </c>
      <c r="F10" s="28" t="s">
        <v>637</v>
      </c>
      <c r="G10" s="29">
        <v>5</v>
      </c>
      <c r="H10" s="28">
        <v>0.0050600000000000003</v>
      </c>
      <c r="I10" s="30">
        <f>ROUND(G10*H10,P4)</f>
        <v>0</v>
      </c>
      <c r="L10" s="31">
        <v>0</v>
      </c>
      <c r="M10" s="24">
        <f>ROUND(G10*L10,P4)</f>
        <v>0</v>
      </c>
      <c r="N10" s="25" t="s">
        <v>536</v>
      </c>
      <c r="O10" s="32">
        <f>M10*AA10</f>
        <v>0</v>
      </c>
      <c r="P10" s="1">
        <v>3</v>
      </c>
      <c r="AA10" s="1">
        <f>IF(P10=1,$O$3,IF(P10=2,$O$4,$O$5))</f>
        <v>0</v>
      </c>
    </row>
    <row r="11" ht="25.5">
      <c r="A11" s="1" t="s">
        <v>127</v>
      </c>
      <c r="E11" s="27" t="s">
        <v>5274</v>
      </c>
    </row>
    <row r="12" ht="89.25">
      <c r="A12" s="1" t="s">
        <v>128</v>
      </c>
      <c r="E12" s="33" t="s">
        <v>5275</v>
      </c>
    </row>
    <row r="13">
      <c r="A13" s="1" t="s">
        <v>129</v>
      </c>
      <c r="E13" s="27" t="s">
        <v>123</v>
      </c>
    </row>
    <row r="14">
      <c r="A14" s="1" t="s">
        <v>121</v>
      </c>
      <c r="B14" s="1">
        <v>2</v>
      </c>
      <c r="C14" s="26" t="s">
        <v>5276</v>
      </c>
      <c r="D14" t="s">
        <v>123</v>
      </c>
      <c r="E14" s="27" t="s">
        <v>5277</v>
      </c>
      <c r="F14" s="28" t="s">
        <v>637</v>
      </c>
      <c r="G14" s="29">
        <v>5</v>
      </c>
      <c r="H14" s="28">
        <v>0.0018</v>
      </c>
      <c r="I14" s="30">
        <f>ROUND(G14*H14,P4)</f>
        <v>0</v>
      </c>
      <c r="L14" s="31">
        <v>0</v>
      </c>
      <c r="M14" s="24">
        <f>ROUND(G14*L14,P4)</f>
        <v>0</v>
      </c>
      <c r="N14" s="25" t="s">
        <v>536</v>
      </c>
      <c r="O14" s="32">
        <f>M14*AA14</f>
        <v>0</v>
      </c>
      <c r="P14" s="1">
        <v>3</v>
      </c>
      <c r="AA14" s="1">
        <f>IF(P14=1,$O$3,IF(P14=2,$O$4,$O$5))</f>
        <v>0</v>
      </c>
    </row>
    <row r="15">
      <c r="A15" s="1" t="s">
        <v>127</v>
      </c>
      <c r="E15" s="27" t="s">
        <v>5277</v>
      </c>
    </row>
    <row r="16">
      <c r="A16" s="1" t="s">
        <v>128</v>
      </c>
    </row>
    <row r="17">
      <c r="A17" s="1" t="s">
        <v>129</v>
      </c>
      <c r="E17" s="27" t="s">
        <v>123</v>
      </c>
    </row>
    <row r="18">
      <c r="A18" s="1" t="s">
        <v>118</v>
      </c>
      <c r="C18" s="22" t="s">
        <v>2039</v>
      </c>
      <c r="E18" s="23" t="s">
        <v>2040</v>
      </c>
      <c r="L18" s="24">
        <f>SUMIFS(L19:L58,A19:A58,"P")</f>
        <v>0</v>
      </c>
      <c r="M18" s="24">
        <f>SUMIFS(M19:M58,A19:A58,"P")</f>
        <v>0</v>
      </c>
      <c r="N18" s="25"/>
    </row>
    <row r="19">
      <c r="A19" s="1" t="s">
        <v>121</v>
      </c>
      <c r="B19" s="1">
        <v>3</v>
      </c>
      <c r="C19" s="26" t="s">
        <v>5278</v>
      </c>
      <c r="D19" t="s">
        <v>123</v>
      </c>
      <c r="E19" s="27" t="s">
        <v>5279</v>
      </c>
      <c r="F19" s="28" t="s">
        <v>149</v>
      </c>
      <c r="G19" s="29">
        <v>1</v>
      </c>
      <c r="H19" s="28">
        <v>0</v>
      </c>
      <c r="I19" s="30">
        <f>ROUND(G19*H19,P4)</f>
        <v>0</v>
      </c>
      <c r="L19" s="31">
        <v>0</v>
      </c>
      <c r="M19" s="24">
        <f>ROUND(G19*L19,P4)</f>
        <v>0</v>
      </c>
      <c r="N19" s="25" t="s">
        <v>177</v>
      </c>
      <c r="O19" s="32">
        <f>M19*AA19</f>
        <v>0</v>
      </c>
      <c r="P19" s="1">
        <v>3</v>
      </c>
      <c r="AA19" s="1">
        <f>IF(P19=1,$O$3,IF(P19=2,$O$4,$O$5))</f>
        <v>0</v>
      </c>
    </row>
    <row r="20">
      <c r="A20" s="1" t="s">
        <v>127</v>
      </c>
      <c r="E20" s="27" t="s">
        <v>5279</v>
      </c>
    </row>
    <row r="21" ht="25.5">
      <c r="A21" s="1" t="s">
        <v>128</v>
      </c>
      <c r="E21" s="33" t="s">
        <v>5280</v>
      </c>
    </row>
    <row r="22">
      <c r="A22" s="1" t="s">
        <v>129</v>
      </c>
      <c r="E22" s="27" t="s">
        <v>123</v>
      </c>
    </row>
    <row r="23">
      <c r="A23" s="1" t="s">
        <v>121</v>
      </c>
      <c r="B23" s="1">
        <v>5</v>
      </c>
      <c r="C23" s="26" t="s">
        <v>5281</v>
      </c>
      <c r="D23" t="s">
        <v>123</v>
      </c>
      <c r="E23" s="27" t="s">
        <v>5282</v>
      </c>
      <c r="F23" s="28" t="s">
        <v>149</v>
      </c>
      <c r="G23" s="29">
        <v>1</v>
      </c>
      <c r="H23" s="28">
        <v>0</v>
      </c>
      <c r="I23" s="30">
        <f>ROUND(G23*H23,P4)</f>
        <v>0</v>
      </c>
      <c r="L23" s="31">
        <v>0</v>
      </c>
      <c r="M23" s="24">
        <f>ROUND(G23*L23,P4)</f>
        <v>0</v>
      </c>
      <c r="N23" s="25" t="s">
        <v>177</v>
      </c>
      <c r="O23" s="32">
        <f>M23*AA23</f>
        <v>0</v>
      </c>
      <c r="P23" s="1">
        <v>3</v>
      </c>
      <c r="AA23" s="1">
        <f>IF(P23=1,$O$3,IF(P23=2,$O$4,$O$5))</f>
        <v>0</v>
      </c>
    </row>
    <row r="24">
      <c r="A24" s="1" t="s">
        <v>127</v>
      </c>
      <c r="E24" s="27" t="s">
        <v>5282</v>
      </c>
    </row>
    <row r="25" ht="25.5">
      <c r="A25" s="1" t="s">
        <v>128</v>
      </c>
      <c r="E25" s="33" t="s">
        <v>5283</v>
      </c>
    </row>
    <row r="26">
      <c r="A26" s="1" t="s">
        <v>129</v>
      </c>
      <c r="E26" s="27" t="s">
        <v>123</v>
      </c>
    </row>
    <row r="27">
      <c r="A27" s="1" t="s">
        <v>121</v>
      </c>
      <c r="B27" s="1">
        <v>7</v>
      </c>
      <c r="C27" s="26" t="s">
        <v>5284</v>
      </c>
      <c r="D27" t="s">
        <v>123</v>
      </c>
      <c r="E27" s="27" t="s">
        <v>5285</v>
      </c>
      <c r="F27" s="28" t="s">
        <v>149</v>
      </c>
      <c r="G27" s="29">
        <v>1</v>
      </c>
      <c r="H27" s="28">
        <v>0</v>
      </c>
      <c r="I27" s="30">
        <f>ROUND(G27*H27,P4)</f>
        <v>0</v>
      </c>
      <c r="L27" s="31">
        <v>0</v>
      </c>
      <c r="M27" s="24">
        <f>ROUND(G27*L27,P4)</f>
        <v>0</v>
      </c>
      <c r="N27" s="25" t="s">
        <v>177</v>
      </c>
      <c r="O27" s="32">
        <f>M27*AA27</f>
        <v>0</v>
      </c>
      <c r="P27" s="1">
        <v>3</v>
      </c>
      <c r="AA27" s="1">
        <f>IF(P27=1,$O$3,IF(P27=2,$O$4,$O$5))</f>
        <v>0</v>
      </c>
    </row>
    <row r="28">
      <c r="A28" s="1" t="s">
        <v>127</v>
      </c>
      <c r="E28" s="27" t="s">
        <v>5285</v>
      </c>
    </row>
    <row r="29" ht="25.5">
      <c r="A29" s="1" t="s">
        <v>128</v>
      </c>
      <c r="E29" s="33" t="s">
        <v>5286</v>
      </c>
    </row>
    <row r="30">
      <c r="A30" s="1" t="s">
        <v>129</v>
      </c>
      <c r="E30" s="27" t="s">
        <v>123</v>
      </c>
    </row>
    <row r="31">
      <c r="A31" s="1" t="s">
        <v>121</v>
      </c>
      <c r="B31" s="1">
        <v>9</v>
      </c>
      <c r="C31" s="26" t="s">
        <v>5287</v>
      </c>
      <c r="D31" t="s">
        <v>123</v>
      </c>
      <c r="E31" s="27" t="s">
        <v>5288</v>
      </c>
      <c r="F31" s="28" t="s">
        <v>149</v>
      </c>
      <c r="G31" s="29">
        <v>1</v>
      </c>
      <c r="H31" s="28">
        <v>0</v>
      </c>
      <c r="I31" s="30">
        <f>ROUND(G31*H31,P4)</f>
        <v>0</v>
      </c>
      <c r="L31" s="31">
        <v>0</v>
      </c>
      <c r="M31" s="24">
        <f>ROUND(G31*L31,P4)</f>
        <v>0</v>
      </c>
      <c r="N31" s="25" t="s">
        <v>177</v>
      </c>
      <c r="O31" s="32">
        <f>M31*AA31</f>
        <v>0</v>
      </c>
      <c r="P31" s="1">
        <v>3</v>
      </c>
      <c r="AA31" s="1">
        <f>IF(P31=1,$O$3,IF(P31=2,$O$4,$O$5))</f>
        <v>0</v>
      </c>
    </row>
    <row r="32">
      <c r="A32" s="1" t="s">
        <v>127</v>
      </c>
      <c r="E32" s="27" t="s">
        <v>5288</v>
      </c>
    </row>
    <row r="33" ht="25.5">
      <c r="A33" s="1" t="s">
        <v>128</v>
      </c>
      <c r="E33" s="33" t="s">
        <v>5289</v>
      </c>
    </row>
    <row r="34">
      <c r="A34" s="1" t="s">
        <v>129</v>
      </c>
      <c r="E34" s="27" t="s">
        <v>123</v>
      </c>
    </row>
    <row r="35">
      <c r="A35" s="1" t="s">
        <v>121</v>
      </c>
      <c r="B35" s="1">
        <v>11</v>
      </c>
      <c r="C35" s="26" t="s">
        <v>5290</v>
      </c>
      <c r="D35" t="s">
        <v>123</v>
      </c>
      <c r="E35" s="27" t="s">
        <v>5291</v>
      </c>
      <c r="F35" s="28" t="s">
        <v>149</v>
      </c>
      <c r="G35" s="29">
        <v>1</v>
      </c>
      <c r="H35" s="28">
        <v>0</v>
      </c>
      <c r="I35" s="30">
        <f>ROUND(G35*H35,P4)</f>
        <v>0</v>
      </c>
      <c r="L35" s="31">
        <v>0</v>
      </c>
      <c r="M35" s="24">
        <f>ROUND(G35*L35,P4)</f>
        <v>0</v>
      </c>
      <c r="N35" s="25" t="s">
        <v>177</v>
      </c>
      <c r="O35" s="32">
        <f>M35*AA35</f>
        <v>0</v>
      </c>
      <c r="P35" s="1">
        <v>3</v>
      </c>
      <c r="AA35" s="1">
        <f>IF(P35=1,$O$3,IF(P35=2,$O$4,$O$5))</f>
        <v>0</v>
      </c>
    </row>
    <row r="36">
      <c r="A36" s="1" t="s">
        <v>127</v>
      </c>
      <c r="E36" s="27" t="s">
        <v>5291</v>
      </c>
    </row>
    <row r="37" ht="25.5">
      <c r="A37" s="1" t="s">
        <v>128</v>
      </c>
      <c r="E37" s="33" t="s">
        <v>5292</v>
      </c>
    </row>
    <row r="38">
      <c r="A38" s="1" t="s">
        <v>129</v>
      </c>
      <c r="E38" s="27" t="s">
        <v>123</v>
      </c>
    </row>
    <row r="39">
      <c r="A39" s="1" t="s">
        <v>121</v>
      </c>
      <c r="B39" s="1">
        <v>6</v>
      </c>
      <c r="C39" s="26" t="s">
        <v>5293</v>
      </c>
      <c r="D39" t="s">
        <v>123</v>
      </c>
      <c r="E39" s="27" t="s">
        <v>5294</v>
      </c>
      <c r="F39" s="28" t="s">
        <v>149</v>
      </c>
      <c r="G39" s="29">
        <v>1</v>
      </c>
      <c r="H39" s="28">
        <v>0</v>
      </c>
      <c r="I39" s="30">
        <f>ROUND(G39*H39,P4)</f>
        <v>0</v>
      </c>
      <c r="L39" s="31">
        <v>0</v>
      </c>
      <c r="M39" s="24">
        <f>ROUND(G39*L39,P4)</f>
        <v>0</v>
      </c>
      <c r="N39" s="25" t="s">
        <v>177</v>
      </c>
      <c r="O39" s="32">
        <f>M39*AA39</f>
        <v>0</v>
      </c>
      <c r="P39" s="1">
        <v>3</v>
      </c>
      <c r="AA39" s="1">
        <f>IF(P39=1,$O$3,IF(P39=2,$O$4,$O$5))</f>
        <v>0</v>
      </c>
    </row>
    <row r="40">
      <c r="A40" s="1" t="s">
        <v>127</v>
      </c>
      <c r="E40" s="27" t="s">
        <v>5294</v>
      </c>
    </row>
    <row r="41" ht="25.5">
      <c r="A41" s="1" t="s">
        <v>128</v>
      </c>
      <c r="E41" s="33" t="s">
        <v>5283</v>
      </c>
    </row>
    <row r="42" ht="191.25">
      <c r="A42" s="1" t="s">
        <v>129</v>
      </c>
      <c r="E42" s="27" t="s">
        <v>5295</v>
      </c>
    </row>
    <row r="43">
      <c r="A43" s="1" t="s">
        <v>121</v>
      </c>
      <c r="B43" s="1">
        <v>10</v>
      </c>
      <c r="C43" s="26" t="s">
        <v>5296</v>
      </c>
      <c r="D43" t="s">
        <v>123</v>
      </c>
      <c r="E43" s="27" t="s">
        <v>5297</v>
      </c>
      <c r="F43" s="28" t="s">
        <v>149</v>
      </c>
      <c r="G43" s="29">
        <v>1</v>
      </c>
      <c r="H43" s="28">
        <v>0</v>
      </c>
      <c r="I43" s="30">
        <f>ROUND(G43*H43,P4)</f>
        <v>0</v>
      </c>
      <c r="L43" s="31">
        <v>0</v>
      </c>
      <c r="M43" s="24">
        <f>ROUND(G43*L43,P4)</f>
        <v>0</v>
      </c>
      <c r="N43" s="25" t="s">
        <v>177</v>
      </c>
      <c r="O43" s="32">
        <f>M43*AA43</f>
        <v>0</v>
      </c>
      <c r="P43" s="1">
        <v>3</v>
      </c>
      <c r="AA43" s="1">
        <f>IF(P43=1,$O$3,IF(P43=2,$O$4,$O$5))</f>
        <v>0</v>
      </c>
    </row>
    <row r="44">
      <c r="A44" s="1" t="s">
        <v>127</v>
      </c>
      <c r="E44" s="27" t="s">
        <v>5297</v>
      </c>
    </row>
    <row r="45" ht="25.5">
      <c r="A45" s="1" t="s">
        <v>128</v>
      </c>
      <c r="E45" s="33" t="s">
        <v>5289</v>
      </c>
    </row>
    <row r="46" ht="267.75">
      <c r="A46" s="1" t="s">
        <v>129</v>
      </c>
      <c r="E46" s="27" t="s">
        <v>5298</v>
      </c>
    </row>
    <row r="47">
      <c r="A47" s="1" t="s">
        <v>121</v>
      </c>
      <c r="B47" s="1">
        <v>12</v>
      </c>
      <c r="C47" s="26" t="s">
        <v>5299</v>
      </c>
      <c r="D47" t="s">
        <v>123</v>
      </c>
      <c r="E47" s="27" t="s">
        <v>5300</v>
      </c>
      <c r="F47" s="28" t="s">
        <v>149</v>
      </c>
      <c r="G47" s="29">
        <v>1</v>
      </c>
      <c r="H47" s="28">
        <v>0</v>
      </c>
      <c r="I47" s="30">
        <f>ROUND(G47*H47,P4)</f>
        <v>0</v>
      </c>
      <c r="L47" s="31">
        <v>0</v>
      </c>
      <c r="M47" s="24">
        <f>ROUND(G47*L47,P4)</f>
        <v>0</v>
      </c>
      <c r="N47" s="25" t="s">
        <v>177</v>
      </c>
      <c r="O47" s="32">
        <f>M47*AA47</f>
        <v>0</v>
      </c>
      <c r="P47" s="1">
        <v>3</v>
      </c>
      <c r="AA47" s="1">
        <f>IF(P47=1,$O$3,IF(P47=2,$O$4,$O$5))</f>
        <v>0</v>
      </c>
    </row>
    <row r="48">
      <c r="A48" s="1" t="s">
        <v>127</v>
      </c>
      <c r="E48" s="27" t="s">
        <v>5300</v>
      </c>
    </row>
    <row r="49" ht="25.5">
      <c r="A49" s="1" t="s">
        <v>128</v>
      </c>
      <c r="E49" s="33" t="s">
        <v>5292</v>
      </c>
    </row>
    <row r="50" ht="267.75">
      <c r="A50" s="1" t="s">
        <v>129</v>
      </c>
      <c r="E50" s="27" t="s">
        <v>5298</v>
      </c>
    </row>
    <row r="51">
      <c r="A51" s="1" t="s">
        <v>121</v>
      </c>
      <c r="B51" s="1">
        <v>4</v>
      </c>
      <c r="C51" s="26" t="s">
        <v>5301</v>
      </c>
      <c r="D51" t="s">
        <v>123</v>
      </c>
      <c r="E51" s="27" t="s">
        <v>5302</v>
      </c>
      <c r="F51" s="28" t="s">
        <v>149</v>
      </c>
      <c r="G51" s="29">
        <v>1</v>
      </c>
      <c r="H51" s="28">
        <v>0</v>
      </c>
      <c r="I51" s="30">
        <f>ROUND(G51*H51,P4)</f>
        <v>0</v>
      </c>
      <c r="L51" s="31">
        <v>0</v>
      </c>
      <c r="M51" s="24">
        <f>ROUND(G51*L51,P4)</f>
        <v>0</v>
      </c>
      <c r="N51" s="25" t="s">
        <v>177</v>
      </c>
      <c r="O51" s="32">
        <f>M51*AA51</f>
        <v>0</v>
      </c>
      <c r="P51" s="1">
        <v>3</v>
      </c>
      <c r="AA51" s="1">
        <f>IF(P51=1,$O$3,IF(P51=2,$O$4,$O$5))</f>
        <v>0</v>
      </c>
    </row>
    <row r="52">
      <c r="A52" s="1" t="s">
        <v>127</v>
      </c>
      <c r="E52" s="27" t="s">
        <v>5302</v>
      </c>
    </row>
    <row r="53" ht="25.5">
      <c r="A53" s="1" t="s">
        <v>128</v>
      </c>
      <c r="E53" s="33" t="s">
        <v>5280</v>
      </c>
    </row>
    <row r="54" ht="191.25">
      <c r="A54" s="1" t="s">
        <v>129</v>
      </c>
      <c r="E54" s="27" t="s">
        <v>5303</v>
      </c>
    </row>
    <row r="55">
      <c r="A55" s="1" t="s">
        <v>121</v>
      </c>
      <c r="B55" s="1">
        <v>8</v>
      </c>
      <c r="C55" s="26" t="s">
        <v>5301</v>
      </c>
      <c r="D55" t="s">
        <v>119</v>
      </c>
      <c r="E55" s="27" t="s">
        <v>5304</v>
      </c>
      <c r="F55" s="28" t="s">
        <v>149</v>
      </c>
      <c r="G55" s="29">
        <v>1</v>
      </c>
      <c r="H55" s="28">
        <v>0</v>
      </c>
      <c r="I55" s="30">
        <f>ROUND(G55*H55,P4)</f>
        <v>0</v>
      </c>
      <c r="L55" s="31">
        <v>0</v>
      </c>
      <c r="M55" s="24">
        <f>ROUND(G55*L55,P4)</f>
        <v>0</v>
      </c>
      <c r="N55" s="25" t="s">
        <v>177</v>
      </c>
      <c r="O55" s="32">
        <f>M55*AA55</f>
        <v>0</v>
      </c>
      <c r="P55" s="1">
        <v>3</v>
      </c>
      <c r="AA55" s="1">
        <f>IF(P55=1,$O$3,IF(P55=2,$O$4,$O$5))</f>
        <v>0</v>
      </c>
    </row>
    <row r="56">
      <c r="A56" s="1" t="s">
        <v>127</v>
      </c>
      <c r="E56" s="27" t="s">
        <v>5304</v>
      </c>
    </row>
    <row r="57" ht="25.5">
      <c r="A57" s="1" t="s">
        <v>128</v>
      </c>
      <c r="E57" s="33" t="s">
        <v>5286</v>
      </c>
    </row>
    <row r="58" ht="267.75">
      <c r="A58" s="1" t="s">
        <v>129</v>
      </c>
      <c r="E58" s="27" t="s">
        <v>5298</v>
      </c>
    </row>
    <row r="59">
      <c r="A59" s="1" t="s">
        <v>118</v>
      </c>
      <c r="C59" s="22" t="s">
        <v>2650</v>
      </c>
      <c r="E59" s="23" t="s">
        <v>4839</v>
      </c>
      <c r="L59" s="24">
        <f>SUMIFS(L60:L151,A60:A151,"P")</f>
        <v>0</v>
      </c>
      <c r="M59" s="24">
        <f>SUMIFS(M60:M151,A60:A151,"P")</f>
        <v>0</v>
      </c>
      <c r="N59" s="25"/>
    </row>
    <row r="60">
      <c r="A60" s="1" t="s">
        <v>121</v>
      </c>
      <c r="B60" s="1">
        <v>14</v>
      </c>
      <c r="C60" s="26" t="s">
        <v>5305</v>
      </c>
      <c r="D60" t="s">
        <v>123</v>
      </c>
      <c r="E60" s="27" t="s">
        <v>5306</v>
      </c>
      <c r="F60" s="28" t="s">
        <v>149</v>
      </c>
      <c r="G60" s="29">
        <v>6</v>
      </c>
      <c r="H60" s="28">
        <v>0.012</v>
      </c>
      <c r="I60" s="30">
        <f>ROUND(G60*H60,P4)</f>
        <v>0</v>
      </c>
      <c r="L60" s="31">
        <v>0</v>
      </c>
      <c r="M60" s="24">
        <f>ROUND(G60*L60,P4)</f>
        <v>0</v>
      </c>
      <c r="N60" s="25" t="s">
        <v>536</v>
      </c>
      <c r="O60" s="32">
        <f>M60*AA60</f>
        <v>0</v>
      </c>
      <c r="P60" s="1">
        <v>3</v>
      </c>
      <c r="AA60" s="1">
        <f>IF(P60=1,$O$3,IF(P60=2,$O$4,$O$5))</f>
        <v>0</v>
      </c>
    </row>
    <row r="61">
      <c r="A61" s="1" t="s">
        <v>127</v>
      </c>
      <c r="E61" s="27" t="s">
        <v>5306</v>
      </c>
    </row>
    <row r="62" ht="25.5">
      <c r="A62" s="1" t="s">
        <v>128</v>
      </c>
      <c r="E62" s="33" t="s">
        <v>5307</v>
      </c>
    </row>
    <row r="63">
      <c r="A63" s="1" t="s">
        <v>129</v>
      </c>
      <c r="E63" s="27" t="s">
        <v>123</v>
      </c>
    </row>
    <row r="64">
      <c r="A64" s="1" t="s">
        <v>121</v>
      </c>
      <c r="B64" s="1">
        <v>15</v>
      </c>
      <c r="C64" s="26" t="s">
        <v>5308</v>
      </c>
      <c r="D64" t="s">
        <v>123</v>
      </c>
      <c r="E64" s="27" t="s">
        <v>5309</v>
      </c>
      <c r="F64" s="28" t="s">
        <v>149</v>
      </c>
      <c r="G64" s="29">
        <v>1</v>
      </c>
      <c r="H64" s="28">
        <v>0.0089999999999999993</v>
      </c>
      <c r="I64" s="30">
        <f>ROUND(G64*H64,P4)</f>
        <v>0</v>
      </c>
      <c r="L64" s="31">
        <v>0</v>
      </c>
      <c r="M64" s="24">
        <f>ROUND(G64*L64,P4)</f>
        <v>0</v>
      </c>
      <c r="N64" s="25" t="s">
        <v>536</v>
      </c>
      <c r="O64" s="32">
        <f>M64*AA64</f>
        <v>0</v>
      </c>
      <c r="P64" s="1">
        <v>3</v>
      </c>
      <c r="AA64" s="1">
        <f>IF(P64=1,$O$3,IF(P64=2,$O$4,$O$5))</f>
        <v>0</v>
      </c>
    </row>
    <row r="65">
      <c r="A65" s="1" t="s">
        <v>127</v>
      </c>
      <c r="E65" s="27" t="s">
        <v>5309</v>
      </c>
    </row>
    <row r="66" ht="25.5">
      <c r="A66" s="1" t="s">
        <v>128</v>
      </c>
      <c r="E66" s="33" t="s">
        <v>5310</v>
      </c>
    </row>
    <row r="67">
      <c r="A67" s="1" t="s">
        <v>129</v>
      </c>
      <c r="E67" s="27" t="s">
        <v>123</v>
      </c>
    </row>
    <row r="68">
      <c r="A68" s="1" t="s">
        <v>121</v>
      </c>
      <c r="B68" s="1">
        <v>22</v>
      </c>
      <c r="C68" s="26" t="s">
        <v>5311</v>
      </c>
      <c r="D68" t="s">
        <v>123</v>
      </c>
      <c r="E68" s="27" t="s">
        <v>5312</v>
      </c>
      <c r="F68" s="28" t="s">
        <v>149</v>
      </c>
      <c r="G68" s="29">
        <v>8</v>
      </c>
      <c r="H68" s="28">
        <v>0</v>
      </c>
      <c r="I68" s="30">
        <f>ROUND(G68*H68,P4)</f>
        <v>0</v>
      </c>
      <c r="L68" s="31">
        <v>0</v>
      </c>
      <c r="M68" s="24">
        <f>ROUND(G68*L68,P4)</f>
        <v>0</v>
      </c>
      <c r="N68" s="25" t="s">
        <v>177</v>
      </c>
      <c r="O68" s="32">
        <f>M68*AA68</f>
        <v>0</v>
      </c>
      <c r="P68" s="1">
        <v>3</v>
      </c>
      <c r="AA68" s="1">
        <f>IF(P68=1,$O$3,IF(P68=2,$O$4,$O$5))</f>
        <v>0</v>
      </c>
    </row>
    <row r="69">
      <c r="A69" s="1" t="s">
        <v>127</v>
      </c>
      <c r="E69" s="27" t="s">
        <v>5312</v>
      </c>
    </row>
    <row r="70" ht="25.5">
      <c r="A70" s="1" t="s">
        <v>128</v>
      </c>
      <c r="E70" s="33" t="s">
        <v>5313</v>
      </c>
    </row>
    <row r="71">
      <c r="A71" s="1" t="s">
        <v>129</v>
      </c>
      <c r="E71" s="27" t="s">
        <v>123</v>
      </c>
    </row>
    <row r="72">
      <c r="A72" s="1" t="s">
        <v>121</v>
      </c>
      <c r="B72" s="1">
        <v>23</v>
      </c>
      <c r="C72" s="26" t="s">
        <v>5314</v>
      </c>
      <c r="D72" t="s">
        <v>123</v>
      </c>
      <c r="E72" s="27" t="s">
        <v>5315</v>
      </c>
      <c r="F72" s="28" t="s">
        <v>149</v>
      </c>
      <c r="G72" s="29">
        <v>8</v>
      </c>
      <c r="H72" s="28">
        <v>0</v>
      </c>
      <c r="I72" s="30">
        <f>ROUND(G72*H72,P4)</f>
        <v>0</v>
      </c>
      <c r="L72" s="31">
        <v>0</v>
      </c>
      <c r="M72" s="24">
        <f>ROUND(G72*L72,P4)</f>
        <v>0</v>
      </c>
      <c r="N72" s="25" t="s">
        <v>177</v>
      </c>
      <c r="O72" s="32">
        <f>M72*AA72</f>
        <v>0</v>
      </c>
      <c r="P72" s="1">
        <v>3</v>
      </c>
      <c r="AA72" s="1">
        <f>IF(P72=1,$O$3,IF(P72=2,$O$4,$O$5))</f>
        <v>0</v>
      </c>
    </row>
    <row r="73">
      <c r="A73" s="1" t="s">
        <v>127</v>
      </c>
      <c r="E73" s="27" t="s">
        <v>5315</v>
      </c>
    </row>
    <row r="74">
      <c r="A74" s="1" t="s">
        <v>128</v>
      </c>
    </row>
    <row r="75">
      <c r="A75" s="1" t="s">
        <v>129</v>
      </c>
      <c r="E75" s="27" t="s">
        <v>123</v>
      </c>
    </row>
    <row r="76">
      <c r="A76" s="1" t="s">
        <v>121</v>
      </c>
      <c r="B76" s="1">
        <v>24</v>
      </c>
      <c r="C76" s="26" t="s">
        <v>5316</v>
      </c>
      <c r="D76" t="s">
        <v>123</v>
      </c>
      <c r="E76" s="27" t="s">
        <v>5317</v>
      </c>
      <c r="F76" s="28" t="s">
        <v>149</v>
      </c>
      <c r="G76" s="29">
        <v>8</v>
      </c>
      <c r="H76" s="28">
        <v>0</v>
      </c>
      <c r="I76" s="30">
        <f>ROUND(G76*H76,P4)</f>
        <v>0</v>
      </c>
      <c r="L76" s="31">
        <v>0</v>
      </c>
      <c r="M76" s="24">
        <f>ROUND(G76*L76,P4)</f>
        <v>0</v>
      </c>
      <c r="N76" s="25" t="s">
        <v>177</v>
      </c>
      <c r="O76" s="32">
        <f>M76*AA76</f>
        <v>0</v>
      </c>
      <c r="P76" s="1">
        <v>3</v>
      </c>
      <c r="AA76" s="1">
        <f>IF(P76=1,$O$3,IF(P76=2,$O$4,$O$5))</f>
        <v>0</v>
      </c>
    </row>
    <row r="77">
      <c r="A77" s="1" t="s">
        <v>127</v>
      </c>
      <c r="E77" s="27" t="s">
        <v>5317</v>
      </c>
    </row>
    <row r="78" ht="25.5">
      <c r="A78" s="1" t="s">
        <v>128</v>
      </c>
      <c r="E78" s="33" t="s">
        <v>5318</v>
      </c>
    </row>
    <row r="79">
      <c r="A79" s="1" t="s">
        <v>129</v>
      </c>
      <c r="E79" s="27" t="s">
        <v>123</v>
      </c>
    </row>
    <row r="80" ht="25.5">
      <c r="A80" s="1" t="s">
        <v>121</v>
      </c>
      <c r="B80" s="1">
        <v>25</v>
      </c>
      <c r="C80" s="26" t="s">
        <v>5319</v>
      </c>
      <c r="D80" t="s">
        <v>123</v>
      </c>
      <c r="E80" s="27" t="s">
        <v>5320</v>
      </c>
      <c r="F80" s="28" t="s">
        <v>149</v>
      </c>
      <c r="G80" s="29">
        <v>8</v>
      </c>
      <c r="H80" s="28">
        <v>0</v>
      </c>
      <c r="I80" s="30">
        <f>ROUND(G80*H80,P4)</f>
        <v>0</v>
      </c>
      <c r="L80" s="31">
        <v>0</v>
      </c>
      <c r="M80" s="24">
        <f>ROUND(G80*L80,P4)</f>
        <v>0</v>
      </c>
      <c r="N80" s="25" t="s">
        <v>177</v>
      </c>
      <c r="O80" s="32">
        <f>M80*AA80</f>
        <v>0</v>
      </c>
      <c r="P80" s="1">
        <v>3</v>
      </c>
      <c r="AA80" s="1">
        <f>IF(P80=1,$O$3,IF(P80=2,$O$4,$O$5))</f>
        <v>0</v>
      </c>
    </row>
    <row r="81" ht="25.5">
      <c r="A81" s="1" t="s">
        <v>127</v>
      </c>
      <c r="E81" s="27" t="s">
        <v>5320</v>
      </c>
    </row>
    <row r="82">
      <c r="A82" s="1" t="s">
        <v>128</v>
      </c>
    </row>
    <row r="83">
      <c r="A83" s="1" t="s">
        <v>129</v>
      </c>
      <c r="E83" s="27" t="s">
        <v>123</v>
      </c>
    </row>
    <row r="84">
      <c r="A84" s="1" t="s">
        <v>121</v>
      </c>
      <c r="B84" s="1">
        <v>26</v>
      </c>
      <c r="C84" s="26" t="s">
        <v>5321</v>
      </c>
      <c r="D84" t="s">
        <v>123</v>
      </c>
      <c r="E84" s="27" t="s">
        <v>5322</v>
      </c>
      <c r="F84" s="28" t="s">
        <v>149</v>
      </c>
      <c r="G84" s="29">
        <v>8</v>
      </c>
      <c r="H84" s="28">
        <v>0</v>
      </c>
      <c r="I84" s="30">
        <f>ROUND(G84*H84,P4)</f>
        <v>0</v>
      </c>
      <c r="L84" s="31">
        <v>0</v>
      </c>
      <c r="M84" s="24">
        <f>ROUND(G84*L84,P4)</f>
        <v>0</v>
      </c>
      <c r="N84" s="25" t="s">
        <v>177</v>
      </c>
      <c r="O84" s="32">
        <f>M84*AA84</f>
        <v>0</v>
      </c>
      <c r="P84" s="1">
        <v>3</v>
      </c>
      <c r="AA84" s="1">
        <f>IF(P84=1,$O$3,IF(P84=2,$O$4,$O$5))</f>
        <v>0</v>
      </c>
    </row>
    <row r="85">
      <c r="A85" s="1" t="s">
        <v>127</v>
      </c>
      <c r="E85" s="27" t="s">
        <v>5322</v>
      </c>
    </row>
    <row r="86" ht="25.5">
      <c r="A86" s="1" t="s">
        <v>128</v>
      </c>
      <c r="E86" s="33" t="s">
        <v>5323</v>
      </c>
    </row>
    <row r="87">
      <c r="A87" s="1" t="s">
        <v>129</v>
      </c>
      <c r="E87" s="27" t="s">
        <v>123</v>
      </c>
    </row>
    <row r="88">
      <c r="A88" s="1" t="s">
        <v>121</v>
      </c>
      <c r="B88" s="1">
        <v>27</v>
      </c>
      <c r="C88" s="26" t="s">
        <v>5324</v>
      </c>
      <c r="D88" t="s">
        <v>123</v>
      </c>
      <c r="E88" s="27" t="s">
        <v>5325</v>
      </c>
      <c r="F88" s="28" t="s">
        <v>149</v>
      </c>
      <c r="G88" s="29">
        <v>8</v>
      </c>
      <c r="H88" s="28">
        <v>0</v>
      </c>
      <c r="I88" s="30">
        <f>ROUND(G88*H88,P4)</f>
        <v>0</v>
      </c>
      <c r="L88" s="31">
        <v>0</v>
      </c>
      <c r="M88" s="24">
        <f>ROUND(G88*L88,P4)</f>
        <v>0</v>
      </c>
      <c r="N88" s="25" t="s">
        <v>177</v>
      </c>
      <c r="O88" s="32">
        <f>M88*AA88</f>
        <v>0</v>
      </c>
      <c r="P88" s="1">
        <v>3</v>
      </c>
      <c r="AA88" s="1">
        <f>IF(P88=1,$O$3,IF(P88=2,$O$4,$O$5))</f>
        <v>0</v>
      </c>
    </row>
    <row r="89">
      <c r="A89" s="1" t="s">
        <v>127</v>
      </c>
      <c r="E89" s="27" t="s">
        <v>5325</v>
      </c>
    </row>
    <row r="90">
      <c r="A90" s="1" t="s">
        <v>128</v>
      </c>
    </row>
    <row r="91">
      <c r="A91" s="1" t="s">
        <v>129</v>
      </c>
      <c r="E91" s="27" t="s">
        <v>123</v>
      </c>
    </row>
    <row r="92">
      <c r="A92" s="1" t="s">
        <v>121</v>
      </c>
      <c r="B92" s="1">
        <v>28</v>
      </c>
      <c r="C92" s="26" t="s">
        <v>5326</v>
      </c>
      <c r="D92" t="s">
        <v>123</v>
      </c>
      <c r="E92" s="27" t="s">
        <v>5327</v>
      </c>
      <c r="F92" s="28" t="s">
        <v>149</v>
      </c>
      <c r="G92" s="29">
        <v>4</v>
      </c>
      <c r="H92" s="28">
        <v>0</v>
      </c>
      <c r="I92" s="30">
        <f>ROUND(G92*H92,P4)</f>
        <v>0</v>
      </c>
      <c r="L92" s="31">
        <v>0</v>
      </c>
      <c r="M92" s="24">
        <f>ROUND(G92*L92,P4)</f>
        <v>0</v>
      </c>
      <c r="N92" s="25" t="s">
        <v>177</v>
      </c>
      <c r="O92" s="32">
        <f>M92*AA92</f>
        <v>0</v>
      </c>
      <c r="P92" s="1">
        <v>3</v>
      </c>
      <c r="AA92" s="1">
        <f>IF(P92=1,$O$3,IF(P92=2,$O$4,$O$5))</f>
        <v>0</v>
      </c>
    </row>
    <row r="93">
      <c r="A93" s="1" t="s">
        <v>127</v>
      </c>
      <c r="E93" s="27" t="s">
        <v>5327</v>
      </c>
    </row>
    <row r="94" ht="25.5">
      <c r="A94" s="1" t="s">
        <v>128</v>
      </c>
      <c r="E94" s="33" t="s">
        <v>5328</v>
      </c>
    </row>
    <row r="95">
      <c r="A95" s="1" t="s">
        <v>129</v>
      </c>
      <c r="E95" s="27" t="s">
        <v>123</v>
      </c>
    </row>
    <row r="96">
      <c r="A96" s="1" t="s">
        <v>121</v>
      </c>
      <c r="B96" s="1">
        <v>29</v>
      </c>
      <c r="C96" s="26" t="s">
        <v>5329</v>
      </c>
      <c r="D96" t="s">
        <v>123</v>
      </c>
      <c r="E96" s="27" t="s">
        <v>5330</v>
      </c>
      <c r="F96" s="28" t="s">
        <v>149</v>
      </c>
      <c r="G96" s="29">
        <v>4</v>
      </c>
      <c r="H96" s="28">
        <v>0</v>
      </c>
      <c r="I96" s="30">
        <f>ROUND(G96*H96,P4)</f>
        <v>0</v>
      </c>
      <c r="L96" s="31">
        <v>0</v>
      </c>
      <c r="M96" s="24">
        <f>ROUND(G96*L96,P4)</f>
        <v>0</v>
      </c>
      <c r="N96" s="25" t="s">
        <v>177</v>
      </c>
      <c r="O96" s="32">
        <f>M96*AA96</f>
        <v>0</v>
      </c>
      <c r="P96" s="1">
        <v>3</v>
      </c>
      <c r="AA96" s="1">
        <f>IF(P96=1,$O$3,IF(P96=2,$O$4,$O$5))</f>
        <v>0</v>
      </c>
    </row>
    <row r="97">
      <c r="A97" s="1" t="s">
        <v>127</v>
      </c>
      <c r="E97" s="27" t="s">
        <v>5330</v>
      </c>
    </row>
    <row r="98">
      <c r="A98" s="1" t="s">
        <v>128</v>
      </c>
    </row>
    <row r="99">
      <c r="A99" s="1" t="s">
        <v>129</v>
      </c>
      <c r="E99" s="27" t="s">
        <v>123</v>
      </c>
    </row>
    <row r="100">
      <c r="A100" s="1" t="s">
        <v>121</v>
      </c>
      <c r="B100" s="1">
        <v>30</v>
      </c>
      <c r="C100" s="26" t="s">
        <v>5331</v>
      </c>
      <c r="D100" t="s">
        <v>123</v>
      </c>
      <c r="E100" s="27" t="s">
        <v>5332</v>
      </c>
      <c r="F100" s="28" t="s">
        <v>149</v>
      </c>
      <c r="G100" s="29">
        <v>4</v>
      </c>
      <c r="H100" s="28">
        <v>0</v>
      </c>
      <c r="I100" s="30">
        <f>ROUND(G100*H100,P4)</f>
        <v>0</v>
      </c>
      <c r="L100" s="31">
        <v>0</v>
      </c>
      <c r="M100" s="24">
        <f>ROUND(G100*L100,P4)</f>
        <v>0</v>
      </c>
      <c r="N100" s="25" t="s">
        <v>177</v>
      </c>
      <c r="O100" s="32">
        <f>M100*AA100</f>
        <v>0</v>
      </c>
      <c r="P100" s="1">
        <v>3</v>
      </c>
      <c r="AA100" s="1">
        <f>IF(P100=1,$O$3,IF(P100=2,$O$4,$O$5))</f>
        <v>0</v>
      </c>
    </row>
    <row r="101">
      <c r="A101" s="1" t="s">
        <v>127</v>
      </c>
      <c r="E101" s="27" t="s">
        <v>5332</v>
      </c>
    </row>
    <row r="102" ht="25.5">
      <c r="A102" s="1" t="s">
        <v>128</v>
      </c>
      <c r="E102" s="33" t="s">
        <v>5333</v>
      </c>
    </row>
    <row r="103">
      <c r="A103" s="1" t="s">
        <v>129</v>
      </c>
      <c r="E103" s="27" t="s">
        <v>123</v>
      </c>
    </row>
    <row r="104" ht="25.5">
      <c r="A104" s="1" t="s">
        <v>121</v>
      </c>
      <c r="B104" s="1">
        <v>31</v>
      </c>
      <c r="C104" s="26" t="s">
        <v>5334</v>
      </c>
      <c r="D104" t="s">
        <v>123</v>
      </c>
      <c r="E104" s="27" t="s">
        <v>5335</v>
      </c>
      <c r="F104" s="28" t="s">
        <v>149</v>
      </c>
      <c r="G104" s="29">
        <v>4</v>
      </c>
      <c r="H104" s="28">
        <v>0</v>
      </c>
      <c r="I104" s="30">
        <f>ROUND(G104*H104,P4)</f>
        <v>0</v>
      </c>
      <c r="L104" s="31">
        <v>0</v>
      </c>
      <c r="M104" s="24">
        <f>ROUND(G104*L104,P4)</f>
        <v>0</v>
      </c>
      <c r="N104" s="25" t="s">
        <v>177</v>
      </c>
      <c r="O104" s="32">
        <f>M104*AA104</f>
        <v>0</v>
      </c>
      <c r="P104" s="1">
        <v>3</v>
      </c>
      <c r="AA104" s="1">
        <f>IF(P104=1,$O$3,IF(P104=2,$O$4,$O$5))</f>
        <v>0</v>
      </c>
    </row>
    <row r="105" ht="25.5">
      <c r="A105" s="1" t="s">
        <v>127</v>
      </c>
      <c r="E105" s="27" t="s">
        <v>5335</v>
      </c>
    </row>
    <row r="106">
      <c r="A106" s="1" t="s">
        <v>128</v>
      </c>
    </row>
    <row r="107">
      <c r="A107" s="1" t="s">
        <v>129</v>
      </c>
      <c r="E107" s="27" t="s">
        <v>123</v>
      </c>
    </row>
    <row r="108">
      <c r="A108" s="1" t="s">
        <v>121</v>
      </c>
      <c r="B108" s="1">
        <v>32</v>
      </c>
      <c r="C108" s="26" t="s">
        <v>5336</v>
      </c>
      <c r="D108" t="s">
        <v>123</v>
      </c>
      <c r="E108" s="27" t="s">
        <v>5337</v>
      </c>
      <c r="F108" s="28" t="s">
        <v>149</v>
      </c>
      <c r="G108" s="29">
        <v>2</v>
      </c>
      <c r="H108" s="28">
        <v>0</v>
      </c>
      <c r="I108" s="30">
        <f>ROUND(G108*H108,P4)</f>
        <v>0</v>
      </c>
      <c r="L108" s="31">
        <v>0</v>
      </c>
      <c r="M108" s="24">
        <f>ROUND(G108*L108,P4)</f>
        <v>0</v>
      </c>
      <c r="N108" s="25" t="s">
        <v>177</v>
      </c>
      <c r="O108" s="32">
        <f>M108*AA108</f>
        <v>0</v>
      </c>
      <c r="P108" s="1">
        <v>3</v>
      </c>
      <c r="AA108" s="1">
        <f>IF(P108=1,$O$3,IF(P108=2,$O$4,$O$5))</f>
        <v>0</v>
      </c>
    </row>
    <row r="109">
      <c r="A109" s="1" t="s">
        <v>127</v>
      </c>
      <c r="E109" s="27" t="s">
        <v>5337</v>
      </c>
    </row>
    <row r="110" ht="25.5">
      <c r="A110" s="1" t="s">
        <v>128</v>
      </c>
      <c r="E110" s="33" t="s">
        <v>5338</v>
      </c>
    </row>
    <row r="111">
      <c r="A111" s="1" t="s">
        <v>129</v>
      </c>
      <c r="E111" s="27" t="s">
        <v>123</v>
      </c>
    </row>
    <row r="112" ht="25.5">
      <c r="A112" s="1" t="s">
        <v>121</v>
      </c>
      <c r="B112" s="1">
        <v>33</v>
      </c>
      <c r="C112" s="26" t="s">
        <v>5339</v>
      </c>
      <c r="D112" t="s">
        <v>123</v>
      </c>
      <c r="E112" s="27" t="s">
        <v>5340</v>
      </c>
      <c r="F112" s="28" t="s">
        <v>149</v>
      </c>
      <c r="G112" s="29">
        <v>2</v>
      </c>
      <c r="H112" s="28">
        <v>0</v>
      </c>
      <c r="I112" s="30">
        <f>ROUND(G112*H112,P4)</f>
        <v>0</v>
      </c>
      <c r="L112" s="31">
        <v>0</v>
      </c>
      <c r="M112" s="24">
        <f>ROUND(G112*L112,P4)</f>
        <v>0</v>
      </c>
      <c r="N112" s="25" t="s">
        <v>177</v>
      </c>
      <c r="O112" s="32">
        <f>M112*AA112</f>
        <v>0</v>
      </c>
      <c r="P112" s="1">
        <v>3</v>
      </c>
      <c r="AA112" s="1">
        <f>IF(P112=1,$O$3,IF(P112=2,$O$4,$O$5))</f>
        <v>0</v>
      </c>
    </row>
    <row r="113" ht="25.5">
      <c r="A113" s="1" t="s">
        <v>127</v>
      </c>
      <c r="E113" s="27" t="s">
        <v>5340</v>
      </c>
    </row>
    <row r="114">
      <c r="A114" s="1" t="s">
        <v>128</v>
      </c>
    </row>
    <row r="115">
      <c r="A115" s="1" t="s">
        <v>129</v>
      </c>
      <c r="E115" s="27" t="s">
        <v>123</v>
      </c>
    </row>
    <row r="116">
      <c r="A116" s="1" t="s">
        <v>121</v>
      </c>
      <c r="B116" s="1">
        <v>34</v>
      </c>
      <c r="C116" s="26" t="s">
        <v>5341</v>
      </c>
      <c r="D116" t="s">
        <v>123</v>
      </c>
      <c r="E116" s="27" t="s">
        <v>5342</v>
      </c>
      <c r="F116" s="28" t="s">
        <v>149</v>
      </c>
      <c r="G116" s="29">
        <v>4</v>
      </c>
      <c r="H116" s="28">
        <v>0</v>
      </c>
      <c r="I116" s="30">
        <f>ROUND(G116*H116,P4)</f>
        <v>0</v>
      </c>
      <c r="L116" s="31">
        <v>0</v>
      </c>
      <c r="M116" s="24">
        <f>ROUND(G116*L116,P4)</f>
        <v>0</v>
      </c>
      <c r="N116" s="25" t="s">
        <v>177</v>
      </c>
      <c r="O116" s="32">
        <f>M116*AA116</f>
        <v>0</v>
      </c>
      <c r="P116" s="1">
        <v>3</v>
      </c>
      <c r="AA116" s="1">
        <f>IF(P116=1,$O$3,IF(P116=2,$O$4,$O$5))</f>
        <v>0</v>
      </c>
    </row>
    <row r="117">
      <c r="A117" s="1" t="s">
        <v>127</v>
      </c>
      <c r="E117" s="27" t="s">
        <v>5342</v>
      </c>
    </row>
    <row r="118" ht="25.5">
      <c r="A118" s="1" t="s">
        <v>128</v>
      </c>
      <c r="E118" s="33" t="s">
        <v>5343</v>
      </c>
    </row>
    <row r="119">
      <c r="A119" s="1" t="s">
        <v>129</v>
      </c>
      <c r="E119" s="27" t="s">
        <v>123</v>
      </c>
    </row>
    <row r="120">
      <c r="A120" s="1" t="s">
        <v>121</v>
      </c>
      <c r="B120" s="1">
        <v>35</v>
      </c>
      <c r="C120" s="26" t="s">
        <v>5344</v>
      </c>
      <c r="D120" t="s">
        <v>123</v>
      </c>
      <c r="E120" s="27" t="s">
        <v>5345</v>
      </c>
      <c r="F120" s="28" t="s">
        <v>149</v>
      </c>
      <c r="G120" s="29">
        <v>4</v>
      </c>
      <c r="H120" s="28">
        <v>0</v>
      </c>
      <c r="I120" s="30">
        <f>ROUND(G120*H120,P4)</f>
        <v>0</v>
      </c>
      <c r="L120" s="31">
        <v>0</v>
      </c>
      <c r="M120" s="24">
        <f>ROUND(G120*L120,P4)</f>
        <v>0</v>
      </c>
      <c r="N120" s="25" t="s">
        <v>177</v>
      </c>
      <c r="O120" s="32">
        <f>M120*AA120</f>
        <v>0</v>
      </c>
      <c r="P120" s="1">
        <v>3</v>
      </c>
      <c r="AA120" s="1">
        <f>IF(P120=1,$O$3,IF(P120=2,$O$4,$O$5))</f>
        <v>0</v>
      </c>
    </row>
    <row r="121">
      <c r="A121" s="1" t="s">
        <v>127</v>
      </c>
      <c r="E121" s="27" t="s">
        <v>5345</v>
      </c>
    </row>
    <row r="122">
      <c r="A122" s="1" t="s">
        <v>128</v>
      </c>
    </row>
    <row r="123">
      <c r="A123" s="1" t="s">
        <v>129</v>
      </c>
      <c r="E123" s="27" t="s">
        <v>123</v>
      </c>
    </row>
    <row r="124">
      <c r="A124" s="1" t="s">
        <v>121</v>
      </c>
      <c r="B124" s="1">
        <v>13</v>
      </c>
      <c r="C124" s="26" t="s">
        <v>5346</v>
      </c>
      <c r="D124" t="s">
        <v>123</v>
      </c>
      <c r="E124" s="27" t="s">
        <v>5347</v>
      </c>
      <c r="F124" s="28" t="s">
        <v>149</v>
      </c>
      <c r="G124" s="29">
        <v>26</v>
      </c>
      <c r="H124" s="28">
        <v>0.00011</v>
      </c>
      <c r="I124" s="30">
        <f>ROUND(G124*H124,P4)</f>
        <v>0</v>
      </c>
      <c r="L124" s="31">
        <v>0</v>
      </c>
      <c r="M124" s="24">
        <f>ROUND(G124*L124,P4)</f>
        <v>0</v>
      </c>
      <c r="N124" s="25" t="s">
        <v>536</v>
      </c>
      <c r="O124" s="32">
        <f>M124*AA124</f>
        <v>0</v>
      </c>
      <c r="P124" s="1">
        <v>3</v>
      </c>
      <c r="AA124" s="1">
        <f>IF(P124=1,$O$3,IF(P124=2,$O$4,$O$5))</f>
        <v>0</v>
      </c>
    </row>
    <row r="125">
      <c r="A125" s="1" t="s">
        <v>127</v>
      </c>
      <c r="E125" s="27" t="s">
        <v>5347</v>
      </c>
    </row>
    <row r="126" ht="127.5">
      <c r="A126" s="1" t="s">
        <v>128</v>
      </c>
      <c r="E126" s="33" t="s">
        <v>5348</v>
      </c>
    </row>
    <row r="127">
      <c r="A127" s="1" t="s">
        <v>129</v>
      </c>
      <c r="E127" s="27" t="s">
        <v>123</v>
      </c>
    </row>
    <row r="128">
      <c r="A128" s="1" t="s">
        <v>121</v>
      </c>
      <c r="B128" s="1">
        <v>16</v>
      </c>
      <c r="C128" s="26" t="s">
        <v>5349</v>
      </c>
      <c r="D128" t="s">
        <v>123</v>
      </c>
      <c r="E128" s="27" t="s">
        <v>5350</v>
      </c>
      <c r="F128" s="28" t="s">
        <v>149</v>
      </c>
      <c r="G128" s="29">
        <v>13</v>
      </c>
      <c r="H128" s="28">
        <v>0.0040000000000000001</v>
      </c>
      <c r="I128" s="30">
        <f>ROUND(G128*H128,P4)</f>
        <v>0</v>
      </c>
      <c r="L128" s="31">
        <v>0</v>
      </c>
      <c r="M128" s="24">
        <f>ROUND(G128*L128,P4)</f>
        <v>0</v>
      </c>
      <c r="N128" s="25" t="s">
        <v>177</v>
      </c>
      <c r="O128" s="32">
        <f>M128*AA128</f>
        <v>0</v>
      </c>
      <c r="P128" s="1">
        <v>3</v>
      </c>
      <c r="AA128" s="1">
        <f>IF(P128=1,$O$3,IF(P128=2,$O$4,$O$5))</f>
        <v>0</v>
      </c>
    </row>
    <row r="129">
      <c r="A129" s="1" t="s">
        <v>127</v>
      </c>
      <c r="E129" s="27" t="s">
        <v>5350</v>
      </c>
    </row>
    <row r="130" ht="25.5">
      <c r="A130" s="1" t="s">
        <v>128</v>
      </c>
      <c r="E130" s="33" t="s">
        <v>5351</v>
      </c>
    </row>
    <row r="131">
      <c r="A131" s="1" t="s">
        <v>129</v>
      </c>
      <c r="E131" s="27" t="s">
        <v>123</v>
      </c>
    </row>
    <row r="132">
      <c r="A132" s="1" t="s">
        <v>121</v>
      </c>
      <c r="B132" s="1">
        <v>17</v>
      </c>
      <c r="C132" s="26" t="s">
        <v>5352</v>
      </c>
      <c r="D132" t="s">
        <v>123</v>
      </c>
      <c r="E132" s="27" t="s">
        <v>5353</v>
      </c>
      <c r="F132" s="28" t="s">
        <v>149</v>
      </c>
      <c r="G132" s="29">
        <v>6</v>
      </c>
      <c r="H132" s="28">
        <v>0.0080000000000000002</v>
      </c>
      <c r="I132" s="30">
        <f>ROUND(G132*H132,P4)</f>
        <v>0</v>
      </c>
      <c r="L132" s="31">
        <v>0</v>
      </c>
      <c r="M132" s="24">
        <f>ROUND(G132*L132,P4)</f>
        <v>0</v>
      </c>
      <c r="N132" s="25" t="s">
        <v>177</v>
      </c>
      <c r="O132" s="32">
        <f>M132*AA132</f>
        <v>0</v>
      </c>
      <c r="P132" s="1">
        <v>3</v>
      </c>
      <c r="AA132" s="1">
        <f>IF(P132=1,$O$3,IF(P132=2,$O$4,$O$5))</f>
        <v>0</v>
      </c>
    </row>
    <row r="133">
      <c r="A133" s="1" t="s">
        <v>127</v>
      </c>
      <c r="E133" s="27" t="s">
        <v>5353</v>
      </c>
    </row>
    <row r="134" ht="25.5">
      <c r="A134" s="1" t="s">
        <v>128</v>
      </c>
      <c r="E134" s="33" t="s">
        <v>5354</v>
      </c>
    </row>
    <row r="135">
      <c r="A135" s="1" t="s">
        <v>129</v>
      </c>
      <c r="E135" s="27" t="s">
        <v>123</v>
      </c>
    </row>
    <row r="136">
      <c r="A136" s="1" t="s">
        <v>121</v>
      </c>
      <c r="B136" s="1">
        <v>18</v>
      </c>
      <c r="C136" s="26" t="s">
        <v>5355</v>
      </c>
      <c r="D136" t="s">
        <v>123</v>
      </c>
      <c r="E136" s="27" t="s">
        <v>5356</v>
      </c>
      <c r="F136" s="28" t="s">
        <v>149</v>
      </c>
      <c r="G136" s="29">
        <v>4</v>
      </c>
      <c r="H136" s="28">
        <v>0</v>
      </c>
      <c r="I136" s="30">
        <f>ROUND(G136*H136,P4)</f>
        <v>0</v>
      </c>
      <c r="L136" s="31">
        <v>0</v>
      </c>
      <c r="M136" s="24">
        <f>ROUND(G136*L136,P4)</f>
        <v>0</v>
      </c>
      <c r="N136" s="25" t="s">
        <v>177</v>
      </c>
      <c r="O136" s="32">
        <f>M136*AA136</f>
        <v>0</v>
      </c>
      <c r="P136" s="1">
        <v>3</v>
      </c>
      <c r="AA136" s="1">
        <f>IF(P136=1,$O$3,IF(P136=2,$O$4,$O$5))</f>
        <v>0</v>
      </c>
    </row>
    <row r="137">
      <c r="A137" s="1" t="s">
        <v>127</v>
      </c>
      <c r="E137" s="27" t="s">
        <v>5356</v>
      </c>
    </row>
    <row r="138" ht="25.5">
      <c r="A138" s="1" t="s">
        <v>128</v>
      </c>
      <c r="E138" s="33" t="s">
        <v>5357</v>
      </c>
    </row>
    <row r="139">
      <c r="A139" s="1" t="s">
        <v>129</v>
      </c>
      <c r="E139" s="27" t="s">
        <v>123</v>
      </c>
    </row>
    <row r="140">
      <c r="A140" s="1" t="s">
        <v>121</v>
      </c>
      <c r="B140" s="1">
        <v>19</v>
      </c>
      <c r="C140" s="26" t="s">
        <v>5358</v>
      </c>
      <c r="D140" t="s">
        <v>123</v>
      </c>
      <c r="E140" s="27" t="s">
        <v>5359</v>
      </c>
      <c r="F140" s="28" t="s">
        <v>149</v>
      </c>
      <c r="G140" s="29">
        <v>4</v>
      </c>
      <c r="H140" s="28">
        <v>0</v>
      </c>
      <c r="I140" s="30">
        <f>ROUND(G140*H140,P4)</f>
        <v>0</v>
      </c>
      <c r="L140" s="31">
        <v>0</v>
      </c>
      <c r="M140" s="24">
        <f>ROUND(G140*L140,P4)</f>
        <v>0</v>
      </c>
      <c r="N140" s="25" t="s">
        <v>177</v>
      </c>
      <c r="O140" s="32">
        <f>M140*AA140</f>
        <v>0</v>
      </c>
      <c r="P140" s="1">
        <v>3</v>
      </c>
      <c r="AA140" s="1">
        <f>IF(P140=1,$O$3,IF(P140=2,$O$4,$O$5))</f>
        <v>0</v>
      </c>
    </row>
    <row r="141">
      <c r="A141" s="1" t="s">
        <v>127</v>
      </c>
      <c r="E141" s="27" t="s">
        <v>5359</v>
      </c>
    </row>
    <row r="142">
      <c r="A142" s="1" t="s">
        <v>128</v>
      </c>
    </row>
    <row r="143">
      <c r="A143" s="1" t="s">
        <v>129</v>
      </c>
      <c r="E143" s="27" t="s">
        <v>123</v>
      </c>
    </row>
    <row r="144">
      <c r="A144" s="1" t="s">
        <v>121</v>
      </c>
      <c r="B144" s="1">
        <v>20</v>
      </c>
      <c r="C144" s="26" t="s">
        <v>5360</v>
      </c>
      <c r="D144" t="s">
        <v>123</v>
      </c>
      <c r="E144" s="27" t="s">
        <v>5361</v>
      </c>
      <c r="F144" s="28" t="s">
        <v>149</v>
      </c>
      <c r="G144" s="29">
        <v>8</v>
      </c>
      <c r="H144" s="28">
        <v>0</v>
      </c>
      <c r="I144" s="30">
        <f>ROUND(G144*H144,P4)</f>
        <v>0</v>
      </c>
      <c r="L144" s="31">
        <v>0</v>
      </c>
      <c r="M144" s="24">
        <f>ROUND(G144*L144,P4)</f>
        <v>0</v>
      </c>
      <c r="N144" s="25" t="s">
        <v>177</v>
      </c>
      <c r="O144" s="32">
        <f>M144*AA144</f>
        <v>0</v>
      </c>
      <c r="P144" s="1">
        <v>3</v>
      </c>
      <c r="AA144" s="1">
        <f>IF(P144=1,$O$3,IF(P144=2,$O$4,$O$5))</f>
        <v>0</v>
      </c>
    </row>
    <row r="145">
      <c r="A145" s="1" t="s">
        <v>127</v>
      </c>
      <c r="E145" s="27" t="s">
        <v>5361</v>
      </c>
    </row>
    <row r="146" ht="25.5">
      <c r="A146" s="1" t="s">
        <v>128</v>
      </c>
      <c r="E146" s="33" t="s">
        <v>5362</v>
      </c>
    </row>
    <row r="147">
      <c r="A147" s="1" t="s">
        <v>129</v>
      </c>
      <c r="E147" s="27" t="s">
        <v>123</v>
      </c>
    </row>
    <row r="148" ht="25.5">
      <c r="A148" s="1" t="s">
        <v>121</v>
      </c>
      <c r="B148" s="1">
        <v>21</v>
      </c>
      <c r="C148" s="26" t="s">
        <v>5363</v>
      </c>
      <c r="D148" t="s">
        <v>123</v>
      </c>
      <c r="E148" s="27" t="s">
        <v>5364</v>
      </c>
      <c r="F148" s="28" t="s">
        <v>149</v>
      </c>
      <c r="G148" s="29">
        <v>8</v>
      </c>
      <c r="H148" s="28">
        <v>0</v>
      </c>
      <c r="I148" s="30">
        <f>ROUND(G148*H148,P4)</f>
        <v>0</v>
      </c>
      <c r="L148" s="31">
        <v>0</v>
      </c>
      <c r="M148" s="24">
        <f>ROUND(G148*L148,P4)</f>
        <v>0</v>
      </c>
      <c r="N148" s="25" t="s">
        <v>177</v>
      </c>
      <c r="O148" s="32">
        <f>M148*AA148</f>
        <v>0</v>
      </c>
      <c r="P148" s="1">
        <v>3</v>
      </c>
      <c r="AA148" s="1">
        <f>IF(P148=1,$O$3,IF(P148=2,$O$4,$O$5))</f>
        <v>0</v>
      </c>
    </row>
    <row r="149" ht="25.5">
      <c r="A149" s="1" t="s">
        <v>127</v>
      </c>
      <c r="E149" s="27" t="s">
        <v>5364</v>
      </c>
    </row>
    <row r="150">
      <c r="A150" s="1" t="s">
        <v>128</v>
      </c>
    </row>
    <row r="151">
      <c r="A151" s="1" t="s">
        <v>129</v>
      </c>
      <c r="E151" s="27" t="s">
        <v>123</v>
      </c>
    </row>
  </sheetData>
  <sheetProtection sheet="1" objects="1" scenarios="1" spinCount="100000" saltValue="fmtusNeOgw1YcaoY9LshlwU2D3d5sWOF2njSUw/mN6vvEelB5MBoV9hsCSH3FmMITTSjW/ZCeJfNUAbbHz7dVw==" hashValue="VPW1OdQF6T0fasf65KO/vH6U0WRBb24tDKMMBiuaBd48EtVystaQK/IFIsgyccUQk+C+H4XEg6PoxI3CjaK6h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90</v>
      </c>
      <c r="M3" s="20">
        <f>Rekapitulace!C51</f>
        <v>0</v>
      </c>
      <c r="N3" s="6" t="s">
        <v>3</v>
      </c>
      <c r="O3">
        <v>0</v>
      </c>
      <c r="P3">
        <v>2</v>
      </c>
    </row>
    <row r="4" ht="34.01575" customHeight="1">
      <c r="A4" s="16" t="s">
        <v>99</v>
      </c>
      <c r="B4" s="17" t="s">
        <v>100</v>
      </c>
      <c r="C4" s="18" t="s">
        <v>90</v>
      </c>
      <c r="D4" s="1"/>
      <c r="E4" s="17" t="s">
        <v>91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COUNTIFS(L8:L63,"=0",A8:A63,"P")+COUNTIFS(L8:L63,"",A8:A63,"P")+SUM(Q8:Q63)</f>
        <v>0</v>
      </c>
    </row>
    <row r="8">
      <c r="A8" s="1" t="s">
        <v>116</v>
      </c>
      <c r="C8" s="22" t="s">
        <v>5365</v>
      </c>
      <c r="E8" s="23" t="s">
        <v>91</v>
      </c>
      <c r="L8" s="24">
        <f>L9+L14</f>
        <v>0</v>
      </c>
      <c r="M8" s="24">
        <f>M9+M14</f>
        <v>0</v>
      </c>
      <c r="N8" s="25"/>
    </row>
    <row r="9">
      <c r="A9" s="1" t="s">
        <v>118</v>
      </c>
      <c r="C9" s="22" t="s">
        <v>119</v>
      </c>
      <c r="E9" s="23" t="s">
        <v>1051</v>
      </c>
      <c r="L9" s="24">
        <f>SUMIFS(L10:L13,A10:A13,"P")</f>
        <v>0</v>
      </c>
      <c r="M9" s="24">
        <f>SUMIFS(M10:M13,A10:A13,"P")</f>
        <v>0</v>
      </c>
      <c r="N9" s="25"/>
    </row>
    <row r="10" ht="38.25">
      <c r="A10" s="1" t="s">
        <v>121</v>
      </c>
      <c r="B10" s="1">
        <v>1</v>
      </c>
      <c r="C10" s="26" t="s">
        <v>1081</v>
      </c>
      <c r="D10" t="s">
        <v>123</v>
      </c>
      <c r="E10" s="27" t="s">
        <v>5366</v>
      </c>
      <c r="F10" s="28" t="s">
        <v>632</v>
      </c>
      <c r="G10" s="29">
        <v>1844.569</v>
      </c>
      <c r="H10" s="28">
        <v>0</v>
      </c>
      <c r="I10" s="30">
        <f>ROUND(G10*H10,P4)</f>
        <v>0</v>
      </c>
      <c r="L10" s="31">
        <v>0</v>
      </c>
      <c r="M10" s="24">
        <f>ROUND(G10*L10,P4)</f>
        <v>0</v>
      </c>
      <c r="N10" s="25" t="s">
        <v>177</v>
      </c>
      <c r="O10" s="32">
        <f>M10*AA10</f>
        <v>0</v>
      </c>
      <c r="P10" s="1">
        <v>3</v>
      </c>
      <c r="AA10" s="1">
        <f>IF(P10=1,$O$3,IF(P10=2,$O$4,$O$5))</f>
        <v>0</v>
      </c>
    </row>
    <row r="11" ht="38.25">
      <c r="A11" s="1" t="s">
        <v>127</v>
      </c>
      <c r="E11" s="27" t="s">
        <v>5366</v>
      </c>
    </row>
    <row r="12" ht="165.75">
      <c r="A12" s="1" t="s">
        <v>128</v>
      </c>
      <c r="E12" s="33" t="s">
        <v>5367</v>
      </c>
    </row>
    <row r="13" ht="229.5">
      <c r="A13" s="1" t="s">
        <v>129</v>
      </c>
      <c r="E13" s="27" t="s">
        <v>5368</v>
      </c>
    </row>
    <row r="14">
      <c r="A14" s="1" t="s">
        <v>118</v>
      </c>
      <c r="C14" s="22" t="s">
        <v>679</v>
      </c>
      <c r="E14" s="23" t="s">
        <v>680</v>
      </c>
      <c r="L14" s="24">
        <f>SUMIFS(L15:L62,A15:A62,"P")</f>
        <v>0</v>
      </c>
      <c r="M14" s="24">
        <f>SUMIFS(M15:M62,A15:A62,"P")</f>
        <v>0</v>
      </c>
      <c r="N14" s="25"/>
    </row>
    <row r="15" ht="38.25">
      <c r="A15" s="1" t="s">
        <v>121</v>
      </c>
      <c r="B15" s="1">
        <v>2</v>
      </c>
      <c r="C15" s="26" t="s">
        <v>683</v>
      </c>
      <c r="D15" t="s">
        <v>123</v>
      </c>
      <c r="E15" s="27" t="s">
        <v>684</v>
      </c>
      <c r="F15" s="28" t="s">
        <v>632</v>
      </c>
      <c r="G15" s="29">
        <v>230.40700000000001</v>
      </c>
      <c r="H15" s="28">
        <v>0</v>
      </c>
      <c r="I15" s="30">
        <f>ROUND(G15*H15,P4)</f>
        <v>0</v>
      </c>
      <c r="L15" s="31">
        <v>0</v>
      </c>
      <c r="M15" s="24">
        <f>ROUND(G15*L15,P4)</f>
        <v>0</v>
      </c>
      <c r="N15" s="25" t="s">
        <v>177</v>
      </c>
      <c r="O15" s="32">
        <f>M15*AA15</f>
        <v>0</v>
      </c>
      <c r="P15" s="1">
        <v>3</v>
      </c>
      <c r="AA15" s="1">
        <f>IF(P15=1,$O$3,IF(P15=2,$O$4,$O$5))</f>
        <v>0</v>
      </c>
    </row>
    <row r="16" ht="38.25">
      <c r="A16" s="1" t="s">
        <v>127</v>
      </c>
      <c r="E16" s="27" t="s">
        <v>684</v>
      </c>
    </row>
    <row r="17" ht="409.5">
      <c r="A17" s="1" t="s">
        <v>128</v>
      </c>
      <c r="E17" s="33" t="s">
        <v>5369</v>
      </c>
    </row>
    <row r="18" ht="229.5">
      <c r="A18" s="1" t="s">
        <v>129</v>
      </c>
      <c r="E18" s="27" t="s">
        <v>5368</v>
      </c>
    </row>
    <row r="19" ht="38.25">
      <c r="A19" s="1" t="s">
        <v>121</v>
      </c>
      <c r="B19" s="1">
        <v>7</v>
      </c>
      <c r="C19" s="26" t="s">
        <v>3292</v>
      </c>
      <c r="D19" t="s">
        <v>123</v>
      </c>
      <c r="E19" s="27" t="s">
        <v>3293</v>
      </c>
      <c r="F19" s="28" t="s">
        <v>632</v>
      </c>
      <c r="G19" s="29">
        <v>250.07599999999999</v>
      </c>
      <c r="H19" s="28">
        <v>0</v>
      </c>
      <c r="I19" s="30">
        <f>ROUND(G19*H19,P4)</f>
        <v>0</v>
      </c>
      <c r="L19" s="31">
        <v>0</v>
      </c>
      <c r="M19" s="24">
        <f>ROUND(G19*L19,P4)</f>
        <v>0</v>
      </c>
      <c r="N19" s="25" t="s">
        <v>177</v>
      </c>
      <c r="O19" s="32">
        <f>M19*AA19</f>
        <v>0</v>
      </c>
      <c r="P19" s="1">
        <v>3</v>
      </c>
      <c r="AA19" s="1">
        <f>IF(P19=1,$O$3,IF(P19=2,$O$4,$O$5))</f>
        <v>0</v>
      </c>
    </row>
    <row r="20" ht="38.25">
      <c r="A20" s="1" t="s">
        <v>127</v>
      </c>
      <c r="E20" s="27" t="s">
        <v>3293</v>
      </c>
    </row>
    <row r="21" ht="63.75">
      <c r="A21" s="1" t="s">
        <v>128</v>
      </c>
      <c r="E21" s="33" t="s">
        <v>5370</v>
      </c>
    </row>
    <row r="22" ht="229.5">
      <c r="A22" s="1" t="s">
        <v>129</v>
      </c>
      <c r="E22" s="27" t="s">
        <v>5368</v>
      </c>
    </row>
    <row r="23" ht="38.25">
      <c r="A23" s="1" t="s">
        <v>121</v>
      </c>
      <c r="B23" s="1">
        <v>5</v>
      </c>
      <c r="C23" s="26" t="s">
        <v>1345</v>
      </c>
      <c r="D23" t="s">
        <v>123</v>
      </c>
      <c r="E23" s="27" t="s">
        <v>1346</v>
      </c>
      <c r="F23" s="28" t="s">
        <v>632</v>
      </c>
      <c r="G23" s="29">
        <v>343.762</v>
      </c>
      <c r="H23" s="28">
        <v>0</v>
      </c>
      <c r="I23" s="30">
        <f>ROUND(G23*H23,P4)</f>
        <v>0</v>
      </c>
      <c r="L23" s="31">
        <v>0</v>
      </c>
      <c r="M23" s="24">
        <f>ROUND(G23*L23,P4)</f>
        <v>0</v>
      </c>
      <c r="N23" s="25" t="s">
        <v>177</v>
      </c>
      <c r="O23" s="32">
        <f>M23*AA23</f>
        <v>0</v>
      </c>
      <c r="P23" s="1">
        <v>3</v>
      </c>
      <c r="AA23" s="1">
        <f>IF(P23=1,$O$3,IF(P23=2,$O$4,$O$5))</f>
        <v>0</v>
      </c>
    </row>
    <row r="24" ht="38.25">
      <c r="A24" s="1" t="s">
        <v>127</v>
      </c>
      <c r="E24" s="27" t="s">
        <v>1346</v>
      </c>
    </row>
    <row r="25" ht="63.75">
      <c r="A25" s="1" t="s">
        <v>128</v>
      </c>
      <c r="E25" s="33" t="s">
        <v>5371</v>
      </c>
    </row>
    <row r="26" ht="229.5">
      <c r="A26" s="1" t="s">
        <v>129</v>
      </c>
      <c r="E26" s="27" t="s">
        <v>5368</v>
      </c>
    </row>
    <row r="27" ht="25.5">
      <c r="A27" s="1" t="s">
        <v>121</v>
      </c>
      <c r="B27" s="1">
        <v>4</v>
      </c>
      <c r="C27" s="26" t="s">
        <v>1348</v>
      </c>
      <c r="D27" t="s">
        <v>123</v>
      </c>
      <c r="E27" s="27" t="s">
        <v>1349</v>
      </c>
      <c r="F27" s="28" t="s">
        <v>632</v>
      </c>
      <c r="G27" s="29">
        <v>150.357</v>
      </c>
      <c r="H27" s="28">
        <v>0</v>
      </c>
      <c r="I27" s="30">
        <f>ROUND(G27*H27,P4)</f>
        <v>0</v>
      </c>
      <c r="L27" s="31">
        <v>0</v>
      </c>
      <c r="M27" s="24">
        <f>ROUND(G27*L27,P4)</f>
        <v>0</v>
      </c>
      <c r="N27" s="25" t="s">
        <v>177</v>
      </c>
      <c r="O27" s="32">
        <f>M27*AA27</f>
        <v>0</v>
      </c>
      <c r="P27" s="1">
        <v>3</v>
      </c>
      <c r="AA27" s="1">
        <f>IF(P27=1,$O$3,IF(P27=2,$O$4,$O$5))</f>
        <v>0</v>
      </c>
    </row>
    <row r="28" ht="25.5">
      <c r="A28" s="1" t="s">
        <v>127</v>
      </c>
      <c r="E28" s="27" t="s">
        <v>1349</v>
      </c>
    </row>
    <row r="29" ht="114.75">
      <c r="A29" s="1" t="s">
        <v>128</v>
      </c>
      <c r="E29" s="33" t="s">
        <v>5372</v>
      </c>
    </row>
    <row r="30" ht="229.5">
      <c r="A30" s="1" t="s">
        <v>129</v>
      </c>
      <c r="E30" s="27" t="s">
        <v>5368</v>
      </c>
    </row>
    <row r="31" ht="51">
      <c r="A31" s="1" t="s">
        <v>121</v>
      </c>
      <c r="B31" s="1">
        <v>8</v>
      </c>
      <c r="C31" s="26" t="s">
        <v>3296</v>
      </c>
      <c r="D31" t="s">
        <v>123</v>
      </c>
      <c r="E31" s="27" t="s">
        <v>3297</v>
      </c>
      <c r="F31" s="28" t="s">
        <v>632</v>
      </c>
      <c r="G31" s="29">
        <v>85.001000000000005</v>
      </c>
      <c r="H31" s="28">
        <v>0</v>
      </c>
      <c r="I31" s="30">
        <f>ROUND(G31*H31,P4)</f>
        <v>0</v>
      </c>
      <c r="L31" s="31">
        <v>0</v>
      </c>
      <c r="M31" s="24">
        <f>ROUND(G31*L31,P4)</f>
        <v>0</v>
      </c>
      <c r="N31" s="25" t="s">
        <v>177</v>
      </c>
      <c r="O31" s="32">
        <f>M31*AA31</f>
        <v>0</v>
      </c>
      <c r="P31" s="1">
        <v>3</v>
      </c>
      <c r="AA31" s="1">
        <f>IF(P31=1,$O$3,IF(P31=2,$O$4,$O$5))</f>
        <v>0</v>
      </c>
    </row>
    <row r="32" ht="51">
      <c r="A32" s="1" t="s">
        <v>127</v>
      </c>
      <c r="E32" s="27" t="s">
        <v>3297</v>
      </c>
    </row>
    <row r="33" ht="63.75">
      <c r="A33" s="1" t="s">
        <v>128</v>
      </c>
      <c r="E33" s="33" t="s">
        <v>5373</v>
      </c>
    </row>
    <row r="34" ht="229.5">
      <c r="A34" s="1" t="s">
        <v>129</v>
      </c>
      <c r="E34" s="27" t="s">
        <v>5368</v>
      </c>
    </row>
    <row r="35" ht="51">
      <c r="A35" s="1" t="s">
        <v>121</v>
      </c>
      <c r="B35" s="1">
        <v>3</v>
      </c>
      <c r="C35" s="26" t="s">
        <v>1143</v>
      </c>
      <c r="D35" t="s">
        <v>123</v>
      </c>
      <c r="E35" s="27" t="s">
        <v>1144</v>
      </c>
      <c r="F35" s="28" t="s">
        <v>632</v>
      </c>
      <c r="G35" s="29">
        <v>0.94699999999999995</v>
      </c>
      <c r="H35" s="28">
        <v>0</v>
      </c>
      <c r="I35" s="30">
        <f>ROUND(G35*H35,P4)</f>
        <v>0</v>
      </c>
      <c r="L35" s="31">
        <v>0</v>
      </c>
      <c r="M35" s="24">
        <f>ROUND(G35*L35,P4)</f>
        <v>0</v>
      </c>
      <c r="N35" s="25" t="s">
        <v>177</v>
      </c>
      <c r="O35" s="32">
        <f>M35*AA35</f>
        <v>0</v>
      </c>
      <c r="P35" s="1">
        <v>3</v>
      </c>
      <c r="AA35" s="1">
        <f>IF(P35=1,$O$3,IF(P35=2,$O$4,$O$5))</f>
        <v>0</v>
      </c>
    </row>
    <row r="36" ht="51">
      <c r="A36" s="1" t="s">
        <v>127</v>
      </c>
      <c r="E36" s="27" t="s">
        <v>1144</v>
      </c>
    </row>
    <row r="37" ht="25.5">
      <c r="A37" s="1" t="s">
        <v>128</v>
      </c>
      <c r="E37" s="33" t="s">
        <v>5374</v>
      </c>
    </row>
    <row r="38" ht="229.5">
      <c r="A38" s="1" t="s">
        <v>129</v>
      </c>
      <c r="E38" s="27" t="s">
        <v>5368</v>
      </c>
    </row>
    <row r="39" ht="38.25">
      <c r="A39" s="1" t="s">
        <v>121</v>
      </c>
      <c r="B39" s="1">
        <v>11</v>
      </c>
      <c r="C39" s="26" t="s">
        <v>3299</v>
      </c>
      <c r="D39" t="s">
        <v>123</v>
      </c>
      <c r="E39" s="27" t="s">
        <v>3300</v>
      </c>
      <c r="F39" s="28" t="s">
        <v>632</v>
      </c>
      <c r="G39" s="29">
        <v>10</v>
      </c>
      <c r="H39" s="28">
        <v>0</v>
      </c>
      <c r="I39" s="30">
        <f>ROUND(G39*H39,P4)</f>
        <v>0</v>
      </c>
      <c r="L39" s="31">
        <v>0</v>
      </c>
      <c r="M39" s="24">
        <f>ROUND(G39*L39,P4)</f>
        <v>0</v>
      </c>
      <c r="N39" s="25" t="s">
        <v>177</v>
      </c>
      <c r="O39" s="32">
        <f>M39*AA39</f>
        <v>0</v>
      </c>
      <c r="P39" s="1">
        <v>3</v>
      </c>
      <c r="AA39" s="1">
        <f>IF(P39=1,$O$3,IF(P39=2,$O$4,$O$5))</f>
        <v>0</v>
      </c>
    </row>
    <row r="40" ht="38.25">
      <c r="A40" s="1" t="s">
        <v>127</v>
      </c>
      <c r="E40" s="27" t="s">
        <v>3300</v>
      </c>
    </row>
    <row r="41" ht="25.5">
      <c r="A41" s="1" t="s">
        <v>128</v>
      </c>
      <c r="E41" s="33" t="s">
        <v>5375</v>
      </c>
    </row>
    <row r="42" ht="255">
      <c r="A42" s="1" t="s">
        <v>129</v>
      </c>
      <c r="E42" s="27" t="s">
        <v>5376</v>
      </c>
    </row>
    <row r="43" ht="38.25">
      <c r="A43" s="1" t="s">
        <v>121</v>
      </c>
      <c r="B43" s="1">
        <v>12</v>
      </c>
      <c r="C43" s="26" t="s">
        <v>4402</v>
      </c>
      <c r="D43" t="s">
        <v>123</v>
      </c>
      <c r="E43" s="27" t="s">
        <v>4403</v>
      </c>
      <c r="F43" s="28" t="s">
        <v>632</v>
      </c>
      <c r="G43" s="29">
        <v>2.5</v>
      </c>
      <c r="H43" s="28">
        <v>0</v>
      </c>
      <c r="I43" s="30">
        <f>ROUND(G43*H43,P4)</f>
        <v>0</v>
      </c>
      <c r="L43" s="31">
        <v>0</v>
      </c>
      <c r="M43" s="24">
        <f>ROUND(G43*L43,P4)</f>
        <v>0</v>
      </c>
      <c r="N43" s="25" t="s">
        <v>177</v>
      </c>
      <c r="O43" s="32">
        <f>M43*AA43</f>
        <v>0</v>
      </c>
      <c r="P43" s="1">
        <v>3</v>
      </c>
      <c r="AA43" s="1">
        <f>IF(P43=1,$O$3,IF(P43=2,$O$4,$O$5))</f>
        <v>0</v>
      </c>
    </row>
    <row r="44" ht="38.25">
      <c r="A44" s="1" t="s">
        <v>127</v>
      </c>
      <c r="E44" s="27" t="s">
        <v>4404</v>
      </c>
    </row>
    <row r="45" ht="25.5">
      <c r="A45" s="1" t="s">
        <v>128</v>
      </c>
      <c r="E45" s="33" t="s">
        <v>5377</v>
      </c>
    </row>
    <row r="46" ht="229.5">
      <c r="A46" s="1" t="s">
        <v>129</v>
      </c>
      <c r="E46" s="27" t="s">
        <v>5368</v>
      </c>
    </row>
    <row r="47" ht="51">
      <c r="A47" s="1" t="s">
        <v>121</v>
      </c>
      <c r="B47" s="1">
        <v>6</v>
      </c>
      <c r="C47" s="26" t="s">
        <v>1351</v>
      </c>
      <c r="D47" t="s">
        <v>123</v>
      </c>
      <c r="E47" s="27" t="s">
        <v>1352</v>
      </c>
      <c r="F47" s="28" t="s">
        <v>632</v>
      </c>
      <c r="G47" s="29">
        <v>98.992999999999995</v>
      </c>
      <c r="H47" s="28">
        <v>0</v>
      </c>
      <c r="I47" s="30">
        <f>ROUND(G47*H47,P4)</f>
        <v>0</v>
      </c>
      <c r="L47" s="31">
        <v>0</v>
      </c>
      <c r="M47" s="24">
        <f>ROUND(G47*L47,P4)</f>
        <v>0</v>
      </c>
      <c r="N47" s="25" t="s">
        <v>177</v>
      </c>
      <c r="O47" s="32">
        <f>M47*AA47</f>
        <v>0</v>
      </c>
      <c r="P47" s="1">
        <v>3</v>
      </c>
      <c r="AA47" s="1">
        <f>IF(P47=1,$O$3,IF(P47=2,$O$4,$O$5))</f>
        <v>0</v>
      </c>
    </row>
    <row r="48" ht="51">
      <c r="A48" s="1" t="s">
        <v>127</v>
      </c>
      <c r="E48" s="27" t="s">
        <v>1352</v>
      </c>
    </row>
    <row r="49" ht="63.75">
      <c r="A49" s="1" t="s">
        <v>128</v>
      </c>
      <c r="E49" s="33" t="s">
        <v>5378</v>
      </c>
    </row>
    <row r="50" ht="242.25">
      <c r="A50" s="1" t="s">
        <v>129</v>
      </c>
      <c r="E50" s="27" t="s">
        <v>5379</v>
      </c>
    </row>
    <row r="51" ht="25.5">
      <c r="A51" s="1" t="s">
        <v>121</v>
      </c>
      <c r="B51" s="1">
        <v>13</v>
      </c>
      <c r="C51" s="26" t="s">
        <v>4406</v>
      </c>
      <c r="D51" t="s">
        <v>123</v>
      </c>
      <c r="E51" s="27" t="s">
        <v>4407</v>
      </c>
      <c r="F51" s="28" t="s">
        <v>632</v>
      </c>
      <c r="G51" s="29">
        <v>1.5</v>
      </c>
      <c r="H51" s="28">
        <v>0</v>
      </c>
      <c r="I51" s="30">
        <f>ROUND(G51*H51,P4)</f>
        <v>0</v>
      </c>
      <c r="L51" s="31">
        <v>0</v>
      </c>
      <c r="M51" s="24">
        <f>ROUND(G51*L51,P4)</f>
        <v>0</v>
      </c>
      <c r="N51" s="25" t="s">
        <v>177</v>
      </c>
      <c r="O51" s="32">
        <f>M51*AA51</f>
        <v>0</v>
      </c>
      <c r="P51" s="1">
        <v>3</v>
      </c>
      <c r="AA51" s="1">
        <f>IF(P51=1,$O$3,IF(P51=2,$O$4,$O$5))</f>
        <v>0</v>
      </c>
    </row>
    <row r="52" ht="25.5">
      <c r="A52" s="1" t="s">
        <v>127</v>
      </c>
      <c r="E52" s="27" t="s">
        <v>4407</v>
      </c>
    </row>
    <row r="53" ht="25.5">
      <c r="A53" s="1" t="s">
        <v>128</v>
      </c>
      <c r="E53" s="33" t="s">
        <v>5380</v>
      </c>
    </row>
    <row r="54" ht="229.5">
      <c r="A54" s="1" t="s">
        <v>129</v>
      </c>
      <c r="E54" s="27" t="s">
        <v>5368</v>
      </c>
    </row>
    <row r="55" ht="38.25">
      <c r="A55" s="1" t="s">
        <v>121</v>
      </c>
      <c r="B55" s="1">
        <v>9</v>
      </c>
      <c r="C55" s="26" t="s">
        <v>3302</v>
      </c>
      <c r="D55" t="s">
        <v>123</v>
      </c>
      <c r="E55" s="27" t="s">
        <v>3303</v>
      </c>
      <c r="F55" s="28" t="s">
        <v>632</v>
      </c>
      <c r="G55" s="29">
        <v>1</v>
      </c>
      <c r="H55" s="28">
        <v>0</v>
      </c>
      <c r="I55" s="30">
        <f>ROUND(G55*H55,P4)</f>
        <v>0</v>
      </c>
      <c r="L55" s="31">
        <v>0</v>
      </c>
      <c r="M55" s="24">
        <f>ROUND(G55*L55,P4)</f>
        <v>0</v>
      </c>
      <c r="N55" s="25" t="s">
        <v>177</v>
      </c>
      <c r="O55" s="32">
        <f>M55*AA55</f>
        <v>0</v>
      </c>
      <c r="P55" s="1">
        <v>3</v>
      </c>
      <c r="AA55" s="1">
        <f>IF(P55=1,$O$3,IF(P55=2,$O$4,$O$5))</f>
        <v>0</v>
      </c>
    </row>
    <row r="56" ht="38.25">
      <c r="A56" s="1" t="s">
        <v>127</v>
      </c>
      <c r="E56" s="27" t="s">
        <v>3303</v>
      </c>
    </row>
    <row r="57" ht="25.5">
      <c r="A57" s="1" t="s">
        <v>128</v>
      </c>
      <c r="E57" s="33" t="s">
        <v>5381</v>
      </c>
    </row>
    <row r="58" ht="242.25">
      <c r="A58" s="1" t="s">
        <v>129</v>
      </c>
      <c r="E58" s="27" t="s">
        <v>5382</v>
      </c>
    </row>
    <row r="59" ht="38.25">
      <c r="A59" s="1" t="s">
        <v>121</v>
      </c>
      <c r="B59" s="1">
        <v>10</v>
      </c>
      <c r="C59" s="26" t="s">
        <v>3304</v>
      </c>
      <c r="D59" t="s">
        <v>123</v>
      </c>
      <c r="E59" s="27" t="s">
        <v>3305</v>
      </c>
      <c r="F59" s="28" t="s">
        <v>632</v>
      </c>
      <c r="G59" s="29">
        <v>1</v>
      </c>
      <c r="H59" s="28">
        <v>0</v>
      </c>
      <c r="I59" s="30">
        <f>ROUND(G59*H59,P4)</f>
        <v>0</v>
      </c>
      <c r="L59" s="31">
        <v>0</v>
      </c>
      <c r="M59" s="24">
        <f>ROUND(G59*L59,P4)</f>
        <v>0</v>
      </c>
      <c r="N59" s="25" t="s">
        <v>177</v>
      </c>
      <c r="O59" s="32">
        <f>M59*AA59</f>
        <v>0</v>
      </c>
      <c r="P59" s="1">
        <v>3</v>
      </c>
      <c r="AA59" s="1">
        <f>IF(P59=1,$O$3,IF(P59=2,$O$4,$O$5))</f>
        <v>0</v>
      </c>
    </row>
    <row r="60" ht="38.25">
      <c r="A60" s="1" t="s">
        <v>127</v>
      </c>
      <c r="E60" s="27" t="s">
        <v>3305</v>
      </c>
    </row>
    <row r="61" ht="25.5">
      <c r="A61" s="1" t="s">
        <v>128</v>
      </c>
      <c r="E61" s="33" t="s">
        <v>5381</v>
      </c>
    </row>
    <row r="62" ht="242.25">
      <c r="A62" s="1" t="s">
        <v>129</v>
      </c>
      <c r="E62" s="27" t="s">
        <v>5382</v>
      </c>
    </row>
  </sheetData>
  <sheetProtection sheet="1" objects="1" scenarios="1" spinCount="100000" saltValue="Lk6BX26t4LJi0fQ2Qtj+C1oVkHB0gIoZ9bEXKlyfRSBqnjmu9fqQAkMkFO4di803yjv9mLhDrVNZ8q7TWdOHww==" hashValue="PXkodJbTo0nlIHluEJdsEsQKgUMebv/AJWJYO6UR2O37mX1pe+yOSaAYLn8QJYN34W9nBza6CJ85KePK/UhPC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93</v>
      </c>
      <c r="M3" s="20">
        <f>Rekapitulace!C53</f>
        <v>0</v>
      </c>
      <c r="N3" s="6" t="s">
        <v>3</v>
      </c>
      <c r="O3">
        <v>0</v>
      </c>
      <c r="P3">
        <v>2</v>
      </c>
    </row>
    <row r="4" ht="34.01575" customHeight="1">
      <c r="A4" s="16" t="s">
        <v>99</v>
      </c>
      <c r="B4" s="17" t="s">
        <v>100</v>
      </c>
      <c r="C4" s="18" t="s">
        <v>93</v>
      </c>
      <c r="D4" s="1"/>
      <c r="E4" s="17" t="s">
        <v>94</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COUNTIFS(L8:L50,"=0",A8:A50,"P")+COUNTIFS(L8:L50,"",A8:A50,"P")+SUM(Q8:Q50)</f>
        <v>0</v>
      </c>
    </row>
    <row r="8">
      <c r="A8" s="1" t="s">
        <v>116</v>
      </c>
      <c r="C8" s="22" t="s">
        <v>5383</v>
      </c>
      <c r="E8" s="23" t="s">
        <v>94</v>
      </c>
      <c r="L8" s="24">
        <f>L9</f>
        <v>0</v>
      </c>
      <c r="M8" s="24">
        <f>M9</f>
        <v>0</v>
      </c>
      <c r="N8" s="25"/>
    </row>
    <row r="9">
      <c r="A9" s="1" t="s">
        <v>118</v>
      </c>
      <c r="C9" s="22" t="s">
        <v>2682</v>
      </c>
      <c r="E9" s="23" t="s">
        <v>657</v>
      </c>
      <c r="L9" s="24">
        <f>SUMIFS(L10:L49,A10:A49,"P")</f>
        <v>0</v>
      </c>
      <c r="M9" s="24">
        <f>SUMIFS(M10:M49,A10:A49,"P")</f>
        <v>0</v>
      </c>
      <c r="N9" s="25"/>
    </row>
    <row r="10">
      <c r="A10" s="1" t="s">
        <v>121</v>
      </c>
      <c r="B10" s="1">
        <v>1</v>
      </c>
      <c r="C10" s="26" t="s">
        <v>5384</v>
      </c>
      <c r="D10" t="s">
        <v>123</v>
      </c>
      <c r="E10" s="27" t="s">
        <v>5385</v>
      </c>
      <c r="F10" s="28" t="s">
        <v>392</v>
      </c>
      <c r="G10" s="29">
        <v>1</v>
      </c>
      <c r="H10" s="28">
        <v>0</v>
      </c>
      <c r="I10" s="30">
        <f>ROUND(G10*H10,P4)</f>
        <v>0</v>
      </c>
      <c r="L10" s="31">
        <v>0</v>
      </c>
      <c r="M10" s="24">
        <f>ROUND(G10*L10,P4)</f>
        <v>0</v>
      </c>
      <c r="N10" s="25" t="s">
        <v>536</v>
      </c>
      <c r="O10" s="32">
        <f>M10*AA10</f>
        <v>0</v>
      </c>
      <c r="P10" s="1">
        <v>3</v>
      </c>
      <c r="AA10" s="1">
        <f>IF(P10=1,$O$3,IF(P10=2,$O$4,$O$5))</f>
        <v>0</v>
      </c>
    </row>
    <row r="11">
      <c r="A11" s="1" t="s">
        <v>127</v>
      </c>
      <c r="E11" s="27" t="s">
        <v>5385</v>
      </c>
    </row>
    <row r="12">
      <c r="A12" s="1" t="s">
        <v>128</v>
      </c>
    </row>
    <row r="13">
      <c r="A13" s="1" t="s">
        <v>129</v>
      </c>
      <c r="E13" s="27" t="s">
        <v>5386</v>
      </c>
    </row>
    <row r="14">
      <c r="A14" s="1" t="s">
        <v>121</v>
      </c>
      <c r="B14" s="1">
        <v>2</v>
      </c>
      <c r="C14" s="26" t="s">
        <v>5387</v>
      </c>
      <c r="D14" t="s">
        <v>123</v>
      </c>
      <c r="E14" s="27" t="s">
        <v>5388</v>
      </c>
      <c r="F14" s="28" t="s">
        <v>392</v>
      </c>
      <c r="G14" s="29">
        <v>1</v>
      </c>
      <c r="H14" s="28">
        <v>0</v>
      </c>
      <c r="I14" s="30">
        <f>ROUND(G14*H14,P4)</f>
        <v>0</v>
      </c>
      <c r="L14" s="31">
        <v>0</v>
      </c>
      <c r="M14" s="24">
        <f>ROUND(G14*L14,P4)</f>
        <v>0</v>
      </c>
      <c r="N14" s="25" t="s">
        <v>123</v>
      </c>
      <c r="O14" s="32">
        <f>M14*AA14</f>
        <v>0</v>
      </c>
      <c r="P14" s="1">
        <v>3</v>
      </c>
      <c r="AA14" s="1">
        <f>IF(P14=1,$O$3,IF(P14=2,$O$4,$O$5))</f>
        <v>0</v>
      </c>
    </row>
    <row r="15">
      <c r="A15" s="1" t="s">
        <v>127</v>
      </c>
      <c r="E15" s="27" t="s">
        <v>5388</v>
      </c>
    </row>
    <row r="16">
      <c r="A16" s="1" t="s">
        <v>128</v>
      </c>
    </row>
    <row r="17" ht="165.75">
      <c r="A17" s="1" t="s">
        <v>129</v>
      </c>
      <c r="E17" s="27" t="s">
        <v>5389</v>
      </c>
    </row>
    <row r="18">
      <c r="A18" s="1" t="s">
        <v>121</v>
      </c>
      <c r="B18" s="1">
        <v>3</v>
      </c>
      <c r="C18" s="26" t="s">
        <v>5390</v>
      </c>
      <c r="D18" t="s">
        <v>123</v>
      </c>
      <c r="E18" s="27" t="s">
        <v>5391</v>
      </c>
      <c r="F18" s="28" t="s">
        <v>392</v>
      </c>
      <c r="G18" s="29">
        <v>1</v>
      </c>
      <c r="H18" s="28">
        <v>0</v>
      </c>
      <c r="I18" s="30">
        <f>ROUND(G18*H18,P4)</f>
        <v>0</v>
      </c>
      <c r="L18" s="31">
        <v>0</v>
      </c>
      <c r="M18" s="24">
        <f>ROUND(G18*L18,P4)</f>
        <v>0</v>
      </c>
      <c r="N18" s="25" t="s">
        <v>123</v>
      </c>
      <c r="O18" s="32">
        <f>M18*AA18</f>
        <v>0</v>
      </c>
      <c r="P18" s="1">
        <v>3</v>
      </c>
      <c r="AA18" s="1">
        <f>IF(P18=1,$O$3,IF(P18=2,$O$4,$O$5))</f>
        <v>0</v>
      </c>
    </row>
    <row r="19">
      <c r="A19" s="1" t="s">
        <v>127</v>
      </c>
      <c r="E19" s="27" t="s">
        <v>5391</v>
      </c>
    </row>
    <row r="20">
      <c r="A20" s="1" t="s">
        <v>128</v>
      </c>
    </row>
    <row r="21" ht="114.75">
      <c r="A21" s="1" t="s">
        <v>129</v>
      </c>
      <c r="E21" s="27" t="s">
        <v>5392</v>
      </c>
    </row>
    <row r="22">
      <c r="A22" s="1" t="s">
        <v>121</v>
      </c>
      <c r="B22" s="1">
        <v>4</v>
      </c>
      <c r="C22" s="26" t="s">
        <v>5393</v>
      </c>
      <c r="D22" t="s">
        <v>123</v>
      </c>
      <c r="E22" s="27" t="s">
        <v>5394</v>
      </c>
      <c r="F22" s="28" t="s">
        <v>392</v>
      </c>
      <c r="G22" s="29">
        <v>1</v>
      </c>
      <c r="H22" s="28">
        <v>0</v>
      </c>
      <c r="I22" s="30">
        <f>ROUND(G22*H22,P4)</f>
        <v>0</v>
      </c>
      <c r="L22" s="31">
        <v>0</v>
      </c>
      <c r="M22" s="24">
        <f>ROUND(G22*L22,P4)</f>
        <v>0</v>
      </c>
      <c r="N22" s="25" t="s">
        <v>123</v>
      </c>
      <c r="O22" s="32">
        <f>M22*AA22</f>
        <v>0</v>
      </c>
      <c r="P22" s="1">
        <v>3</v>
      </c>
      <c r="AA22" s="1">
        <f>IF(P22=1,$O$3,IF(P22=2,$O$4,$O$5))</f>
        <v>0</v>
      </c>
    </row>
    <row r="23">
      <c r="A23" s="1" t="s">
        <v>127</v>
      </c>
      <c r="E23" s="27" t="s">
        <v>5394</v>
      </c>
    </row>
    <row r="24">
      <c r="A24" s="1" t="s">
        <v>128</v>
      </c>
    </row>
    <row r="25" ht="114.75">
      <c r="A25" s="1" t="s">
        <v>129</v>
      </c>
      <c r="E25" s="27" t="s">
        <v>5395</v>
      </c>
    </row>
    <row r="26">
      <c r="A26" s="1" t="s">
        <v>121</v>
      </c>
      <c r="B26" s="1">
        <v>5</v>
      </c>
      <c r="C26" s="26" t="s">
        <v>5396</v>
      </c>
      <c r="D26" t="s">
        <v>123</v>
      </c>
      <c r="E26" s="27" t="s">
        <v>5397</v>
      </c>
      <c r="F26" s="28" t="s">
        <v>392</v>
      </c>
      <c r="G26" s="29">
        <v>1</v>
      </c>
      <c r="H26" s="28">
        <v>0</v>
      </c>
      <c r="I26" s="30">
        <f>ROUND(G26*H26,P4)</f>
        <v>0</v>
      </c>
      <c r="L26" s="31">
        <v>0</v>
      </c>
      <c r="M26" s="24">
        <f>ROUND(G26*L26,P4)</f>
        <v>0</v>
      </c>
      <c r="N26" s="25" t="s">
        <v>123</v>
      </c>
      <c r="O26" s="32">
        <f>M26*AA26</f>
        <v>0</v>
      </c>
      <c r="P26" s="1">
        <v>3</v>
      </c>
      <c r="AA26" s="1">
        <f>IF(P26=1,$O$3,IF(P26=2,$O$4,$O$5))</f>
        <v>0</v>
      </c>
    </row>
    <row r="27">
      <c r="A27" s="1" t="s">
        <v>127</v>
      </c>
      <c r="E27" s="27" t="s">
        <v>5397</v>
      </c>
    </row>
    <row r="28">
      <c r="A28" s="1" t="s">
        <v>128</v>
      </c>
    </row>
    <row r="29" ht="114.75">
      <c r="A29" s="1" t="s">
        <v>129</v>
      </c>
      <c r="E29" s="27" t="s">
        <v>5398</v>
      </c>
    </row>
    <row r="30">
      <c r="A30" s="1" t="s">
        <v>121</v>
      </c>
      <c r="B30" s="1">
        <v>6</v>
      </c>
      <c r="C30" s="26" t="s">
        <v>5399</v>
      </c>
      <c r="D30" t="s">
        <v>123</v>
      </c>
      <c r="E30" s="27" t="s">
        <v>5400</v>
      </c>
      <c r="F30" s="28" t="s">
        <v>392</v>
      </c>
      <c r="G30" s="29">
        <v>1</v>
      </c>
      <c r="H30" s="28">
        <v>0</v>
      </c>
      <c r="I30" s="30">
        <f>ROUND(G30*H30,P4)</f>
        <v>0</v>
      </c>
      <c r="L30" s="31">
        <v>0</v>
      </c>
      <c r="M30" s="24">
        <f>ROUND(G30*L30,P4)</f>
        <v>0</v>
      </c>
      <c r="N30" s="25" t="s">
        <v>123</v>
      </c>
      <c r="O30" s="32">
        <f>M30*AA30</f>
        <v>0</v>
      </c>
      <c r="P30" s="1">
        <v>3</v>
      </c>
      <c r="AA30" s="1">
        <f>IF(P30=1,$O$3,IF(P30=2,$O$4,$O$5))</f>
        <v>0</v>
      </c>
    </row>
    <row r="31">
      <c r="A31" s="1" t="s">
        <v>127</v>
      </c>
      <c r="E31" s="27" t="s">
        <v>5400</v>
      </c>
    </row>
    <row r="32">
      <c r="A32" s="1" t="s">
        <v>128</v>
      </c>
    </row>
    <row r="33" ht="102">
      <c r="A33" s="1" t="s">
        <v>129</v>
      </c>
      <c r="E33" s="27" t="s">
        <v>5401</v>
      </c>
    </row>
    <row r="34">
      <c r="A34" s="1" t="s">
        <v>121</v>
      </c>
      <c r="B34" s="1">
        <v>7</v>
      </c>
      <c r="C34" s="26" t="s">
        <v>5402</v>
      </c>
      <c r="D34" t="s">
        <v>123</v>
      </c>
      <c r="E34" s="27" t="s">
        <v>5403</v>
      </c>
      <c r="F34" s="28" t="s">
        <v>392</v>
      </c>
      <c r="G34" s="29">
        <v>1</v>
      </c>
      <c r="H34" s="28">
        <v>0</v>
      </c>
      <c r="I34" s="30">
        <f>ROUND(G34*H34,P4)</f>
        <v>0</v>
      </c>
      <c r="L34" s="31">
        <v>0</v>
      </c>
      <c r="M34" s="24">
        <f>ROUND(G34*L34,P4)</f>
        <v>0</v>
      </c>
      <c r="N34" s="25" t="s">
        <v>123</v>
      </c>
      <c r="O34" s="32">
        <f>M34*AA34</f>
        <v>0</v>
      </c>
      <c r="P34" s="1">
        <v>3</v>
      </c>
      <c r="AA34" s="1">
        <f>IF(P34=1,$O$3,IF(P34=2,$O$4,$O$5))</f>
        <v>0</v>
      </c>
    </row>
    <row r="35">
      <c r="A35" s="1" t="s">
        <v>127</v>
      </c>
      <c r="E35" s="27" t="s">
        <v>5403</v>
      </c>
    </row>
    <row r="36">
      <c r="A36" s="1" t="s">
        <v>128</v>
      </c>
    </row>
    <row r="37">
      <c r="A37" s="1" t="s">
        <v>129</v>
      </c>
      <c r="E37" s="27" t="s">
        <v>5404</v>
      </c>
    </row>
    <row r="38">
      <c r="A38" s="1" t="s">
        <v>121</v>
      </c>
      <c r="B38" s="1">
        <v>8</v>
      </c>
      <c r="C38" s="26" t="s">
        <v>5405</v>
      </c>
      <c r="D38" t="s">
        <v>123</v>
      </c>
      <c r="E38" s="27" t="s">
        <v>5406</v>
      </c>
      <c r="F38" s="28" t="s">
        <v>392</v>
      </c>
      <c r="G38" s="29">
        <v>1</v>
      </c>
      <c r="H38" s="28">
        <v>0</v>
      </c>
      <c r="I38" s="30">
        <f>ROUND(G38*H38,P4)</f>
        <v>0</v>
      </c>
      <c r="L38" s="31">
        <v>0</v>
      </c>
      <c r="M38" s="24">
        <f>ROUND(G38*L38,P4)</f>
        <v>0</v>
      </c>
      <c r="N38" s="25" t="s">
        <v>123</v>
      </c>
      <c r="O38" s="32">
        <f>M38*AA38</f>
        <v>0</v>
      </c>
      <c r="P38" s="1">
        <v>3</v>
      </c>
      <c r="AA38" s="1">
        <f>IF(P38=1,$O$3,IF(P38=2,$O$4,$O$5))</f>
        <v>0</v>
      </c>
    </row>
    <row r="39">
      <c r="A39" s="1" t="s">
        <v>127</v>
      </c>
      <c r="E39" s="27" t="s">
        <v>5406</v>
      </c>
    </row>
    <row r="40">
      <c r="A40" s="1" t="s">
        <v>128</v>
      </c>
    </row>
    <row r="41">
      <c r="A41" s="1" t="s">
        <v>129</v>
      </c>
      <c r="E41" s="27" t="s">
        <v>123</v>
      </c>
    </row>
    <row r="42">
      <c r="A42" s="1" t="s">
        <v>121</v>
      </c>
      <c r="B42" s="1">
        <v>9</v>
      </c>
      <c r="C42" s="26" t="s">
        <v>5407</v>
      </c>
      <c r="D42" t="s">
        <v>123</v>
      </c>
      <c r="E42" s="27" t="s">
        <v>5408</v>
      </c>
      <c r="F42" s="28" t="s">
        <v>392</v>
      </c>
      <c r="G42" s="29">
        <v>1</v>
      </c>
      <c r="H42" s="28">
        <v>0</v>
      </c>
      <c r="I42" s="30">
        <f>ROUND(G42*H42,P4)</f>
        <v>0</v>
      </c>
      <c r="L42" s="31">
        <v>0</v>
      </c>
      <c r="M42" s="24">
        <f>ROUND(G42*L42,P4)</f>
        <v>0</v>
      </c>
      <c r="N42" s="25" t="s">
        <v>123</v>
      </c>
      <c r="O42" s="32">
        <f>M42*AA42</f>
        <v>0</v>
      </c>
      <c r="P42" s="1">
        <v>3</v>
      </c>
      <c r="AA42" s="1">
        <f>IF(P42=1,$O$3,IF(P42=2,$O$4,$O$5))</f>
        <v>0</v>
      </c>
    </row>
    <row r="43">
      <c r="A43" s="1" t="s">
        <v>127</v>
      </c>
      <c r="E43" s="27" t="s">
        <v>5408</v>
      </c>
    </row>
    <row r="44">
      <c r="A44" s="1" t="s">
        <v>128</v>
      </c>
    </row>
    <row r="45" ht="89.25">
      <c r="A45" s="1" t="s">
        <v>129</v>
      </c>
      <c r="E45" s="27" t="s">
        <v>5409</v>
      </c>
    </row>
    <row r="46" ht="25.5">
      <c r="A46" s="1" t="s">
        <v>121</v>
      </c>
      <c r="B46" s="1">
        <v>10</v>
      </c>
      <c r="C46" s="26" t="s">
        <v>5410</v>
      </c>
      <c r="D46" t="s">
        <v>123</v>
      </c>
      <c r="E46" s="27" t="s">
        <v>5411</v>
      </c>
      <c r="F46" s="28" t="s">
        <v>392</v>
      </c>
      <c r="G46" s="29">
        <v>1</v>
      </c>
      <c r="H46" s="28">
        <v>0</v>
      </c>
      <c r="I46" s="30">
        <f>ROUND(G46*H46,P4)</f>
        <v>0</v>
      </c>
      <c r="L46" s="31">
        <v>0</v>
      </c>
      <c r="M46" s="24">
        <f>ROUND(G46*L46,P4)</f>
        <v>0</v>
      </c>
      <c r="N46" s="25" t="s">
        <v>123</v>
      </c>
      <c r="O46" s="32">
        <f>M46*AA46</f>
        <v>0</v>
      </c>
      <c r="P46" s="1">
        <v>3</v>
      </c>
      <c r="AA46" s="1">
        <f>IF(P46=1,$O$3,IF(P46=2,$O$4,$O$5))</f>
        <v>0</v>
      </c>
    </row>
    <row r="47" ht="25.5">
      <c r="A47" s="1" t="s">
        <v>127</v>
      </c>
      <c r="E47" s="27" t="s">
        <v>5411</v>
      </c>
    </row>
    <row r="48">
      <c r="A48" s="1" t="s">
        <v>128</v>
      </c>
    </row>
    <row r="49" ht="51">
      <c r="A49" s="1" t="s">
        <v>129</v>
      </c>
      <c r="E49" s="27" t="s">
        <v>5412</v>
      </c>
    </row>
  </sheetData>
  <sheetProtection sheet="1" objects="1" scenarios="1" spinCount="100000" saltValue="wr4mwXwoYl7Wlreecxidhdi70xUnIm6wjMyA1rM50r80BmvC0kwBFJQ2F9kCjoK4tayFJlhaM06/s46Z4I60IQ==" hashValue="f0mDMV8y60qMf53wVH26XcZFaejV74H3EVZIBSgCYJnaq58J1XO8KJqdTuIucWh7r0jmyYv+Z/vJiP72p3Gt6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COUNTIFS(L8:L117,"=0",A8:A117,"P")+COUNTIFS(L8:L117,"",A8:A117,"P")+SUM(Q8:Q117)</f>
        <v>0</v>
      </c>
    </row>
    <row r="8">
      <c r="A8" s="1" t="s">
        <v>116</v>
      </c>
      <c r="C8" s="22" t="s">
        <v>531</v>
      </c>
      <c r="E8" s="23" t="s">
        <v>21</v>
      </c>
      <c r="L8" s="24">
        <f>L9+L14+L67+L104</f>
        <v>0</v>
      </c>
      <c r="M8" s="24">
        <f>M9+M14+M67+M104</f>
        <v>0</v>
      </c>
      <c r="N8" s="25"/>
    </row>
    <row r="9">
      <c r="A9" s="1" t="s">
        <v>118</v>
      </c>
      <c r="C9" s="22" t="s">
        <v>532</v>
      </c>
      <c r="E9" s="23" t="s">
        <v>533</v>
      </c>
      <c r="L9" s="24">
        <f>SUMIFS(L10:L13,A10:A13,"P")</f>
        <v>0</v>
      </c>
      <c r="M9" s="24">
        <f>SUMIFS(M10:M13,A10:A13,"P")</f>
        <v>0</v>
      </c>
      <c r="N9" s="25"/>
    </row>
    <row r="10" ht="25.5">
      <c r="A10" s="1" t="s">
        <v>121</v>
      </c>
      <c r="B10" s="1">
        <v>13</v>
      </c>
      <c r="C10" s="26" t="s">
        <v>534</v>
      </c>
      <c r="D10" t="s">
        <v>123</v>
      </c>
      <c r="E10" s="27" t="s">
        <v>535</v>
      </c>
      <c r="F10" s="28" t="s">
        <v>149</v>
      </c>
      <c r="G10" s="29">
        <v>1</v>
      </c>
      <c r="H10" s="28">
        <v>0</v>
      </c>
      <c r="I10" s="30">
        <f>ROUND(G10*H10,P4)</f>
        <v>0</v>
      </c>
      <c r="L10" s="31">
        <v>0</v>
      </c>
      <c r="M10" s="24">
        <f>ROUND(G10*L10,P4)</f>
        <v>0</v>
      </c>
      <c r="N10" s="25" t="s">
        <v>536</v>
      </c>
      <c r="O10" s="32">
        <f>M10*AA10</f>
        <v>0</v>
      </c>
      <c r="P10" s="1">
        <v>3</v>
      </c>
      <c r="AA10" s="1">
        <f>IF(P10=1,$O$3,IF(P10=2,$O$4,$O$5))</f>
        <v>0</v>
      </c>
    </row>
    <row r="11" ht="25.5">
      <c r="A11" s="1" t="s">
        <v>127</v>
      </c>
      <c r="E11" s="27" t="s">
        <v>535</v>
      </c>
    </row>
    <row r="12">
      <c r="A12" s="1" t="s">
        <v>128</v>
      </c>
    </row>
    <row r="13">
      <c r="A13" s="1" t="s">
        <v>129</v>
      </c>
      <c r="E13" s="27" t="s">
        <v>123</v>
      </c>
    </row>
    <row r="14">
      <c r="A14" s="1" t="s">
        <v>118</v>
      </c>
      <c r="C14" s="22" t="s">
        <v>537</v>
      </c>
      <c r="E14" s="23" t="s">
        <v>538</v>
      </c>
      <c r="L14" s="24">
        <f>SUMIFS(L15:L66,A15:A66,"P")</f>
        <v>0</v>
      </c>
      <c r="M14" s="24">
        <f>SUMIFS(M15:M66,A15:A66,"P")</f>
        <v>0</v>
      </c>
      <c r="N14" s="25"/>
    </row>
    <row r="15" ht="25.5">
      <c r="A15" s="1" t="s">
        <v>121</v>
      </c>
      <c r="B15" s="1">
        <v>14</v>
      </c>
      <c r="C15" s="26" t="s">
        <v>539</v>
      </c>
      <c r="D15" t="s">
        <v>123</v>
      </c>
      <c r="E15" s="27" t="s">
        <v>540</v>
      </c>
      <c r="F15" s="28" t="s">
        <v>142</v>
      </c>
      <c r="G15" s="29">
        <v>95</v>
      </c>
      <c r="H15" s="28">
        <v>0</v>
      </c>
      <c r="I15" s="30">
        <f>ROUND(G15*H15,P4)</f>
        <v>0</v>
      </c>
      <c r="L15" s="31">
        <v>0</v>
      </c>
      <c r="M15" s="24">
        <f>ROUND(G15*L15,P4)</f>
        <v>0</v>
      </c>
      <c r="N15" s="25" t="s">
        <v>536</v>
      </c>
      <c r="O15" s="32">
        <f>M15*AA15</f>
        <v>0</v>
      </c>
      <c r="P15" s="1">
        <v>3</v>
      </c>
      <c r="AA15" s="1">
        <f>IF(P15=1,$O$3,IF(P15=2,$O$4,$O$5))</f>
        <v>0</v>
      </c>
    </row>
    <row r="16" ht="63.75">
      <c r="A16" s="1" t="s">
        <v>127</v>
      </c>
      <c r="E16" s="27" t="s">
        <v>541</v>
      </c>
    </row>
    <row r="17">
      <c r="A17" s="1" t="s">
        <v>128</v>
      </c>
    </row>
    <row r="18">
      <c r="A18" s="1" t="s">
        <v>129</v>
      </c>
      <c r="E18" s="27" t="s">
        <v>123</v>
      </c>
    </row>
    <row r="19">
      <c r="A19" s="1" t="s">
        <v>121</v>
      </c>
      <c r="B19" s="1">
        <v>16</v>
      </c>
      <c r="C19" s="26" t="s">
        <v>542</v>
      </c>
      <c r="D19" t="s">
        <v>123</v>
      </c>
      <c r="E19" s="27" t="s">
        <v>543</v>
      </c>
      <c r="F19" s="28" t="s">
        <v>149</v>
      </c>
      <c r="G19" s="29">
        <v>1</v>
      </c>
      <c r="H19" s="28">
        <v>0</v>
      </c>
      <c r="I19" s="30">
        <f>ROUND(G19*H19,P4)</f>
        <v>0</v>
      </c>
      <c r="L19" s="31">
        <v>0</v>
      </c>
      <c r="M19" s="24">
        <f>ROUND(G19*L19,P4)</f>
        <v>0</v>
      </c>
      <c r="N19" s="25" t="s">
        <v>536</v>
      </c>
      <c r="O19" s="32">
        <f>M19*AA19</f>
        <v>0</v>
      </c>
      <c r="P19" s="1">
        <v>3</v>
      </c>
      <c r="AA19" s="1">
        <f>IF(P19=1,$O$3,IF(P19=2,$O$4,$O$5))</f>
        <v>0</v>
      </c>
    </row>
    <row r="20">
      <c r="A20" s="1" t="s">
        <v>127</v>
      </c>
      <c r="E20" s="27" t="s">
        <v>543</v>
      </c>
    </row>
    <row r="21">
      <c r="A21" s="1" t="s">
        <v>128</v>
      </c>
    </row>
    <row r="22">
      <c r="A22" s="1" t="s">
        <v>129</v>
      </c>
      <c r="E22" s="27" t="s">
        <v>123</v>
      </c>
    </row>
    <row r="23">
      <c r="A23" s="1" t="s">
        <v>121</v>
      </c>
      <c r="B23" s="1">
        <v>17</v>
      </c>
      <c r="C23" s="26" t="s">
        <v>544</v>
      </c>
      <c r="D23" t="s">
        <v>123</v>
      </c>
      <c r="E23" s="27" t="s">
        <v>545</v>
      </c>
      <c r="F23" s="28" t="s">
        <v>149</v>
      </c>
      <c r="G23" s="29">
        <v>10</v>
      </c>
      <c r="H23" s="28">
        <v>0</v>
      </c>
      <c r="I23" s="30">
        <f>ROUND(G23*H23,P4)</f>
        <v>0</v>
      </c>
      <c r="L23" s="31">
        <v>0</v>
      </c>
      <c r="M23" s="24">
        <f>ROUND(G23*L23,P4)</f>
        <v>0</v>
      </c>
      <c r="N23" s="25" t="s">
        <v>536</v>
      </c>
      <c r="O23" s="32">
        <f>M23*AA23</f>
        <v>0</v>
      </c>
      <c r="P23" s="1">
        <v>3</v>
      </c>
      <c r="AA23" s="1">
        <f>IF(P23=1,$O$3,IF(P23=2,$O$4,$O$5))</f>
        <v>0</v>
      </c>
    </row>
    <row r="24">
      <c r="A24" s="1" t="s">
        <v>127</v>
      </c>
      <c r="E24" s="27" t="s">
        <v>545</v>
      </c>
    </row>
    <row r="25">
      <c r="A25" s="1" t="s">
        <v>128</v>
      </c>
    </row>
    <row r="26">
      <c r="A26" s="1" t="s">
        <v>129</v>
      </c>
      <c r="E26" s="27" t="s">
        <v>123</v>
      </c>
    </row>
    <row r="27">
      <c r="A27" s="1" t="s">
        <v>121</v>
      </c>
      <c r="B27" s="1">
        <v>20</v>
      </c>
      <c r="C27" s="26" t="s">
        <v>546</v>
      </c>
      <c r="D27" t="s">
        <v>123</v>
      </c>
      <c r="E27" s="27" t="s">
        <v>547</v>
      </c>
      <c r="F27" s="28" t="s">
        <v>142</v>
      </c>
      <c r="G27" s="29">
        <v>450</v>
      </c>
      <c r="H27" s="28">
        <v>0</v>
      </c>
      <c r="I27" s="30">
        <f>ROUND(G27*H27,P4)</f>
        <v>0</v>
      </c>
      <c r="L27" s="31">
        <v>0</v>
      </c>
      <c r="M27" s="24">
        <f>ROUND(G27*L27,P4)</f>
        <v>0</v>
      </c>
      <c r="N27" s="25" t="s">
        <v>536</v>
      </c>
      <c r="O27" s="32">
        <f>M27*AA27</f>
        <v>0</v>
      </c>
      <c r="P27" s="1">
        <v>3</v>
      </c>
      <c r="AA27" s="1">
        <f>IF(P27=1,$O$3,IF(P27=2,$O$4,$O$5))</f>
        <v>0</v>
      </c>
    </row>
    <row r="28">
      <c r="A28" s="1" t="s">
        <v>127</v>
      </c>
      <c r="E28" s="27" t="s">
        <v>547</v>
      </c>
    </row>
    <row r="29">
      <c r="A29" s="1" t="s">
        <v>128</v>
      </c>
    </row>
    <row r="30">
      <c r="A30" s="1" t="s">
        <v>129</v>
      </c>
      <c r="E30" s="27" t="s">
        <v>123</v>
      </c>
    </row>
    <row r="31" ht="25.5">
      <c r="A31" s="1" t="s">
        <v>121</v>
      </c>
      <c r="B31" s="1">
        <v>22</v>
      </c>
      <c r="C31" s="26" t="s">
        <v>548</v>
      </c>
      <c r="D31" t="s">
        <v>123</v>
      </c>
      <c r="E31" s="27" t="s">
        <v>549</v>
      </c>
      <c r="F31" s="28" t="s">
        <v>149</v>
      </c>
      <c r="G31" s="29">
        <v>2</v>
      </c>
      <c r="H31" s="28">
        <v>0</v>
      </c>
      <c r="I31" s="30">
        <f>ROUND(G31*H31,P4)</f>
        <v>0</v>
      </c>
      <c r="L31" s="31">
        <v>0</v>
      </c>
      <c r="M31" s="24">
        <f>ROUND(G31*L31,P4)</f>
        <v>0</v>
      </c>
      <c r="N31" s="25" t="s">
        <v>536</v>
      </c>
      <c r="O31" s="32">
        <f>M31*AA31</f>
        <v>0</v>
      </c>
      <c r="P31" s="1">
        <v>3</v>
      </c>
      <c r="AA31" s="1">
        <f>IF(P31=1,$O$3,IF(P31=2,$O$4,$O$5))</f>
        <v>0</v>
      </c>
    </row>
    <row r="32" ht="25.5">
      <c r="A32" s="1" t="s">
        <v>127</v>
      </c>
      <c r="E32" s="27" t="s">
        <v>549</v>
      </c>
    </row>
    <row r="33">
      <c r="A33" s="1" t="s">
        <v>128</v>
      </c>
    </row>
    <row r="34">
      <c r="A34" s="1" t="s">
        <v>129</v>
      </c>
      <c r="E34" s="27" t="s">
        <v>123</v>
      </c>
    </row>
    <row r="35">
      <c r="A35" s="1" t="s">
        <v>121</v>
      </c>
      <c r="B35" s="1">
        <v>23</v>
      </c>
      <c r="C35" s="26" t="s">
        <v>550</v>
      </c>
      <c r="D35" t="s">
        <v>123</v>
      </c>
      <c r="E35" s="27" t="s">
        <v>551</v>
      </c>
      <c r="F35" s="28" t="s">
        <v>142</v>
      </c>
      <c r="G35" s="29">
        <v>450</v>
      </c>
      <c r="H35" s="28">
        <v>0</v>
      </c>
      <c r="I35" s="30">
        <f>ROUND(G35*H35,P4)</f>
        <v>0</v>
      </c>
      <c r="L35" s="31">
        <v>0</v>
      </c>
      <c r="M35" s="24">
        <f>ROUND(G35*L35,P4)</f>
        <v>0</v>
      </c>
      <c r="N35" s="25" t="s">
        <v>536</v>
      </c>
      <c r="O35" s="32">
        <f>M35*AA35</f>
        <v>0</v>
      </c>
      <c r="P35" s="1">
        <v>3</v>
      </c>
      <c r="AA35" s="1">
        <f>IF(P35=1,$O$3,IF(P35=2,$O$4,$O$5))</f>
        <v>0</v>
      </c>
    </row>
    <row r="36">
      <c r="A36" s="1" t="s">
        <v>127</v>
      </c>
      <c r="E36" s="27" t="s">
        <v>551</v>
      </c>
    </row>
    <row r="37">
      <c r="A37" s="1" t="s">
        <v>128</v>
      </c>
    </row>
    <row r="38">
      <c r="A38" s="1" t="s">
        <v>129</v>
      </c>
      <c r="E38" s="27" t="s">
        <v>123</v>
      </c>
    </row>
    <row r="39" ht="25.5">
      <c r="A39" s="1" t="s">
        <v>121</v>
      </c>
      <c r="B39" s="1">
        <v>25</v>
      </c>
      <c r="C39" s="26" t="s">
        <v>552</v>
      </c>
      <c r="D39" t="s">
        <v>123</v>
      </c>
      <c r="E39" s="27" t="s">
        <v>553</v>
      </c>
      <c r="F39" s="28" t="s">
        <v>142</v>
      </c>
      <c r="G39" s="29">
        <v>200</v>
      </c>
      <c r="H39" s="28">
        <v>0</v>
      </c>
      <c r="I39" s="30">
        <f>ROUND(G39*H39,P4)</f>
        <v>0</v>
      </c>
      <c r="L39" s="31">
        <v>0</v>
      </c>
      <c r="M39" s="24">
        <f>ROUND(G39*L39,P4)</f>
        <v>0</v>
      </c>
      <c r="N39" s="25" t="s">
        <v>536</v>
      </c>
      <c r="O39" s="32">
        <f>M39*AA39</f>
        <v>0</v>
      </c>
      <c r="P39" s="1">
        <v>3</v>
      </c>
      <c r="AA39" s="1">
        <f>IF(P39=1,$O$3,IF(P39=2,$O$4,$O$5))</f>
        <v>0</v>
      </c>
    </row>
    <row r="40" ht="25.5">
      <c r="A40" s="1" t="s">
        <v>127</v>
      </c>
      <c r="E40" s="27" t="s">
        <v>553</v>
      </c>
    </row>
    <row r="41">
      <c r="A41" s="1" t="s">
        <v>128</v>
      </c>
    </row>
    <row r="42">
      <c r="A42" s="1" t="s">
        <v>129</v>
      </c>
      <c r="E42" s="27" t="s">
        <v>123</v>
      </c>
    </row>
    <row r="43">
      <c r="A43" s="1" t="s">
        <v>121</v>
      </c>
      <c r="B43" s="1">
        <v>21</v>
      </c>
      <c r="C43" s="26" t="s">
        <v>554</v>
      </c>
      <c r="D43" t="s">
        <v>123</v>
      </c>
      <c r="E43" s="27" t="s">
        <v>555</v>
      </c>
      <c r="F43" s="28" t="s">
        <v>142</v>
      </c>
      <c r="G43" s="29">
        <v>472.5</v>
      </c>
      <c r="H43" s="28">
        <v>1.0000000000000001E-05</v>
      </c>
      <c r="I43" s="30">
        <f>ROUND(G43*H43,P4)</f>
        <v>0</v>
      </c>
      <c r="L43" s="31">
        <v>0</v>
      </c>
      <c r="M43" s="24">
        <f>ROUND(G43*L43,P4)</f>
        <v>0</v>
      </c>
      <c r="N43" s="25" t="s">
        <v>536</v>
      </c>
      <c r="O43" s="32">
        <f>M43*AA43</f>
        <v>0</v>
      </c>
      <c r="P43" s="1">
        <v>3</v>
      </c>
      <c r="AA43" s="1">
        <f>IF(P43=1,$O$3,IF(P43=2,$O$4,$O$5))</f>
        <v>0</v>
      </c>
    </row>
    <row r="44">
      <c r="A44" s="1" t="s">
        <v>127</v>
      </c>
      <c r="E44" s="27" t="s">
        <v>555</v>
      </c>
    </row>
    <row r="45">
      <c r="A45" s="1" t="s">
        <v>128</v>
      </c>
    </row>
    <row r="46">
      <c r="A46" s="1" t="s">
        <v>129</v>
      </c>
      <c r="E46" s="27" t="s">
        <v>123</v>
      </c>
    </row>
    <row r="47" ht="25.5">
      <c r="A47" s="1" t="s">
        <v>121</v>
      </c>
      <c r="B47" s="1">
        <v>15</v>
      </c>
      <c r="C47" s="26" t="s">
        <v>556</v>
      </c>
      <c r="D47" t="s">
        <v>123</v>
      </c>
      <c r="E47" s="27" t="s">
        <v>557</v>
      </c>
      <c r="F47" s="28" t="s">
        <v>142</v>
      </c>
      <c r="G47" s="29">
        <v>95</v>
      </c>
      <c r="H47" s="28">
        <v>0.00042999999999999999</v>
      </c>
      <c r="I47" s="30">
        <f>ROUND(G47*H47,P4)</f>
        <v>0</v>
      </c>
      <c r="L47" s="31">
        <v>0</v>
      </c>
      <c r="M47" s="24">
        <f>ROUND(G47*L47,P4)</f>
        <v>0</v>
      </c>
      <c r="N47" s="25" t="s">
        <v>536</v>
      </c>
      <c r="O47" s="32">
        <f>M47*AA47</f>
        <v>0</v>
      </c>
      <c r="P47" s="1">
        <v>3</v>
      </c>
      <c r="AA47" s="1">
        <f>IF(P47=1,$O$3,IF(P47=2,$O$4,$O$5))</f>
        <v>0</v>
      </c>
    </row>
    <row r="48" ht="25.5">
      <c r="A48" s="1" t="s">
        <v>127</v>
      </c>
      <c r="E48" s="27" t="s">
        <v>557</v>
      </c>
    </row>
    <row r="49">
      <c r="A49" s="1" t="s">
        <v>128</v>
      </c>
    </row>
    <row r="50">
      <c r="A50" s="1" t="s">
        <v>129</v>
      </c>
      <c r="E50" s="27" t="s">
        <v>123</v>
      </c>
    </row>
    <row r="51">
      <c r="A51" s="1" t="s">
        <v>121</v>
      </c>
      <c r="B51" s="1">
        <v>26</v>
      </c>
      <c r="C51" s="26" t="s">
        <v>558</v>
      </c>
      <c r="D51" t="s">
        <v>123</v>
      </c>
      <c r="E51" s="27" t="s">
        <v>559</v>
      </c>
      <c r="F51" s="28" t="s">
        <v>142</v>
      </c>
      <c r="G51" s="29">
        <v>200</v>
      </c>
      <c r="H51" s="28">
        <v>0.00040000000000000002</v>
      </c>
      <c r="I51" s="30">
        <f>ROUND(G51*H51,P4)</f>
        <v>0</v>
      </c>
      <c r="L51" s="31">
        <v>0</v>
      </c>
      <c r="M51" s="24">
        <f>ROUND(G51*L51,P4)</f>
        <v>0</v>
      </c>
      <c r="N51" s="25" t="s">
        <v>536</v>
      </c>
      <c r="O51" s="32">
        <f>M51*AA51</f>
        <v>0</v>
      </c>
      <c r="P51" s="1">
        <v>3</v>
      </c>
      <c r="AA51" s="1">
        <f>IF(P51=1,$O$3,IF(P51=2,$O$4,$O$5))</f>
        <v>0</v>
      </c>
    </row>
    <row r="52">
      <c r="A52" s="1" t="s">
        <v>127</v>
      </c>
      <c r="E52" s="27" t="s">
        <v>559</v>
      </c>
    </row>
    <row r="53">
      <c r="A53" s="1" t="s">
        <v>128</v>
      </c>
    </row>
    <row r="54">
      <c r="A54" s="1" t="s">
        <v>129</v>
      </c>
      <c r="E54" s="27" t="s">
        <v>123</v>
      </c>
    </row>
    <row r="55">
      <c r="A55" s="1" t="s">
        <v>121</v>
      </c>
      <c r="B55" s="1">
        <v>19</v>
      </c>
      <c r="C55" s="26" t="s">
        <v>560</v>
      </c>
      <c r="D55" t="s">
        <v>123</v>
      </c>
      <c r="E55" s="27" t="s">
        <v>561</v>
      </c>
      <c r="F55" s="28" t="s">
        <v>149</v>
      </c>
      <c r="G55" s="29">
        <v>4</v>
      </c>
      <c r="H55" s="28">
        <v>0.00035</v>
      </c>
      <c r="I55" s="30">
        <f>ROUND(G55*H55,P4)</f>
        <v>0</v>
      </c>
      <c r="L55" s="31">
        <v>0</v>
      </c>
      <c r="M55" s="24">
        <f>ROUND(G55*L55,P4)</f>
        <v>0</v>
      </c>
      <c r="N55" s="25" t="s">
        <v>536</v>
      </c>
      <c r="O55" s="32">
        <f>M55*AA55</f>
        <v>0</v>
      </c>
      <c r="P55" s="1">
        <v>3</v>
      </c>
      <c r="AA55" s="1">
        <f>IF(P55=1,$O$3,IF(P55=2,$O$4,$O$5))</f>
        <v>0</v>
      </c>
    </row>
    <row r="56">
      <c r="A56" s="1" t="s">
        <v>127</v>
      </c>
      <c r="E56" s="27" t="s">
        <v>561</v>
      </c>
    </row>
    <row r="57">
      <c r="A57" s="1" t="s">
        <v>128</v>
      </c>
    </row>
    <row r="58">
      <c r="A58" s="1" t="s">
        <v>129</v>
      </c>
      <c r="E58" s="27" t="s">
        <v>123</v>
      </c>
    </row>
    <row r="59">
      <c r="A59" s="1" t="s">
        <v>121</v>
      </c>
      <c r="B59" s="1">
        <v>18</v>
      </c>
      <c r="C59" s="26" t="s">
        <v>562</v>
      </c>
      <c r="D59" t="s">
        <v>123</v>
      </c>
      <c r="E59" s="27" t="s">
        <v>563</v>
      </c>
      <c r="F59" s="28" t="s">
        <v>149</v>
      </c>
      <c r="G59" s="29">
        <v>6</v>
      </c>
      <c r="H59" s="28">
        <v>0.00016000000000000001</v>
      </c>
      <c r="I59" s="30">
        <f>ROUND(G59*H59,P4)</f>
        <v>0</v>
      </c>
      <c r="L59" s="31">
        <v>0</v>
      </c>
      <c r="M59" s="24">
        <f>ROUND(G59*L59,P4)</f>
        <v>0</v>
      </c>
      <c r="N59" s="25" t="s">
        <v>536</v>
      </c>
      <c r="O59" s="32">
        <f>M59*AA59</f>
        <v>0</v>
      </c>
      <c r="P59" s="1">
        <v>3</v>
      </c>
      <c r="AA59" s="1">
        <f>IF(P59=1,$O$3,IF(P59=2,$O$4,$O$5))</f>
        <v>0</v>
      </c>
    </row>
    <row r="60">
      <c r="A60" s="1" t="s">
        <v>127</v>
      </c>
      <c r="E60" s="27" t="s">
        <v>563</v>
      </c>
    </row>
    <row r="61">
      <c r="A61" s="1" t="s">
        <v>128</v>
      </c>
    </row>
    <row r="62">
      <c r="A62" s="1" t="s">
        <v>129</v>
      </c>
      <c r="E62" s="27" t="s">
        <v>123</v>
      </c>
    </row>
    <row r="63">
      <c r="A63" s="1" t="s">
        <v>121</v>
      </c>
      <c r="B63" s="1">
        <v>24</v>
      </c>
      <c r="C63" s="26" t="s">
        <v>564</v>
      </c>
      <c r="D63" t="s">
        <v>123</v>
      </c>
      <c r="E63" s="27" t="s">
        <v>565</v>
      </c>
      <c r="F63" s="28" t="s">
        <v>142</v>
      </c>
      <c r="G63" s="29">
        <v>472.5</v>
      </c>
      <c r="H63" s="28">
        <v>0.0001</v>
      </c>
      <c r="I63" s="30">
        <f>ROUND(G63*H63,P4)</f>
        <v>0</v>
      </c>
      <c r="L63" s="31">
        <v>0</v>
      </c>
      <c r="M63" s="24">
        <f>ROUND(G63*L63,P4)</f>
        <v>0</v>
      </c>
      <c r="N63" s="25" t="s">
        <v>536</v>
      </c>
      <c r="O63" s="32">
        <f>M63*AA63</f>
        <v>0</v>
      </c>
      <c r="P63" s="1">
        <v>3</v>
      </c>
      <c r="AA63" s="1">
        <f>IF(P63=1,$O$3,IF(P63=2,$O$4,$O$5))</f>
        <v>0</v>
      </c>
    </row>
    <row r="64">
      <c r="A64" s="1" t="s">
        <v>127</v>
      </c>
      <c r="E64" s="27" t="s">
        <v>565</v>
      </c>
    </row>
    <row r="65">
      <c r="A65" s="1" t="s">
        <v>128</v>
      </c>
    </row>
    <row r="66">
      <c r="A66" s="1" t="s">
        <v>129</v>
      </c>
      <c r="E66" s="27" t="s">
        <v>123</v>
      </c>
    </row>
    <row r="67">
      <c r="A67" s="1" t="s">
        <v>118</v>
      </c>
      <c r="C67" s="22" t="s">
        <v>566</v>
      </c>
      <c r="E67" s="23" t="s">
        <v>567</v>
      </c>
      <c r="L67" s="24">
        <f>SUMIFS(L68:L103,A68:A103,"P")</f>
        <v>0</v>
      </c>
      <c r="M67" s="24">
        <f>SUMIFS(M68:M103,A68:A103,"P")</f>
        <v>0</v>
      </c>
      <c r="N67" s="25"/>
    </row>
    <row r="68">
      <c r="A68" s="1" t="s">
        <v>121</v>
      </c>
      <c r="B68" s="1">
        <v>3</v>
      </c>
      <c r="C68" s="26" t="s">
        <v>568</v>
      </c>
      <c r="D68" t="s">
        <v>123</v>
      </c>
      <c r="E68" s="27" t="s">
        <v>569</v>
      </c>
      <c r="F68" s="28" t="s">
        <v>142</v>
      </c>
      <c r="G68" s="29">
        <v>34.5</v>
      </c>
      <c r="H68" s="28">
        <v>6.9999999999999994E-05</v>
      </c>
      <c r="I68" s="30">
        <f>ROUND(G68*H68,P4)</f>
        <v>0</v>
      </c>
      <c r="L68" s="31">
        <v>0</v>
      </c>
      <c r="M68" s="24">
        <f>ROUND(G68*L68,P4)</f>
        <v>0</v>
      </c>
      <c r="N68" s="25" t="s">
        <v>536</v>
      </c>
      <c r="O68" s="32">
        <f>M68*AA68</f>
        <v>0</v>
      </c>
      <c r="P68" s="1">
        <v>3</v>
      </c>
      <c r="AA68" s="1">
        <f>IF(P68=1,$O$3,IF(P68=2,$O$4,$O$5))</f>
        <v>0</v>
      </c>
    </row>
    <row r="69">
      <c r="A69" s="1" t="s">
        <v>127</v>
      </c>
      <c r="E69" s="27" t="s">
        <v>569</v>
      </c>
    </row>
    <row r="70">
      <c r="A70" s="1" t="s">
        <v>128</v>
      </c>
    </row>
    <row r="71">
      <c r="A71" s="1" t="s">
        <v>129</v>
      </c>
      <c r="E71" s="27" t="s">
        <v>123</v>
      </c>
    </row>
    <row r="72" ht="38.25">
      <c r="A72" s="1" t="s">
        <v>121</v>
      </c>
      <c r="B72" s="1">
        <v>2</v>
      </c>
      <c r="C72" s="26" t="s">
        <v>570</v>
      </c>
      <c r="D72" t="s">
        <v>123</v>
      </c>
      <c r="E72" s="27" t="s">
        <v>571</v>
      </c>
      <c r="F72" s="28" t="s">
        <v>142</v>
      </c>
      <c r="G72" s="29">
        <v>30</v>
      </c>
      <c r="H72" s="28">
        <v>0</v>
      </c>
      <c r="I72" s="30">
        <f>ROUND(G72*H72,P4)</f>
        <v>0</v>
      </c>
      <c r="L72" s="31">
        <v>0</v>
      </c>
      <c r="M72" s="24">
        <f>ROUND(G72*L72,P4)</f>
        <v>0</v>
      </c>
      <c r="N72" s="25" t="s">
        <v>536</v>
      </c>
      <c r="O72" s="32">
        <f>M72*AA72</f>
        <v>0</v>
      </c>
      <c r="P72" s="1">
        <v>3</v>
      </c>
      <c r="AA72" s="1">
        <f>IF(P72=1,$O$3,IF(P72=2,$O$4,$O$5))</f>
        <v>0</v>
      </c>
    </row>
    <row r="73" ht="38.25">
      <c r="A73" s="1" t="s">
        <v>127</v>
      </c>
      <c r="E73" s="27" t="s">
        <v>572</v>
      </c>
    </row>
    <row r="74">
      <c r="A74" s="1" t="s">
        <v>128</v>
      </c>
    </row>
    <row r="75">
      <c r="A75" s="1" t="s">
        <v>129</v>
      </c>
      <c r="E75" s="27" t="s">
        <v>123</v>
      </c>
    </row>
    <row r="76" ht="25.5">
      <c r="A76" s="1" t="s">
        <v>121</v>
      </c>
      <c r="B76" s="1">
        <v>4</v>
      </c>
      <c r="C76" s="26" t="s">
        <v>573</v>
      </c>
      <c r="D76" t="s">
        <v>123</v>
      </c>
      <c r="E76" s="27" t="s">
        <v>574</v>
      </c>
      <c r="F76" s="28" t="s">
        <v>149</v>
      </c>
      <c r="G76" s="29">
        <v>2</v>
      </c>
      <c r="H76" s="28">
        <v>0</v>
      </c>
      <c r="I76" s="30">
        <f>ROUND(G76*H76,P4)</f>
        <v>0</v>
      </c>
      <c r="L76" s="31">
        <v>0</v>
      </c>
      <c r="M76" s="24">
        <f>ROUND(G76*L76,P4)</f>
        <v>0</v>
      </c>
      <c r="N76" s="25" t="s">
        <v>536</v>
      </c>
      <c r="O76" s="32">
        <f>M76*AA76</f>
        <v>0</v>
      </c>
      <c r="P76" s="1">
        <v>3</v>
      </c>
      <c r="AA76" s="1">
        <f>IF(P76=1,$O$3,IF(P76=2,$O$4,$O$5))</f>
        <v>0</v>
      </c>
    </row>
    <row r="77" ht="25.5">
      <c r="A77" s="1" t="s">
        <v>127</v>
      </c>
      <c r="E77" s="27" t="s">
        <v>574</v>
      </c>
    </row>
    <row r="78">
      <c r="A78" s="1" t="s">
        <v>128</v>
      </c>
    </row>
    <row r="79">
      <c r="A79" s="1" t="s">
        <v>129</v>
      </c>
      <c r="E79" s="27" t="s">
        <v>123</v>
      </c>
    </row>
    <row r="80">
      <c r="A80" s="1" t="s">
        <v>121</v>
      </c>
      <c r="B80" s="1">
        <v>5</v>
      </c>
      <c r="C80" s="26" t="s">
        <v>575</v>
      </c>
      <c r="D80" t="s">
        <v>123</v>
      </c>
      <c r="E80" s="27" t="s">
        <v>576</v>
      </c>
      <c r="F80" s="28" t="s">
        <v>149</v>
      </c>
      <c r="G80" s="29">
        <v>2</v>
      </c>
      <c r="H80" s="28">
        <v>0</v>
      </c>
      <c r="I80" s="30">
        <f>ROUND(G80*H80,P4)</f>
        <v>0</v>
      </c>
      <c r="L80" s="31">
        <v>0</v>
      </c>
      <c r="M80" s="24">
        <f>ROUND(G80*L80,P4)</f>
        <v>0</v>
      </c>
      <c r="N80" s="25" t="s">
        <v>177</v>
      </c>
      <c r="O80" s="32">
        <f>M80*AA80</f>
        <v>0</v>
      </c>
      <c r="P80" s="1">
        <v>3</v>
      </c>
      <c r="AA80" s="1">
        <f>IF(P80=1,$O$3,IF(P80=2,$O$4,$O$5))</f>
        <v>0</v>
      </c>
    </row>
    <row r="81">
      <c r="A81" s="1" t="s">
        <v>127</v>
      </c>
      <c r="E81" s="27" t="s">
        <v>576</v>
      </c>
    </row>
    <row r="82">
      <c r="A82" s="1" t="s">
        <v>128</v>
      </c>
    </row>
    <row r="83">
      <c r="A83" s="1" t="s">
        <v>129</v>
      </c>
      <c r="E83" s="27" t="s">
        <v>123</v>
      </c>
    </row>
    <row r="84">
      <c r="A84" s="1" t="s">
        <v>121</v>
      </c>
      <c r="B84" s="1">
        <v>1</v>
      </c>
      <c r="C84" s="26" t="s">
        <v>577</v>
      </c>
      <c r="D84" t="s">
        <v>123</v>
      </c>
      <c r="E84" s="27" t="s">
        <v>578</v>
      </c>
      <c r="F84" s="28" t="s">
        <v>579</v>
      </c>
      <c r="G84" s="29">
        <v>4</v>
      </c>
      <c r="H84" s="28">
        <v>0</v>
      </c>
      <c r="I84" s="30">
        <f>ROUND(G84*H84,P4)</f>
        <v>0</v>
      </c>
      <c r="L84" s="31">
        <v>0</v>
      </c>
      <c r="M84" s="24">
        <f>ROUND(G84*L84,P4)</f>
        <v>0</v>
      </c>
      <c r="N84" s="25" t="s">
        <v>177</v>
      </c>
      <c r="O84" s="32">
        <f>M84*AA84</f>
        <v>0</v>
      </c>
      <c r="P84" s="1">
        <v>3</v>
      </c>
      <c r="AA84" s="1">
        <f>IF(P84=1,$O$3,IF(P84=2,$O$4,$O$5))</f>
        <v>0</v>
      </c>
    </row>
    <row r="85">
      <c r="A85" s="1" t="s">
        <v>127</v>
      </c>
      <c r="E85" s="27" t="s">
        <v>578</v>
      </c>
    </row>
    <row r="86">
      <c r="A86" s="1" t="s">
        <v>128</v>
      </c>
    </row>
    <row r="87" ht="178.5">
      <c r="A87" s="1" t="s">
        <v>129</v>
      </c>
      <c r="E87" s="27" t="s">
        <v>580</v>
      </c>
    </row>
    <row r="88">
      <c r="A88" s="1" t="s">
        <v>121</v>
      </c>
      <c r="B88" s="1">
        <v>6</v>
      </c>
      <c r="C88" s="26" t="s">
        <v>581</v>
      </c>
      <c r="D88" t="s">
        <v>123</v>
      </c>
      <c r="E88" s="27" t="s">
        <v>582</v>
      </c>
      <c r="F88" s="28" t="s">
        <v>579</v>
      </c>
      <c r="G88" s="29">
        <v>4</v>
      </c>
      <c r="H88" s="28">
        <v>0</v>
      </c>
      <c r="I88" s="30">
        <f>ROUND(G88*H88,P4)</f>
        <v>0</v>
      </c>
      <c r="L88" s="31">
        <v>0</v>
      </c>
      <c r="M88" s="24">
        <f>ROUND(G88*L88,P4)</f>
        <v>0</v>
      </c>
      <c r="N88" s="25" t="s">
        <v>177</v>
      </c>
      <c r="O88" s="32">
        <f>M88*AA88</f>
        <v>0</v>
      </c>
      <c r="P88" s="1">
        <v>3</v>
      </c>
      <c r="AA88" s="1">
        <f>IF(P88=1,$O$3,IF(P88=2,$O$4,$O$5))</f>
        <v>0</v>
      </c>
    </row>
    <row r="89">
      <c r="A89" s="1" t="s">
        <v>127</v>
      </c>
      <c r="E89" s="27" t="s">
        <v>582</v>
      </c>
    </row>
    <row r="90">
      <c r="A90" s="1" t="s">
        <v>128</v>
      </c>
    </row>
    <row r="91">
      <c r="A91" s="1" t="s">
        <v>129</v>
      </c>
      <c r="E91" s="27" t="s">
        <v>583</v>
      </c>
    </row>
    <row r="92">
      <c r="A92" s="1" t="s">
        <v>121</v>
      </c>
      <c r="B92" s="1">
        <v>7</v>
      </c>
      <c r="C92" s="26" t="s">
        <v>584</v>
      </c>
      <c r="D92" t="s">
        <v>123</v>
      </c>
      <c r="E92" s="27" t="s">
        <v>585</v>
      </c>
      <c r="F92" s="28" t="s">
        <v>579</v>
      </c>
      <c r="G92" s="29">
        <v>2</v>
      </c>
      <c r="H92" s="28">
        <v>0</v>
      </c>
      <c r="I92" s="30">
        <f>ROUND(G92*H92,P4)</f>
        <v>0</v>
      </c>
      <c r="L92" s="31">
        <v>0</v>
      </c>
      <c r="M92" s="24">
        <f>ROUND(G92*L92,P4)</f>
        <v>0</v>
      </c>
      <c r="N92" s="25" t="s">
        <v>177</v>
      </c>
      <c r="O92" s="32">
        <f>M92*AA92</f>
        <v>0</v>
      </c>
      <c r="P92" s="1">
        <v>3</v>
      </c>
      <c r="AA92" s="1">
        <f>IF(P92=1,$O$3,IF(P92=2,$O$4,$O$5))</f>
        <v>0</v>
      </c>
    </row>
    <row r="93">
      <c r="A93" s="1" t="s">
        <v>127</v>
      </c>
      <c r="E93" s="27" t="s">
        <v>585</v>
      </c>
    </row>
    <row r="94">
      <c r="A94" s="1" t="s">
        <v>128</v>
      </c>
    </row>
    <row r="95">
      <c r="A95" s="1" t="s">
        <v>129</v>
      </c>
      <c r="E95" s="27" t="s">
        <v>583</v>
      </c>
    </row>
    <row r="96">
      <c r="A96" s="1" t="s">
        <v>121</v>
      </c>
      <c r="B96" s="1">
        <v>8</v>
      </c>
      <c r="C96" s="26" t="s">
        <v>586</v>
      </c>
      <c r="D96" t="s">
        <v>123</v>
      </c>
      <c r="E96" s="27" t="s">
        <v>587</v>
      </c>
      <c r="F96" s="28" t="s">
        <v>579</v>
      </c>
      <c r="G96" s="29">
        <v>2</v>
      </c>
      <c r="H96" s="28">
        <v>0</v>
      </c>
      <c r="I96" s="30">
        <f>ROUND(G96*H96,P4)</f>
        <v>0</v>
      </c>
      <c r="L96" s="31">
        <v>0</v>
      </c>
      <c r="M96" s="24">
        <f>ROUND(G96*L96,P4)</f>
        <v>0</v>
      </c>
      <c r="N96" s="25" t="s">
        <v>177</v>
      </c>
      <c r="O96" s="32">
        <f>M96*AA96</f>
        <v>0</v>
      </c>
      <c r="P96" s="1">
        <v>3</v>
      </c>
      <c r="AA96" s="1">
        <f>IF(P96=1,$O$3,IF(P96=2,$O$4,$O$5))</f>
        <v>0</v>
      </c>
    </row>
    <row r="97">
      <c r="A97" s="1" t="s">
        <v>127</v>
      </c>
      <c r="E97" s="27" t="s">
        <v>587</v>
      </c>
    </row>
    <row r="98">
      <c r="A98" s="1" t="s">
        <v>128</v>
      </c>
    </row>
    <row r="99">
      <c r="A99" s="1" t="s">
        <v>129</v>
      </c>
      <c r="E99" s="27" t="s">
        <v>583</v>
      </c>
    </row>
    <row r="100">
      <c r="A100" s="1" t="s">
        <v>121</v>
      </c>
      <c r="B100" s="1">
        <v>9</v>
      </c>
      <c r="C100" s="26" t="s">
        <v>588</v>
      </c>
      <c r="D100" t="s">
        <v>123</v>
      </c>
      <c r="E100" s="27" t="s">
        <v>589</v>
      </c>
      <c r="F100" s="28" t="s">
        <v>579</v>
      </c>
      <c r="G100" s="29">
        <v>20</v>
      </c>
      <c r="H100" s="28">
        <v>0</v>
      </c>
      <c r="I100" s="30">
        <f>ROUND(G100*H100,P4)</f>
        <v>0</v>
      </c>
      <c r="L100" s="31">
        <v>0</v>
      </c>
      <c r="M100" s="24">
        <f>ROUND(G100*L100,P4)</f>
        <v>0</v>
      </c>
      <c r="N100" s="25" t="s">
        <v>177</v>
      </c>
      <c r="O100" s="32">
        <f>M100*AA100</f>
        <v>0</v>
      </c>
      <c r="P100" s="1">
        <v>3</v>
      </c>
      <c r="AA100" s="1">
        <f>IF(P100=1,$O$3,IF(P100=2,$O$4,$O$5))</f>
        <v>0</v>
      </c>
    </row>
    <row r="101">
      <c r="A101" s="1" t="s">
        <v>127</v>
      </c>
      <c r="E101" s="27" t="s">
        <v>589</v>
      </c>
    </row>
    <row r="102">
      <c r="A102" s="1" t="s">
        <v>128</v>
      </c>
    </row>
    <row r="103">
      <c r="A103" s="1" t="s">
        <v>129</v>
      </c>
      <c r="E103" s="27" t="s">
        <v>583</v>
      </c>
    </row>
    <row r="104">
      <c r="A104" s="1" t="s">
        <v>118</v>
      </c>
      <c r="C104" s="22" t="s">
        <v>590</v>
      </c>
      <c r="E104" s="23" t="s">
        <v>591</v>
      </c>
      <c r="L104" s="24">
        <f>SUMIFS(L105:L116,A105:A116,"P")</f>
        <v>0</v>
      </c>
      <c r="M104" s="24">
        <f>SUMIFS(M105:M116,A105:A116,"P")</f>
        <v>0</v>
      </c>
      <c r="N104" s="25"/>
    </row>
    <row r="105">
      <c r="A105" s="1" t="s">
        <v>121</v>
      </c>
      <c r="B105" s="1">
        <v>10</v>
      </c>
      <c r="C105" s="26" t="s">
        <v>592</v>
      </c>
      <c r="D105" t="s">
        <v>123</v>
      </c>
      <c r="E105" s="27" t="s">
        <v>593</v>
      </c>
      <c r="F105" s="28" t="s">
        <v>149</v>
      </c>
      <c r="G105" s="29">
        <v>14</v>
      </c>
      <c r="H105" s="28">
        <v>0</v>
      </c>
      <c r="I105" s="30">
        <f>ROUND(G105*H105,P4)</f>
        <v>0</v>
      </c>
      <c r="L105" s="31">
        <v>0</v>
      </c>
      <c r="M105" s="24">
        <f>ROUND(G105*L105,P4)</f>
        <v>0</v>
      </c>
      <c r="N105" s="25" t="s">
        <v>536</v>
      </c>
      <c r="O105" s="32">
        <f>M105*AA105</f>
        <v>0</v>
      </c>
      <c r="P105" s="1">
        <v>3</v>
      </c>
      <c r="AA105" s="1">
        <f>IF(P105=1,$O$3,IF(P105=2,$O$4,$O$5))</f>
        <v>0</v>
      </c>
    </row>
    <row r="106">
      <c r="A106" s="1" t="s">
        <v>127</v>
      </c>
      <c r="E106" s="27" t="s">
        <v>593</v>
      </c>
    </row>
    <row r="107">
      <c r="A107" s="1" t="s">
        <v>128</v>
      </c>
    </row>
    <row r="108">
      <c r="A108" s="1" t="s">
        <v>129</v>
      </c>
      <c r="E108" s="27" t="s">
        <v>123</v>
      </c>
    </row>
    <row r="109">
      <c r="A109" s="1" t="s">
        <v>121</v>
      </c>
      <c r="B109" s="1">
        <v>11</v>
      </c>
      <c r="C109" s="26" t="s">
        <v>594</v>
      </c>
      <c r="D109" t="s">
        <v>123</v>
      </c>
      <c r="E109" s="27" t="s">
        <v>595</v>
      </c>
      <c r="F109" s="28" t="s">
        <v>149</v>
      </c>
      <c r="G109" s="29">
        <v>4</v>
      </c>
      <c r="H109" s="28">
        <v>0</v>
      </c>
      <c r="I109" s="30">
        <f>ROUND(G109*H109,P4)</f>
        <v>0</v>
      </c>
      <c r="L109" s="31">
        <v>0</v>
      </c>
      <c r="M109" s="24">
        <f>ROUND(G109*L109,P4)</f>
        <v>0</v>
      </c>
      <c r="N109" s="25" t="s">
        <v>536</v>
      </c>
      <c r="O109" s="32">
        <f>M109*AA109</f>
        <v>0</v>
      </c>
      <c r="P109" s="1">
        <v>3</v>
      </c>
      <c r="AA109" s="1">
        <f>IF(P109=1,$O$3,IF(P109=2,$O$4,$O$5))</f>
        <v>0</v>
      </c>
    </row>
    <row r="110">
      <c r="A110" s="1" t="s">
        <v>127</v>
      </c>
      <c r="E110" s="27" t="s">
        <v>595</v>
      </c>
    </row>
    <row r="111">
      <c r="A111" s="1" t="s">
        <v>128</v>
      </c>
    </row>
    <row r="112">
      <c r="A112" s="1" t="s">
        <v>129</v>
      </c>
      <c r="E112" s="27" t="s">
        <v>123</v>
      </c>
    </row>
    <row r="113">
      <c r="A113" s="1" t="s">
        <v>121</v>
      </c>
      <c r="B113" s="1">
        <v>12</v>
      </c>
      <c r="C113" s="26" t="s">
        <v>596</v>
      </c>
      <c r="D113" t="s">
        <v>123</v>
      </c>
      <c r="E113" s="27" t="s">
        <v>597</v>
      </c>
      <c r="F113" s="28" t="s">
        <v>149</v>
      </c>
      <c r="G113" s="29">
        <v>24</v>
      </c>
      <c r="H113" s="28">
        <v>0</v>
      </c>
      <c r="I113" s="30">
        <f>ROUND(G113*H113,P4)</f>
        <v>0</v>
      </c>
      <c r="L113" s="31">
        <v>0</v>
      </c>
      <c r="M113" s="24">
        <f>ROUND(G113*L113,P4)</f>
        <v>0</v>
      </c>
      <c r="N113" s="25" t="s">
        <v>536</v>
      </c>
      <c r="O113" s="32">
        <f>M113*AA113</f>
        <v>0</v>
      </c>
      <c r="P113" s="1">
        <v>3</v>
      </c>
      <c r="AA113" s="1">
        <f>IF(P113=1,$O$3,IF(P113=2,$O$4,$O$5))</f>
        <v>0</v>
      </c>
    </row>
    <row r="114">
      <c r="A114" s="1" t="s">
        <v>127</v>
      </c>
      <c r="E114" s="27" t="s">
        <v>597</v>
      </c>
    </row>
    <row r="115">
      <c r="A115" s="1" t="s">
        <v>128</v>
      </c>
    </row>
    <row r="116">
      <c r="A116" s="1" t="s">
        <v>129</v>
      </c>
      <c r="E116" s="27" t="s">
        <v>123</v>
      </c>
    </row>
  </sheetData>
  <sheetProtection sheet="1" objects="1" scenarios="1" spinCount="100000" saltValue="Z43c+JKBz28fThjWKWnLORY4RzfqF2dVzwGOt0WEMtJP13AvoaHZINQF3P8FGp9wRIvyDllJ2JDhnFG3ytkTjg==" hashValue="hnS63CwSA2rXfX9bCbRtvOiRcHjx4EF9GFbaOlwI5kb9OLNQ826UwDonC08MJCSHc4zqM0vtHX8lTpMRLcJ/K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COUNTIFS(L8:L160,"=0",A8:A160,"P")+COUNTIFS(L8:L160,"",A8:A160,"P")+SUM(Q8:Q160)</f>
        <v>0</v>
      </c>
    </row>
    <row r="8">
      <c r="A8" s="1" t="s">
        <v>116</v>
      </c>
      <c r="C8" s="22" t="s">
        <v>598</v>
      </c>
      <c r="E8" s="23" t="s">
        <v>23</v>
      </c>
      <c r="L8" s="24">
        <f>L9+L14+L107+L116+L137+L146+L151</f>
        <v>0</v>
      </c>
      <c r="M8" s="24">
        <f>M9+M14+M107+M116+M137+M146+M151</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12.5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604</v>
      </c>
    </row>
    <row r="13">
      <c r="A13" s="1" t="s">
        <v>129</v>
      </c>
      <c r="E13" s="27" t="s">
        <v>123</v>
      </c>
    </row>
    <row r="14">
      <c r="A14" s="1" t="s">
        <v>118</v>
      </c>
      <c r="C14" s="22" t="s">
        <v>566</v>
      </c>
      <c r="E14" s="23" t="s">
        <v>567</v>
      </c>
      <c r="L14" s="24">
        <f>SUMIFS(L15:L106,A15:A106,"P")</f>
        <v>0</v>
      </c>
      <c r="M14" s="24">
        <f>SUMIFS(M15:M106,A15:A106,"P")</f>
        <v>0</v>
      </c>
      <c r="N14" s="25"/>
    </row>
    <row r="15">
      <c r="A15" s="1" t="s">
        <v>121</v>
      </c>
      <c r="B15" s="1">
        <v>17</v>
      </c>
      <c r="C15" s="26" t="s">
        <v>605</v>
      </c>
      <c r="D15" t="s">
        <v>123</v>
      </c>
      <c r="E15" s="27" t="s">
        <v>606</v>
      </c>
      <c r="F15" s="28" t="s">
        <v>142</v>
      </c>
      <c r="G15" s="29">
        <v>51.75</v>
      </c>
      <c r="H15" s="28">
        <v>0.00017000000000000001</v>
      </c>
      <c r="I15" s="30">
        <f>ROUND(G15*H15,P4)</f>
        <v>0</v>
      </c>
      <c r="L15" s="31">
        <v>0</v>
      </c>
      <c r="M15" s="24">
        <f>ROUND(G15*L15,P4)</f>
        <v>0</v>
      </c>
      <c r="N15" s="25" t="s">
        <v>536</v>
      </c>
      <c r="O15" s="32">
        <f>M15*AA15</f>
        <v>0</v>
      </c>
      <c r="P15" s="1">
        <v>3</v>
      </c>
      <c r="AA15" s="1">
        <f>IF(P15=1,$O$3,IF(P15=2,$O$4,$O$5))</f>
        <v>0</v>
      </c>
    </row>
    <row r="16">
      <c r="A16" s="1" t="s">
        <v>127</v>
      </c>
      <c r="E16" s="27" t="s">
        <v>606</v>
      </c>
    </row>
    <row r="17" ht="25.5">
      <c r="A17" s="1" t="s">
        <v>128</v>
      </c>
      <c r="E17" s="33" t="s">
        <v>607</v>
      </c>
    </row>
    <row r="18">
      <c r="A18" s="1" t="s">
        <v>129</v>
      </c>
      <c r="E18" s="27" t="s">
        <v>123</v>
      </c>
    </row>
    <row r="19">
      <c r="A19" s="1" t="s">
        <v>121</v>
      </c>
      <c r="B19" s="1">
        <v>13</v>
      </c>
      <c r="C19" s="26" t="s">
        <v>568</v>
      </c>
      <c r="D19" t="s">
        <v>123</v>
      </c>
      <c r="E19" s="27" t="s">
        <v>569</v>
      </c>
      <c r="F19" s="28" t="s">
        <v>142</v>
      </c>
      <c r="G19" s="29">
        <v>69</v>
      </c>
      <c r="H19" s="28">
        <v>6.9999999999999994E-05</v>
      </c>
      <c r="I19" s="30">
        <f>ROUND(G19*H19,P4)</f>
        <v>0</v>
      </c>
      <c r="L19" s="31">
        <v>0</v>
      </c>
      <c r="M19" s="24">
        <f>ROUND(G19*L19,P4)</f>
        <v>0</v>
      </c>
      <c r="N19" s="25" t="s">
        <v>536</v>
      </c>
      <c r="O19" s="32">
        <f>M19*AA19</f>
        <v>0</v>
      </c>
      <c r="P19" s="1">
        <v>3</v>
      </c>
      <c r="AA19" s="1">
        <f>IF(P19=1,$O$3,IF(P19=2,$O$4,$O$5))</f>
        <v>0</v>
      </c>
    </row>
    <row r="20">
      <c r="A20" s="1" t="s">
        <v>127</v>
      </c>
      <c r="E20" s="27" t="s">
        <v>569</v>
      </c>
    </row>
    <row r="21">
      <c r="A21" s="1" t="s">
        <v>128</v>
      </c>
    </row>
    <row r="22">
      <c r="A22" s="1" t="s">
        <v>129</v>
      </c>
      <c r="E22" s="27" t="s">
        <v>123</v>
      </c>
    </row>
    <row r="23" ht="25.5">
      <c r="A23" s="1" t="s">
        <v>121</v>
      </c>
      <c r="B23" s="1">
        <v>15</v>
      </c>
      <c r="C23" s="26" t="s">
        <v>608</v>
      </c>
      <c r="D23" t="s">
        <v>123</v>
      </c>
      <c r="E23" s="27" t="s">
        <v>609</v>
      </c>
      <c r="F23" s="28" t="s">
        <v>142</v>
      </c>
      <c r="G23" s="29">
        <v>402.5</v>
      </c>
      <c r="H23" s="28">
        <v>0.00019000000000000001</v>
      </c>
      <c r="I23" s="30">
        <f>ROUND(G23*H23,P4)</f>
        <v>0</v>
      </c>
      <c r="L23" s="31">
        <v>0</v>
      </c>
      <c r="M23" s="24">
        <f>ROUND(G23*L23,P4)</f>
        <v>0</v>
      </c>
      <c r="N23" s="25" t="s">
        <v>536</v>
      </c>
      <c r="O23" s="32">
        <f>M23*AA23</f>
        <v>0</v>
      </c>
      <c r="P23" s="1">
        <v>3</v>
      </c>
      <c r="AA23" s="1">
        <f>IF(P23=1,$O$3,IF(P23=2,$O$4,$O$5))</f>
        <v>0</v>
      </c>
    </row>
    <row r="24" ht="25.5">
      <c r="A24" s="1" t="s">
        <v>127</v>
      </c>
      <c r="E24" s="27" t="s">
        <v>609</v>
      </c>
    </row>
    <row r="25" ht="25.5">
      <c r="A25" s="1" t="s">
        <v>128</v>
      </c>
      <c r="E25" s="33" t="s">
        <v>610</v>
      </c>
    </row>
    <row r="26">
      <c r="A26" s="1" t="s">
        <v>129</v>
      </c>
      <c r="E26" s="27" t="s">
        <v>123</v>
      </c>
    </row>
    <row r="27">
      <c r="A27" s="1" t="s">
        <v>121</v>
      </c>
      <c r="B27" s="1">
        <v>11</v>
      </c>
      <c r="C27" s="26" t="s">
        <v>611</v>
      </c>
      <c r="D27" t="s">
        <v>123</v>
      </c>
      <c r="E27" s="27" t="s">
        <v>612</v>
      </c>
      <c r="F27" s="28" t="s">
        <v>142</v>
      </c>
      <c r="G27" s="29">
        <v>367.5</v>
      </c>
      <c r="H27" s="28">
        <v>0.00017000000000000001</v>
      </c>
      <c r="I27" s="30">
        <f>ROUND(G27*H27,P4)</f>
        <v>0</v>
      </c>
      <c r="L27" s="31">
        <v>0</v>
      </c>
      <c r="M27" s="24">
        <f>ROUND(G27*L27,P4)</f>
        <v>0</v>
      </c>
      <c r="N27" s="25" t="s">
        <v>536</v>
      </c>
      <c r="O27" s="32">
        <f>M27*AA27</f>
        <v>0</v>
      </c>
      <c r="P27" s="1">
        <v>3</v>
      </c>
      <c r="AA27" s="1">
        <f>IF(P27=1,$O$3,IF(P27=2,$O$4,$O$5))</f>
        <v>0</v>
      </c>
    </row>
    <row r="28">
      <c r="A28" s="1" t="s">
        <v>127</v>
      </c>
      <c r="E28" s="27" t="s">
        <v>612</v>
      </c>
    </row>
    <row r="29" ht="25.5">
      <c r="A29" s="1" t="s">
        <v>128</v>
      </c>
      <c r="E29" s="33" t="s">
        <v>613</v>
      </c>
    </row>
    <row r="30">
      <c r="A30" s="1" t="s">
        <v>129</v>
      </c>
      <c r="E30" s="27" t="s">
        <v>123</v>
      </c>
    </row>
    <row r="31">
      <c r="A31" s="1" t="s">
        <v>121</v>
      </c>
      <c r="B31" s="1">
        <v>18</v>
      </c>
      <c r="C31" s="26" t="s">
        <v>614</v>
      </c>
      <c r="D31" t="s">
        <v>123</v>
      </c>
      <c r="E31" s="27" t="s">
        <v>615</v>
      </c>
      <c r="F31" s="28" t="s">
        <v>149</v>
      </c>
      <c r="G31" s="29">
        <v>15</v>
      </c>
      <c r="H31" s="28">
        <v>0.00023000000000000001</v>
      </c>
      <c r="I31" s="30">
        <f>ROUND(G31*H31,P4)</f>
        <v>0</v>
      </c>
      <c r="L31" s="31">
        <v>0</v>
      </c>
      <c r="M31" s="24">
        <f>ROUND(G31*L31,P4)</f>
        <v>0</v>
      </c>
      <c r="N31" s="25" t="s">
        <v>536</v>
      </c>
      <c r="O31" s="32">
        <f>M31*AA31</f>
        <v>0</v>
      </c>
      <c r="P31" s="1">
        <v>3</v>
      </c>
      <c r="AA31" s="1">
        <f>IF(P31=1,$O$3,IF(P31=2,$O$4,$O$5))</f>
        <v>0</v>
      </c>
    </row>
    <row r="32">
      <c r="A32" s="1" t="s">
        <v>127</v>
      </c>
      <c r="E32" s="27" t="s">
        <v>615</v>
      </c>
    </row>
    <row r="33">
      <c r="A33" s="1" t="s">
        <v>128</v>
      </c>
    </row>
    <row r="34">
      <c r="A34" s="1" t="s">
        <v>129</v>
      </c>
      <c r="E34" s="27" t="s">
        <v>123</v>
      </c>
    </row>
    <row r="35" ht="25.5">
      <c r="A35" s="1" t="s">
        <v>121</v>
      </c>
      <c r="B35" s="1">
        <v>10</v>
      </c>
      <c r="C35" s="26" t="s">
        <v>616</v>
      </c>
      <c r="D35" t="s">
        <v>123</v>
      </c>
      <c r="E35" s="27" t="s">
        <v>617</v>
      </c>
      <c r="F35" s="28" t="s">
        <v>142</v>
      </c>
      <c r="G35" s="29">
        <v>350</v>
      </c>
      <c r="H35" s="28">
        <v>0</v>
      </c>
      <c r="I35" s="30">
        <f>ROUND(G35*H35,P4)</f>
        <v>0</v>
      </c>
      <c r="L35" s="31">
        <v>0</v>
      </c>
      <c r="M35" s="24">
        <f>ROUND(G35*L35,P4)</f>
        <v>0</v>
      </c>
      <c r="N35" s="25" t="s">
        <v>536</v>
      </c>
      <c r="O35" s="32">
        <f>M35*AA35</f>
        <v>0</v>
      </c>
      <c r="P35" s="1">
        <v>3</v>
      </c>
      <c r="AA35" s="1">
        <f>IF(P35=1,$O$3,IF(P35=2,$O$4,$O$5))</f>
        <v>0</v>
      </c>
    </row>
    <row r="36" ht="25.5">
      <c r="A36" s="1" t="s">
        <v>127</v>
      </c>
      <c r="E36" s="27" t="s">
        <v>617</v>
      </c>
    </row>
    <row r="37">
      <c r="A37" s="1" t="s">
        <v>128</v>
      </c>
    </row>
    <row r="38">
      <c r="A38" s="1" t="s">
        <v>129</v>
      </c>
      <c r="E38" s="27" t="s">
        <v>123</v>
      </c>
    </row>
    <row r="39" ht="25.5">
      <c r="A39" s="1" t="s">
        <v>121</v>
      </c>
      <c r="B39" s="1">
        <v>12</v>
      </c>
      <c r="C39" s="26" t="s">
        <v>618</v>
      </c>
      <c r="D39" t="s">
        <v>123</v>
      </c>
      <c r="E39" s="27" t="s">
        <v>619</v>
      </c>
      <c r="F39" s="28" t="s">
        <v>142</v>
      </c>
      <c r="G39" s="29">
        <v>60</v>
      </c>
      <c r="H39" s="28">
        <v>0</v>
      </c>
      <c r="I39" s="30">
        <f>ROUND(G39*H39,P4)</f>
        <v>0</v>
      </c>
      <c r="L39" s="31">
        <v>0</v>
      </c>
      <c r="M39" s="24">
        <f>ROUND(G39*L39,P4)</f>
        <v>0</v>
      </c>
      <c r="N39" s="25" t="s">
        <v>536</v>
      </c>
      <c r="O39" s="32">
        <f>M39*AA39</f>
        <v>0</v>
      </c>
      <c r="P39" s="1">
        <v>3</v>
      </c>
      <c r="AA39" s="1">
        <f>IF(P39=1,$O$3,IF(P39=2,$O$4,$O$5))</f>
        <v>0</v>
      </c>
    </row>
    <row r="40" ht="25.5">
      <c r="A40" s="1" t="s">
        <v>127</v>
      </c>
      <c r="E40" s="27" t="s">
        <v>619</v>
      </c>
    </row>
    <row r="41">
      <c r="A41" s="1" t="s">
        <v>128</v>
      </c>
    </row>
    <row r="42">
      <c r="A42" s="1" t="s">
        <v>129</v>
      </c>
      <c r="E42" s="27" t="s">
        <v>123</v>
      </c>
    </row>
    <row r="43" ht="25.5">
      <c r="A43" s="1" t="s">
        <v>121</v>
      </c>
      <c r="B43" s="1">
        <v>14</v>
      </c>
      <c r="C43" s="26" t="s">
        <v>620</v>
      </c>
      <c r="D43" t="s">
        <v>123</v>
      </c>
      <c r="E43" s="27" t="s">
        <v>621</v>
      </c>
      <c r="F43" s="28" t="s">
        <v>142</v>
      </c>
      <c r="G43" s="29">
        <v>350</v>
      </c>
      <c r="H43" s="28">
        <v>0</v>
      </c>
      <c r="I43" s="30">
        <f>ROUND(G43*H43,P4)</f>
        <v>0</v>
      </c>
      <c r="L43" s="31">
        <v>0</v>
      </c>
      <c r="M43" s="24">
        <f>ROUND(G43*L43,P4)</f>
        <v>0</v>
      </c>
      <c r="N43" s="25" t="s">
        <v>536</v>
      </c>
      <c r="O43" s="32">
        <f>M43*AA43</f>
        <v>0</v>
      </c>
      <c r="P43" s="1">
        <v>3</v>
      </c>
      <c r="AA43" s="1">
        <f>IF(P43=1,$O$3,IF(P43=2,$O$4,$O$5))</f>
        <v>0</v>
      </c>
    </row>
    <row r="44" ht="25.5">
      <c r="A44" s="1" t="s">
        <v>127</v>
      </c>
      <c r="E44" s="27" t="s">
        <v>621</v>
      </c>
    </row>
    <row r="45">
      <c r="A45" s="1" t="s">
        <v>128</v>
      </c>
    </row>
    <row r="46">
      <c r="A46" s="1" t="s">
        <v>129</v>
      </c>
      <c r="E46" s="27" t="s">
        <v>123</v>
      </c>
    </row>
    <row r="47" ht="25.5">
      <c r="A47" s="1" t="s">
        <v>121</v>
      </c>
      <c r="B47" s="1">
        <v>16</v>
      </c>
      <c r="C47" s="26" t="s">
        <v>622</v>
      </c>
      <c r="D47" t="s">
        <v>123</v>
      </c>
      <c r="E47" s="27" t="s">
        <v>623</v>
      </c>
      <c r="F47" s="28" t="s">
        <v>142</v>
      </c>
      <c r="G47" s="29">
        <v>45</v>
      </c>
      <c r="H47" s="28">
        <v>0</v>
      </c>
      <c r="I47" s="30">
        <f>ROUND(G47*H47,P4)</f>
        <v>0</v>
      </c>
      <c r="L47" s="31">
        <v>0</v>
      </c>
      <c r="M47" s="24">
        <f>ROUND(G47*L47,P4)</f>
        <v>0</v>
      </c>
      <c r="N47" s="25" t="s">
        <v>536</v>
      </c>
      <c r="O47" s="32">
        <f>M47*AA47</f>
        <v>0</v>
      </c>
      <c r="P47" s="1">
        <v>3</v>
      </c>
      <c r="AA47" s="1">
        <f>IF(P47=1,$O$3,IF(P47=2,$O$4,$O$5))</f>
        <v>0</v>
      </c>
    </row>
    <row r="48" ht="25.5">
      <c r="A48" s="1" t="s">
        <v>127</v>
      </c>
      <c r="E48" s="27" t="s">
        <v>623</v>
      </c>
    </row>
    <row r="49">
      <c r="A49" s="1" t="s">
        <v>128</v>
      </c>
    </row>
    <row r="50">
      <c r="A50" s="1" t="s">
        <v>129</v>
      </c>
      <c r="E50" s="27" t="s">
        <v>123</v>
      </c>
    </row>
    <row r="51" ht="25.5">
      <c r="A51" s="1" t="s">
        <v>121</v>
      </c>
      <c r="B51" s="1">
        <v>20</v>
      </c>
      <c r="C51" s="26" t="s">
        <v>624</v>
      </c>
      <c r="D51" t="s">
        <v>123</v>
      </c>
      <c r="E51" s="27" t="s">
        <v>625</v>
      </c>
      <c r="F51" s="28" t="s">
        <v>149</v>
      </c>
      <c r="G51" s="29">
        <v>4</v>
      </c>
      <c r="H51" s="28">
        <v>0</v>
      </c>
      <c r="I51" s="30">
        <f>ROUND(G51*H51,P4)</f>
        <v>0</v>
      </c>
      <c r="L51" s="31">
        <v>0</v>
      </c>
      <c r="M51" s="24">
        <f>ROUND(G51*L51,P4)</f>
        <v>0</v>
      </c>
      <c r="N51" s="25" t="s">
        <v>536</v>
      </c>
      <c r="O51" s="32">
        <f>M51*AA51</f>
        <v>0</v>
      </c>
      <c r="P51" s="1">
        <v>3</v>
      </c>
      <c r="AA51" s="1">
        <f>IF(P51=1,$O$3,IF(P51=2,$O$4,$O$5))</f>
        <v>0</v>
      </c>
    </row>
    <row r="52" ht="25.5">
      <c r="A52" s="1" t="s">
        <v>127</v>
      </c>
      <c r="E52" s="27" t="s">
        <v>625</v>
      </c>
    </row>
    <row r="53">
      <c r="A53" s="1" t="s">
        <v>128</v>
      </c>
    </row>
    <row r="54">
      <c r="A54" s="1" t="s">
        <v>129</v>
      </c>
      <c r="E54" s="27" t="s">
        <v>123</v>
      </c>
    </row>
    <row r="55">
      <c r="A55" s="1" t="s">
        <v>121</v>
      </c>
      <c r="B55" s="1">
        <v>23</v>
      </c>
      <c r="C55" s="26" t="s">
        <v>626</v>
      </c>
      <c r="D55" t="s">
        <v>123</v>
      </c>
      <c r="E55" s="27" t="s">
        <v>627</v>
      </c>
      <c r="F55" s="28" t="s">
        <v>149</v>
      </c>
      <c r="G55" s="29">
        <v>4</v>
      </c>
      <c r="H55" s="28">
        <v>0</v>
      </c>
      <c r="I55" s="30">
        <f>ROUND(G55*H55,P4)</f>
        <v>0</v>
      </c>
      <c r="L55" s="31">
        <v>0</v>
      </c>
      <c r="M55" s="24">
        <f>ROUND(G55*L55,P4)</f>
        <v>0</v>
      </c>
      <c r="N55" s="25" t="s">
        <v>536</v>
      </c>
      <c r="O55" s="32">
        <f>M55*AA55</f>
        <v>0</v>
      </c>
      <c r="P55" s="1">
        <v>3</v>
      </c>
      <c r="AA55" s="1">
        <f>IF(P55=1,$O$3,IF(P55=2,$O$4,$O$5))</f>
        <v>0</v>
      </c>
    </row>
    <row r="56">
      <c r="A56" s="1" t="s">
        <v>127</v>
      </c>
      <c r="E56" s="27" t="s">
        <v>627</v>
      </c>
    </row>
    <row r="57">
      <c r="A57" s="1" t="s">
        <v>128</v>
      </c>
    </row>
    <row r="58">
      <c r="A58" s="1" t="s">
        <v>129</v>
      </c>
      <c r="E58" s="27" t="s">
        <v>123</v>
      </c>
    </row>
    <row r="59" ht="25.5">
      <c r="A59" s="1" t="s">
        <v>121</v>
      </c>
      <c r="B59" s="1">
        <v>19</v>
      </c>
      <c r="C59" s="26" t="s">
        <v>628</v>
      </c>
      <c r="D59" t="s">
        <v>123</v>
      </c>
      <c r="E59" s="27" t="s">
        <v>629</v>
      </c>
      <c r="F59" s="28" t="s">
        <v>149</v>
      </c>
      <c r="G59" s="29">
        <v>15</v>
      </c>
      <c r="H59" s="28">
        <v>0</v>
      </c>
      <c r="I59" s="30">
        <f>ROUND(G59*H59,P4)</f>
        <v>0</v>
      </c>
      <c r="L59" s="31">
        <v>0</v>
      </c>
      <c r="M59" s="24">
        <f>ROUND(G59*L59,P4)</f>
        <v>0</v>
      </c>
      <c r="N59" s="25" t="s">
        <v>536</v>
      </c>
      <c r="O59" s="32">
        <f>M59*AA59</f>
        <v>0</v>
      </c>
      <c r="P59" s="1">
        <v>3</v>
      </c>
      <c r="AA59" s="1">
        <f>IF(P59=1,$O$3,IF(P59=2,$O$4,$O$5))</f>
        <v>0</v>
      </c>
    </row>
    <row r="60" ht="25.5">
      <c r="A60" s="1" t="s">
        <v>127</v>
      </c>
      <c r="E60" s="27" t="s">
        <v>629</v>
      </c>
    </row>
    <row r="61">
      <c r="A61" s="1" t="s">
        <v>128</v>
      </c>
    </row>
    <row r="62">
      <c r="A62" s="1" t="s">
        <v>129</v>
      </c>
      <c r="E62" s="27" t="s">
        <v>123</v>
      </c>
    </row>
    <row r="63" ht="25.5">
      <c r="A63" s="1" t="s">
        <v>121</v>
      </c>
      <c r="B63" s="1">
        <v>32</v>
      </c>
      <c r="C63" s="26" t="s">
        <v>630</v>
      </c>
      <c r="D63" t="s">
        <v>123</v>
      </c>
      <c r="E63" s="27" t="s">
        <v>631</v>
      </c>
      <c r="F63" s="28" t="s">
        <v>632</v>
      </c>
      <c r="G63" s="29">
        <v>0.153</v>
      </c>
      <c r="H63" s="28">
        <v>0</v>
      </c>
      <c r="I63" s="30">
        <f>ROUND(G63*H63,P4)</f>
        <v>0</v>
      </c>
      <c r="L63" s="31">
        <v>0</v>
      </c>
      <c r="M63" s="24">
        <f>ROUND(G63*L63,P4)</f>
        <v>0</v>
      </c>
      <c r="N63" s="25" t="s">
        <v>536</v>
      </c>
      <c r="O63" s="32">
        <f>M63*AA63</f>
        <v>0</v>
      </c>
      <c r="P63" s="1">
        <v>3</v>
      </c>
      <c r="AA63" s="1">
        <f>IF(P63=1,$O$3,IF(P63=2,$O$4,$O$5))</f>
        <v>0</v>
      </c>
    </row>
    <row r="64" ht="25.5">
      <c r="A64" s="1" t="s">
        <v>127</v>
      </c>
      <c r="E64" s="27" t="s">
        <v>631</v>
      </c>
    </row>
    <row r="65">
      <c r="A65" s="1" t="s">
        <v>128</v>
      </c>
    </row>
    <row r="66">
      <c r="A66" s="1" t="s">
        <v>129</v>
      </c>
      <c r="E66" s="27" t="s">
        <v>123</v>
      </c>
    </row>
    <row r="67">
      <c r="A67" s="1" t="s">
        <v>121</v>
      </c>
      <c r="B67" s="1">
        <v>22</v>
      </c>
      <c r="C67" s="26" t="s">
        <v>633</v>
      </c>
      <c r="D67" t="s">
        <v>123</v>
      </c>
      <c r="E67" s="27" t="s">
        <v>634</v>
      </c>
      <c r="F67" s="28" t="s">
        <v>149</v>
      </c>
      <c r="G67" s="29">
        <v>4</v>
      </c>
      <c r="H67" s="28">
        <v>8.0000000000000007E-05</v>
      </c>
      <c r="I67" s="30">
        <f>ROUND(G67*H67,P4)</f>
        <v>0</v>
      </c>
      <c r="L67" s="31">
        <v>0</v>
      </c>
      <c r="M67" s="24">
        <f>ROUND(G67*L67,P4)</f>
        <v>0</v>
      </c>
      <c r="N67" s="25" t="s">
        <v>177</v>
      </c>
      <c r="O67" s="32">
        <f>M67*AA67</f>
        <v>0</v>
      </c>
      <c r="P67" s="1">
        <v>3</v>
      </c>
      <c r="AA67" s="1">
        <f>IF(P67=1,$O$3,IF(P67=2,$O$4,$O$5))</f>
        <v>0</v>
      </c>
    </row>
    <row r="68">
      <c r="A68" s="1" t="s">
        <v>127</v>
      </c>
      <c r="E68" s="27" t="s">
        <v>634</v>
      </c>
    </row>
    <row r="69">
      <c r="A69" s="1" t="s">
        <v>128</v>
      </c>
    </row>
    <row r="70">
      <c r="A70" s="1" t="s">
        <v>129</v>
      </c>
      <c r="E70" s="27" t="s">
        <v>583</v>
      </c>
    </row>
    <row r="71">
      <c r="A71" s="1" t="s">
        <v>121</v>
      </c>
      <c r="B71" s="1">
        <v>21</v>
      </c>
      <c r="C71" s="26" t="s">
        <v>635</v>
      </c>
      <c r="D71" t="s">
        <v>123</v>
      </c>
      <c r="E71" s="27" t="s">
        <v>636</v>
      </c>
      <c r="F71" s="28" t="s">
        <v>637</v>
      </c>
      <c r="G71" s="29">
        <v>1</v>
      </c>
      <c r="H71" s="28">
        <v>0.0011000000000000001</v>
      </c>
      <c r="I71" s="30">
        <f>ROUND(G71*H71,P4)</f>
        <v>0</v>
      </c>
      <c r="L71" s="31">
        <v>0</v>
      </c>
      <c r="M71" s="24">
        <f>ROUND(G71*L71,P4)</f>
        <v>0</v>
      </c>
      <c r="N71" s="25" t="s">
        <v>177</v>
      </c>
      <c r="O71" s="32">
        <f>M71*AA71</f>
        <v>0</v>
      </c>
      <c r="P71" s="1">
        <v>3</v>
      </c>
      <c r="AA71" s="1">
        <f>IF(P71=1,$O$3,IF(P71=2,$O$4,$O$5))</f>
        <v>0</v>
      </c>
    </row>
    <row r="72">
      <c r="A72" s="1" t="s">
        <v>127</v>
      </c>
      <c r="E72" s="27" t="s">
        <v>636</v>
      </c>
    </row>
    <row r="73">
      <c r="A73" s="1" t="s">
        <v>128</v>
      </c>
    </row>
    <row r="74" ht="25.5">
      <c r="A74" s="1" t="s">
        <v>129</v>
      </c>
      <c r="E74" s="27" t="s">
        <v>638</v>
      </c>
    </row>
    <row r="75">
      <c r="A75" s="1" t="s">
        <v>121</v>
      </c>
      <c r="B75" s="1">
        <v>31</v>
      </c>
      <c r="C75" s="26" t="s">
        <v>639</v>
      </c>
      <c r="D75" t="s">
        <v>123</v>
      </c>
      <c r="E75" s="27" t="s">
        <v>640</v>
      </c>
      <c r="F75" s="28" t="s">
        <v>637</v>
      </c>
      <c r="G75" s="29">
        <v>1</v>
      </c>
      <c r="H75" s="28">
        <v>0</v>
      </c>
      <c r="I75" s="30">
        <f>ROUND(G75*H75,P4)</f>
        <v>0</v>
      </c>
      <c r="L75" s="31">
        <v>0</v>
      </c>
      <c r="M75" s="24">
        <f>ROUND(G75*L75,P4)</f>
        <v>0</v>
      </c>
      <c r="N75" s="25" t="s">
        <v>177</v>
      </c>
      <c r="O75" s="32">
        <f>M75*AA75</f>
        <v>0</v>
      </c>
      <c r="P75" s="1">
        <v>3</v>
      </c>
      <c r="AA75" s="1">
        <f>IF(P75=1,$O$3,IF(P75=2,$O$4,$O$5))</f>
        <v>0</v>
      </c>
    </row>
    <row r="76">
      <c r="A76" s="1" t="s">
        <v>127</v>
      </c>
      <c r="E76" s="27" t="s">
        <v>640</v>
      </c>
    </row>
    <row r="77">
      <c r="A77" s="1" t="s">
        <v>128</v>
      </c>
    </row>
    <row r="78">
      <c r="A78" s="1" t="s">
        <v>129</v>
      </c>
      <c r="E78" s="27" t="s">
        <v>641</v>
      </c>
    </row>
    <row r="79">
      <c r="A79" s="1" t="s">
        <v>121</v>
      </c>
      <c r="B79" s="1">
        <v>24</v>
      </c>
      <c r="C79" s="26" t="s">
        <v>642</v>
      </c>
      <c r="D79" t="s">
        <v>123</v>
      </c>
      <c r="E79" s="27" t="s">
        <v>643</v>
      </c>
      <c r="F79" s="28" t="s">
        <v>149</v>
      </c>
      <c r="G79" s="29">
        <v>1</v>
      </c>
      <c r="H79" s="28">
        <v>0</v>
      </c>
      <c r="I79" s="30">
        <f>ROUND(G79*H79,P4)</f>
        <v>0</v>
      </c>
      <c r="L79" s="31">
        <v>0</v>
      </c>
      <c r="M79" s="24">
        <f>ROUND(G79*L79,P4)</f>
        <v>0</v>
      </c>
      <c r="N79" s="25" t="s">
        <v>177</v>
      </c>
      <c r="O79" s="32">
        <f>M79*AA79</f>
        <v>0</v>
      </c>
      <c r="P79" s="1">
        <v>3</v>
      </c>
      <c r="AA79" s="1">
        <f>IF(P79=1,$O$3,IF(P79=2,$O$4,$O$5))</f>
        <v>0</v>
      </c>
    </row>
    <row r="80">
      <c r="A80" s="1" t="s">
        <v>127</v>
      </c>
      <c r="E80" s="27" t="s">
        <v>643</v>
      </c>
    </row>
    <row r="81">
      <c r="A81" s="1" t="s">
        <v>128</v>
      </c>
    </row>
    <row r="82">
      <c r="A82" s="1" t="s">
        <v>129</v>
      </c>
      <c r="E82" s="27" t="s">
        <v>123</v>
      </c>
    </row>
    <row r="83">
      <c r="A83" s="1" t="s">
        <v>121</v>
      </c>
      <c r="B83" s="1">
        <v>26</v>
      </c>
      <c r="C83" s="26" t="s">
        <v>644</v>
      </c>
      <c r="D83" t="s">
        <v>123</v>
      </c>
      <c r="E83" s="27" t="s">
        <v>645</v>
      </c>
      <c r="F83" s="28" t="s">
        <v>149</v>
      </c>
      <c r="G83" s="29">
        <v>4</v>
      </c>
      <c r="H83" s="28">
        <v>0</v>
      </c>
      <c r="I83" s="30">
        <f>ROUND(G83*H83,P4)</f>
        <v>0</v>
      </c>
      <c r="L83" s="31">
        <v>0</v>
      </c>
      <c r="M83" s="24">
        <f>ROUND(G83*L83,P4)</f>
        <v>0</v>
      </c>
      <c r="N83" s="25" t="s">
        <v>177</v>
      </c>
      <c r="O83" s="32">
        <f>M83*AA83</f>
        <v>0</v>
      </c>
      <c r="P83" s="1">
        <v>3</v>
      </c>
      <c r="AA83" s="1">
        <f>IF(P83=1,$O$3,IF(P83=2,$O$4,$O$5))</f>
        <v>0</v>
      </c>
    </row>
    <row r="84">
      <c r="A84" s="1" t="s">
        <v>127</v>
      </c>
      <c r="E84" s="27" t="s">
        <v>645</v>
      </c>
    </row>
    <row r="85">
      <c r="A85" s="1" t="s">
        <v>128</v>
      </c>
    </row>
    <row r="86" ht="153">
      <c r="A86" s="1" t="s">
        <v>129</v>
      </c>
      <c r="E86" s="27" t="s">
        <v>237</v>
      </c>
    </row>
    <row r="87">
      <c r="A87" s="1" t="s">
        <v>121</v>
      </c>
      <c r="B87" s="1">
        <v>25</v>
      </c>
      <c r="C87" s="26" t="s">
        <v>646</v>
      </c>
      <c r="D87" t="s">
        <v>123</v>
      </c>
      <c r="E87" s="27" t="s">
        <v>647</v>
      </c>
      <c r="F87" s="28" t="s">
        <v>149</v>
      </c>
      <c r="G87" s="29">
        <v>4</v>
      </c>
      <c r="H87" s="28">
        <v>0</v>
      </c>
      <c r="I87" s="30">
        <f>ROUND(G87*H87,P4)</f>
        <v>0</v>
      </c>
      <c r="L87" s="31">
        <v>0</v>
      </c>
      <c r="M87" s="24">
        <f>ROUND(G87*L87,P4)</f>
        <v>0</v>
      </c>
      <c r="N87" s="25" t="s">
        <v>177</v>
      </c>
      <c r="O87" s="32">
        <f>M87*AA87</f>
        <v>0</v>
      </c>
      <c r="P87" s="1">
        <v>3</v>
      </c>
      <c r="AA87" s="1">
        <f>IF(P87=1,$O$3,IF(P87=2,$O$4,$O$5))</f>
        <v>0</v>
      </c>
    </row>
    <row r="88">
      <c r="A88" s="1" t="s">
        <v>127</v>
      </c>
      <c r="E88" s="27" t="s">
        <v>647</v>
      </c>
    </row>
    <row r="89">
      <c r="A89" s="1" t="s">
        <v>128</v>
      </c>
    </row>
    <row r="90" ht="127.5">
      <c r="A90" s="1" t="s">
        <v>129</v>
      </c>
      <c r="E90" s="27" t="s">
        <v>240</v>
      </c>
    </row>
    <row r="91" ht="25.5">
      <c r="A91" s="1" t="s">
        <v>121</v>
      </c>
      <c r="B91" s="1">
        <v>28</v>
      </c>
      <c r="C91" s="26" t="s">
        <v>648</v>
      </c>
      <c r="D91" t="s">
        <v>123</v>
      </c>
      <c r="E91" s="27" t="s">
        <v>649</v>
      </c>
      <c r="F91" s="28" t="s">
        <v>149</v>
      </c>
      <c r="G91" s="29">
        <v>3</v>
      </c>
      <c r="H91" s="28">
        <v>0</v>
      </c>
      <c r="I91" s="30">
        <f>ROUND(G91*H91,P4)</f>
        <v>0</v>
      </c>
      <c r="L91" s="31">
        <v>0</v>
      </c>
      <c r="M91" s="24">
        <f>ROUND(G91*L91,P4)</f>
        <v>0</v>
      </c>
      <c r="N91" s="25" t="s">
        <v>177</v>
      </c>
      <c r="O91" s="32">
        <f>M91*AA91</f>
        <v>0</v>
      </c>
      <c r="P91" s="1">
        <v>3</v>
      </c>
      <c r="AA91" s="1">
        <f>IF(P91=1,$O$3,IF(P91=2,$O$4,$O$5))</f>
        <v>0</v>
      </c>
    </row>
    <row r="92" ht="25.5">
      <c r="A92" s="1" t="s">
        <v>127</v>
      </c>
      <c r="E92" s="27" t="s">
        <v>649</v>
      </c>
    </row>
    <row r="93">
      <c r="A93" s="1" t="s">
        <v>128</v>
      </c>
    </row>
    <row r="94" ht="153">
      <c r="A94" s="1" t="s">
        <v>129</v>
      </c>
      <c r="E94" s="27" t="s">
        <v>237</v>
      </c>
    </row>
    <row r="95">
      <c r="A95" s="1" t="s">
        <v>121</v>
      </c>
      <c r="B95" s="1">
        <v>27</v>
      </c>
      <c r="C95" s="26" t="s">
        <v>650</v>
      </c>
      <c r="D95" t="s">
        <v>123</v>
      </c>
      <c r="E95" s="27" t="s">
        <v>651</v>
      </c>
      <c r="F95" s="28" t="s">
        <v>149</v>
      </c>
      <c r="G95" s="29">
        <v>3</v>
      </c>
      <c r="H95" s="28">
        <v>0</v>
      </c>
      <c r="I95" s="30">
        <f>ROUND(G95*H95,P4)</f>
        <v>0</v>
      </c>
      <c r="L95" s="31">
        <v>0</v>
      </c>
      <c r="M95" s="24">
        <f>ROUND(G95*L95,P4)</f>
        <v>0</v>
      </c>
      <c r="N95" s="25" t="s">
        <v>177</v>
      </c>
      <c r="O95" s="32">
        <f>M95*AA95</f>
        <v>0</v>
      </c>
      <c r="P95" s="1">
        <v>3</v>
      </c>
      <c r="AA95" s="1">
        <f>IF(P95=1,$O$3,IF(P95=2,$O$4,$O$5))</f>
        <v>0</v>
      </c>
    </row>
    <row r="96">
      <c r="A96" s="1" t="s">
        <v>127</v>
      </c>
      <c r="E96" s="27" t="s">
        <v>651</v>
      </c>
    </row>
    <row r="97">
      <c r="A97" s="1" t="s">
        <v>128</v>
      </c>
    </row>
    <row r="98" ht="127.5">
      <c r="A98" s="1" t="s">
        <v>129</v>
      </c>
      <c r="E98" s="27" t="s">
        <v>240</v>
      </c>
    </row>
    <row r="99">
      <c r="A99" s="1" t="s">
        <v>121</v>
      </c>
      <c r="B99" s="1">
        <v>30</v>
      </c>
      <c r="C99" s="26" t="s">
        <v>652</v>
      </c>
      <c r="D99" t="s">
        <v>123</v>
      </c>
      <c r="E99" s="27" t="s">
        <v>653</v>
      </c>
      <c r="F99" s="28" t="s">
        <v>149</v>
      </c>
      <c r="G99" s="29">
        <v>1</v>
      </c>
      <c r="H99" s="28">
        <v>0</v>
      </c>
      <c r="I99" s="30">
        <f>ROUND(G99*H99,P4)</f>
        <v>0</v>
      </c>
      <c r="L99" s="31">
        <v>0</v>
      </c>
      <c r="M99" s="24">
        <f>ROUND(G99*L99,P4)</f>
        <v>0</v>
      </c>
      <c r="N99" s="25" t="s">
        <v>177</v>
      </c>
      <c r="O99" s="32">
        <f>M99*AA99</f>
        <v>0</v>
      </c>
      <c r="P99" s="1">
        <v>3</v>
      </c>
      <c r="AA99" s="1">
        <f>IF(P99=1,$O$3,IF(P99=2,$O$4,$O$5))</f>
        <v>0</v>
      </c>
    </row>
    <row r="100">
      <c r="A100" s="1" t="s">
        <v>127</v>
      </c>
      <c r="E100" s="27" t="s">
        <v>653</v>
      </c>
    </row>
    <row r="101">
      <c r="A101" s="1" t="s">
        <v>128</v>
      </c>
    </row>
    <row r="102" ht="153">
      <c r="A102" s="1" t="s">
        <v>129</v>
      </c>
      <c r="E102" s="27" t="s">
        <v>237</v>
      </c>
    </row>
    <row r="103">
      <c r="A103" s="1" t="s">
        <v>121</v>
      </c>
      <c r="B103" s="1">
        <v>29</v>
      </c>
      <c r="C103" s="26" t="s">
        <v>654</v>
      </c>
      <c r="D103" t="s">
        <v>123</v>
      </c>
      <c r="E103" s="27" t="s">
        <v>655</v>
      </c>
      <c r="F103" s="28" t="s">
        <v>149</v>
      </c>
      <c r="G103" s="29">
        <v>1</v>
      </c>
      <c r="H103" s="28">
        <v>0</v>
      </c>
      <c r="I103" s="30">
        <f>ROUND(G103*H103,P4)</f>
        <v>0</v>
      </c>
      <c r="L103" s="31">
        <v>0</v>
      </c>
      <c r="M103" s="24">
        <f>ROUND(G103*L103,P4)</f>
        <v>0</v>
      </c>
      <c r="N103" s="25" t="s">
        <v>177</v>
      </c>
      <c r="O103" s="32">
        <f>M103*AA103</f>
        <v>0</v>
      </c>
      <c r="P103" s="1">
        <v>3</v>
      </c>
      <c r="AA103" s="1">
        <f>IF(P103=1,$O$3,IF(P103=2,$O$4,$O$5))</f>
        <v>0</v>
      </c>
    </row>
    <row r="104">
      <c r="A104" s="1" t="s">
        <v>127</v>
      </c>
      <c r="E104" s="27" t="s">
        <v>655</v>
      </c>
    </row>
    <row r="105">
      <c r="A105" s="1" t="s">
        <v>128</v>
      </c>
    </row>
    <row r="106" ht="127.5">
      <c r="A106" s="1" t="s">
        <v>129</v>
      </c>
      <c r="E106" s="27" t="s">
        <v>240</v>
      </c>
    </row>
    <row r="107">
      <c r="A107" s="1" t="s">
        <v>118</v>
      </c>
      <c r="C107" s="22" t="s">
        <v>656</v>
      </c>
      <c r="E107" s="23" t="s">
        <v>657</v>
      </c>
      <c r="L107" s="24">
        <f>SUMIFS(L108:L115,A108:A115,"P")</f>
        <v>0</v>
      </c>
      <c r="M107" s="24">
        <f>SUMIFS(M108:M115,A108:A115,"P")</f>
        <v>0</v>
      </c>
      <c r="N107" s="25"/>
    </row>
    <row r="108">
      <c r="A108" s="1" t="s">
        <v>121</v>
      </c>
      <c r="B108" s="1">
        <v>33</v>
      </c>
      <c r="C108" s="26" t="s">
        <v>658</v>
      </c>
      <c r="D108" t="s">
        <v>123</v>
      </c>
      <c r="E108" s="27" t="s">
        <v>659</v>
      </c>
      <c r="F108" s="28" t="s">
        <v>660</v>
      </c>
      <c r="G108" s="29">
        <v>1</v>
      </c>
      <c r="H108" s="28">
        <v>0</v>
      </c>
      <c r="I108" s="30">
        <f>ROUND(G108*H108,P4)</f>
        <v>0</v>
      </c>
      <c r="L108" s="31">
        <v>0</v>
      </c>
      <c r="M108" s="24">
        <f>ROUND(G108*L108,P4)</f>
        <v>0</v>
      </c>
      <c r="N108" s="25" t="s">
        <v>177</v>
      </c>
      <c r="O108" s="32">
        <f>M108*AA108</f>
        <v>0</v>
      </c>
      <c r="P108" s="1">
        <v>3</v>
      </c>
      <c r="AA108" s="1">
        <f>IF(P108=1,$O$3,IF(P108=2,$O$4,$O$5))</f>
        <v>0</v>
      </c>
    </row>
    <row r="109">
      <c r="A109" s="1" t="s">
        <v>127</v>
      </c>
      <c r="E109" s="27" t="s">
        <v>659</v>
      </c>
    </row>
    <row r="110" ht="25.5">
      <c r="A110" s="1" t="s">
        <v>128</v>
      </c>
      <c r="E110" s="33" t="s">
        <v>661</v>
      </c>
    </row>
    <row r="111" ht="153">
      <c r="A111" s="1" t="s">
        <v>129</v>
      </c>
      <c r="E111" s="27" t="s">
        <v>662</v>
      </c>
    </row>
    <row r="112">
      <c r="A112" s="1" t="s">
        <v>121</v>
      </c>
      <c r="B112" s="1">
        <v>34</v>
      </c>
      <c r="C112" s="26" t="s">
        <v>663</v>
      </c>
      <c r="D112" t="s">
        <v>123</v>
      </c>
      <c r="E112" s="27" t="s">
        <v>664</v>
      </c>
      <c r="F112" s="28" t="s">
        <v>660</v>
      </c>
      <c r="G112" s="29">
        <v>1</v>
      </c>
      <c r="H112" s="28">
        <v>0</v>
      </c>
      <c r="I112" s="30">
        <f>ROUND(G112*H112,P4)</f>
        <v>0</v>
      </c>
      <c r="L112" s="31">
        <v>0</v>
      </c>
      <c r="M112" s="24">
        <f>ROUND(G112*L112,P4)</f>
        <v>0</v>
      </c>
      <c r="N112" s="25" t="s">
        <v>177</v>
      </c>
      <c r="O112" s="32">
        <f>M112*AA112</f>
        <v>0</v>
      </c>
      <c r="P112" s="1">
        <v>3</v>
      </c>
      <c r="AA112" s="1">
        <f>IF(P112=1,$O$3,IF(P112=2,$O$4,$O$5))</f>
        <v>0</v>
      </c>
    </row>
    <row r="113">
      <c r="A113" s="1" t="s">
        <v>127</v>
      </c>
      <c r="E113" s="27" t="s">
        <v>664</v>
      </c>
    </row>
    <row r="114">
      <c r="A114" s="1" t="s">
        <v>128</v>
      </c>
    </row>
    <row r="115" ht="140.25">
      <c r="A115" s="1" t="s">
        <v>129</v>
      </c>
      <c r="E115" s="27" t="s">
        <v>665</v>
      </c>
    </row>
    <row r="116">
      <c r="A116" s="1" t="s">
        <v>118</v>
      </c>
      <c r="C116" s="22" t="s">
        <v>666</v>
      </c>
      <c r="E116" s="23" t="s">
        <v>667</v>
      </c>
      <c r="L116" s="24">
        <f>SUMIFS(L117:L136,A117:A136,"P")</f>
        <v>0</v>
      </c>
      <c r="M116" s="24">
        <f>SUMIFS(M117:M136,A117:A136,"P")</f>
        <v>0</v>
      </c>
      <c r="N116" s="25"/>
    </row>
    <row r="117" ht="25.5">
      <c r="A117" s="1" t="s">
        <v>121</v>
      </c>
      <c r="B117" s="1">
        <v>2</v>
      </c>
      <c r="C117" s="26" t="s">
        <v>668</v>
      </c>
      <c r="D117" t="s">
        <v>123</v>
      </c>
      <c r="E117" s="27" t="s">
        <v>669</v>
      </c>
      <c r="F117" s="28" t="s">
        <v>603</v>
      </c>
      <c r="G117" s="29">
        <v>100</v>
      </c>
      <c r="H117" s="28">
        <v>0.00012999999999999999</v>
      </c>
      <c r="I117" s="30">
        <f>ROUND(G117*H117,P4)</f>
        <v>0</v>
      </c>
      <c r="L117" s="31">
        <v>0</v>
      </c>
      <c r="M117" s="24">
        <f>ROUND(G117*L117,P4)</f>
        <v>0</v>
      </c>
      <c r="N117" s="25" t="s">
        <v>536</v>
      </c>
      <c r="O117" s="32">
        <f>M117*AA117</f>
        <v>0</v>
      </c>
      <c r="P117" s="1">
        <v>3</v>
      </c>
      <c r="AA117" s="1">
        <f>IF(P117=1,$O$3,IF(P117=2,$O$4,$O$5))</f>
        <v>0</v>
      </c>
    </row>
    <row r="118" ht="25.5">
      <c r="A118" s="1" t="s">
        <v>127</v>
      </c>
      <c r="E118" s="27" t="s">
        <v>669</v>
      </c>
    </row>
    <row r="119">
      <c r="A119" s="1" t="s">
        <v>128</v>
      </c>
    </row>
    <row r="120">
      <c r="A120" s="1" t="s">
        <v>129</v>
      </c>
      <c r="E120" s="27" t="s">
        <v>123</v>
      </c>
    </row>
    <row r="121" ht="25.5">
      <c r="A121" s="1" t="s">
        <v>121</v>
      </c>
      <c r="B121" s="1">
        <v>3</v>
      </c>
      <c r="C121" s="26" t="s">
        <v>670</v>
      </c>
      <c r="D121" t="s">
        <v>123</v>
      </c>
      <c r="E121" s="27" t="s">
        <v>671</v>
      </c>
      <c r="F121" s="28" t="s">
        <v>149</v>
      </c>
      <c r="G121" s="29">
        <v>20</v>
      </c>
      <c r="H121" s="28">
        <v>0</v>
      </c>
      <c r="I121" s="30">
        <f>ROUND(G121*H121,P4)</f>
        <v>0</v>
      </c>
      <c r="L121" s="31">
        <v>0</v>
      </c>
      <c r="M121" s="24">
        <f>ROUND(G121*L121,P4)</f>
        <v>0</v>
      </c>
      <c r="N121" s="25" t="s">
        <v>536</v>
      </c>
      <c r="O121" s="32">
        <f>M121*AA121</f>
        <v>0</v>
      </c>
      <c r="P121" s="1">
        <v>3</v>
      </c>
      <c r="AA121" s="1">
        <f>IF(P121=1,$O$3,IF(P121=2,$O$4,$O$5))</f>
        <v>0</v>
      </c>
    </row>
    <row r="122" ht="38.25">
      <c r="A122" s="1" t="s">
        <v>127</v>
      </c>
      <c r="E122" s="27" t="s">
        <v>672</v>
      </c>
    </row>
    <row r="123">
      <c r="A123" s="1" t="s">
        <v>128</v>
      </c>
    </row>
    <row r="124">
      <c r="A124" s="1" t="s">
        <v>129</v>
      </c>
      <c r="E124" s="27" t="s">
        <v>123</v>
      </c>
    </row>
    <row r="125" ht="25.5">
      <c r="A125" s="1" t="s">
        <v>121</v>
      </c>
      <c r="B125" s="1">
        <v>4</v>
      </c>
      <c r="C125" s="26" t="s">
        <v>673</v>
      </c>
      <c r="D125" t="s">
        <v>123</v>
      </c>
      <c r="E125" s="27" t="s">
        <v>671</v>
      </c>
      <c r="F125" s="28" t="s">
        <v>149</v>
      </c>
      <c r="G125" s="29">
        <v>10</v>
      </c>
      <c r="H125" s="28">
        <v>0</v>
      </c>
      <c r="I125" s="30">
        <f>ROUND(G125*H125,P4)</f>
        <v>0</v>
      </c>
      <c r="L125" s="31">
        <v>0</v>
      </c>
      <c r="M125" s="24">
        <f>ROUND(G125*L125,P4)</f>
        <v>0</v>
      </c>
      <c r="N125" s="25" t="s">
        <v>536</v>
      </c>
      <c r="O125" s="32">
        <f>M125*AA125</f>
        <v>0</v>
      </c>
      <c r="P125" s="1">
        <v>3</v>
      </c>
      <c r="AA125" s="1">
        <f>IF(P125=1,$O$3,IF(P125=2,$O$4,$O$5))</f>
        <v>0</v>
      </c>
    </row>
    <row r="126" ht="38.25">
      <c r="A126" s="1" t="s">
        <v>127</v>
      </c>
      <c r="E126" s="27" t="s">
        <v>674</v>
      </c>
    </row>
    <row r="127">
      <c r="A127" s="1" t="s">
        <v>128</v>
      </c>
    </row>
    <row r="128">
      <c r="A128" s="1" t="s">
        <v>129</v>
      </c>
      <c r="E128" s="27" t="s">
        <v>123</v>
      </c>
    </row>
    <row r="129" ht="25.5">
      <c r="A129" s="1" t="s">
        <v>121</v>
      </c>
      <c r="B129" s="1">
        <v>5</v>
      </c>
      <c r="C129" s="26" t="s">
        <v>675</v>
      </c>
      <c r="D129" t="s">
        <v>123</v>
      </c>
      <c r="E129" s="27" t="s">
        <v>671</v>
      </c>
      <c r="F129" s="28" t="s">
        <v>149</v>
      </c>
      <c r="G129" s="29">
        <v>5</v>
      </c>
      <c r="H129" s="28">
        <v>0</v>
      </c>
      <c r="I129" s="30">
        <f>ROUND(G129*H129,P4)</f>
        <v>0</v>
      </c>
      <c r="L129" s="31">
        <v>0</v>
      </c>
      <c r="M129" s="24">
        <f>ROUND(G129*L129,P4)</f>
        <v>0</v>
      </c>
      <c r="N129" s="25" t="s">
        <v>536</v>
      </c>
      <c r="O129" s="32">
        <f>M129*AA129</f>
        <v>0</v>
      </c>
      <c r="P129" s="1">
        <v>3</v>
      </c>
      <c r="AA129" s="1">
        <f>IF(P129=1,$O$3,IF(P129=2,$O$4,$O$5))</f>
        <v>0</v>
      </c>
    </row>
    <row r="130" ht="38.25">
      <c r="A130" s="1" t="s">
        <v>127</v>
      </c>
      <c r="E130" s="27" t="s">
        <v>676</v>
      </c>
    </row>
    <row r="131">
      <c r="A131" s="1" t="s">
        <v>128</v>
      </c>
    </row>
    <row r="132">
      <c r="A132" s="1" t="s">
        <v>129</v>
      </c>
      <c r="E132" s="27" t="s">
        <v>123</v>
      </c>
    </row>
    <row r="133" ht="25.5">
      <c r="A133" s="1" t="s">
        <v>121</v>
      </c>
      <c r="B133" s="1">
        <v>6</v>
      </c>
      <c r="C133" s="26" t="s">
        <v>677</v>
      </c>
      <c r="D133" t="s">
        <v>123</v>
      </c>
      <c r="E133" s="27" t="s">
        <v>678</v>
      </c>
      <c r="F133" s="28" t="s">
        <v>142</v>
      </c>
      <c r="G133" s="29">
        <v>250</v>
      </c>
      <c r="H133" s="28">
        <v>0</v>
      </c>
      <c r="I133" s="30">
        <f>ROUND(G133*H133,P4)</f>
        <v>0</v>
      </c>
      <c r="L133" s="31">
        <v>0</v>
      </c>
      <c r="M133" s="24">
        <f>ROUND(G133*L133,P4)</f>
        <v>0</v>
      </c>
      <c r="N133" s="25" t="s">
        <v>536</v>
      </c>
      <c r="O133" s="32">
        <f>M133*AA133</f>
        <v>0</v>
      </c>
      <c r="P133" s="1">
        <v>3</v>
      </c>
      <c r="AA133" s="1">
        <f>IF(P133=1,$O$3,IF(P133=2,$O$4,$O$5))</f>
        <v>0</v>
      </c>
    </row>
    <row r="134" ht="25.5">
      <c r="A134" s="1" t="s">
        <v>127</v>
      </c>
      <c r="E134" s="27" t="s">
        <v>678</v>
      </c>
    </row>
    <row r="135">
      <c r="A135" s="1" t="s">
        <v>128</v>
      </c>
    </row>
    <row r="136">
      <c r="A136" s="1" t="s">
        <v>129</v>
      </c>
      <c r="E136" s="27" t="s">
        <v>123</v>
      </c>
    </row>
    <row r="137">
      <c r="A137" s="1" t="s">
        <v>118</v>
      </c>
      <c r="C137" s="22" t="s">
        <v>679</v>
      </c>
      <c r="E137" s="23" t="s">
        <v>680</v>
      </c>
      <c r="L137" s="24">
        <f>SUMIFS(L138:L145,A138:A145,"P")</f>
        <v>0</v>
      </c>
      <c r="M137" s="24">
        <f>SUMIFS(M138:M145,A138:A145,"P")</f>
        <v>0</v>
      </c>
      <c r="N137" s="25"/>
    </row>
    <row r="138" ht="25.5">
      <c r="A138" s="1" t="s">
        <v>121</v>
      </c>
      <c r="B138" s="1">
        <v>7</v>
      </c>
      <c r="C138" s="26" t="s">
        <v>681</v>
      </c>
      <c r="D138" t="s">
        <v>123</v>
      </c>
      <c r="E138" s="27" t="s">
        <v>682</v>
      </c>
      <c r="F138" s="28" t="s">
        <v>632</v>
      </c>
      <c r="G138" s="29">
        <v>0.55000000000000004</v>
      </c>
      <c r="H138" s="28">
        <v>0</v>
      </c>
      <c r="I138" s="30">
        <f>ROUND(G138*H138,P4)</f>
        <v>0</v>
      </c>
      <c r="L138" s="31">
        <v>0</v>
      </c>
      <c r="M138" s="24">
        <f>ROUND(G138*L138,P4)</f>
        <v>0</v>
      </c>
      <c r="N138" s="25" t="s">
        <v>536</v>
      </c>
      <c r="O138" s="32">
        <f>M138*AA138</f>
        <v>0</v>
      </c>
      <c r="P138" s="1">
        <v>3</v>
      </c>
      <c r="AA138" s="1">
        <f>IF(P138=1,$O$3,IF(P138=2,$O$4,$O$5))</f>
        <v>0</v>
      </c>
    </row>
    <row r="139" ht="25.5">
      <c r="A139" s="1" t="s">
        <v>127</v>
      </c>
      <c r="E139" s="27" t="s">
        <v>682</v>
      </c>
    </row>
    <row r="140">
      <c r="A140" s="1" t="s">
        <v>128</v>
      </c>
    </row>
    <row r="141">
      <c r="A141" s="1" t="s">
        <v>129</v>
      </c>
      <c r="E141" s="27" t="s">
        <v>123</v>
      </c>
    </row>
    <row r="142" ht="38.25">
      <c r="A142" s="1" t="s">
        <v>121</v>
      </c>
      <c r="B142" s="1">
        <v>8</v>
      </c>
      <c r="C142" s="26" t="s">
        <v>683</v>
      </c>
      <c r="D142" t="s">
        <v>123</v>
      </c>
      <c r="E142" s="27" t="s">
        <v>684</v>
      </c>
      <c r="F142" s="28" t="s">
        <v>632</v>
      </c>
      <c r="G142" s="29">
        <v>0.55000000000000004</v>
      </c>
      <c r="H142" s="28">
        <v>0</v>
      </c>
      <c r="I142" s="30">
        <f>ROUND(G142*H142,P4)</f>
        <v>0</v>
      </c>
      <c r="L142" s="31">
        <v>0</v>
      </c>
      <c r="M142" s="24">
        <f>ROUND(G142*L142,P4)</f>
        <v>0</v>
      </c>
      <c r="N142" s="25" t="s">
        <v>177</v>
      </c>
      <c r="O142" s="32">
        <f>M142*AA142</f>
        <v>0</v>
      </c>
      <c r="P142" s="1">
        <v>3</v>
      </c>
      <c r="AA142" s="1">
        <f>IF(P142=1,$O$3,IF(P142=2,$O$4,$O$5))</f>
        <v>0</v>
      </c>
    </row>
    <row r="143" ht="38.25">
      <c r="A143" s="1" t="s">
        <v>127</v>
      </c>
      <c r="E143" s="27" t="s">
        <v>684</v>
      </c>
    </row>
    <row r="144">
      <c r="A144" s="1" t="s">
        <v>128</v>
      </c>
    </row>
    <row r="145" ht="25.5">
      <c r="A145" s="1" t="s">
        <v>129</v>
      </c>
      <c r="E145" s="27" t="s">
        <v>685</v>
      </c>
    </row>
    <row r="146">
      <c r="A146" s="1" t="s">
        <v>118</v>
      </c>
      <c r="C146" s="22" t="s">
        <v>686</v>
      </c>
      <c r="E146" s="23" t="s">
        <v>687</v>
      </c>
      <c r="L146" s="24">
        <f>SUMIFS(L147:L150,A147:A150,"P")</f>
        <v>0</v>
      </c>
      <c r="M146" s="24">
        <f>SUMIFS(M147:M150,A147:A150,"P")</f>
        <v>0</v>
      </c>
      <c r="N146" s="25"/>
    </row>
    <row r="147" ht="25.5">
      <c r="A147" s="1" t="s">
        <v>121</v>
      </c>
      <c r="B147" s="1">
        <v>9</v>
      </c>
      <c r="C147" s="26" t="s">
        <v>688</v>
      </c>
      <c r="D147" t="s">
        <v>123</v>
      </c>
      <c r="E147" s="27" t="s">
        <v>689</v>
      </c>
      <c r="F147" s="28" t="s">
        <v>632</v>
      </c>
      <c r="G147" s="29">
        <v>0.71299999999999997</v>
      </c>
      <c r="H147" s="28">
        <v>0</v>
      </c>
      <c r="I147" s="30">
        <f>ROUND(G147*H147,P4)</f>
        <v>0</v>
      </c>
      <c r="L147" s="31">
        <v>0</v>
      </c>
      <c r="M147" s="24">
        <f>ROUND(G147*L147,P4)</f>
        <v>0</v>
      </c>
      <c r="N147" s="25" t="s">
        <v>536</v>
      </c>
      <c r="O147" s="32">
        <f>M147*AA147</f>
        <v>0</v>
      </c>
      <c r="P147" s="1">
        <v>3</v>
      </c>
      <c r="AA147" s="1">
        <f>IF(P147=1,$O$3,IF(P147=2,$O$4,$O$5))</f>
        <v>0</v>
      </c>
    </row>
    <row r="148" ht="38.25">
      <c r="A148" s="1" t="s">
        <v>127</v>
      </c>
      <c r="E148" s="27" t="s">
        <v>690</v>
      </c>
    </row>
    <row r="149">
      <c r="A149" s="1" t="s">
        <v>128</v>
      </c>
    </row>
    <row r="150">
      <c r="A150" s="1" t="s">
        <v>129</v>
      </c>
      <c r="E150" s="27" t="s">
        <v>123</v>
      </c>
    </row>
    <row r="151">
      <c r="A151" s="1" t="s">
        <v>118</v>
      </c>
      <c r="C151" s="22" t="s">
        <v>691</v>
      </c>
      <c r="E151" s="23" t="s">
        <v>692</v>
      </c>
      <c r="L151" s="24">
        <f>SUMIFS(L152:L159,A152:A159,"P")</f>
        <v>0</v>
      </c>
      <c r="M151" s="24">
        <f>SUMIFS(M152:M159,A152:A159,"P")</f>
        <v>0</v>
      </c>
      <c r="N151" s="25"/>
    </row>
    <row r="152" ht="25.5">
      <c r="A152" s="1" t="s">
        <v>121</v>
      </c>
      <c r="B152" s="1">
        <v>35</v>
      </c>
      <c r="C152" s="26" t="s">
        <v>693</v>
      </c>
      <c r="D152" t="s">
        <v>123</v>
      </c>
      <c r="E152" s="27" t="s">
        <v>694</v>
      </c>
      <c r="F152" s="28" t="s">
        <v>149</v>
      </c>
      <c r="G152" s="29">
        <v>1</v>
      </c>
      <c r="H152" s="28">
        <v>0</v>
      </c>
      <c r="I152" s="30">
        <f>ROUND(G152*H152,P4)</f>
        <v>0</v>
      </c>
      <c r="L152" s="31">
        <v>0</v>
      </c>
      <c r="M152" s="24">
        <f>ROUND(G152*L152,P4)</f>
        <v>0</v>
      </c>
      <c r="N152" s="25" t="s">
        <v>177</v>
      </c>
      <c r="O152" s="32">
        <f>M152*AA152</f>
        <v>0</v>
      </c>
      <c r="P152" s="1">
        <v>3</v>
      </c>
      <c r="AA152" s="1">
        <f>IF(P152=1,$O$3,IF(P152=2,$O$4,$O$5))</f>
        <v>0</v>
      </c>
    </row>
    <row r="153" ht="25.5">
      <c r="A153" s="1" t="s">
        <v>127</v>
      </c>
      <c r="E153" s="27" t="s">
        <v>694</v>
      </c>
    </row>
    <row r="154" ht="25.5">
      <c r="A154" s="1" t="s">
        <v>128</v>
      </c>
      <c r="E154" s="33" t="s">
        <v>661</v>
      </c>
    </row>
    <row r="155">
      <c r="A155" s="1" t="s">
        <v>129</v>
      </c>
      <c r="E155" s="27" t="s">
        <v>123</v>
      </c>
    </row>
    <row r="156">
      <c r="A156" s="1" t="s">
        <v>121</v>
      </c>
      <c r="B156" s="1">
        <v>36</v>
      </c>
      <c r="C156" s="26" t="s">
        <v>695</v>
      </c>
      <c r="D156" t="s">
        <v>123</v>
      </c>
      <c r="E156" s="27" t="s">
        <v>696</v>
      </c>
      <c r="F156" s="28" t="s">
        <v>201</v>
      </c>
      <c r="G156" s="29">
        <v>4</v>
      </c>
      <c r="H156" s="28">
        <v>0</v>
      </c>
      <c r="I156" s="30">
        <f>ROUND(G156*H156,P4)</f>
        <v>0</v>
      </c>
      <c r="L156" s="31">
        <v>0</v>
      </c>
      <c r="M156" s="24">
        <f>ROUND(G156*L156,P4)</f>
        <v>0</v>
      </c>
      <c r="N156" s="25" t="s">
        <v>177</v>
      </c>
      <c r="O156" s="32">
        <f>M156*AA156</f>
        <v>0</v>
      </c>
      <c r="P156" s="1">
        <v>3</v>
      </c>
      <c r="AA156" s="1">
        <f>IF(P156=1,$O$3,IF(P156=2,$O$4,$O$5))</f>
        <v>0</v>
      </c>
    </row>
    <row r="157">
      <c r="A157" s="1" t="s">
        <v>127</v>
      </c>
      <c r="E157" s="27" t="s">
        <v>696</v>
      </c>
    </row>
    <row r="158" ht="25.5">
      <c r="A158" s="1" t="s">
        <v>128</v>
      </c>
      <c r="E158" s="33" t="s">
        <v>697</v>
      </c>
    </row>
    <row r="159" ht="25.5">
      <c r="A159" s="1" t="s">
        <v>129</v>
      </c>
      <c r="E159" s="27" t="s">
        <v>698</v>
      </c>
    </row>
  </sheetData>
  <sheetProtection sheet="1" objects="1" scenarios="1" spinCount="100000" saltValue="win9Ss4VknZnDpHbed2pykd6+VuoWDa0xmMNISYPQmfS24BiVrbvxEuA1cg9kTJgRFNlT+GYSJ18kYuchK82wg==" hashValue="kg/7j5Z8Bf6CeWx4SEmT1KMelv8CHm9qcSGNzHQf1TzMJFc+ZxZUrB++dRUKlDi4h/YaZZczhxcLID8b3T2AG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COUNTIFS(L8:L214,"=0",A8:A214,"P")+COUNTIFS(L8:L214,"",A8:A214,"P")+SUM(Q8:Q214)</f>
        <v>0</v>
      </c>
    </row>
    <row r="8">
      <c r="A8" s="1" t="s">
        <v>116</v>
      </c>
      <c r="C8" s="22" t="s">
        <v>699</v>
      </c>
      <c r="E8" s="23" t="s">
        <v>25</v>
      </c>
      <c r="L8" s="24">
        <f>L9+L14+L179+L200+L209</f>
        <v>0</v>
      </c>
      <c r="M8" s="24">
        <f>M9+M14+M179+M200+M209</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700</v>
      </c>
    </row>
    <row r="13">
      <c r="A13" s="1" t="s">
        <v>129</v>
      </c>
      <c r="E13" s="27" t="s">
        <v>123</v>
      </c>
    </row>
    <row r="14">
      <c r="A14" s="1" t="s">
        <v>118</v>
      </c>
      <c r="C14" s="22" t="s">
        <v>590</v>
      </c>
      <c r="E14" s="23" t="s">
        <v>591</v>
      </c>
      <c r="L14" s="24">
        <f>SUMIFS(L15:L178,A15:A178,"P")</f>
        <v>0</v>
      </c>
      <c r="M14" s="24">
        <f>SUMIFS(M15:M178,A15:A178,"P")</f>
        <v>0</v>
      </c>
      <c r="N14" s="25"/>
    </row>
    <row r="15" ht="25.5">
      <c r="A15" s="1" t="s">
        <v>121</v>
      </c>
      <c r="B15" s="1">
        <v>15</v>
      </c>
      <c r="C15" s="26" t="s">
        <v>701</v>
      </c>
      <c r="D15" t="s">
        <v>123</v>
      </c>
      <c r="E15" s="27" t="s">
        <v>702</v>
      </c>
      <c r="F15" s="28" t="s">
        <v>142</v>
      </c>
      <c r="G15" s="29">
        <v>936</v>
      </c>
      <c r="H15" s="28">
        <v>0.00011</v>
      </c>
      <c r="I15" s="30">
        <f>ROUND(G15*H15,P4)</f>
        <v>0</v>
      </c>
      <c r="L15" s="31">
        <v>0</v>
      </c>
      <c r="M15" s="24">
        <f>ROUND(G15*L15,P4)</f>
        <v>0</v>
      </c>
      <c r="N15" s="25" t="s">
        <v>536</v>
      </c>
      <c r="O15" s="32">
        <f>M15*AA15</f>
        <v>0</v>
      </c>
      <c r="P15" s="1">
        <v>3</v>
      </c>
      <c r="AA15" s="1">
        <f>IF(P15=1,$O$3,IF(P15=2,$O$4,$O$5))</f>
        <v>0</v>
      </c>
    </row>
    <row r="16" ht="25.5">
      <c r="A16" s="1" t="s">
        <v>127</v>
      </c>
      <c r="E16" s="27" t="s">
        <v>702</v>
      </c>
    </row>
    <row r="17">
      <c r="A17" s="1" t="s">
        <v>128</v>
      </c>
    </row>
    <row r="18">
      <c r="A18" s="1" t="s">
        <v>129</v>
      </c>
      <c r="E18" s="27" t="s">
        <v>123</v>
      </c>
    </row>
    <row r="19" ht="25.5">
      <c r="A19" s="1" t="s">
        <v>121</v>
      </c>
      <c r="B19" s="1">
        <v>14</v>
      </c>
      <c r="C19" s="26" t="s">
        <v>703</v>
      </c>
      <c r="D19" t="s">
        <v>123</v>
      </c>
      <c r="E19" s="27" t="s">
        <v>704</v>
      </c>
      <c r="F19" s="28" t="s">
        <v>142</v>
      </c>
      <c r="G19" s="29">
        <v>1134</v>
      </c>
      <c r="H19" s="28">
        <v>6.0000000000000002E-05</v>
      </c>
      <c r="I19" s="30">
        <f>ROUND(G19*H19,P4)</f>
        <v>0</v>
      </c>
      <c r="L19" s="31">
        <v>0</v>
      </c>
      <c r="M19" s="24">
        <f>ROUND(G19*L19,P4)</f>
        <v>0</v>
      </c>
      <c r="N19" s="25" t="s">
        <v>536</v>
      </c>
      <c r="O19" s="32">
        <f>M19*AA19</f>
        <v>0</v>
      </c>
      <c r="P19" s="1">
        <v>3</v>
      </c>
      <c r="AA19" s="1">
        <f>IF(P19=1,$O$3,IF(P19=2,$O$4,$O$5))</f>
        <v>0</v>
      </c>
    </row>
    <row r="20" ht="25.5">
      <c r="A20" s="1" t="s">
        <v>127</v>
      </c>
      <c r="E20" s="27" t="s">
        <v>704</v>
      </c>
    </row>
    <row r="21">
      <c r="A21" s="1" t="s">
        <v>128</v>
      </c>
    </row>
    <row r="22">
      <c r="A22" s="1" t="s">
        <v>129</v>
      </c>
      <c r="E22" s="27" t="s">
        <v>123</v>
      </c>
    </row>
    <row r="23">
      <c r="A23" s="1" t="s">
        <v>121</v>
      </c>
      <c r="B23" s="1">
        <v>11</v>
      </c>
      <c r="C23" s="26" t="s">
        <v>705</v>
      </c>
      <c r="D23" t="s">
        <v>123</v>
      </c>
      <c r="E23" s="27" t="s">
        <v>706</v>
      </c>
      <c r="F23" s="28" t="s">
        <v>142</v>
      </c>
      <c r="G23" s="29">
        <v>367.5</v>
      </c>
      <c r="H23" s="28">
        <v>6.9999999999999994E-05</v>
      </c>
      <c r="I23" s="30">
        <f>ROUND(G23*H23,P4)</f>
        <v>0</v>
      </c>
      <c r="L23" s="31">
        <v>0</v>
      </c>
      <c r="M23" s="24">
        <f>ROUND(G23*L23,P4)</f>
        <v>0</v>
      </c>
      <c r="N23" s="25" t="s">
        <v>536</v>
      </c>
      <c r="O23" s="32">
        <f>M23*AA23</f>
        <v>0</v>
      </c>
      <c r="P23" s="1">
        <v>3</v>
      </c>
      <c r="AA23" s="1">
        <f>IF(P23=1,$O$3,IF(P23=2,$O$4,$O$5))</f>
        <v>0</v>
      </c>
    </row>
    <row r="24">
      <c r="A24" s="1" t="s">
        <v>127</v>
      </c>
      <c r="E24" s="27" t="s">
        <v>706</v>
      </c>
    </row>
    <row r="25">
      <c r="A25" s="1" t="s">
        <v>128</v>
      </c>
    </row>
    <row r="26">
      <c r="A26" s="1" t="s">
        <v>129</v>
      </c>
      <c r="E26" s="27" t="s">
        <v>123</v>
      </c>
    </row>
    <row r="27">
      <c r="A27" s="1" t="s">
        <v>121</v>
      </c>
      <c r="B27" s="1">
        <v>12</v>
      </c>
      <c r="C27" s="26" t="s">
        <v>707</v>
      </c>
      <c r="D27" t="s">
        <v>123</v>
      </c>
      <c r="E27" s="27" t="s">
        <v>708</v>
      </c>
      <c r="F27" s="28" t="s">
        <v>142</v>
      </c>
      <c r="G27" s="29">
        <v>157.5</v>
      </c>
      <c r="H27" s="28">
        <v>0.0001</v>
      </c>
      <c r="I27" s="30">
        <f>ROUND(G27*H27,P4)</f>
        <v>0</v>
      </c>
      <c r="L27" s="31">
        <v>0</v>
      </c>
      <c r="M27" s="24">
        <f>ROUND(G27*L27,P4)</f>
        <v>0</v>
      </c>
      <c r="N27" s="25" t="s">
        <v>536</v>
      </c>
      <c r="O27" s="32">
        <f>M27*AA27</f>
        <v>0</v>
      </c>
      <c r="P27" s="1">
        <v>3</v>
      </c>
      <c r="AA27" s="1">
        <f>IF(P27=1,$O$3,IF(P27=2,$O$4,$O$5))</f>
        <v>0</v>
      </c>
    </row>
    <row r="28">
      <c r="A28" s="1" t="s">
        <v>127</v>
      </c>
      <c r="E28" s="27" t="s">
        <v>708</v>
      </c>
    </row>
    <row r="29">
      <c r="A29" s="1" t="s">
        <v>128</v>
      </c>
    </row>
    <row r="30">
      <c r="A30" s="1" t="s">
        <v>129</v>
      </c>
      <c r="E30" s="27" t="s">
        <v>123</v>
      </c>
    </row>
    <row r="31">
      <c r="A31" s="1" t="s">
        <v>121</v>
      </c>
      <c r="B31" s="1">
        <v>33</v>
      </c>
      <c r="C31" s="26" t="s">
        <v>709</v>
      </c>
      <c r="D31" t="s">
        <v>123</v>
      </c>
      <c r="E31" s="27" t="s">
        <v>710</v>
      </c>
      <c r="F31" s="28" t="s">
        <v>149</v>
      </c>
      <c r="G31" s="29">
        <v>17</v>
      </c>
      <c r="H31" s="28">
        <v>8.0000000000000007E-05</v>
      </c>
      <c r="I31" s="30">
        <f>ROUND(G31*H31,P4)</f>
        <v>0</v>
      </c>
      <c r="L31" s="31">
        <v>0</v>
      </c>
      <c r="M31" s="24">
        <f>ROUND(G31*L31,P4)</f>
        <v>0</v>
      </c>
      <c r="N31" s="25" t="s">
        <v>536</v>
      </c>
      <c r="O31" s="32">
        <f>M31*AA31</f>
        <v>0</v>
      </c>
      <c r="P31" s="1">
        <v>3</v>
      </c>
      <c r="AA31" s="1">
        <f>IF(P31=1,$O$3,IF(P31=2,$O$4,$O$5))</f>
        <v>0</v>
      </c>
    </row>
    <row r="32">
      <c r="A32" s="1" t="s">
        <v>127</v>
      </c>
      <c r="E32" s="27" t="s">
        <v>710</v>
      </c>
    </row>
    <row r="33">
      <c r="A33" s="1" t="s">
        <v>128</v>
      </c>
    </row>
    <row r="34">
      <c r="A34" s="1" t="s">
        <v>129</v>
      </c>
      <c r="E34" s="27" t="s">
        <v>123</v>
      </c>
    </row>
    <row r="35">
      <c r="A35" s="1" t="s">
        <v>121</v>
      </c>
      <c r="B35" s="1">
        <v>38</v>
      </c>
      <c r="C35" s="26" t="s">
        <v>711</v>
      </c>
      <c r="D35" t="s">
        <v>123</v>
      </c>
      <c r="E35" s="27" t="s">
        <v>712</v>
      </c>
      <c r="F35" s="28" t="s">
        <v>149</v>
      </c>
      <c r="G35" s="29">
        <v>47</v>
      </c>
      <c r="H35" s="28">
        <v>0.00029999999999999997</v>
      </c>
      <c r="I35" s="30">
        <f>ROUND(G35*H35,P4)</f>
        <v>0</v>
      </c>
      <c r="L35" s="31">
        <v>0</v>
      </c>
      <c r="M35" s="24">
        <f>ROUND(G35*L35,P4)</f>
        <v>0</v>
      </c>
      <c r="N35" s="25" t="s">
        <v>536</v>
      </c>
      <c r="O35" s="32">
        <f>M35*AA35</f>
        <v>0</v>
      </c>
      <c r="P35" s="1">
        <v>3</v>
      </c>
      <c r="AA35" s="1">
        <f>IF(P35=1,$O$3,IF(P35=2,$O$4,$O$5))</f>
        <v>0</v>
      </c>
    </row>
    <row r="36">
      <c r="A36" s="1" t="s">
        <v>127</v>
      </c>
      <c r="E36" s="27" t="s">
        <v>712</v>
      </c>
    </row>
    <row r="37">
      <c r="A37" s="1" t="s">
        <v>128</v>
      </c>
    </row>
    <row r="38">
      <c r="A38" s="1" t="s">
        <v>129</v>
      </c>
      <c r="E38" s="27" t="s">
        <v>123</v>
      </c>
    </row>
    <row r="39" ht="25.5">
      <c r="A39" s="1" t="s">
        <v>121</v>
      </c>
      <c r="B39" s="1">
        <v>17</v>
      </c>
      <c r="C39" s="26" t="s">
        <v>713</v>
      </c>
      <c r="D39" t="s">
        <v>123</v>
      </c>
      <c r="E39" s="27" t="s">
        <v>714</v>
      </c>
      <c r="F39" s="28" t="s">
        <v>149</v>
      </c>
      <c r="G39" s="29">
        <v>1</v>
      </c>
      <c r="H39" s="28">
        <v>0.0064000000000000003</v>
      </c>
      <c r="I39" s="30">
        <f>ROUND(G39*H39,P4)</f>
        <v>0</v>
      </c>
      <c r="L39" s="31">
        <v>0</v>
      </c>
      <c r="M39" s="24">
        <f>ROUND(G39*L39,P4)</f>
        <v>0</v>
      </c>
      <c r="N39" s="25" t="s">
        <v>536</v>
      </c>
      <c r="O39" s="32">
        <f>M39*AA39</f>
        <v>0</v>
      </c>
      <c r="P39" s="1">
        <v>3</v>
      </c>
      <c r="AA39" s="1">
        <f>IF(P39=1,$O$3,IF(P39=2,$O$4,$O$5))</f>
        <v>0</v>
      </c>
    </row>
    <row r="40" ht="25.5">
      <c r="A40" s="1" t="s">
        <v>127</v>
      </c>
      <c r="E40" s="27" t="s">
        <v>714</v>
      </c>
    </row>
    <row r="41">
      <c r="A41" s="1" t="s">
        <v>128</v>
      </c>
    </row>
    <row r="42">
      <c r="A42" s="1" t="s">
        <v>129</v>
      </c>
      <c r="E42" s="27" t="s">
        <v>123</v>
      </c>
    </row>
    <row r="43">
      <c r="A43" s="1" t="s">
        <v>121</v>
      </c>
      <c r="B43" s="1">
        <v>19</v>
      </c>
      <c r="C43" s="26" t="s">
        <v>715</v>
      </c>
      <c r="D43" t="s">
        <v>123</v>
      </c>
      <c r="E43" s="27" t="s">
        <v>716</v>
      </c>
      <c r="F43" s="28" t="s">
        <v>149</v>
      </c>
      <c r="G43" s="29">
        <v>13</v>
      </c>
      <c r="H43" s="28">
        <v>0.00029999999999999997</v>
      </c>
      <c r="I43" s="30">
        <f>ROUND(G43*H43,P4)</f>
        <v>0</v>
      </c>
      <c r="L43" s="31">
        <v>0</v>
      </c>
      <c r="M43" s="24">
        <f>ROUND(G43*L43,P4)</f>
        <v>0</v>
      </c>
      <c r="N43" s="25" t="s">
        <v>536</v>
      </c>
      <c r="O43" s="32">
        <f>M43*AA43</f>
        <v>0</v>
      </c>
      <c r="P43" s="1">
        <v>3</v>
      </c>
      <c r="AA43" s="1">
        <f>IF(P43=1,$O$3,IF(P43=2,$O$4,$O$5))</f>
        <v>0</v>
      </c>
    </row>
    <row r="44">
      <c r="A44" s="1" t="s">
        <v>127</v>
      </c>
      <c r="E44" s="27" t="s">
        <v>716</v>
      </c>
    </row>
    <row r="45">
      <c r="A45" s="1" t="s">
        <v>128</v>
      </c>
    </row>
    <row r="46">
      <c r="A46" s="1" t="s">
        <v>129</v>
      </c>
      <c r="E46" s="27" t="s">
        <v>123</v>
      </c>
    </row>
    <row r="47">
      <c r="A47" s="1" t="s">
        <v>121</v>
      </c>
      <c r="B47" s="1">
        <v>25</v>
      </c>
      <c r="C47" s="26" t="s">
        <v>717</v>
      </c>
      <c r="D47" t="s">
        <v>123</v>
      </c>
      <c r="E47" s="27" t="s">
        <v>718</v>
      </c>
      <c r="F47" s="28" t="s">
        <v>149</v>
      </c>
      <c r="G47" s="29">
        <v>1</v>
      </c>
      <c r="H47" s="28">
        <v>0.00029999999999999997</v>
      </c>
      <c r="I47" s="30">
        <f>ROUND(G47*H47,P4)</f>
        <v>0</v>
      </c>
      <c r="L47" s="31">
        <v>0</v>
      </c>
      <c r="M47" s="24">
        <f>ROUND(G47*L47,P4)</f>
        <v>0</v>
      </c>
      <c r="N47" s="25" t="s">
        <v>536</v>
      </c>
      <c r="O47" s="32">
        <f>M47*AA47</f>
        <v>0</v>
      </c>
      <c r="P47" s="1">
        <v>3</v>
      </c>
      <c r="AA47" s="1">
        <f>IF(P47=1,$O$3,IF(P47=2,$O$4,$O$5))</f>
        <v>0</v>
      </c>
    </row>
    <row r="48">
      <c r="A48" s="1" t="s">
        <v>127</v>
      </c>
      <c r="E48" s="27" t="s">
        <v>718</v>
      </c>
    </row>
    <row r="49">
      <c r="A49" s="1" t="s">
        <v>128</v>
      </c>
    </row>
    <row r="50">
      <c r="A50" s="1" t="s">
        <v>129</v>
      </c>
      <c r="E50" s="27" t="s">
        <v>123</v>
      </c>
    </row>
    <row r="51">
      <c r="A51" s="1" t="s">
        <v>121</v>
      </c>
      <c r="B51" s="1">
        <v>21</v>
      </c>
      <c r="C51" s="26" t="s">
        <v>719</v>
      </c>
      <c r="D51" t="s">
        <v>123</v>
      </c>
      <c r="E51" s="27" t="s">
        <v>720</v>
      </c>
      <c r="F51" s="28" t="s">
        <v>149</v>
      </c>
      <c r="G51" s="29">
        <v>25</v>
      </c>
      <c r="H51" s="28">
        <v>0.0001</v>
      </c>
      <c r="I51" s="30">
        <f>ROUND(G51*H51,P4)</f>
        <v>0</v>
      </c>
      <c r="L51" s="31">
        <v>0</v>
      </c>
      <c r="M51" s="24">
        <f>ROUND(G51*L51,P4)</f>
        <v>0</v>
      </c>
      <c r="N51" s="25" t="s">
        <v>536</v>
      </c>
      <c r="O51" s="32">
        <f>M51*AA51</f>
        <v>0</v>
      </c>
      <c r="P51" s="1">
        <v>3</v>
      </c>
      <c r="AA51" s="1">
        <f>IF(P51=1,$O$3,IF(P51=2,$O$4,$O$5))</f>
        <v>0</v>
      </c>
    </row>
    <row r="52">
      <c r="A52" s="1" t="s">
        <v>127</v>
      </c>
      <c r="E52" s="27" t="s">
        <v>720</v>
      </c>
    </row>
    <row r="53">
      <c r="A53" s="1" t="s">
        <v>128</v>
      </c>
    </row>
    <row r="54">
      <c r="A54" s="1" t="s">
        <v>129</v>
      </c>
      <c r="E54" s="27" t="s">
        <v>123</v>
      </c>
    </row>
    <row r="55" ht="25.5">
      <c r="A55" s="1" t="s">
        <v>121</v>
      </c>
      <c r="B55" s="1">
        <v>29</v>
      </c>
      <c r="C55" s="26" t="s">
        <v>721</v>
      </c>
      <c r="D55" t="s">
        <v>123</v>
      </c>
      <c r="E55" s="27" t="s">
        <v>722</v>
      </c>
      <c r="F55" s="28" t="s">
        <v>149</v>
      </c>
      <c r="G55" s="29">
        <v>1</v>
      </c>
      <c r="H55" s="28">
        <v>0.00020000000000000001</v>
      </c>
      <c r="I55" s="30">
        <f>ROUND(G55*H55,P4)</f>
        <v>0</v>
      </c>
      <c r="L55" s="31">
        <v>0</v>
      </c>
      <c r="M55" s="24">
        <f>ROUND(G55*L55,P4)</f>
        <v>0</v>
      </c>
      <c r="N55" s="25" t="s">
        <v>536</v>
      </c>
      <c r="O55" s="32">
        <f>M55*AA55</f>
        <v>0</v>
      </c>
      <c r="P55" s="1">
        <v>3</v>
      </c>
      <c r="AA55" s="1">
        <f>IF(P55=1,$O$3,IF(P55=2,$O$4,$O$5))</f>
        <v>0</v>
      </c>
    </row>
    <row r="56" ht="25.5">
      <c r="A56" s="1" t="s">
        <v>127</v>
      </c>
      <c r="E56" s="27" t="s">
        <v>722</v>
      </c>
    </row>
    <row r="57">
      <c r="A57" s="1" t="s">
        <v>128</v>
      </c>
    </row>
    <row r="58">
      <c r="A58" s="1" t="s">
        <v>129</v>
      </c>
      <c r="E58" s="27" t="s">
        <v>123</v>
      </c>
    </row>
    <row r="59">
      <c r="A59" s="1" t="s">
        <v>121</v>
      </c>
      <c r="B59" s="1">
        <v>27</v>
      </c>
      <c r="C59" s="26" t="s">
        <v>723</v>
      </c>
      <c r="D59" t="s">
        <v>123</v>
      </c>
      <c r="E59" s="27" t="s">
        <v>724</v>
      </c>
      <c r="F59" s="28" t="s">
        <v>149</v>
      </c>
      <c r="G59" s="29">
        <v>1</v>
      </c>
      <c r="H59" s="28">
        <v>0.0001</v>
      </c>
      <c r="I59" s="30">
        <f>ROUND(G59*H59,P4)</f>
        <v>0</v>
      </c>
      <c r="L59" s="31">
        <v>0</v>
      </c>
      <c r="M59" s="24">
        <f>ROUND(G59*L59,P4)</f>
        <v>0</v>
      </c>
      <c r="N59" s="25" t="s">
        <v>536</v>
      </c>
      <c r="O59" s="32">
        <f>M59*AA59</f>
        <v>0</v>
      </c>
      <c r="P59" s="1">
        <v>3</v>
      </c>
      <c r="AA59" s="1">
        <f>IF(P59=1,$O$3,IF(P59=2,$O$4,$O$5))</f>
        <v>0</v>
      </c>
    </row>
    <row r="60">
      <c r="A60" s="1" t="s">
        <v>127</v>
      </c>
      <c r="E60" s="27" t="s">
        <v>724</v>
      </c>
    </row>
    <row r="61">
      <c r="A61" s="1" t="s">
        <v>128</v>
      </c>
    </row>
    <row r="62">
      <c r="A62" s="1" t="s">
        <v>129</v>
      </c>
      <c r="E62" s="27" t="s">
        <v>123</v>
      </c>
    </row>
    <row r="63" ht="25.5">
      <c r="A63" s="1" t="s">
        <v>121</v>
      </c>
      <c r="B63" s="1">
        <v>23</v>
      </c>
      <c r="C63" s="26" t="s">
        <v>725</v>
      </c>
      <c r="D63" t="s">
        <v>123</v>
      </c>
      <c r="E63" s="27" t="s">
        <v>726</v>
      </c>
      <c r="F63" s="28" t="s">
        <v>149</v>
      </c>
      <c r="G63" s="29">
        <v>8</v>
      </c>
      <c r="H63" s="28">
        <v>0.00050000000000000001</v>
      </c>
      <c r="I63" s="30">
        <f>ROUND(G63*H63,P4)</f>
        <v>0</v>
      </c>
      <c r="L63" s="31">
        <v>0</v>
      </c>
      <c r="M63" s="24">
        <f>ROUND(G63*L63,P4)</f>
        <v>0</v>
      </c>
      <c r="N63" s="25" t="s">
        <v>536</v>
      </c>
      <c r="O63" s="32">
        <f>M63*AA63</f>
        <v>0</v>
      </c>
      <c r="P63" s="1">
        <v>3</v>
      </c>
      <c r="AA63" s="1">
        <f>IF(P63=1,$O$3,IF(P63=2,$O$4,$O$5))</f>
        <v>0</v>
      </c>
    </row>
    <row r="64" ht="25.5">
      <c r="A64" s="1" t="s">
        <v>127</v>
      </c>
      <c r="E64" s="27" t="s">
        <v>726</v>
      </c>
    </row>
    <row r="65" ht="38.25">
      <c r="A65" s="1" t="s">
        <v>128</v>
      </c>
      <c r="E65" s="33" t="s">
        <v>727</v>
      </c>
    </row>
    <row r="66">
      <c r="A66" s="1" t="s">
        <v>129</v>
      </c>
      <c r="E66" s="27" t="s">
        <v>123</v>
      </c>
    </row>
    <row r="67">
      <c r="A67" s="1" t="s">
        <v>121</v>
      </c>
      <c r="B67" s="1">
        <v>31</v>
      </c>
      <c r="C67" s="26" t="s">
        <v>728</v>
      </c>
      <c r="D67" t="s">
        <v>123</v>
      </c>
      <c r="E67" s="27" t="s">
        <v>729</v>
      </c>
      <c r="F67" s="28" t="s">
        <v>149</v>
      </c>
      <c r="G67" s="29">
        <v>17</v>
      </c>
      <c r="H67" s="28">
        <v>0.0001</v>
      </c>
      <c r="I67" s="30">
        <f>ROUND(G67*H67,P4)</f>
        <v>0</v>
      </c>
      <c r="L67" s="31">
        <v>0</v>
      </c>
      <c r="M67" s="24">
        <f>ROUND(G67*L67,P4)</f>
        <v>0</v>
      </c>
      <c r="N67" s="25" t="s">
        <v>536</v>
      </c>
      <c r="O67" s="32">
        <f>M67*AA67</f>
        <v>0</v>
      </c>
      <c r="P67" s="1">
        <v>3</v>
      </c>
      <c r="AA67" s="1">
        <f>IF(P67=1,$O$3,IF(P67=2,$O$4,$O$5))</f>
        <v>0</v>
      </c>
    </row>
    <row r="68">
      <c r="A68" s="1" t="s">
        <v>127</v>
      </c>
      <c r="E68" s="27" t="s">
        <v>729</v>
      </c>
    </row>
    <row r="69">
      <c r="A69" s="1" t="s">
        <v>128</v>
      </c>
    </row>
    <row r="70">
      <c r="A70" s="1" t="s">
        <v>129</v>
      </c>
      <c r="E70" s="27" t="s">
        <v>123</v>
      </c>
    </row>
    <row r="71">
      <c r="A71" s="1" t="s">
        <v>121</v>
      </c>
      <c r="B71" s="1">
        <v>34</v>
      </c>
      <c r="C71" s="26" t="s">
        <v>730</v>
      </c>
      <c r="D71" t="s">
        <v>123</v>
      </c>
      <c r="E71" s="27" t="s">
        <v>731</v>
      </c>
      <c r="F71" s="28" t="s">
        <v>149</v>
      </c>
      <c r="G71" s="29">
        <v>18</v>
      </c>
      <c r="H71" s="28">
        <v>0.00013999999999999999</v>
      </c>
      <c r="I71" s="30">
        <f>ROUND(G71*H71,P4)</f>
        <v>0</v>
      </c>
      <c r="L71" s="31">
        <v>0</v>
      </c>
      <c r="M71" s="24">
        <f>ROUND(G71*L71,P4)</f>
        <v>0</v>
      </c>
      <c r="N71" s="25" t="s">
        <v>536</v>
      </c>
      <c r="O71" s="32">
        <f>M71*AA71</f>
        <v>0</v>
      </c>
      <c r="P71" s="1">
        <v>3</v>
      </c>
      <c r="AA71" s="1">
        <f>IF(P71=1,$O$3,IF(P71=2,$O$4,$O$5))</f>
        <v>0</v>
      </c>
    </row>
    <row r="72">
      <c r="A72" s="1" t="s">
        <v>127</v>
      </c>
      <c r="E72" s="27" t="s">
        <v>731</v>
      </c>
    </row>
    <row r="73">
      <c r="A73" s="1" t="s">
        <v>128</v>
      </c>
    </row>
    <row r="74">
      <c r="A74" s="1" t="s">
        <v>129</v>
      </c>
      <c r="E74" s="27" t="s">
        <v>123</v>
      </c>
    </row>
    <row r="75">
      <c r="A75" s="1" t="s">
        <v>121</v>
      </c>
      <c r="B75" s="1">
        <v>35</v>
      </c>
      <c r="C75" s="26" t="s">
        <v>732</v>
      </c>
      <c r="D75" t="s">
        <v>123</v>
      </c>
      <c r="E75" s="27" t="s">
        <v>733</v>
      </c>
      <c r="F75" s="28" t="s">
        <v>149</v>
      </c>
      <c r="G75" s="29">
        <v>3</v>
      </c>
      <c r="H75" s="28">
        <v>0.00016000000000000001</v>
      </c>
      <c r="I75" s="30">
        <f>ROUND(G75*H75,P4)</f>
        <v>0</v>
      </c>
      <c r="L75" s="31">
        <v>0</v>
      </c>
      <c r="M75" s="24">
        <f>ROUND(G75*L75,P4)</f>
        <v>0</v>
      </c>
      <c r="N75" s="25" t="s">
        <v>536</v>
      </c>
      <c r="O75" s="32">
        <f>M75*AA75</f>
        <v>0</v>
      </c>
      <c r="P75" s="1">
        <v>3</v>
      </c>
      <c r="AA75" s="1">
        <f>IF(P75=1,$O$3,IF(P75=2,$O$4,$O$5))</f>
        <v>0</v>
      </c>
    </row>
    <row r="76">
      <c r="A76" s="1" t="s">
        <v>127</v>
      </c>
      <c r="E76" s="27" t="s">
        <v>733</v>
      </c>
    </row>
    <row r="77">
      <c r="A77" s="1" t="s">
        <v>128</v>
      </c>
      <c r="E77" s="33" t="s">
        <v>734</v>
      </c>
    </row>
    <row r="78">
      <c r="A78" s="1" t="s">
        <v>129</v>
      </c>
      <c r="E78" s="27" t="s">
        <v>123</v>
      </c>
    </row>
    <row r="79">
      <c r="A79" s="1" t="s">
        <v>121</v>
      </c>
      <c r="B79" s="1">
        <v>36</v>
      </c>
      <c r="C79" s="26" t="s">
        <v>735</v>
      </c>
      <c r="D79" t="s">
        <v>123</v>
      </c>
      <c r="E79" s="27" t="s">
        <v>736</v>
      </c>
      <c r="F79" s="28" t="s">
        <v>149</v>
      </c>
      <c r="G79" s="29">
        <v>11</v>
      </c>
      <c r="H79" s="28">
        <v>0.0001</v>
      </c>
      <c r="I79" s="30">
        <f>ROUND(G79*H79,P4)</f>
        <v>0</v>
      </c>
      <c r="L79" s="31">
        <v>0</v>
      </c>
      <c r="M79" s="24">
        <f>ROUND(G79*L79,P4)</f>
        <v>0</v>
      </c>
      <c r="N79" s="25" t="s">
        <v>536</v>
      </c>
      <c r="O79" s="32">
        <f>M79*AA79</f>
        <v>0</v>
      </c>
      <c r="P79" s="1">
        <v>3</v>
      </c>
      <c r="AA79" s="1">
        <f>IF(P79=1,$O$3,IF(P79=2,$O$4,$O$5))</f>
        <v>0</v>
      </c>
    </row>
    <row r="80">
      <c r="A80" s="1" t="s">
        <v>127</v>
      </c>
      <c r="E80" s="27" t="s">
        <v>736</v>
      </c>
    </row>
    <row r="81">
      <c r="A81" s="1" t="s">
        <v>128</v>
      </c>
    </row>
    <row r="82">
      <c r="A82" s="1" t="s">
        <v>129</v>
      </c>
      <c r="E82" s="27" t="s">
        <v>123</v>
      </c>
    </row>
    <row r="83">
      <c r="A83" s="1" t="s">
        <v>121</v>
      </c>
      <c r="B83" s="1">
        <v>40</v>
      </c>
      <c r="C83" s="26" t="s">
        <v>737</v>
      </c>
      <c r="D83" t="s">
        <v>123</v>
      </c>
      <c r="E83" s="27" t="s">
        <v>738</v>
      </c>
      <c r="F83" s="28" t="s">
        <v>149</v>
      </c>
      <c r="G83" s="29">
        <v>1</v>
      </c>
      <c r="H83" s="28">
        <v>0.00029999999999999997</v>
      </c>
      <c r="I83" s="30">
        <f>ROUND(G83*H83,P4)</f>
        <v>0</v>
      </c>
      <c r="L83" s="31">
        <v>0</v>
      </c>
      <c r="M83" s="24">
        <f>ROUND(G83*L83,P4)</f>
        <v>0</v>
      </c>
      <c r="N83" s="25" t="s">
        <v>536</v>
      </c>
      <c r="O83" s="32">
        <f>M83*AA83</f>
        <v>0</v>
      </c>
      <c r="P83" s="1">
        <v>3</v>
      </c>
      <c r="AA83" s="1">
        <f>IF(P83=1,$O$3,IF(P83=2,$O$4,$O$5))</f>
        <v>0</v>
      </c>
    </row>
    <row r="84">
      <c r="A84" s="1" t="s">
        <v>127</v>
      </c>
      <c r="E84" s="27" t="s">
        <v>738</v>
      </c>
    </row>
    <row r="85">
      <c r="A85" s="1" t="s">
        <v>128</v>
      </c>
    </row>
    <row r="86">
      <c r="A86" s="1" t="s">
        <v>129</v>
      </c>
      <c r="E86" s="27" t="s">
        <v>123</v>
      </c>
    </row>
    <row r="87">
      <c r="A87" s="1" t="s">
        <v>121</v>
      </c>
      <c r="B87" s="1">
        <v>10</v>
      </c>
      <c r="C87" s="26" t="s">
        <v>739</v>
      </c>
      <c r="D87" t="s">
        <v>123</v>
      </c>
      <c r="E87" s="27" t="s">
        <v>740</v>
      </c>
      <c r="F87" s="28" t="s">
        <v>142</v>
      </c>
      <c r="G87" s="29">
        <v>500</v>
      </c>
      <c r="H87" s="28">
        <v>0</v>
      </c>
      <c r="I87" s="30">
        <f>ROUND(G87*H87,P4)</f>
        <v>0</v>
      </c>
      <c r="L87" s="31">
        <v>0</v>
      </c>
      <c r="M87" s="24">
        <f>ROUND(G87*L87,P4)</f>
        <v>0</v>
      </c>
      <c r="N87" s="25" t="s">
        <v>536</v>
      </c>
      <c r="O87" s="32">
        <f>M87*AA87</f>
        <v>0</v>
      </c>
      <c r="P87" s="1">
        <v>3</v>
      </c>
      <c r="AA87" s="1">
        <f>IF(P87=1,$O$3,IF(P87=2,$O$4,$O$5))</f>
        <v>0</v>
      </c>
    </row>
    <row r="88">
      <c r="A88" s="1" t="s">
        <v>127</v>
      </c>
      <c r="E88" s="27" t="s">
        <v>740</v>
      </c>
    </row>
    <row r="89">
      <c r="A89" s="1" t="s">
        <v>128</v>
      </c>
      <c r="E89" s="33" t="s">
        <v>741</v>
      </c>
    </row>
    <row r="90">
      <c r="A90" s="1" t="s">
        <v>129</v>
      </c>
      <c r="E90" s="27" t="s">
        <v>123</v>
      </c>
    </row>
    <row r="91">
      <c r="A91" s="1" t="s">
        <v>121</v>
      </c>
      <c r="B91" s="1">
        <v>13</v>
      </c>
      <c r="C91" s="26" t="s">
        <v>742</v>
      </c>
      <c r="D91" t="s">
        <v>123</v>
      </c>
      <c r="E91" s="27" t="s">
        <v>743</v>
      </c>
      <c r="F91" s="28" t="s">
        <v>142</v>
      </c>
      <c r="G91" s="29">
        <v>1725</v>
      </c>
      <c r="H91" s="28">
        <v>0</v>
      </c>
      <c r="I91" s="30">
        <f>ROUND(G91*H91,P4)</f>
        <v>0</v>
      </c>
      <c r="L91" s="31">
        <v>0</v>
      </c>
      <c r="M91" s="24">
        <f>ROUND(G91*L91,P4)</f>
        <v>0</v>
      </c>
      <c r="N91" s="25" t="s">
        <v>536</v>
      </c>
      <c r="O91" s="32">
        <f>M91*AA91</f>
        <v>0</v>
      </c>
      <c r="P91" s="1">
        <v>3</v>
      </c>
      <c r="AA91" s="1">
        <f>IF(P91=1,$O$3,IF(P91=2,$O$4,$O$5))</f>
        <v>0</v>
      </c>
    </row>
    <row r="92">
      <c r="A92" s="1" t="s">
        <v>127</v>
      </c>
      <c r="E92" s="27" t="s">
        <v>743</v>
      </c>
    </row>
    <row r="93">
      <c r="A93" s="1" t="s">
        <v>128</v>
      </c>
      <c r="E93" s="33" t="s">
        <v>744</v>
      </c>
    </row>
    <row r="94">
      <c r="A94" s="1" t="s">
        <v>129</v>
      </c>
      <c r="E94" s="27" t="s">
        <v>123</v>
      </c>
    </row>
    <row r="95">
      <c r="A95" s="1" t="s">
        <v>121</v>
      </c>
      <c r="B95" s="1">
        <v>16</v>
      </c>
      <c r="C95" s="26" t="s">
        <v>745</v>
      </c>
      <c r="D95" t="s">
        <v>123</v>
      </c>
      <c r="E95" s="27" t="s">
        <v>746</v>
      </c>
      <c r="F95" s="28" t="s">
        <v>149</v>
      </c>
      <c r="G95" s="29">
        <v>1</v>
      </c>
      <c r="H95" s="28">
        <v>0</v>
      </c>
      <c r="I95" s="30">
        <f>ROUND(G95*H95,P4)</f>
        <v>0</v>
      </c>
      <c r="L95" s="31">
        <v>0</v>
      </c>
      <c r="M95" s="24">
        <f>ROUND(G95*L95,P4)</f>
        <v>0</v>
      </c>
      <c r="N95" s="25" t="s">
        <v>536</v>
      </c>
      <c r="O95" s="32">
        <f>M95*AA95</f>
        <v>0</v>
      </c>
      <c r="P95" s="1">
        <v>3</v>
      </c>
      <c r="AA95" s="1">
        <f>IF(P95=1,$O$3,IF(P95=2,$O$4,$O$5))</f>
        <v>0</v>
      </c>
    </row>
    <row r="96">
      <c r="A96" s="1" t="s">
        <v>127</v>
      </c>
      <c r="E96" s="27" t="s">
        <v>746</v>
      </c>
    </row>
    <row r="97">
      <c r="A97" s="1" t="s">
        <v>128</v>
      </c>
    </row>
    <row r="98">
      <c r="A98" s="1" t="s">
        <v>129</v>
      </c>
      <c r="E98" s="27" t="s">
        <v>123</v>
      </c>
    </row>
    <row r="99">
      <c r="A99" s="1" t="s">
        <v>121</v>
      </c>
      <c r="B99" s="1">
        <v>18</v>
      </c>
      <c r="C99" s="26" t="s">
        <v>747</v>
      </c>
      <c r="D99" t="s">
        <v>123</v>
      </c>
      <c r="E99" s="27" t="s">
        <v>748</v>
      </c>
      <c r="F99" s="28" t="s">
        <v>149</v>
      </c>
      <c r="G99" s="29">
        <v>13</v>
      </c>
      <c r="H99" s="28">
        <v>0</v>
      </c>
      <c r="I99" s="30">
        <f>ROUND(G99*H99,P4)</f>
        <v>0</v>
      </c>
      <c r="L99" s="31">
        <v>0</v>
      </c>
      <c r="M99" s="24">
        <f>ROUND(G99*L99,P4)</f>
        <v>0</v>
      </c>
      <c r="N99" s="25" t="s">
        <v>536</v>
      </c>
      <c r="O99" s="32">
        <f>M99*AA99</f>
        <v>0</v>
      </c>
      <c r="P99" s="1">
        <v>3</v>
      </c>
      <c r="AA99" s="1">
        <f>IF(P99=1,$O$3,IF(P99=2,$O$4,$O$5))</f>
        <v>0</v>
      </c>
    </row>
    <row r="100">
      <c r="A100" s="1" t="s">
        <v>127</v>
      </c>
      <c r="E100" s="27" t="s">
        <v>748</v>
      </c>
    </row>
    <row r="101">
      <c r="A101" s="1" t="s">
        <v>128</v>
      </c>
    </row>
    <row r="102">
      <c r="A102" s="1" t="s">
        <v>129</v>
      </c>
      <c r="E102" s="27" t="s">
        <v>123</v>
      </c>
    </row>
    <row r="103">
      <c r="A103" s="1" t="s">
        <v>121</v>
      </c>
      <c r="B103" s="1">
        <v>20</v>
      </c>
      <c r="C103" s="26" t="s">
        <v>749</v>
      </c>
      <c r="D103" t="s">
        <v>123</v>
      </c>
      <c r="E103" s="27" t="s">
        <v>750</v>
      </c>
      <c r="F103" s="28" t="s">
        <v>149</v>
      </c>
      <c r="G103" s="29">
        <v>25</v>
      </c>
      <c r="H103" s="28">
        <v>0</v>
      </c>
      <c r="I103" s="30">
        <f>ROUND(G103*H103,P4)</f>
        <v>0</v>
      </c>
      <c r="L103" s="31">
        <v>0</v>
      </c>
      <c r="M103" s="24">
        <f>ROUND(G103*L103,P4)</f>
        <v>0</v>
      </c>
      <c r="N103" s="25" t="s">
        <v>536</v>
      </c>
      <c r="O103" s="32">
        <f>M103*AA103</f>
        <v>0</v>
      </c>
      <c r="P103" s="1">
        <v>3</v>
      </c>
      <c r="AA103" s="1">
        <f>IF(P103=1,$O$3,IF(P103=2,$O$4,$O$5))</f>
        <v>0</v>
      </c>
    </row>
    <row r="104">
      <c r="A104" s="1" t="s">
        <v>127</v>
      </c>
      <c r="E104" s="27" t="s">
        <v>750</v>
      </c>
    </row>
    <row r="105">
      <c r="A105" s="1" t="s">
        <v>128</v>
      </c>
    </row>
    <row r="106">
      <c r="A106" s="1" t="s">
        <v>129</v>
      </c>
      <c r="E106" s="27" t="s">
        <v>123</v>
      </c>
    </row>
    <row r="107">
      <c r="A107" s="1" t="s">
        <v>121</v>
      </c>
      <c r="B107" s="1">
        <v>22</v>
      </c>
      <c r="C107" s="26" t="s">
        <v>751</v>
      </c>
      <c r="D107" t="s">
        <v>123</v>
      </c>
      <c r="E107" s="27" t="s">
        <v>752</v>
      </c>
      <c r="F107" s="28" t="s">
        <v>149</v>
      </c>
      <c r="G107" s="29">
        <v>8</v>
      </c>
      <c r="H107" s="28">
        <v>0</v>
      </c>
      <c r="I107" s="30">
        <f>ROUND(G107*H107,P4)</f>
        <v>0</v>
      </c>
      <c r="L107" s="31">
        <v>0</v>
      </c>
      <c r="M107" s="24">
        <f>ROUND(G107*L107,P4)</f>
        <v>0</v>
      </c>
      <c r="N107" s="25" t="s">
        <v>536</v>
      </c>
      <c r="O107" s="32">
        <f>M107*AA107</f>
        <v>0</v>
      </c>
      <c r="P107" s="1">
        <v>3</v>
      </c>
      <c r="AA107" s="1">
        <f>IF(P107=1,$O$3,IF(P107=2,$O$4,$O$5))</f>
        <v>0</v>
      </c>
    </row>
    <row r="108">
      <c r="A108" s="1" t="s">
        <v>127</v>
      </c>
      <c r="E108" s="27" t="s">
        <v>752</v>
      </c>
    </row>
    <row r="109" ht="38.25">
      <c r="A109" s="1" t="s">
        <v>128</v>
      </c>
      <c r="E109" s="33" t="s">
        <v>727</v>
      </c>
    </row>
    <row r="110">
      <c r="A110" s="1" t="s">
        <v>129</v>
      </c>
      <c r="E110" s="27" t="s">
        <v>123</v>
      </c>
    </row>
    <row r="111">
      <c r="A111" s="1" t="s">
        <v>121</v>
      </c>
      <c r="B111" s="1">
        <v>24</v>
      </c>
      <c r="C111" s="26" t="s">
        <v>753</v>
      </c>
      <c r="D111" t="s">
        <v>123</v>
      </c>
      <c r="E111" s="27" t="s">
        <v>754</v>
      </c>
      <c r="F111" s="28" t="s">
        <v>149</v>
      </c>
      <c r="G111" s="29">
        <v>1</v>
      </c>
      <c r="H111" s="28">
        <v>0</v>
      </c>
      <c r="I111" s="30">
        <f>ROUND(G111*H111,P4)</f>
        <v>0</v>
      </c>
      <c r="L111" s="31">
        <v>0</v>
      </c>
      <c r="M111" s="24">
        <f>ROUND(G111*L111,P4)</f>
        <v>0</v>
      </c>
      <c r="N111" s="25" t="s">
        <v>536</v>
      </c>
      <c r="O111" s="32">
        <f>M111*AA111</f>
        <v>0</v>
      </c>
      <c r="P111" s="1">
        <v>3</v>
      </c>
      <c r="AA111" s="1">
        <f>IF(P111=1,$O$3,IF(P111=2,$O$4,$O$5))</f>
        <v>0</v>
      </c>
    </row>
    <row r="112">
      <c r="A112" s="1" t="s">
        <v>127</v>
      </c>
      <c r="E112" s="27" t="s">
        <v>754</v>
      </c>
    </row>
    <row r="113">
      <c r="A113" s="1" t="s">
        <v>128</v>
      </c>
    </row>
    <row r="114">
      <c r="A114" s="1" t="s">
        <v>129</v>
      </c>
      <c r="E114" s="27" t="s">
        <v>123</v>
      </c>
    </row>
    <row r="115">
      <c r="A115" s="1" t="s">
        <v>121</v>
      </c>
      <c r="B115" s="1">
        <v>26</v>
      </c>
      <c r="C115" s="26" t="s">
        <v>755</v>
      </c>
      <c r="D115" t="s">
        <v>123</v>
      </c>
      <c r="E115" s="27" t="s">
        <v>756</v>
      </c>
      <c r="F115" s="28" t="s">
        <v>149</v>
      </c>
      <c r="G115" s="29">
        <v>1</v>
      </c>
      <c r="H115" s="28">
        <v>0</v>
      </c>
      <c r="I115" s="30">
        <f>ROUND(G115*H115,P4)</f>
        <v>0</v>
      </c>
      <c r="L115" s="31">
        <v>0</v>
      </c>
      <c r="M115" s="24">
        <f>ROUND(G115*L115,P4)</f>
        <v>0</v>
      </c>
      <c r="N115" s="25" t="s">
        <v>536</v>
      </c>
      <c r="O115" s="32">
        <f>M115*AA115</f>
        <v>0</v>
      </c>
      <c r="P115" s="1">
        <v>3</v>
      </c>
      <c r="AA115" s="1">
        <f>IF(P115=1,$O$3,IF(P115=2,$O$4,$O$5))</f>
        <v>0</v>
      </c>
    </row>
    <row r="116">
      <c r="A116" s="1" t="s">
        <v>127</v>
      </c>
      <c r="E116" s="27" t="s">
        <v>756</v>
      </c>
    </row>
    <row r="117">
      <c r="A117" s="1" t="s">
        <v>128</v>
      </c>
    </row>
    <row r="118">
      <c r="A118" s="1" t="s">
        <v>129</v>
      </c>
      <c r="E118" s="27" t="s">
        <v>123</v>
      </c>
    </row>
    <row r="119">
      <c r="A119" s="1" t="s">
        <v>121</v>
      </c>
      <c r="B119" s="1">
        <v>28</v>
      </c>
      <c r="C119" s="26" t="s">
        <v>757</v>
      </c>
      <c r="D119" t="s">
        <v>123</v>
      </c>
      <c r="E119" s="27" t="s">
        <v>758</v>
      </c>
      <c r="F119" s="28" t="s">
        <v>149</v>
      </c>
      <c r="G119" s="29">
        <v>1</v>
      </c>
      <c r="H119" s="28">
        <v>0</v>
      </c>
      <c r="I119" s="30">
        <f>ROUND(G119*H119,P4)</f>
        <v>0</v>
      </c>
      <c r="L119" s="31">
        <v>0</v>
      </c>
      <c r="M119" s="24">
        <f>ROUND(G119*L119,P4)</f>
        <v>0</v>
      </c>
      <c r="N119" s="25" t="s">
        <v>536</v>
      </c>
      <c r="O119" s="32">
        <f>M119*AA119</f>
        <v>0</v>
      </c>
      <c r="P119" s="1">
        <v>3</v>
      </c>
      <c r="AA119" s="1">
        <f>IF(P119=1,$O$3,IF(P119=2,$O$4,$O$5))</f>
        <v>0</v>
      </c>
    </row>
    <row r="120">
      <c r="A120" s="1" t="s">
        <v>127</v>
      </c>
      <c r="E120" s="27" t="s">
        <v>758</v>
      </c>
    </row>
    <row r="121">
      <c r="A121" s="1" t="s">
        <v>128</v>
      </c>
    </row>
    <row r="122">
      <c r="A122" s="1" t="s">
        <v>129</v>
      </c>
      <c r="E122" s="27" t="s">
        <v>123</v>
      </c>
    </row>
    <row r="123" ht="25.5">
      <c r="A123" s="1" t="s">
        <v>121</v>
      </c>
      <c r="B123" s="1">
        <v>30</v>
      </c>
      <c r="C123" s="26" t="s">
        <v>759</v>
      </c>
      <c r="D123" t="s">
        <v>123</v>
      </c>
      <c r="E123" s="27" t="s">
        <v>760</v>
      </c>
      <c r="F123" s="28" t="s">
        <v>149</v>
      </c>
      <c r="G123" s="29">
        <v>17</v>
      </c>
      <c r="H123" s="28">
        <v>0</v>
      </c>
      <c r="I123" s="30">
        <f>ROUND(G123*H123,P4)</f>
        <v>0</v>
      </c>
      <c r="L123" s="31">
        <v>0</v>
      </c>
      <c r="M123" s="24">
        <f>ROUND(G123*L123,P4)</f>
        <v>0</v>
      </c>
      <c r="N123" s="25" t="s">
        <v>536</v>
      </c>
      <c r="O123" s="32">
        <f>M123*AA123</f>
        <v>0</v>
      </c>
      <c r="P123" s="1">
        <v>3</v>
      </c>
      <c r="AA123" s="1">
        <f>IF(P123=1,$O$3,IF(P123=2,$O$4,$O$5))</f>
        <v>0</v>
      </c>
    </row>
    <row r="124" ht="25.5">
      <c r="A124" s="1" t="s">
        <v>127</v>
      </c>
      <c r="E124" s="27" t="s">
        <v>760</v>
      </c>
    </row>
    <row r="125" ht="38.25">
      <c r="A125" s="1" t="s">
        <v>128</v>
      </c>
      <c r="E125" s="33" t="s">
        <v>761</v>
      </c>
    </row>
    <row r="126">
      <c r="A126" s="1" t="s">
        <v>129</v>
      </c>
      <c r="E126" s="27" t="s">
        <v>123</v>
      </c>
    </row>
    <row r="127">
      <c r="A127" s="1" t="s">
        <v>121</v>
      </c>
      <c r="B127" s="1">
        <v>32</v>
      </c>
      <c r="C127" s="26" t="s">
        <v>762</v>
      </c>
      <c r="D127" t="s">
        <v>123</v>
      </c>
      <c r="E127" s="27" t="s">
        <v>763</v>
      </c>
      <c r="F127" s="28" t="s">
        <v>149</v>
      </c>
      <c r="G127" s="29">
        <v>38</v>
      </c>
      <c r="H127" s="28">
        <v>0</v>
      </c>
      <c r="I127" s="30">
        <f>ROUND(G127*H127,P4)</f>
        <v>0</v>
      </c>
      <c r="L127" s="31">
        <v>0</v>
      </c>
      <c r="M127" s="24">
        <f>ROUND(G127*L127,P4)</f>
        <v>0</v>
      </c>
      <c r="N127" s="25" t="s">
        <v>536</v>
      </c>
      <c r="O127" s="32">
        <f>M127*AA127</f>
        <v>0</v>
      </c>
      <c r="P127" s="1">
        <v>3</v>
      </c>
      <c r="AA127" s="1">
        <f>IF(P127=1,$O$3,IF(P127=2,$O$4,$O$5))</f>
        <v>0</v>
      </c>
    </row>
    <row r="128">
      <c r="A128" s="1" t="s">
        <v>127</v>
      </c>
      <c r="E128" s="27" t="s">
        <v>763</v>
      </c>
    </row>
    <row r="129" ht="114.75">
      <c r="A129" s="1" t="s">
        <v>128</v>
      </c>
      <c r="E129" s="33" t="s">
        <v>764</v>
      </c>
    </row>
    <row r="130">
      <c r="A130" s="1" t="s">
        <v>129</v>
      </c>
      <c r="E130" s="27" t="s">
        <v>123</v>
      </c>
    </row>
    <row r="131">
      <c r="A131" s="1" t="s">
        <v>121</v>
      </c>
      <c r="B131" s="1">
        <v>37</v>
      </c>
      <c r="C131" s="26" t="s">
        <v>765</v>
      </c>
      <c r="D131" t="s">
        <v>123</v>
      </c>
      <c r="E131" s="27" t="s">
        <v>766</v>
      </c>
      <c r="F131" s="28" t="s">
        <v>149</v>
      </c>
      <c r="G131" s="29">
        <v>47</v>
      </c>
      <c r="H131" s="28">
        <v>0</v>
      </c>
      <c r="I131" s="30">
        <f>ROUND(G131*H131,P4)</f>
        <v>0</v>
      </c>
      <c r="L131" s="31">
        <v>0</v>
      </c>
      <c r="M131" s="24">
        <f>ROUND(G131*L131,P4)</f>
        <v>0</v>
      </c>
      <c r="N131" s="25" t="s">
        <v>536</v>
      </c>
      <c r="O131" s="32">
        <f>M131*AA131</f>
        <v>0</v>
      </c>
      <c r="P131" s="1">
        <v>3</v>
      </c>
      <c r="AA131" s="1">
        <f>IF(P131=1,$O$3,IF(P131=2,$O$4,$O$5))</f>
        <v>0</v>
      </c>
    </row>
    <row r="132">
      <c r="A132" s="1" t="s">
        <v>127</v>
      </c>
      <c r="E132" s="27" t="s">
        <v>766</v>
      </c>
    </row>
    <row r="133">
      <c r="A133" s="1" t="s">
        <v>128</v>
      </c>
      <c r="E133" s="33" t="s">
        <v>767</v>
      </c>
    </row>
    <row r="134">
      <c r="A134" s="1" t="s">
        <v>129</v>
      </c>
      <c r="E134" s="27" t="s">
        <v>123</v>
      </c>
    </row>
    <row r="135">
      <c r="A135" s="1" t="s">
        <v>121</v>
      </c>
      <c r="B135" s="1">
        <v>39</v>
      </c>
      <c r="C135" s="26" t="s">
        <v>768</v>
      </c>
      <c r="D135" t="s">
        <v>123</v>
      </c>
      <c r="E135" s="27" t="s">
        <v>769</v>
      </c>
      <c r="F135" s="28" t="s">
        <v>149</v>
      </c>
      <c r="G135" s="29">
        <v>1</v>
      </c>
      <c r="H135" s="28">
        <v>0</v>
      </c>
      <c r="I135" s="30">
        <f>ROUND(G135*H135,P4)</f>
        <v>0</v>
      </c>
      <c r="L135" s="31">
        <v>0</v>
      </c>
      <c r="M135" s="24">
        <f>ROUND(G135*L135,P4)</f>
        <v>0</v>
      </c>
      <c r="N135" s="25" t="s">
        <v>536</v>
      </c>
      <c r="O135" s="32">
        <f>M135*AA135</f>
        <v>0</v>
      </c>
      <c r="P135" s="1">
        <v>3</v>
      </c>
      <c r="AA135" s="1">
        <f>IF(P135=1,$O$3,IF(P135=2,$O$4,$O$5))</f>
        <v>0</v>
      </c>
    </row>
    <row r="136">
      <c r="A136" s="1" t="s">
        <v>127</v>
      </c>
      <c r="E136" s="27" t="s">
        <v>769</v>
      </c>
    </row>
    <row r="137">
      <c r="A137" s="1" t="s">
        <v>128</v>
      </c>
    </row>
    <row r="138">
      <c r="A138" s="1" t="s">
        <v>129</v>
      </c>
      <c r="E138" s="27" t="s">
        <v>123</v>
      </c>
    </row>
    <row r="139">
      <c r="A139" s="1" t="s">
        <v>121</v>
      </c>
      <c r="B139" s="1">
        <v>44</v>
      </c>
      <c r="C139" s="26" t="s">
        <v>770</v>
      </c>
      <c r="D139" t="s">
        <v>123</v>
      </c>
      <c r="E139" s="27" t="s">
        <v>771</v>
      </c>
      <c r="F139" s="28" t="s">
        <v>149</v>
      </c>
      <c r="G139" s="29">
        <v>1</v>
      </c>
      <c r="H139" s="28">
        <v>0</v>
      </c>
      <c r="I139" s="30">
        <f>ROUND(G139*H139,P4)</f>
        <v>0</v>
      </c>
      <c r="L139" s="31">
        <v>0</v>
      </c>
      <c r="M139" s="24">
        <f>ROUND(G139*L139,P4)</f>
        <v>0</v>
      </c>
      <c r="N139" s="25" t="s">
        <v>536</v>
      </c>
      <c r="O139" s="32">
        <f>M139*AA139</f>
        <v>0</v>
      </c>
      <c r="P139" s="1">
        <v>3</v>
      </c>
      <c r="AA139" s="1">
        <f>IF(P139=1,$O$3,IF(P139=2,$O$4,$O$5))</f>
        <v>0</v>
      </c>
    </row>
    <row r="140">
      <c r="A140" s="1" t="s">
        <v>127</v>
      </c>
      <c r="E140" s="27" t="s">
        <v>771</v>
      </c>
    </row>
    <row r="141">
      <c r="A141" s="1" t="s">
        <v>128</v>
      </c>
    </row>
    <row r="142">
      <c r="A142" s="1" t="s">
        <v>129</v>
      </c>
      <c r="E142" s="27" t="s">
        <v>123</v>
      </c>
    </row>
    <row r="143">
      <c r="A143" s="1" t="s">
        <v>121</v>
      </c>
      <c r="B143" s="1">
        <v>45</v>
      </c>
      <c r="C143" s="26" t="s">
        <v>772</v>
      </c>
      <c r="D143" t="s">
        <v>123</v>
      </c>
      <c r="E143" s="27" t="s">
        <v>773</v>
      </c>
      <c r="F143" s="28" t="s">
        <v>149</v>
      </c>
      <c r="G143" s="29">
        <v>75</v>
      </c>
      <c r="H143" s="28">
        <v>0</v>
      </c>
      <c r="I143" s="30">
        <f>ROUND(G143*H143,P4)</f>
        <v>0</v>
      </c>
      <c r="L143" s="31">
        <v>0</v>
      </c>
      <c r="M143" s="24">
        <f>ROUND(G143*L143,P4)</f>
        <v>0</v>
      </c>
      <c r="N143" s="25" t="s">
        <v>536</v>
      </c>
      <c r="O143" s="32">
        <f>M143*AA143</f>
        <v>0</v>
      </c>
      <c r="P143" s="1">
        <v>3</v>
      </c>
      <c r="AA143" s="1">
        <f>IF(P143=1,$O$3,IF(P143=2,$O$4,$O$5))</f>
        <v>0</v>
      </c>
    </row>
    <row r="144">
      <c r="A144" s="1" t="s">
        <v>127</v>
      </c>
      <c r="E144" s="27" t="s">
        <v>773</v>
      </c>
    </row>
    <row r="145">
      <c r="A145" s="1" t="s">
        <v>128</v>
      </c>
      <c r="E145" s="33" t="s">
        <v>774</v>
      </c>
    </row>
    <row r="146">
      <c r="A146" s="1" t="s">
        <v>129</v>
      </c>
      <c r="E146" s="27" t="s">
        <v>123</v>
      </c>
    </row>
    <row r="147">
      <c r="A147" s="1" t="s">
        <v>121</v>
      </c>
      <c r="B147" s="1">
        <v>46</v>
      </c>
      <c r="C147" s="26" t="s">
        <v>775</v>
      </c>
      <c r="D147" t="s">
        <v>123</v>
      </c>
      <c r="E147" s="27" t="s">
        <v>776</v>
      </c>
      <c r="F147" s="28" t="s">
        <v>149</v>
      </c>
      <c r="G147" s="29">
        <v>75</v>
      </c>
      <c r="H147" s="28">
        <v>0</v>
      </c>
      <c r="I147" s="30">
        <f>ROUND(G147*H147,P4)</f>
        <v>0</v>
      </c>
      <c r="L147" s="31">
        <v>0</v>
      </c>
      <c r="M147" s="24">
        <f>ROUND(G147*L147,P4)</f>
        <v>0</v>
      </c>
      <c r="N147" s="25" t="s">
        <v>536</v>
      </c>
      <c r="O147" s="32">
        <f>M147*AA147</f>
        <v>0</v>
      </c>
      <c r="P147" s="1">
        <v>3</v>
      </c>
      <c r="AA147" s="1">
        <f>IF(P147=1,$O$3,IF(P147=2,$O$4,$O$5))</f>
        <v>0</v>
      </c>
    </row>
    <row r="148">
      <c r="A148" s="1" t="s">
        <v>127</v>
      </c>
      <c r="E148" s="27" t="s">
        <v>776</v>
      </c>
    </row>
    <row r="149">
      <c r="A149" s="1" t="s">
        <v>128</v>
      </c>
    </row>
    <row r="150">
      <c r="A150" s="1" t="s">
        <v>129</v>
      </c>
      <c r="E150" s="27" t="s">
        <v>123</v>
      </c>
    </row>
    <row r="151">
      <c r="A151" s="1" t="s">
        <v>121</v>
      </c>
      <c r="B151" s="1">
        <v>47</v>
      </c>
      <c r="C151" s="26" t="s">
        <v>777</v>
      </c>
      <c r="D151" t="s">
        <v>123</v>
      </c>
      <c r="E151" s="27" t="s">
        <v>778</v>
      </c>
      <c r="F151" s="28" t="s">
        <v>149</v>
      </c>
      <c r="G151" s="29">
        <v>1</v>
      </c>
      <c r="H151" s="28">
        <v>0</v>
      </c>
      <c r="I151" s="30">
        <f>ROUND(G151*H151,P4)</f>
        <v>0</v>
      </c>
      <c r="L151" s="31">
        <v>0</v>
      </c>
      <c r="M151" s="24">
        <f>ROUND(G151*L151,P4)</f>
        <v>0</v>
      </c>
      <c r="N151" s="25" t="s">
        <v>536</v>
      </c>
      <c r="O151" s="32">
        <f>M151*AA151</f>
        <v>0</v>
      </c>
      <c r="P151" s="1">
        <v>3</v>
      </c>
      <c r="AA151" s="1">
        <f>IF(P151=1,$O$3,IF(P151=2,$O$4,$O$5))</f>
        <v>0</v>
      </c>
    </row>
    <row r="152">
      <c r="A152" s="1" t="s">
        <v>127</v>
      </c>
      <c r="E152" s="27" t="s">
        <v>778</v>
      </c>
    </row>
    <row r="153">
      <c r="A153" s="1" t="s">
        <v>128</v>
      </c>
    </row>
    <row r="154">
      <c r="A154" s="1" t="s">
        <v>129</v>
      </c>
      <c r="E154" s="27" t="s">
        <v>123</v>
      </c>
    </row>
    <row r="155">
      <c r="A155" s="1" t="s">
        <v>121</v>
      </c>
      <c r="B155" s="1">
        <v>48</v>
      </c>
      <c r="C155" s="26" t="s">
        <v>779</v>
      </c>
      <c r="D155" t="s">
        <v>123</v>
      </c>
      <c r="E155" s="27" t="s">
        <v>780</v>
      </c>
      <c r="F155" s="28" t="s">
        <v>149</v>
      </c>
      <c r="G155" s="29">
        <v>1</v>
      </c>
      <c r="H155" s="28">
        <v>0</v>
      </c>
      <c r="I155" s="30">
        <f>ROUND(G155*H155,P4)</f>
        <v>0</v>
      </c>
      <c r="L155" s="31">
        <v>0</v>
      </c>
      <c r="M155" s="24">
        <f>ROUND(G155*L155,P4)</f>
        <v>0</v>
      </c>
      <c r="N155" s="25" t="s">
        <v>536</v>
      </c>
      <c r="O155" s="32">
        <f>M155*AA155</f>
        <v>0</v>
      </c>
      <c r="P155" s="1">
        <v>3</v>
      </c>
      <c r="AA155" s="1">
        <f>IF(P155=1,$O$3,IF(P155=2,$O$4,$O$5))</f>
        <v>0</v>
      </c>
    </row>
    <row r="156">
      <c r="A156" s="1" t="s">
        <v>127</v>
      </c>
      <c r="E156" s="27" t="s">
        <v>780</v>
      </c>
    </row>
    <row r="157">
      <c r="A157" s="1" t="s">
        <v>128</v>
      </c>
    </row>
    <row r="158">
      <c r="A158" s="1" t="s">
        <v>129</v>
      </c>
      <c r="E158" s="27" t="s">
        <v>123</v>
      </c>
    </row>
    <row r="159">
      <c r="A159" s="1" t="s">
        <v>121</v>
      </c>
      <c r="B159" s="1">
        <v>49</v>
      </c>
      <c r="C159" s="26" t="s">
        <v>781</v>
      </c>
      <c r="D159" t="s">
        <v>123</v>
      </c>
      <c r="E159" s="27" t="s">
        <v>782</v>
      </c>
      <c r="F159" s="28" t="s">
        <v>149</v>
      </c>
      <c r="G159" s="29">
        <v>1</v>
      </c>
      <c r="H159" s="28">
        <v>0</v>
      </c>
      <c r="I159" s="30">
        <f>ROUND(G159*H159,P4)</f>
        <v>0</v>
      </c>
      <c r="L159" s="31">
        <v>0</v>
      </c>
      <c r="M159" s="24">
        <f>ROUND(G159*L159,P4)</f>
        <v>0</v>
      </c>
      <c r="N159" s="25" t="s">
        <v>536</v>
      </c>
      <c r="O159" s="32">
        <f>M159*AA159</f>
        <v>0</v>
      </c>
      <c r="P159" s="1">
        <v>3</v>
      </c>
      <c r="AA159" s="1">
        <f>IF(P159=1,$O$3,IF(P159=2,$O$4,$O$5))</f>
        <v>0</v>
      </c>
    </row>
    <row r="160">
      <c r="A160" s="1" t="s">
        <v>127</v>
      </c>
      <c r="E160" s="27" t="s">
        <v>782</v>
      </c>
    </row>
    <row r="161">
      <c r="A161" s="1" t="s">
        <v>128</v>
      </c>
    </row>
    <row r="162">
      <c r="A162" s="1" t="s">
        <v>129</v>
      </c>
      <c r="E162" s="27" t="s">
        <v>123</v>
      </c>
    </row>
    <row r="163" ht="25.5">
      <c r="A163" s="1" t="s">
        <v>121</v>
      </c>
      <c r="B163" s="1">
        <v>50</v>
      </c>
      <c r="C163" s="26" t="s">
        <v>783</v>
      </c>
      <c r="D163" t="s">
        <v>123</v>
      </c>
      <c r="E163" s="27" t="s">
        <v>784</v>
      </c>
      <c r="F163" s="28" t="s">
        <v>632</v>
      </c>
      <c r="G163" s="29">
        <v>0.251</v>
      </c>
      <c r="H163" s="28">
        <v>0</v>
      </c>
      <c r="I163" s="30">
        <f>ROUND(G163*H163,P4)</f>
        <v>0</v>
      </c>
      <c r="L163" s="31">
        <v>0</v>
      </c>
      <c r="M163" s="24">
        <f>ROUND(G163*L163,P4)</f>
        <v>0</v>
      </c>
      <c r="N163" s="25" t="s">
        <v>536</v>
      </c>
      <c r="O163" s="32">
        <f>M163*AA163</f>
        <v>0</v>
      </c>
      <c r="P163" s="1">
        <v>3</v>
      </c>
      <c r="AA163" s="1">
        <f>IF(P163=1,$O$3,IF(P163=2,$O$4,$O$5))</f>
        <v>0</v>
      </c>
    </row>
    <row r="164" ht="25.5">
      <c r="A164" s="1" t="s">
        <v>127</v>
      </c>
      <c r="E164" s="27" t="s">
        <v>784</v>
      </c>
    </row>
    <row r="165">
      <c r="A165" s="1" t="s">
        <v>128</v>
      </c>
    </row>
    <row r="166">
      <c r="A166" s="1" t="s">
        <v>129</v>
      </c>
      <c r="E166" s="27" t="s">
        <v>123</v>
      </c>
    </row>
    <row r="167">
      <c r="A167" s="1" t="s">
        <v>121</v>
      </c>
      <c r="B167" s="1">
        <v>43</v>
      </c>
      <c r="C167" s="26" t="s">
        <v>785</v>
      </c>
      <c r="D167" t="s">
        <v>123</v>
      </c>
      <c r="E167" s="27" t="s">
        <v>786</v>
      </c>
      <c r="F167" s="28" t="s">
        <v>579</v>
      </c>
      <c r="G167" s="29">
        <v>1</v>
      </c>
      <c r="H167" s="28">
        <v>0</v>
      </c>
      <c r="I167" s="30">
        <f>ROUND(G167*H167,P4)</f>
        <v>0</v>
      </c>
      <c r="L167" s="31">
        <v>0</v>
      </c>
      <c r="M167" s="24">
        <f>ROUND(G167*L167,P4)</f>
        <v>0</v>
      </c>
      <c r="N167" s="25" t="s">
        <v>177</v>
      </c>
      <c r="O167" s="32">
        <f>M167*AA167</f>
        <v>0</v>
      </c>
      <c r="P167" s="1">
        <v>3</v>
      </c>
      <c r="AA167" s="1">
        <f>IF(P167=1,$O$3,IF(P167=2,$O$4,$O$5))</f>
        <v>0</v>
      </c>
    </row>
    <row r="168">
      <c r="A168" s="1" t="s">
        <v>127</v>
      </c>
      <c r="E168" s="27" t="s">
        <v>786</v>
      </c>
    </row>
    <row r="169">
      <c r="A169" s="1" t="s">
        <v>128</v>
      </c>
    </row>
    <row r="170" ht="153">
      <c r="A170" s="1" t="s">
        <v>129</v>
      </c>
      <c r="E170" s="27" t="s">
        <v>237</v>
      </c>
    </row>
    <row r="171">
      <c r="A171" s="1" t="s">
        <v>121</v>
      </c>
      <c r="B171" s="1">
        <v>42</v>
      </c>
      <c r="C171" s="26" t="s">
        <v>787</v>
      </c>
      <c r="D171" t="s">
        <v>123</v>
      </c>
      <c r="E171" s="27" t="s">
        <v>788</v>
      </c>
      <c r="F171" s="28" t="s">
        <v>149</v>
      </c>
      <c r="G171" s="29">
        <v>1</v>
      </c>
      <c r="H171" s="28">
        <v>0</v>
      </c>
      <c r="I171" s="30">
        <f>ROUND(G171*H171,P4)</f>
        <v>0</v>
      </c>
      <c r="L171" s="31">
        <v>0</v>
      </c>
      <c r="M171" s="24">
        <f>ROUND(G171*L171,P4)</f>
        <v>0</v>
      </c>
      <c r="N171" s="25" t="s">
        <v>177</v>
      </c>
      <c r="O171" s="32">
        <f>M171*AA171</f>
        <v>0</v>
      </c>
      <c r="P171" s="1">
        <v>3</v>
      </c>
      <c r="AA171" s="1">
        <f>IF(P171=1,$O$3,IF(P171=2,$O$4,$O$5))</f>
        <v>0</v>
      </c>
    </row>
    <row r="172">
      <c r="A172" s="1" t="s">
        <v>127</v>
      </c>
      <c r="E172" s="27" t="s">
        <v>788</v>
      </c>
    </row>
    <row r="173">
      <c r="A173" s="1" t="s">
        <v>128</v>
      </c>
    </row>
    <row r="174" ht="153">
      <c r="A174" s="1" t="s">
        <v>129</v>
      </c>
      <c r="E174" s="27" t="s">
        <v>237</v>
      </c>
    </row>
    <row r="175">
      <c r="A175" s="1" t="s">
        <v>121</v>
      </c>
      <c r="B175" s="1">
        <v>41</v>
      </c>
      <c r="C175" s="26" t="s">
        <v>789</v>
      </c>
      <c r="D175" t="s">
        <v>123</v>
      </c>
      <c r="E175" s="27" t="s">
        <v>790</v>
      </c>
      <c r="F175" s="28" t="s">
        <v>149</v>
      </c>
      <c r="G175" s="29">
        <v>1</v>
      </c>
      <c r="H175" s="28">
        <v>0</v>
      </c>
      <c r="I175" s="30">
        <f>ROUND(G175*H175,P4)</f>
        <v>0</v>
      </c>
      <c r="L175" s="31">
        <v>0</v>
      </c>
      <c r="M175" s="24">
        <f>ROUND(G175*L175,P4)</f>
        <v>0</v>
      </c>
      <c r="N175" s="25" t="s">
        <v>177</v>
      </c>
      <c r="O175" s="32">
        <f>M175*AA175</f>
        <v>0</v>
      </c>
      <c r="P175" s="1">
        <v>3</v>
      </c>
      <c r="AA175" s="1">
        <f>IF(P175=1,$O$3,IF(P175=2,$O$4,$O$5))</f>
        <v>0</v>
      </c>
    </row>
    <row r="176">
      <c r="A176" s="1" t="s">
        <v>127</v>
      </c>
      <c r="E176" s="27" t="s">
        <v>790</v>
      </c>
    </row>
    <row r="177">
      <c r="A177" s="1" t="s">
        <v>128</v>
      </c>
    </row>
    <row r="178" ht="140.25">
      <c r="A178" s="1" t="s">
        <v>129</v>
      </c>
      <c r="E178" s="27" t="s">
        <v>313</v>
      </c>
    </row>
    <row r="179">
      <c r="A179" s="1" t="s">
        <v>118</v>
      </c>
      <c r="C179" s="22" t="s">
        <v>666</v>
      </c>
      <c r="E179" s="23" t="s">
        <v>667</v>
      </c>
      <c r="L179" s="24">
        <f>SUMIFS(L180:L199,A180:A199,"P")</f>
        <v>0</v>
      </c>
      <c r="M179" s="24">
        <f>SUMIFS(M180:M199,A180:A199,"P")</f>
        <v>0</v>
      </c>
      <c r="N179" s="25"/>
    </row>
    <row r="180" ht="25.5">
      <c r="A180" s="1" t="s">
        <v>121</v>
      </c>
      <c r="B180" s="1">
        <v>2</v>
      </c>
      <c r="C180" s="26" t="s">
        <v>668</v>
      </c>
      <c r="D180" t="s">
        <v>123</v>
      </c>
      <c r="E180" s="27" t="s">
        <v>669</v>
      </c>
      <c r="F180" s="28" t="s">
        <v>603</v>
      </c>
      <c r="G180" s="29">
        <v>400</v>
      </c>
      <c r="H180" s="28">
        <v>0.00012999999999999999</v>
      </c>
      <c r="I180" s="30">
        <f>ROUND(G180*H180,P4)</f>
        <v>0</v>
      </c>
      <c r="L180" s="31">
        <v>0</v>
      </c>
      <c r="M180" s="24">
        <f>ROUND(G180*L180,P4)</f>
        <v>0</v>
      </c>
      <c r="N180" s="25" t="s">
        <v>536</v>
      </c>
      <c r="O180" s="32">
        <f>M180*AA180</f>
        <v>0</v>
      </c>
      <c r="P180" s="1">
        <v>3</v>
      </c>
      <c r="AA180" s="1">
        <f>IF(P180=1,$O$3,IF(P180=2,$O$4,$O$5))</f>
        <v>0</v>
      </c>
    </row>
    <row r="181" ht="25.5">
      <c r="A181" s="1" t="s">
        <v>127</v>
      </c>
      <c r="E181" s="27" t="s">
        <v>669</v>
      </c>
    </row>
    <row r="182">
      <c r="A182" s="1" t="s">
        <v>128</v>
      </c>
    </row>
    <row r="183">
      <c r="A183" s="1" t="s">
        <v>129</v>
      </c>
      <c r="E183" s="27" t="s">
        <v>123</v>
      </c>
    </row>
    <row r="184" ht="25.5">
      <c r="A184" s="1" t="s">
        <v>121</v>
      </c>
      <c r="B184" s="1">
        <v>3</v>
      </c>
      <c r="C184" s="26" t="s">
        <v>670</v>
      </c>
      <c r="D184" t="s">
        <v>123</v>
      </c>
      <c r="E184" s="27" t="s">
        <v>671</v>
      </c>
      <c r="F184" s="28" t="s">
        <v>149</v>
      </c>
      <c r="G184" s="29">
        <v>40</v>
      </c>
      <c r="H184" s="28">
        <v>0</v>
      </c>
      <c r="I184" s="30">
        <f>ROUND(G184*H184,P4)</f>
        <v>0</v>
      </c>
      <c r="L184" s="31">
        <v>0</v>
      </c>
      <c r="M184" s="24">
        <f>ROUND(G184*L184,P4)</f>
        <v>0</v>
      </c>
      <c r="N184" s="25" t="s">
        <v>536</v>
      </c>
      <c r="O184" s="32">
        <f>M184*AA184</f>
        <v>0</v>
      </c>
      <c r="P184" s="1">
        <v>3</v>
      </c>
      <c r="AA184" s="1">
        <f>IF(P184=1,$O$3,IF(P184=2,$O$4,$O$5))</f>
        <v>0</v>
      </c>
    </row>
    <row r="185" ht="38.25">
      <c r="A185" s="1" t="s">
        <v>127</v>
      </c>
      <c r="E185" s="27" t="s">
        <v>672</v>
      </c>
    </row>
    <row r="186">
      <c r="A186" s="1" t="s">
        <v>128</v>
      </c>
    </row>
    <row r="187">
      <c r="A187" s="1" t="s">
        <v>129</v>
      </c>
      <c r="E187" s="27" t="s">
        <v>123</v>
      </c>
    </row>
    <row r="188" ht="25.5">
      <c r="A188" s="1" t="s">
        <v>121</v>
      </c>
      <c r="B188" s="1">
        <v>4</v>
      </c>
      <c r="C188" s="26" t="s">
        <v>673</v>
      </c>
      <c r="D188" t="s">
        <v>123</v>
      </c>
      <c r="E188" s="27" t="s">
        <v>671</v>
      </c>
      <c r="F188" s="28" t="s">
        <v>149</v>
      </c>
      <c r="G188" s="29">
        <v>20</v>
      </c>
      <c r="H188" s="28">
        <v>0</v>
      </c>
      <c r="I188" s="30">
        <f>ROUND(G188*H188,P4)</f>
        <v>0</v>
      </c>
      <c r="L188" s="31">
        <v>0</v>
      </c>
      <c r="M188" s="24">
        <f>ROUND(G188*L188,P4)</f>
        <v>0</v>
      </c>
      <c r="N188" s="25" t="s">
        <v>536</v>
      </c>
      <c r="O188" s="32">
        <f>M188*AA188</f>
        <v>0</v>
      </c>
      <c r="P188" s="1">
        <v>3</v>
      </c>
      <c r="AA188" s="1">
        <f>IF(P188=1,$O$3,IF(P188=2,$O$4,$O$5))</f>
        <v>0</v>
      </c>
    </row>
    <row r="189" ht="38.25">
      <c r="A189" s="1" t="s">
        <v>127</v>
      </c>
      <c r="E189" s="27" t="s">
        <v>674</v>
      </c>
    </row>
    <row r="190">
      <c r="A190" s="1" t="s">
        <v>128</v>
      </c>
    </row>
    <row r="191">
      <c r="A191" s="1" t="s">
        <v>129</v>
      </c>
      <c r="E191" s="27" t="s">
        <v>123</v>
      </c>
    </row>
    <row r="192" ht="25.5">
      <c r="A192" s="1" t="s">
        <v>121</v>
      </c>
      <c r="B192" s="1">
        <v>5</v>
      </c>
      <c r="C192" s="26" t="s">
        <v>675</v>
      </c>
      <c r="D192" t="s">
        <v>123</v>
      </c>
      <c r="E192" s="27" t="s">
        <v>671</v>
      </c>
      <c r="F192" s="28" t="s">
        <v>149</v>
      </c>
      <c r="G192" s="29">
        <v>10</v>
      </c>
      <c r="H192" s="28">
        <v>0</v>
      </c>
      <c r="I192" s="30">
        <f>ROUND(G192*H192,P4)</f>
        <v>0</v>
      </c>
      <c r="L192" s="31">
        <v>0</v>
      </c>
      <c r="M192" s="24">
        <f>ROUND(G192*L192,P4)</f>
        <v>0</v>
      </c>
      <c r="N192" s="25" t="s">
        <v>536</v>
      </c>
      <c r="O192" s="32">
        <f>M192*AA192</f>
        <v>0</v>
      </c>
      <c r="P192" s="1">
        <v>3</v>
      </c>
      <c r="AA192" s="1">
        <f>IF(P192=1,$O$3,IF(P192=2,$O$4,$O$5))</f>
        <v>0</v>
      </c>
    </row>
    <row r="193" ht="38.25">
      <c r="A193" s="1" t="s">
        <v>127</v>
      </c>
      <c r="E193" s="27" t="s">
        <v>676</v>
      </c>
    </row>
    <row r="194">
      <c r="A194" s="1" t="s">
        <v>128</v>
      </c>
    </row>
    <row r="195">
      <c r="A195" s="1" t="s">
        <v>129</v>
      </c>
      <c r="E195" s="27" t="s">
        <v>123</v>
      </c>
    </row>
    <row r="196" ht="25.5">
      <c r="A196" s="1" t="s">
        <v>121</v>
      </c>
      <c r="B196" s="1">
        <v>6</v>
      </c>
      <c r="C196" s="26" t="s">
        <v>677</v>
      </c>
      <c r="D196" t="s">
        <v>123</v>
      </c>
      <c r="E196" s="27" t="s">
        <v>678</v>
      </c>
      <c r="F196" s="28" t="s">
        <v>142</v>
      </c>
      <c r="G196" s="29">
        <v>500</v>
      </c>
      <c r="H196" s="28">
        <v>0</v>
      </c>
      <c r="I196" s="30">
        <f>ROUND(G196*H196,P4)</f>
        <v>0</v>
      </c>
      <c r="L196" s="31">
        <v>0</v>
      </c>
      <c r="M196" s="24">
        <f>ROUND(G196*L196,P4)</f>
        <v>0</v>
      </c>
      <c r="N196" s="25" t="s">
        <v>536</v>
      </c>
      <c r="O196" s="32">
        <f>M196*AA196</f>
        <v>0</v>
      </c>
      <c r="P196" s="1">
        <v>3</v>
      </c>
      <c r="AA196" s="1">
        <f>IF(P196=1,$O$3,IF(P196=2,$O$4,$O$5))</f>
        <v>0</v>
      </c>
    </row>
    <row r="197" ht="25.5">
      <c r="A197" s="1" t="s">
        <v>127</v>
      </c>
      <c r="E197" s="27" t="s">
        <v>678</v>
      </c>
    </row>
    <row r="198">
      <c r="A198" s="1" t="s">
        <v>128</v>
      </c>
    </row>
    <row r="199">
      <c r="A199" s="1" t="s">
        <v>129</v>
      </c>
      <c r="E199" s="27" t="s">
        <v>123</v>
      </c>
    </row>
    <row r="200">
      <c r="A200" s="1" t="s">
        <v>118</v>
      </c>
      <c r="C200" s="22" t="s">
        <v>679</v>
      </c>
      <c r="E200" s="23" t="s">
        <v>680</v>
      </c>
      <c r="L200" s="24">
        <f>SUMIFS(L201:L208,A201:A208,"P")</f>
        <v>0</v>
      </c>
      <c r="M200" s="24">
        <f>SUMIFS(M201:M208,A201:A208,"P")</f>
        <v>0</v>
      </c>
      <c r="N200" s="25"/>
    </row>
    <row r="201" ht="25.5">
      <c r="A201" s="1" t="s">
        <v>121</v>
      </c>
      <c r="B201" s="1">
        <v>7</v>
      </c>
      <c r="C201" s="26" t="s">
        <v>681</v>
      </c>
      <c r="D201" t="s">
        <v>123</v>
      </c>
      <c r="E201" s="27" t="s">
        <v>682</v>
      </c>
      <c r="F201" s="28" t="s">
        <v>632</v>
      </c>
      <c r="G201" s="29">
        <v>1.1000000000000001</v>
      </c>
      <c r="H201" s="28">
        <v>0</v>
      </c>
      <c r="I201" s="30">
        <f>ROUND(G201*H201,P4)</f>
        <v>0</v>
      </c>
      <c r="L201" s="31">
        <v>0</v>
      </c>
      <c r="M201" s="24">
        <f>ROUND(G201*L201,P4)</f>
        <v>0</v>
      </c>
      <c r="N201" s="25" t="s">
        <v>536</v>
      </c>
      <c r="O201" s="32">
        <f>M201*AA201</f>
        <v>0</v>
      </c>
      <c r="P201" s="1">
        <v>3</v>
      </c>
      <c r="AA201" s="1">
        <f>IF(P201=1,$O$3,IF(P201=2,$O$4,$O$5))</f>
        <v>0</v>
      </c>
    </row>
    <row r="202" ht="25.5">
      <c r="A202" s="1" t="s">
        <v>127</v>
      </c>
      <c r="E202" s="27" t="s">
        <v>682</v>
      </c>
    </row>
    <row r="203">
      <c r="A203" s="1" t="s">
        <v>128</v>
      </c>
    </row>
    <row r="204">
      <c r="A204" s="1" t="s">
        <v>129</v>
      </c>
      <c r="E204" s="27" t="s">
        <v>123</v>
      </c>
    </row>
    <row r="205" ht="38.25">
      <c r="A205" s="1" t="s">
        <v>121</v>
      </c>
      <c r="B205" s="1">
        <v>8</v>
      </c>
      <c r="C205" s="26" t="s">
        <v>683</v>
      </c>
      <c r="D205" t="s">
        <v>123</v>
      </c>
      <c r="E205" s="27" t="s">
        <v>684</v>
      </c>
      <c r="F205" s="28" t="s">
        <v>632</v>
      </c>
      <c r="G205" s="29">
        <v>1.1000000000000001</v>
      </c>
      <c r="H205" s="28">
        <v>0</v>
      </c>
      <c r="I205" s="30">
        <f>ROUND(G205*H205,P4)</f>
        <v>0</v>
      </c>
      <c r="L205" s="31">
        <v>0</v>
      </c>
      <c r="M205" s="24">
        <f>ROUND(G205*L205,P4)</f>
        <v>0</v>
      </c>
      <c r="N205" s="25" t="s">
        <v>177</v>
      </c>
      <c r="O205" s="32">
        <f>M205*AA205</f>
        <v>0</v>
      </c>
      <c r="P205" s="1">
        <v>3</v>
      </c>
      <c r="AA205" s="1">
        <f>IF(P205=1,$O$3,IF(P205=2,$O$4,$O$5))</f>
        <v>0</v>
      </c>
    </row>
    <row r="206" ht="38.25">
      <c r="A206" s="1" t="s">
        <v>127</v>
      </c>
      <c r="E206" s="27" t="s">
        <v>684</v>
      </c>
    </row>
    <row r="207">
      <c r="A207" s="1" t="s">
        <v>128</v>
      </c>
    </row>
    <row r="208" ht="25.5">
      <c r="A208" s="1" t="s">
        <v>129</v>
      </c>
      <c r="E208" s="27" t="s">
        <v>685</v>
      </c>
    </row>
    <row r="209">
      <c r="A209" s="1" t="s">
        <v>118</v>
      </c>
      <c r="C209" s="22" t="s">
        <v>686</v>
      </c>
      <c r="E209" s="23" t="s">
        <v>687</v>
      </c>
      <c r="L209" s="24">
        <f>SUMIFS(L210:L213,A210:A213,"P")</f>
        <v>0</v>
      </c>
      <c r="M209" s="24">
        <f>SUMIFS(M210:M213,A210:A213,"P")</f>
        <v>0</v>
      </c>
      <c r="N209" s="25"/>
    </row>
    <row r="210" ht="25.5">
      <c r="A210" s="1" t="s">
        <v>121</v>
      </c>
      <c r="B210" s="1">
        <v>9</v>
      </c>
      <c r="C210" s="26" t="s">
        <v>688</v>
      </c>
      <c r="D210" t="s">
        <v>123</v>
      </c>
      <c r="E210" s="27" t="s">
        <v>689</v>
      </c>
      <c r="F210" s="28" t="s">
        <v>632</v>
      </c>
      <c r="G210" s="29">
        <v>1.452</v>
      </c>
      <c r="H210" s="28">
        <v>0</v>
      </c>
      <c r="I210" s="30">
        <f>ROUND(G210*H210,P4)</f>
        <v>0</v>
      </c>
      <c r="L210" s="31">
        <v>0</v>
      </c>
      <c r="M210" s="24">
        <f>ROUND(G210*L210,P4)</f>
        <v>0</v>
      </c>
      <c r="N210" s="25" t="s">
        <v>536</v>
      </c>
      <c r="O210" s="32">
        <f>M210*AA210</f>
        <v>0</v>
      </c>
      <c r="P210" s="1">
        <v>3</v>
      </c>
      <c r="AA210" s="1">
        <f>IF(P210=1,$O$3,IF(P210=2,$O$4,$O$5))</f>
        <v>0</v>
      </c>
    </row>
    <row r="211" ht="38.25">
      <c r="A211" s="1" t="s">
        <v>127</v>
      </c>
      <c r="E211" s="27" t="s">
        <v>690</v>
      </c>
    </row>
    <row r="212">
      <c r="A212" s="1" t="s">
        <v>128</v>
      </c>
    </row>
    <row r="213">
      <c r="A213" s="1" t="s">
        <v>129</v>
      </c>
      <c r="E213" s="27" t="s">
        <v>123</v>
      </c>
    </row>
  </sheetData>
  <sheetProtection sheet="1" objects="1" scenarios="1" spinCount="100000" saltValue="h0VuMErjh7pC71vMrq3M9I0Mlg913hD4K7P76o/wF5r9GwUVZhELQXcSQETZTOvJoJQFw5VSX7kg1YdFqu8I/A==" hashValue="9MatCCtFt1z/BsDcUR40FEsysiuXqC6XmXygq+5FUsF1/4jR4CIvxoK2CHhB4CZ0Nrila0A1JrXIT4F7hW/tXA=="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COUNTIFS(L8:L161,"=0",A8:A161,"P")+COUNTIFS(L8:L161,"",A8:A161,"P")+SUM(Q8:Q161)</f>
        <v>0</v>
      </c>
    </row>
    <row r="8">
      <c r="A8" s="1" t="s">
        <v>116</v>
      </c>
      <c r="C8" s="22" t="s">
        <v>791</v>
      </c>
      <c r="E8" s="23" t="s">
        <v>27</v>
      </c>
      <c r="L8" s="24">
        <f>L9+L14+L135+L152</f>
        <v>0</v>
      </c>
      <c r="M8" s="24">
        <f>M9+M14+M135+M152</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1.5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792</v>
      </c>
    </row>
    <row r="13">
      <c r="A13" s="1" t="s">
        <v>129</v>
      </c>
      <c r="E13" s="27" t="s">
        <v>123</v>
      </c>
    </row>
    <row r="14">
      <c r="A14" s="1" t="s">
        <v>118</v>
      </c>
      <c r="C14" s="22" t="s">
        <v>590</v>
      </c>
      <c r="E14" s="23" t="s">
        <v>591</v>
      </c>
      <c r="L14" s="24">
        <f>SUMIFS(L15:L134,A15:A134,"P")</f>
        <v>0</v>
      </c>
      <c r="M14" s="24">
        <f>SUMIFS(M15:M134,A15:A134,"P")</f>
        <v>0</v>
      </c>
      <c r="N14" s="25"/>
    </row>
    <row r="15">
      <c r="A15" s="1" t="s">
        <v>121</v>
      </c>
      <c r="B15" s="1">
        <v>30</v>
      </c>
      <c r="C15" s="26" t="s">
        <v>793</v>
      </c>
      <c r="D15" t="s">
        <v>123</v>
      </c>
      <c r="E15" s="27" t="s">
        <v>794</v>
      </c>
      <c r="F15" s="28" t="s">
        <v>149</v>
      </c>
      <c r="G15" s="29">
        <v>1</v>
      </c>
      <c r="H15" s="28">
        <v>0</v>
      </c>
      <c r="I15" s="30">
        <f>ROUND(G15*H15,P4)</f>
        <v>0</v>
      </c>
      <c r="L15" s="31">
        <v>0</v>
      </c>
      <c r="M15" s="24">
        <f>ROUND(G15*L15,P4)</f>
        <v>0</v>
      </c>
      <c r="N15" s="25" t="s">
        <v>536</v>
      </c>
      <c r="O15" s="32">
        <f>M15*AA15</f>
        <v>0</v>
      </c>
      <c r="P15" s="1">
        <v>3</v>
      </c>
      <c r="AA15" s="1">
        <f>IF(P15=1,$O$3,IF(P15=2,$O$4,$O$5))</f>
        <v>0</v>
      </c>
    </row>
    <row r="16">
      <c r="A16" s="1" t="s">
        <v>127</v>
      </c>
      <c r="E16" s="27" t="s">
        <v>794</v>
      </c>
    </row>
    <row r="17">
      <c r="A17" s="1" t="s">
        <v>128</v>
      </c>
    </row>
    <row r="18">
      <c r="A18" s="1" t="s">
        <v>129</v>
      </c>
      <c r="E18" s="27" t="s">
        <v>123</v>
      </c>
    </row>
    <row r="19" ht="25.5">
      <c r="A19" s="1" t="s">
        <v>121</v>
      </c>
      <c r="B19" s="1">
        <v>12</v>
      </c>
      <c r="C19" s="26" t="s">
        <v>701</v>
      </c>
      <c r="D19" t="s">
        <v>123</v>
      </c>
      <c r="E19" s="27" t="s">
        <v>702</v>
      </c>
      <c r="F19" s="28" t="s">
        <v>142</v>
      </c>
      <c r="G19" s="29">
        <v>60</v>
      </c>
      <c r="H19" s="28">
        <v>0.00011</v>
      </c>
      <c r="I19" s="30">
        <f>ROUND(G19*H19,P4)</f>
        <v>0</v>
      </c>
      <c r="L19" s="31">
        <v>0</v>
      </c>
      <c r="M19" s="24">
        <f>ROUND(G19*L19,P4)</f>
        <v>0</v>
      </c>
      <c r="N19" s="25" t="s">
        <v>536</v>
      </c>
      <c r="O19" s="32">
        <f>M19*AA19</f>
        <v>0</v>
      </c>
      <c r="P19" s="1">
        <v>3</v>
      </c>
      <c r="AA19" s="1">
        <f>IF(P19=1,$O$3,IF(P19=2,$O$4,$O$5))</f>
        <v>0</v>
      </c>
    </row>
    <row r="20" ht="25.5">
      <c r="A20" s="1" t="s">
        <v>127</v>
      </c>
      <c r="E20" s="27" t="s">
        <v>702</v>
      </c>
    </row>
    <row r="21">
      <c r="A21" s="1" t="s">
        <v>128</v>
      </c>
    </row>
    <row r="22">
      <c r="A22" s="1" t="s">
        <v>129</v>
      </c>
      <c r="E22" s="27" t="s">
        <v>123</v>
      </c>
    </row>
    <row r="23" ht="25.5">
      <c r="A23" s="1" t="s">
        <v>121</v>
      </c>
      <c r="B23" s="1">
        <v>13</v>
      </c>
      <c r="C23" s="26" t="s">
        <v>703</v>
      </c>
      <c r="D23" t="s">
        <v>123</v>
      </c>
      <c r="E23" s="27" t="s">
        <v>704</v>
      </c>
      <c r="F23" s="28" t="s">
        <v>142</v>
      </c>
      <c r="G23" s="29">
        <v>190</v>
      </c>
      <c r="H23" s="28">
        <v>6.0000000000000002E-05</v>
      </c>
      <c r="I23" s="30">
        <f>ROUND(G23*H23,P4)</f>
        <v>0</v>
      </c>
      <c r="L23" s="31">
        <v>0</v>
      </c>
      <c r="M23" s="24">
        <f>ROUND(G23*L23,P4)</f>
        <v>0</v>
      </c>
      <c r="N23" s="25" t="s">
        <v>536</v>
      </c>
      <c r="O23" s="32">
        <f>M23*AA23</f>
        <v>0</v>
      </c>
      <c r="P23" s="1">
        <v>3</v>
      </c>
      <c r="AA23" s="1">
        <f>IF(P23=1,$O$3,IF(P23=2,$O$4,$O$5))</f>
        <v>0</v>
      </c>
    </row>
    <row r="24" ht="25.5">
      <c r="A24" s="1" t="s">
        <v>127</v>
      </c>
      <c r="E24" s="27" t="s">
        <v>704</v>
      </c>
    </row>
    <row r="25">
      <c r="A25" s="1" t="s">
        <v>128</v>
      </c>
    </row>
    <row r="26">
      <c r="A26" s="1" t="s">
        <v>129</v>
      </c>
      <c r="E26" s="27" t="s">
        <v>123</v>
      </c>
    </row>
    <row r="27">
      <c r="A27" s="1" t="s">
        <v>121</v>
      </c>
      <c r="B27" s="1">
        <v>9</v>
      </c>
      <c r="C27" s="26" t="s">
        <v>705</v>
      </c>
      <c r="D27" t="s">
        <v>123</v>
      </c>
      <c r="E27" s="27" t="s">
        <v>706</v>
      </c>
      <c r="F27" s="28" t="s">
        <v>142</v>
      </c>
      <c r="G27" s="29">
        <v>105</v>
      </c>
      <c r="H27" s="28">
        <v>6.9999999999999994E-05</v>
      </c>
      <c r="I27" s="30">
        <f>ROUND(G27*H27,P4)</f>
        <v>0</v>
      </c>
      <c r="L27" s="31">
        <v>0</v>
      </c>
      <c r="M27" s="24">
        <f>ROUND(G27*L27,P4)</f>
        <v>0</v>
      </c>
      <c r="N27" s="25" t="s">
        <v>536</v>
      </c>
      <c r="O27" s="32">
        <f>M27*AA27</f>
        <v>0</v>
      </c>
      <c r="P27" s="1">
        <v>3</v>
      </c>
      <c r="AA27" s="1">
        <f>IF(P27=1,$O$3,IF(P27=2,$O$4,$O$5))</f>
        <v>0</v>
      </c>
    </row>
    <row r="28">
      <c r="A28" s="1" t="s">
        <v>127</v>
      </c>
      <c r="E28" s="27" t="s">
        <v>706</v>
      </c>
    </row>
    <row r="29">
      <c r="A29" s="1" t="s">
        <v>128</v>
      </c>
    </row>
    <row r="30">
      <c r="A30" s="1" t="s">
        <v>129</v>
      </c>
      <c r="E30" s="27" t="s">
        <v>123</v>
      </c>
    </row>
    <row r="31">
      <c r="A31" s="1" t="s">
        <v>121</v>
      </c>
      <c r="B31" s="1">
        <v>10</v>
      </c>
      <c r="C31" s="26" t="s">
        <v>707</v>
      </c>
      <c r="D31" t="s">
        <v>123</v>
      </c>
      <c r="E31" s="27" t="s">
        <v>708</v>
      </c>
      <c r="F31" s="28" t="s">
        <v>142</v>
      </c>
      <c r="G31" s="29">
        <v>52.5</v>
      </c>
      <c r="H31" s="28">
        <v>0.0001</v>
      </c>
      <c r="I31" s="30">
        <f>ROUND(G31*H31,P4)</f>
        <v>0</v>
      </c>
      <c r="L31" s="31">
        <v>0</v>
      </c>
      <c r="M31" s="24">
        <f>ROUND(G31*L31,P4)</f>
        <v>0</v>
      </c>
      <c r="N31" s="25" t="s">
        <v>536</v>
      </c>
      <c r="O31" s="32">
        <f>M31*AA31</f>
        <v>0</v>
      </c>
      <c r="P31" s="1">
        <v>3</v>
      </c>
      <c r="AA31" s="1">
        <f>IF(P31=1,$O$3,IF(P31=2,$O$4,$O$5))</f>
        <v>0</v>
      </c>
    </row>
    <row r="32">
      <c r="A32" s="1" t="s">
        <v>127</v>
      </c>
      <c r="E32" s="27" t="s">
        <v>708</v>
      </c>
    </row>
    <row r="33">
      <c r="A33" s="1" t="s">
        <v>128</v>
      </c>
    </row>
    <row r="34">
      <c r="A34" s="1" t="s">
        <v>129</v>
      </c>
      <c r="E34" s="27" t="s">
        <v>123</v>
      </c>
    </row>
    <row r="35">
      <c r="A35" s="1" t="s">
        <v>121</v>
      </c>
      <c r="B35" s="1">
        <v>25</v>
      </c>
      <c r="C35" s="26" t="s">
        <v>709</v>
      </c>
      <c r="D35" t="s">
        <v>123</v>
      </c>
      <c r="E35" s="27" t="s">
        <v>710</v>
      </c>
      <c r="F35" s="28" t="s">
        <v>149</v>
      </c>
      <c r="G35" s="29">
        <v>4</v>
      </c>
      <c r="H35" s="28">
        <v>8.0000000000000007E-05</v>
      </c>
      <c r="I35" s="30">
        <f>ROUND(G35*H35,P4)</f>
        <v>0</v>
      </c>
      <c r="L35" s="31">
        <v>0</v>
      </c>
      <c r="M35" s="24">
        <f>ROUND(G35*L35,P4)</f>
        <v>0</v>
      </c>
      <c r="N35" s="25" t="s">
        <v>536</v>
      </c>
      <c r="O35" s="32">
        <f>M35*AA35</f>
        <v>0</v>
      </c>
      <c r="P35" s="1">
        <v>3</v>
      </c>
      <c r="AA35" s="1">
        <f>IF(P35=1,$O$3,IF(P35=2,$O$4,$O$5))</f>
        <v>0</v>
      </c>
    </row>
    <row r="36">
      <c r="A36" s="1" t="s">
        <v>127</v>
      </c>
      <c r="E36" s="27" t="s">
        <v>710</v>
      </c>
    </row>
    <row r="37">
      <c r="A37" s="1" t="s">
        <v>128</v>
      </c>
    </row>
    <row r="38">
      <c r="A38" s="1" t="s">
        <v>129</v>
      </c>
      <c r="E38" s="27" t="s">
        <v>123</v>
      </c>
    </row>
    <row r="39">
      <c r="A39" s="1" t="s">
        <v>121</v>
      </c>
      <c r="B39" s="1">
        <v>29</v>
      </c>
      <c r="C39" s="26" t="s">
        <v>711</v>
      </c>
      <c r="D39" t="s">
        <v>123</v>
      </c>
      <c r="E39" s="27" t="s">
        <v>712</v>
      </c>
      <c r="F39" s="28" t="s">
        <v>149</v>
      </c>
      <c r="G39" s="29">
        <v>5</v>
      </c>
      <c r="H39" s="28">
        <v>0.00029999999999999997</v>
      </c>
      <c r="I39" s="30">
        <f>ROUND(G39*H39,P4)</f>
        <v>0</v>
      </c>
      <c r="L39" s="31">
        <v>0</v>
      </c>
      <c r="M39" s="24">
        <f>ROUND(G39*L39,P4)</f>
        <v>0</v>
      </c>
      <c r="N39" s="25" t="s">
        <v>536</v>
      </c>
      <c r="O39" s="32">
        <f>M39*AA39</f>
        <v>0</v>
      </c>
      <c r="P39" s="1">
        <v>3</v>
      </c>
      <c r="AA39" s="1">
        <f>IF(P39=1,$O$3,IF(P39=2,$O$4,$O$5))</f>
        <v>0</v>
      </c>
    </row>
    <row r="40">
      <c r="A40" s="1" t="s">
        <v>127</v>
      </c>
      <c r="E40" s="27" t="s">
        <v>712</v>
      </c>
    </row>
    <row r="41">
      <c r="A41" s="1" t="s">
        <v>128</v>
      </c>
    </row>
    <row r="42">
      <c r="A42" s="1" t="s">
        <v>129</v>
      </c>
      <c r="E42" s="27" t="s">
        <v>123</v>
      </c>
    </row>
    <row r="43" ht="25.5">
      <c r="A43" s="1" t="s">
        <v>121</v>
      </c>
      <c r="B43" s="1">
        <v>15</v>
      </c>
      <c r="C43" s="26" t="s">
        <v>713</v>
      </c>
      <c r="D43" t="s">
        <v>123</v>
      </c>
      <c r="E43" s="27" t="s">
        <v>714</v>
      </c>
      <c r="F43" s="28" t="s">
        <v>149</v>
      </c>
      <c r="G43" s="29">
        <v>1</v>
      </c>
      <c r="H43" s="28">
        <v>0.0064000000000000003</v>
      </c>
      <c r="I43" s="30">
        <f>ROUND(G43*H43,P4)</f>
        <v>0</v>
      </c>
      <c r="L43" s="31">
        <v>0</v>
      </c>
      <c r="M43" s="24">
        <f>ROUND(G43*L43,P4)</f>
        <v>0</v>
      </c>
      <c r="N43" s="25" t="s">
        <v>536</v>
      </c>
      <c r="O43" s="32">
        <f>M43*AA43</f>
        <v>0</v>
      </c>
      <c r="P43" s="1">
        <v>3</v>
      </c>
      <c r="AA43" s="1">
        <f>IF(P43=1,$O$3,IF(P43=2,$O$4,$O$5))</f>
        <v>0</v>
      </c>
    </row>
    <row r="44" ht="25.5">
      <c r="A44" s="1" t="s">
        <v>127</v>
      </c>
      <c r="E44" s="27" t="s">
        <v>714</v>
      </c>
    </row>
    <row r="45">
      <c r="A45" s="1" t="s">
        <v>128</v>
      </c>
    </row>
    <row r="46">
      <c r="A46" s="1" t="s">
        <v>129</v>
      </c>
      <c r="E46" s="27" t="s">
        <v>123</v>
      </c>
    </row>
    <row r="47" ht="25.5">
      <c r="A47" s="1" t="s">
        <v>121</v>
      </c>
      <c r="B47" s="1">
        <v>31</v>
      </c>
      <c r="C47" s="26" t="s">
        <v>795</v>
      </c>
      <c r="D47" t="s">
        <v>123</v>
      </c>
      <c r="E47" s="27" t="s">
        <v>796</v>
      </c>
      <c r="F47" s="28" t="s">
        <v>149</v>
      </c>
      <c r="G47" s="29">
        <v>1</v>
      </c>
      <c r="H47" s="28">
        <v>0.0015</v>
      </c>
      <c r="I47" s="30">
        <f>ROUND(G47*H47,P4)</f>
        <v>0</v>
      </c>
      <c r="L47" s="31">
        <v>0</v>
      </c>
      <c r="M47" s="24">
        <f>ROUND(G47*L47,P4)</f>
        <v>0</v>
      </c>
      <c r="N47" s="25" t="s">
        <v>536</v>
      </c>
      <c r="O47" s="32">
        <f>M47*AA47</f>
        <v>0</v>
      </c>
      <c r="P47" s="1">
        <v>3</v>
      </c>
      <c r="AA47" s="1">
        <f>IF(P47=1,$O$3,IF(P47=2,$O$4,$O$5))</f>
        <v>0</v>
      </c>
    </row>
    <row r="48" ht="25.5">
      <c r="A48" s="1" t="s">
        <v>127</v>
      </c>
      <c r="E48" s="27" t="s">
        <v>796</v>
      </c>
    </row>
    <row r="49">
      <c r="A49" s="1" t="s">
        <v>128</v>
      </c>
    </row>
    <row r="50">
      <c r="A50" s="1" t="s">
        <v>129</v>
      </c>
      <c r="E50" s="27" t="s">
        <v>123</v>
      </c>
    </row>
    <row r="51">
      <c r="A51" s="1" t="s">
        <v>121</v>
      </c>
      <c r="B51" s="1">
        <v>17</v>
      </c>
      <c r="C51" s="26" t="s">
        <v>715</v>
      </c>
      <c r="D51" t="s">
        <v>123</v>
      </c>
      <c r="E51" s="27" t="s">
        <v>716</v>
      </c>
      <c r="F51" s="28" t="s">
        <v>149</v>
      </c>
      <c r="G51" s="29">
        <v>4</v>
      </c>
      <c r="H51" s="28">
        <v>0.00029999999999999997</v>
      </c>
      <c r="I51" s="30">
        <f>ROUND(G51*H51,P4)</f>
        <v>0</v>
      </c>
      <c r="L51" s="31">
        <v>0</v>
      </c>
      <c r="M51" s="24">
        <f>ROUND(G51*L51,P4)</f>
        <v>0</v>
      </c>
      <c r="N51" s="25" t="s">
        <v>536</v>
      </c>
      <c r="O51" s="32">
        <f>M51*AA51</f>
        <v>0</v>
      </c>
      <c r="P51" s="1">
        <v>3</v>
      </c>
      <c r="AA51" s="1">
        <f>IF(P51=1,$O$3,IF(P51=2,$O$4,$O$5))</f>
        <v>0</v>
      </c>
    </row>
    <row r="52">
      <c r="A52" s="1" t="s">
        <v>127</v>
      </c>
      <c r="E52" s="27" t="s">
        <v>716</v>
      </c>
    </row>
    <row r="53">
      <c r="A53" s="1" t="s">
        <v>128</v>
      </c>
    </row>
    <row r="54">
      <c r="A54" s="1" t="s">
        <v>129</v>
      </c>
      <c r="E54" s="27" t="s">
        <v>123</v>
      </c>
    </row>
    <row r="55">
      <c r="A55" s="1" t="s">
        <v>121</v>
      </c>
      <c r="B55" s="1">
        <v>19</v>
      </c>
      <c r="C55" s="26" t="s">
        <v>719</v>
      </c>
      <c r="D55" t="s">
        <v>123</v>
      </c>
      <c r="E55" s="27" t="s">
        <v>720</v>
      </c>
      <c r="F55" s="28" t="s">
        <v>149</v>
      </c>
      <c r="G55" s="29">
        <v>5</v>
      </c>
      <c r="H55" s="28">
        <v>0.0001</v>
      </c>
      <c r="I55" s="30">
        <f>ROUND(G55*H55,P4)</f>
        <v>0</v>
      </c>
      <c r="L55" s="31">
        <v>0</v>
      </c>
      <c r="M55" s="24">
        <f>ROUND(G55*L55,P4)</f>
        <v>0</v>
      </c>
      <c r="N55" s="25" t="s">
        <v>536</v>
      </c>
      <c r="O55" s="32">
        <f>M55*AA55</f>
        <v>0</v>
      </c>
      <c r="P55" s="1">
        <v>3</v>
      </c>
      <c r="AA55" s="1">
        <f>IF(P55=1,$O$3,IF(P55=2,$O$4,$O$5))</f>
        <v>0</v>
      </c>
    </row>
    <row r="56">
      <c r="A56" s="1" t="s">
        <v>127</v>
      </c>
      <c r="E56" s="27" t="s">
        <v>720</v>
      </c>
    </row>
    <row r="57">
      <c r="A57" s="1" t="s">
        <v>128</v>
      </c>
    </row>
    <row r="58">
      <c r="A58" s="1" t="s">
        <v>129</v>
      </c>
      <c r="E58" s="27" t="s">
        <v>123</v>
      </c>
    </row>
    <row r="59">
      <c r="A59" s="1" t="s">
        <v>121</v>
      </c>
      <c r="B59" s="1">
        <v>21</v>
      </c>
      <c r="C59" s="26" t="s">
        <v>797</v>
      </c>
      <c r="D59" t="s">
        <v>123</v>
      </c>
      <c r="E59" s="27" t="s">
        <v>798</v>
      </c>
      <c r="F59" s="28" t="s">
        <v>149</v>
      </c>
      <c r="G59" s="29">
        <v>3</v>
      </c>
      <c r="H59" s="28">
        <v>0.00050000000000000001</v>
      </c>
      <c r="I59" s="30">
        <f>ROUND(G59*H59,P4)</f>
        <v>0</v>
      </c>
      <c r="L59" s="31">
        <v>0</v>
      </c>
      <c r="M59" s="24">
        <f>ROUND(G59*L59,P4)</f>
        <v>0</v>
      </c>
      <c r="N59" s="25" t="s">
        <v>536</v>
      </c>
      <c r="O59" s="32">
        <f>M59*AA59</f>
        <v>0</v>
      </c>
      <c r="P59" s="1">
        <v>3</v>
      </c>
      <c r="AA59" s="1">
        <f>IF(P59=1,$O$3,IF(P59=2,$O$4,$O$5))</f>
        <v>0</v>
      </c>
    </row>
    <row r="60">
      <c r="A60" s="1" t="s">
        <v>127</v>
      </c>
      <c r="E60" s="27" t="s">
        <v>798</v>
      </c>
    </row>
    <row r="61">
      <c r="A61" s="1" t="s">
        <v>128</v>
      </c>
    </row>
    <row r="62">
      <c r="A62" s="1" t="s">
        <v>129</v>
      </c>
      <c r="E62" s="27" t="s">
        <v>123</v>
      </c>
    </row>
    <row r="63">
      <c r="A63" s="1" t="s">
        <v>121</v>
      </c>
      <c r="B63" s="1">
        <v>23</v>
      </c>
      <c r="C63" s="26" t="s">
        <v>728</v>
      </c>
      <c r="D63" t="s">
        <v>123</v>
      </c>
      <c r="E63" s="27" t="s">
        <v>729</v>
      </c>
      <c r="F63" s="28" t="s">
        <v>149</v>
      </c>
      <c r="G63" s="29">
        <v>4</v>
      </c>
      <c r="H63" s="28">
        <v>0.0001</v>
      </c>
      <c r="I63" s="30">
        <f>ROUND(G63*H63,P4)</f>
        <v>0</v>
      </c>
      <c r="L63" s="31">
        <v>0</v>
      </c>
      <c r="M63" s="24">
        <f>ROUND(G63*L63,P4)</f>
        <v>0</v>
      </c>
      <c r="N63" s="25" t="s">
        <v>536</v>
      </c>
      <c r="O63" s="32">
        <f>M63*AA63</f>
        <v>0</v>
      </c>
      <c r="P63" s="1">
        <v>3</v>
      </c>
      <c r="AA63" s="1">
        <f>IF(P63=1,$O$3,IF(P63=2,$O$4,$O$5))</f>
        <v>0</v>
      </c>
    </row>
    <row r="64">
      <c r="A64" s="1" t="s">
        <v>127</v>
      </c>
      <c r="E64" s="27" t="s">
        <v>729</v>
      </c>
    </row>
    <row r="65">
      <c r="A65" s="1" t="s">
        <v>128</v>
      </c>
    </row>
    <row r="66">
      <c r="A66" s="1" t="s">
        <v>129</v>
      </c>
      <c r="E66" s="27" t="s">
        <v>123</v>
      </c>
    </row>
    <row r="67">
      <c r="A67" s="1" t="s">
        <v>121</v>
      </c>
      <c r="B67" s="1">
        <v>26</v>
      </c>
      <c r="C67" s="26" t="s">
        <v>730</v>
      </c>
      <c r="D67" t="s">
        <v>123</v>
      </c>
      <c r="E67" s="27" t="s">
        <v>731</v>
      </c>
      <c r="F67" s="28" t="s">
        <v>149</v>
      </c>
      <c r="G67" s="29">
        <v>5</v>
      </c>
      <c r="H67" s="28">
        <v>0.00013999999999999999</v>
      </c>
      <c r="I67" s="30">
        <f>ROUND(G67*H67,P4)</f>
        <v>0</v>
      </c>
      <c r="L67" s="31">
        <v>0</v>
      </c>
      <c r="M67" s="24">
        <f>ROUND(G67*L67,P4)</f>
        <v>0</v>
      </c>
      <c r="N67" s="25" t="s">
        <v>536</v>
      </c>
      <c r="O67" s="32">
        <f>M67*AA67</f>
        <v>0</v>
      </c>
      <c r="P67" s="1">
        <v>3</v>
      </c>
      <c r="AA67" s="1">
        <f>IF(P67=1,$O$3,IF(P67=2,$O$4,$O$5))</f>
        <v>0</v>
      </c>
    </row>
    <row r="68">
      <c r="A68" s="1" t="s">
        <v>127</v>
      </c>
      <c r="E68" s="27" t="s">
        <v>731</v>
      </c>
    </row>
    <row r="69">
      <c r="A69" s="1" t="s">
        <v>128</v>
      </c>
    </row>
    <row r="70">
      <c r="A70" s="1" t="s">
        <v>129</v>
      </c>
      <c r="E70" s="27" t="s">
        <v>123</v>
      </c>
    </row>
    <row r="71">
      <c r="A71" s="1" t="s">
        <v>121</v>
      </c>
      <c r="B71" s="1">
        <v>27</v>
      </c>
      <c r="C71" s="26" t="s">
        <v>735</v>
      </c>
      <c r="D71" t="s">
        <v>123</v>
      </c>
      <c r="E71" s="27" t="s">
        <v>736</v>
      </c>
      <c r="F71" s="28" t="s">
        <v>149</v>
      </c>
      <c r="G71" s="29">
        <v>5</v>
      </c>
      <c r="H71" s="28">
        <v>0.0001</v>
      </c>
      <c r="I71" s="30">
        <f>ROUND(G71*H71,P4)</f>
        <v>0</v>
      </c>
      <c r="L71" s="31">
        <v>0</v>
      </c>
      <c r="M71" s="24">
        <f>ROUND(G71*L71,P4)</f>
        <v>0</v>
      </c>
      <c r="N71" s="25" t="s">
        <v>536</v>
      </c>
      <c r="O71" s="32">
        <f>M71*AA71</f>
        <v>0</v>
      </c>
      <c r="P71" s="1">
        <v>3</v>
      </c>
      <c r="AA71" s="1">
        <f>IF(P71=1,$O$3,IF(P71=2,$O$4,$O$5))</f>
        <v>0</v>
      </c>
    </row>
    <row r="72">
      <c r="A72" s="1" t="s">
        <v>127</v>
      </c>
      <c r="E72" s="27" t="s">
        <v>736</v>
      </c>
    </row>
    <row r="73">
      <c r="A73" s="1" t="s">
        <v>128</v>
      </c>
    </row>
    <row r="74">
      <c r="A74" s="1" t="s">
        <v>129</v>
      </c>
      <c r="E74" s="27" t="s">
        <v>123</v>
      </c>
    </row>
    <row r="75">
      <c r="A75" s="1" t="s">
        <v>121</v>
      </c>
      <c r="B75" s="1">
        <v>8</v>
      </c>
      <c r="C75" s="26" t="s">
        <v>739</v>
      </c>
      <c r="D75" t="s">
        <v>123</v>
      </c>
      <c r="E75" s="27" t="s">
        <v>740</v>
      </c>
      <c r="F75" s="28" t="s">
        <v>142</v>
      </c>
      <c r="G75" s="29">
        <v>150</v>
      </c>
      <c r="H75" s="28">
        <v>0</v>
      </c>
      <c r="I75" s="30">
        <f>ROUND(G75*H75,P4)</f>
        <v>0</v>
      </c>
      <c r="L75" s="31">
        <v>0</v>
      </c>
      <c r="M75" s="24">
        <f>ROUND(G75*L75,P4)</f>
        <v>0</v>
      </c>
      <c r="N75" s="25" t="s">
        <v>536</v>
      </c>
      <c r="O75" s="32">
        <f>M75*AA75</f>
        <v>0</v>
      </c>
      <c r="P75" s="1">
        <v>3</v>
      </c>
      <c r="AA75" s="1">
        <f>IF(P75=1,$O$3,IF(P75=2,$O$4,$O$5))</f>
        <v>0</v>
      </c>
    </row>
    <row r="76">
      <c r="A76" s="1" t="s">
        <v>127</v>
      </c>
      <c r="E76" s="27" t="s">
        <v>740</v>
      </c>
    </row>
    <row r="77">
      <c r="A77" s="1" t="s">
        <v>128</v>
      </c>
    </row>
    <row r="78">
      <c r="A78" s="1" t="s">
        <v>129</v>
      </c>
      <c r="E78" s="27" t="s">
        <v>123</v>
      </c>
    </row>
    <row r="79">
      <c r="A79" s="1" t="s">
        <v>121</v>
      </c>
      <c r="B79" s="1">
        <v>11</v>
      </c>
      <c r="C79" s="26" t="s">
        <v>742</v>
      </c>
      <c r="D79" t="s">
        <v>123</v>
      </c>
      <c r="E79" s="27" t="s">
        <v>743</v>
      </c>
      <c r="F79" s="28" t="s">
        <v>142</v>
      </c>
      <c r="G79" s="29">
        <v>240</v>
      </c>
      <c r="H79" s="28">
        <v>0</v>
      </c>
      <c r="I79" s="30">
        <f>ROUND(G79*H79,P4)</f>
        <v>0</v>
      </c>
      <c r="L79" s="31">
        <v>0</v>
      </c>
      <c r="M79" s="24">
        <f>ROUND(G79*L79,P4)</f>
        <v>0</v>
      </c>
      <c r="N79" s="25" t="s">
        <v>536</v>
      </c>
      <c r="O79" s="32">
        <f>M79*AA79</f>
        <v>0</v>
      </c>
      <c r="P79" s="1">
        <v>3</v>
      </c>
      <c r="AA79" s="1">
        <f>IF(P79=1,$O$3,IF(P79=2,$O$4,$O$5))</f>
        <v>0</v>
      </c>
    </row>
    <row r="80">
      <c r="A80" s="1" t="s">
        <v>127</v>
      </c>
      <c r="E80" s="27" t="s">
        <v>743</v>
      </c>
    </row>
    <row r="81">
      <c r="A81" s="1" t="s">
        <v>128</v>
      </c>
      <c r="E81" s="33" t="s">
        <v>799</v>
      </c>
    </row>
    <row r="82">
      <c r="A82" s="1" t="s">
        <v>129</v>
      </c>
      <c r="E82" s="27" t="s">
        <v>123</v>
      </c>
    </row>
    <row r="83">
      <c r="A83" s="1" t="s">
        <v>121</v>
      </c>
      <c r="B83" s="1">
        <v>14</v>
      </c>
      <c r="C83" s="26" t="s">
        <v>745</v>
      </c>
      <c r="D83" t="s">
        <v>123</v>
      </c>
      <c r="E83" s="27" t="s">
        <v>746</v>
      </c>
      <c r="F83" s="28" t="s">
        <v>149</v>
      </c>
      <c r="G83" s="29">
        <v>1</v>
      </c>
      <c r="H83" s="28">
        <v>0</v>
      </c>
      <c r="I83" s="30">
        <f>ROUND(G83*H83,P4)</f>
        <v>0</v>
      </c>
      <c r="L83" s="31">
        <v>0</v>
      </c>
      <c r="M83" s="24">
        <f>ROUND(G83*L83,P4)</f>
        <v>0</v>
      </c>
      <c r="N83" s="25" t="s">
        <v>536</v>
      </c>
      <c r="O83" s="32">
        <f>M83*AA83</f>
        <v>0</v>
      </c>
      <c r="P83" s="1">
        <v>3</v>
      </c>
      <c r="AA83" s="1">
        <f>IF(P83=1,$O$3,IF(P83=2,$O$4,$O$5))</f>
        <v>0</v>
      </c>
    </row>
    <row r="84">
      <c r="A84" s="1" t="s">
        <v>127</v>
      </c>
      <c r="E84" s="27" t="s">
        <v>746</v>
      </c>
    </row>
    <row r="85">
      <c r="A85" s="1" t="s">
        <v>128</v>
      </c>
    </row>
    <row r="86">
      <c r="A86" s="1" t="s">
        <v>129</v>
      </c>
      <c r="E86" s="27" t="s">
        <v>123</v>
      </c>
    </row>
    <row r="87">
      <c r="A87" s="1" t="s">
        <v>121</v>
      </c>
      <c r="B87" s="1">
        <v>16</v>
      </c>
      <c r="C87" s="26" t="s">
        <v>747</v>
      </c>
      <c r="D87" t="s">
        <v>123</v>
      </c>
      <c r="E87" s="27" t="s">
        <v>748</v>
      </c>
      <c r="F87" s="28" t="s">
        <v>149</v>
      </c>
      <c r="G87" s="29">
        <v>4</v>
      </c>
      <c r="H87" s="28">
        <v>0</v>
      </c>
      <c r="I87" s="30">
        <f>ROUND(G87*H87,P4)</f>
        <v>0</v>
      </c>
      <c r="L87" s="31">
        <v>0</v>
      </c>
      <c r="M87" s="24">
        <f>ROUND(G87*L87,P4)</f>
        <v>0</v>
      </c>
      <c r="N87" s="25" t="s">
        <v>536</v>
      </c>
      <c r="O87" s="32">
        <f>M87*AA87</f>
        <v>0</v>
      </c>
      <c r="P87" s="1">
        <v>3</v>
      </c>
      <c r="AA87" s="1">
        <f>IF(P87=1,$O$3,IF(P87=2,$O$4,$O$5))</f>
        <v>0</v>
      </c>
    </row>
    <row r="88">
      <c r="A88" s="1" t="s">
        <v>127</v>
      </c>
      <c r="E88" s="27" t="s">
        <v>748</v>
      </c>
    </row>
    <row r="89">
      <c r="A89" s="1" t="s">
        <v>128</v>
      </c>
    </row>
    <row r="90">
      <c r="A90" s="1" t="s">
        <v>129</v>
      </c>
      <c r="E90" s="27" t="s">
        <v>123</v>
      </c>
    </row>
    <row r="91">
      <c r="A91" s="1" t="s">
        <v>121</v>
      </c>
      <c r="B91" s="1">
        <v>18</v>
      </c>
      <c r="C91" s="26" t="s">
        <v>749</v>
      </c>
      <c r="D91" t="s">
        <v>123</v>
      </c>
      <c r="E91" s="27" t="s">
        <v>750</v>
      </c>
      <c r="F91" s="28" t="s">
        <v>149</v>
      </c>
      <c r="G91" s="29">
        <v>5</v>
      </c>
      <c r="H91" s="28">
        <v>0</v>
      </c>
      <c r="I91" s="30">
        <f>ROUND(G91*H91,P4)</f>
        <v>0</v>
      </c>
      <c r="L91" s="31">
        <v>0</v>
      </c>
      <c r="M91" s="24">
        <f>ROUND(G91*L91,P4)</f>
        <v>0</v>
      </c>
      <c r="N91" s="25" t="s">
        <v>536</v>
      </c>
      <c r="O91" s="32">
        <f>M91*AA91</f>
        <v>0</v>
      </c>
      <c r="P91" s="1">
        <v>3</v>
      </c>
      <c r="AA91" s="1">
        <f>IF(P91=1,$O$3,IF(P91=2,$O$4,$O$5))</f>
        <v>0</v>
      </c>
    </row>
    <row r="92">
      <c r="A92" s="1" t="s">
        <v>127</v>
      </c>
      <c r="E92" s="27" t="s">
        <v>750</v>
      </c>
    </row>
    <row r="93">
      <c r="A93" s="1" t="s">
        <v>128</v>
      </c>
    </row>
    <row r="94">
      <c r="A94" s="1" t="s">
        <v>129</v>
      </c>
      <c r="E94" s="27" t="s">
        <v>123</v>
      </c>
    </row>
    <row r="95">
      <c r="A95" s="1" t="s">
        <v>121</v>
      </c>
      <c r="B95" s="1">
        <v>20</v>
      </c>
      <c r="C95" s="26" t="s">
        <v>751</v>
      </c>
      <c r="D95" t="s">
        <v>123</v>
      </c>
      <c r="E95" s="27" t="s">
        <v>752</v>
      </c>
      <c r="F95" s="28" t="s">
        <v>149</v>
      </c>
      <c r="G95" s="29">
        <v>3</v>
      </c>
      <c r="H95" s="28">
        <v>0</v>
      </c>
      <c r="I95" s="30">
        <f>ROUND(G95*H95,P4)</f>
        <v>0</v>
      </c>
      <c r="L95" s="31">
        <v>0</v>
      </c>
      <c r="M95" s="24">
        <f>ROUND(G95*L95,P4)</f>
        <v>0</v>
      </c>
      <c r="N95" s="25" t="s">
        <v>536</v>
      </c>
      <c r="O95" s="32">
        <f>M95*AA95</f>
        <v>0</v>
      </c>
      <c r="P95" s="1">
        <v>3</v>
      </c>
      <c r="AA95" s="1">
        <f>IF(P95=1,$O$3,IF(P95=2,$O$4,$O$5))</f>
        <v>0</v>
      </c>
    </row>
    <row r="96">
      <c r="A96" s="1" t="s">
        <v>127</v>
      </c>
      <c r="E96" s="27" t="s">
        <v>752</v>
      </c>
    </row>
    <row r="97">
      <c r="A97" s="1" t="s">
        <v>128</v>
      </c>
    </row>
    <row r="98">
      <c r="A98" s="1" t="s">
        <v>129</v>
      </c>
      <c r="E98" s="27" t="s">
        <v>123</v>
      </c>
    </row>
    <row r="99" ht="25.5">
      <c r="A99" s="1" t="s">
        <v>121</v>
      </c>
      <c r="B99" s="1">
        <v>22</v>
      </c>
      <c r="C99" s="26" t="s">
        <v>759</v>
      </c>
      <c r="D99" t="s">
        <v>123</v>
      </c>
      <c r="E99" s="27" t="s">
        <v>760</v>
      </c>
      <c r="F99" s="28" t="s">
        <v>149</v>
      </c>
      <c r="G99" s="29">
        <v>4</v>
      </c>
      <c r="H99" s="28">
        <v>0</v>
      </c>
      <c r="I99" s="30">
        <f>ROUND(G99*H99,P4)</f>
        <v>0</v>
      </c>
      <c r="L99" s="31">
        <v>0</v>
      </c>
      <c r="M99" s="24">
        <f>ROUND(G99*L99,P4)</f>
        <v>0</v>
      </c>
      <c r="N99" s="25" t="s">
        <v>536</v>
      </c>
      <c r="O99" s="32">
        <f>M99*AA99</f>
        <v>0</v>
      </c>
      <c r="P99" s="1">
        <v>3</v>
      </c>
      <c r="AA99" s="1">
        <f>IF(P99=1,$O$3,IF(P99=2,$O$4,$O$5))</f>
        <v>0</v>
      </c>
    </row>
    <row r="100" ht="25.5">
      <c r="A100" s="1" t="s">
        <v>127</v>
      </c>
      <c r="E100" s="27" t="s">
        <v>760</v>
      </c>
    </row>
    <row r="101">
      <c r="A101" s="1" t="s">
        <v>128</v>
      </c>
    </row>
    <row r="102">
      <c r="A102" s="1" t="s">
        <v>129</v>
      </c>
      <c r="E102" s="27" t="s">
        <v>123</v>
      </c>
    </row>
    <row r="103">
      <c r="A103" s="1" t="s">
        <v>121</v>
      </c>
      <c r="B103" s="1">
        <v>24</v>
      </c>
      <c r="C103" s="26" t="s">
        <v>762</v>
      </c>
      <c r="D103" t="s">
        <v>123</v>
      </c>
      <c r="E103" s="27" t="s">
        <v>763</v>
      </c>
      <c r="F103" s="28" t="s">
        <v>149</v>
      </c>
      <c r="G103" s="29">
        <v>9</v>
      </c>
      <c r="H103" s="28">
        <v>0</v>
      </c>
      <c r="I103" s="30">
        <f>ROUND(G103*H103,P4)</f>
        <v>0</v>
      </c>
      <c r="L103" s="31">
        <v>0</v>
      </c>
      <c r="M103" s="24">
        <f>ROUND(G103*L103,P4)</f>
        <v>0</v>
      </c>
      <c r="N103" s="25" t="s">
        <v>536</v>
      </c>
      <c r="O103" s="32">
        <f>M103*AA103</f>
        <v>0</v>
      </c>
      <c r="P103" s="1">
        <v>3</v>
      </c>
      <c r="AA103" s="1">
        <f>IF(P103=1,$O$3,IF(P103=2,$O$4,$O$5))</f>
        <v>0</v>
      </c>
    </row>
    <row r="104">
      <c r="A104" s="1" t="s">
        <v>127</v>
      </c>
      <c r="E104" s="27" t="s">
        <v>763</v>
      </c>
    </row>
    <row r="105" ht="38.25">
      <c r="A105" s="1" t="s">
        <v>128</v>
      </c>
      <c r="E105" s="33" t="s">
        <v>800</v>
      </c>
    </row>
    <row r="106">
      <c r="A106" s="1" t="s">
        <v>129</v>
      </c>
      <c r="E106" s="27" t="s">
        <v>123</v>
      </c>
    </row>
    <row r="107">
      <c r="A107" s="1" t="s">
        <v>121</v>
      </c>
      <c r="B107" s="1">
        <v>28</v>
      </c>
      <c r="C107" s="26" t="s">
        <v>765</v>
      </c>
      <c r="D107" t="s">
        <v>123</v>
      </c>
      <c r="E107" s="27" t="s">
        <v>766</v>
      </c>
      <c r="F107" s="28" t="s">
        <v>149</v>
      </c>
      <c r="G107" s="29">
        <v>5</v>
      </c>
      <c r="H107" s="28">
        <v>0</v>
      </c>
      <c r="I107" s="30">
        <f>ROUND(G107*H107,P4)</f>
        <v>0</v>
      </c>
      <c r="L107" s="31">
        <v>0</v>
      </c>
      <c r="M107" s="24">
        <f>ROUND(G107*L107,P4)</f>
        <v>0</v>
      </c>
      <c r="N107" s="25" t="s">
        <v>536</v>
      </c>
      <c r="O107" s="32">
        <f>M107*AA107</f>
        <v>0</v>
      </c>
      <c r="P107" s="1">
        <v>3</v>
      </c>
      <c r="AA107" s="1">
        <f>IF(P107=1,$O$3,IF(P107=2,$O$4,$O$5))</f>
        <v>0</v>
      </c>
    </row>
    <row r="108">
      <c r="A108" s="1" t="s">
        <v>127</v>
      </c>
      <c r="E108" s="27" t="s">
        <v>766</v>
      </c>
    </row>
    <row r="109">
      <c r="A109" s="1" t="s">
        <v>128</v>
      </c>
    </row>
    <row r="110">
      <c r="A110" s="1" t="s">
        <v>129</v>
      </c>
      <c r="E110" s="27" t="s">
        <v>123</v>
      </c>
    </row>
    <row r="111">
      <c r="A111" s="1" t="s">
        <v>121</v>
      </c>
      <c r="B111" s="1">
        <v>32</v>
      </c>
      <c r="C111" s="26" t="s">
        <v>770</v>
      </c>
      <c r="D111" t="s">
        <v>123</v>
      </c>
      <c r="E111" s="27" t="s">
        <v>771</v>
      </c>
      <c r="F111" s="28" t="s">
        <v>149</v>
      </c>
      <c r="G111" s="29">
        <v>1</v>
      </c>
      <c r="H111" s="28">
        <v>0</v>
      </c>
      <c r="I111" s="30">
        <f>ROUND(G111*H111,P4)</f>
        <v>0</v>
      </c>
      <c r="L111" s="31">
        <v>0</v>
      </c>
      <c r="M111" s="24">
        <f>ROUND(G111*L111,P4)</f>
        <v>0</v>
      </c>
      <c r="N111" s="25" t="s">
        <v>536</v>
      </c>
      <c r="O111" s="32">
        <f>M111*AA111</f>
        <v>0</v>
      </c>
      <c r="P111" s="1">
        <v>3</v>
      </c>
      <c r="AA111" s="1">
        <f>IF(P111=1,$O$3,IF(P111=2,$O$4,$O$5))</f>
        <v>0</v>
      </c>
    </row>
    <row r="112">
      <c r="A112" s="1" t="s">
        <v>127</v>
      </c>
      <c r="E112" s="27" t="s">
        <v>771</v>
      </c>
    </row>
    <row r="113">
      <c r="A113" s="1" t="s">
        <v>128</v>
      </c>
    </row>
    <row r="114">
      <c r="A114" s="1" t="s">
        <v>129</v>
      </c>
      <c r="E114" s="27" t="s">
        <v>123</v>
      </c>
    </row>
    <row r="115">
      <c r="A115" s="1" t="s">
        <v>121</v>
      </c>
      <c r="B115" s="1">
        <v>33</v>
      </c>
      <c r="C115" s="26" t="s">
        <v>772</v>
      </c>
      <c r="D115" t="s">
        <v>123</v>
      </c>
      <c r="E115" s="27" t="s">
        <v>773</v>
      </c>
      <c r="F115" s="28" t="s">
        <v>149</v>
      </c>
      <c r="G115" s="29">
        <v>14</v>
      </c>
      <c r="H115" s="28">
        <v>0</v>
      </c>
      <c r="I115" s="30">
        <f>ROUND(G115*H115,P4)</f>
        <v>0</v>
      </c>
      <c r="L115" s="31">
        <v>0</v>
      </c>
      <c r="M115" s="24">
        <f>ROUND(G115*L115,P4)</f>
        <v>0</v>
      </c>
      <c r="N115" s="25" t="s">
        <v>536</v>
      </c>
      <c r="O115" s="32">
        <f>M115*AA115</f>
        <v>0</v>
      </c>
      <c r="P115" s="1">
        <v>3</v>
      </c>
      <c r="AA115" s="1">
        <f>IF(P115=1,$O$3,IF(P115=2,$O$4,$O$5))</f>
        <v>0</v>
      </c>
    </row>
    <row r="116">
      <c r="A116" s="1" t="s">
        <v>127</v>
      </c>
      <c r="E116" s="27" t="s">
        <v>773</v>
      </c>
    </row>
    <row r="117">
      <c r="A117" s="1" t="s">
        <v>128</v>
      </c>
    </row>
    <row r="118">
      <c r="A118" s="1" t="s">
        <v>129</v>
      </c>
      <c r="E118" s="27" t="s">
        <v>123</v>
      </c>
    </row>
    <row r="119">
      <c r="A119" s="1" t="s">
        <v>121</v>
      </c>
      <c r="B119" s="1">
        <v>34</v>
      </c>
      <c r="C119" s="26" t="s">
        <v>775</v>
      </c>
      <c r="D119" t="s">
        <v>123</v>
      </c>
      <c r="E119" s="27" t="s">
        <v>776</v>
      </c>
      <c r="F119" s="28" t="s">
        <v>149</v>
      </c>
      <c r="G119" s="29">
        <v>14</v>
      </c>
      <c r="H119" s="28">
        <v>0</v>
      </c>
      <c r="I119" s="30">
        <f>ROUND(G119*H119,P4)</f>
        <v>0</v>
      </c>
      <c r="L119" s="31">
        <v>0</v>
      </c>
      <c r="M119" s="24">
        <f>ROUND(G119*L119,P4)</f>
        <v>0</v>
      </c>
      <c r="N119" s="25" t="s">
        <v>536</v>
      </c>
      <c r="O119" s="32">
        <f>M119*AA119</f>
        <v>0</v>
      </c>
      <c r="P119" s="1">
        <v>3</v>
      </c>
      <c r="AA119" s="1">
        <f>IF(P119=1,$O$3,IF(P119=2,$O$4,$O$5))</f>
        <v>0</v>
      </c>
    </row>
    <row r="120">
      <c r="A120" s="1" t="s">
        <v>127</v>
      </c>
      <c r="E120" s="27" t="s">
        <v>776</v>
      </c>
    </row>
    <row r="121">
      <c r="A121" s="1" t="s">
        <v>128</v>
      </c>
    </row>
    <row r="122">
      <c r="A122" s="1" t="s">
        <v>129</v>
      </c>
      <c r="E122" s="27" t="s">
        <v>123</v>
      </c>
    </row>
    <row r="123">
      <c r="A123" s="1" t="s">
        <v>121</v>
      </c>
      <c r="B123" s="1">
        <v>35</v>
      </c>
      <c r="C123" s="26" t="s">
        <v>777</v>
      </c>
      <c r="D123" t="s">
        <v>123</v>
      </c>
      <c r="E123" s="27" t="s">
        <v>778</v>
      </c>
      <c r="F123" s="28" t="s">
        <v>149</v>
      </c>
      <c r="G123" s="29">
        <v>1</v>
      </c>
      <c r="H123" s="28">
        <v>0</v>
      </c>
      <c r="I123" s="30">
        <f>ROUND(G123*H123,P4)</f>
        <v>0</v>
      </c>
      <c r="L123" s="31">
        <v>0</v>
      </c>
      <c r="M123" s="24">
        <f>ROUND(G123*L123,P4)</f>
        <v>0</v>
      </c>
      <c r="N123" s="25" t="s">
        <v>536</v>
      </c>
      <c r="O123" s="32">
        <f>M123*AA123</f>
        <v>0</v>
      </c>
      <c r="P123" s="1">
        <v>3</v>
      </c>
      <c r="AA123" s="1">
        <f>IF(P123=1,$O$3,IF(P123=2,$O$4,$O$5))</f>
        <v>0</v>
      </c>
    </row>
    <row r="124">
      <c r="A124" s="1" t="s">
        <v>127</v>
      </c>
      <c r="E124" s="27" t="s">
        <v>778</v>
      </c>
    </row>
    <row r="125">
      <c r="A125" s="1" t="s">
        <v>128</v>
      </c>
    </row>
    <row r="126">
      <c r="A126" s="1" t="s">
        <v>129</v>
      </c>
      <c r="E126" s="27" t="s">
        <v>123</v>
      </c>
    </row>
    <row r="127">
      <c r="A127" s="1" t="s">
        <v>121</v>
      </c>
      <c r="B127" s="1">
        <v>36</v>
      </c>
      <c r="C127" s="26" t="s">
        <v>781</v>
      </c>
      <c r="D127" t="s">
        <v>123</v>
      </c>
      <c r="E127" s="27" t="s">
        <v>782</v>
      </c>
      <c r="F127" s="28" t="s">
        <v>149</v>
      </c>
      <c r="G127" s="29">
        <v>1</v>
      </c>
      <c r="H127" s="28">
        <v>0</v>
      </c>
      <c r="I127" s="30">
        <f>ROUND(G127*H127,P4)</f>
        <v>0</v>
      </c>
      <c r="L127" s="31">
        <v>0</v>
      </c>
      <c r="M127" s="24">
        <f>ROUND(G127*L127,P4)</f>
        <v>0</v>
      </c>
      <c r="N127" s="25" t="s">
        <v>536</v>
      </c>
      <c r="O127" s="32">
        <f>M127*AA127</f>
        <v>0</v>
      </c>
      <c r="P127" s="1">
        <v>3</v>
      </c>
      <c r="AA127" s="1">
        <f>IF(P127=1,$O$3,IF(P127=2,$O$4,$O$5))</f>
        <v>0</v>
      </c>
    </row>
    <row r="128">
      <c r="A128" s="1" t="s">
        <v>127</v>
      </c>
      <c r="E128" s="27" t="s">
        <v>782</v>
      </c>
    </row>
    <row r="129">
      <c r="A129" s="1" t="s">
        <v>128</v>
      </c>
    </row>
    <row r="130">
      <c r="A130" s="1" t="s">
        <v>129</v>
      </c>
      <c r="E130" s="27" t="s">
        <v>123</v>
      </c>
    </row>
    <row r="131" ht="25.5">
      <c r="A131" s="1" t="s">
        <v>121</v>
      </c>
      <c r="B131" s="1">
        <v>37</v>
      </c>
      <c r="C131" s="26" t="s">
        <v>801</v>
      </c>
      <c r="D131" t="s">
        <v>123</v>
      </c>
      <c r="E131" s="27" t="s">
        <v>802</v>
      </c>
      <c r="F131" s="28" t="s">
        <v>632</v>
      </c>
      <c r="G131" s="29">
        <v>0.043999999999999997</v>
      </c>
      <c r="H131" s="28">
        <v>0</v>
      </c>
      <c r="I131" s="30">
        <f>ROUND(G131*H131,P4)</f>
        <v>0</v>
      </c>
      <c r="L131" s="31">
        <v>0</v>
      </c>
      <c r="M131" s="24">
        <f>ROUND(G131*L131,P4)</f>
        <v>0</v>
      </c>
      <c r="N131" s="25" t="s">
        <v>536</v>
      </c>
      <c r="O131" s="32">
        <f>M131*AA131</f>
        <v>0</v>
      </c>
      <c r="P131" s="1">
        <v>3</v>
      </c>
      <c r="AA131" s="1">
        <f>IF(P131=1,$O$3,IF(P131=2,$O$4,$O$5))</f>
        <v>0</v>
      </c>
    </row>
    <row r="132" ht="25.5">
      <c r="A132" s="1" t="s">
        <v>127</v>
      </c>
      <c r="E132" s="27" t="s">
        <v>802</v>
      </c>
    </row>
    <row r="133">
      <c r="A133" s="1" t="s">
        <v>128</v>
      </c>
    </row>
    <row r="134">
      <c r="A134" s="1" t="s">
        <v>129</v>
      </c>
      <c r="E134" s="27" t="s">
        <v>123</v>
      </c>
    </row>
    <row r="135">
      <c r="A135" s="1" t="s">
        <v>118</v>
      </c>
      <c r="C135" s="22" t="s">
        <v>666</v>
      </c>
      <c r="E135" s="23" t="s">
        <v>667</v>
      </c>
      <c r="L135" s="24">
        <f>SUMIFS(L136:L151,A136:A151,"P")</f>
        <v>0</v>
      </c>
      <c r="M135" s="24">
        <f>SUMIFS(M136:M151,A136:A151,"P")</f>
        <v>0</v>
      </c>
      <c r="N135" s="25"/>
    </row>
    <row r="136" ht="25.5">
      <c r="A136" s="1" t="s">
        <v>121</v>
      </c>
      <c r="B136" s="1">
        <v>2</v>
      </c>
      <c r="C136" s="26" t="s">
        <v>668</v>
      </c>
      <c r="D136" t="s">
        <v>123</v>
      </c>
      <c r="E136" s="27" t="s">
        <v>669</v>
      </c>
      <c r="F136" s="28" t="s">
        <v>603</v>
      </c>
      <c r="G136" s="29">
        <v>50</v>
      </c>
      <c r="H136" s="28">
        <v>0.00012999999999999999</v>
      </c>
      <c r="I136" s="30">
        <f>ROUND(G136*H136,P4)</f>
        <v>0</v>
      </c>
      <c r="L136" s="31">
        <v>0</v>
      </c>
      <c r="M136" s="24">
        <f>ROUND(G136*L136,P4)</f>
        <v>0</v>
      </c>
      <c r="N136" s="25" t="s">
        <v>536</v>
      </c>
      <c r="O136" s="32">
        <f>M136*AA136</f>
        <v>0</v>
      </c>
      <c r="P136" s="1">
        <v>3</v>
      </c>
      <c r="AA136" s="1">
        <f>IF(P136=1,$O$3,IF(P136=2,$O$4,$O$5))</f>
        <v>0</v>
      </c>
    </row>
    <row r="137" ht="25.5">
      <c r="A137" s="1" t="s">
        <v>127</v>
      </c>
      <c r="E137" s="27" t="s">
        <v>669</v>
      </c>
    </row>
    <row r="138">
      <c r="A138" s="1" t="s">
        <v>128</v>
      </c>
    </row>
    <row r="139">
      <c r="A139" s="1" t="s">
        <v>129</v>
      </c>
      <c r="E139" s="27" t="s">
        <v>123</v>
      </c>
    </row>
    <row r="140" ht="25.5">
      <c r="A140" s="1" t="s">
        <v>121</v>
      </c>
      <c r="B140" s="1">
        <v>3</v>
      </c>
      <c r="C140" s="26" t="s">
        <v>670</v>
      </c>
      <c r="D140" t="s">
        <v>123</v>
      </c>
      <c r="E140" s="27" t="s">
        <v>671</v>
      </c>
      <c r="F140" s="28" t="s">
        <v>149</v>
      </c>
      <c r="G140" s="29">
        <v>10</v>
      </c>
      <c r="H140" s="28">
        <v>0</v>
      </c>
      <c r="I140" s="30">
        <f>ROUND(G140*H140,P4)</f>
        <v>0</v>
      </c>
      <c r="L140" s="31">
        <v>0</v>
      </c>
      <c r="M140" s="24">
        <f>ROUND(G140*L140,P4)</f>
        <v>0</v>
      </c>
      <c r="N140" s="25" t="s">
        <v>536</v>
      </c>
      <c r="O140" s="32">
        <f>M140*AA140</f>
        <v>0</v>
      </c>
      <c r="P140" s="1">
        <v>3</v>
      </c>
      <c r="AA140" s="1">
        <f>IF(P140=1,$O$3,IF(P140=2,$O$4,$O$5))</f>
        <v>0</v>
      </c>
    </row>
    <row r="141" ht="38.25">
      <c r="A141" s="1" t="s">
        <v>127</v>
      </c>
      <c r="E141" s="27" t="s">
        <v>672</v>
      </c>
    </row>
    <row r="142">
      <c r="A142" s="1" t="s">
        <v>128</v>
      </c>
    </row>
    <row r="143">
      <c r="A143" s="1" t="s">
        <v>129</v>
      </c>
      <c r="E143" s="27" t="s">
        <v>123</v>
      </c>
    </row>
    <row r="144" ht="25.5">
      <c r="A144" s="1" t="s">
        <v>121</v>
      </c>
      <c r="B144" s="1">
        <v>4</v>
      </c>
      <c r="C144" s="26" t="s">
        <v>673</v>
      </c>
      <c r="D144" t="s">
        <v>123</v>
      </c>
      <c r="E144" s="27" t="s">
        <v>671</v>
      </c>
      <c r="F144" s="28" t="s">
        <v>149</v>
      </c>
      <c r="G144" s="29">
        <v>2</v>
      </c>
      <c r="H144" s="28">
        <v>0</v>
      </c>
      <c r="I144" s="30">
        <f>ROUND(G144*H144,P4)</f>
        <v>0</v>
      </c>
      <c r="L144" s="31">
        <v>0</v>
      </c>
      <c r="M144" s="24">
        <f>ROUND(G144*L144,P4)</f>
        <v>0</v>
      </c>
      <c r="N144" s="25" t="s">
        <v>536</v>
      </c>
      <c r="O144" s="32">
        <f>M144*AA144</f>
        <v>0</v>
      </c>
      <c r="P144" s="1">
        <v>3</v>
      </c>
      <c r="AA144" s="1">
        <f>IF(P144=1,$O$3,IF(P144=2,$O$4,$O$5))</f>
        <v>0</v>
      </c>
    </row>
    <row r="145" ht="38.25">
      <c r="A145" s="1" t="s">
        <v>127</v>
      </c>
      <c r="E145" s="27" t="s">
        <v>674</v>
      </c>
    </row>
    <row r="146">
      <c r="A146" s="1" t="s">
        <v>128</v>
      </c>
    </row>
    <row r="147">
      <c r="A147" s="1" t="s">
        <v>129</v>
      </c>
      <c r="E147" s="27" t="s">
        <v>123</v>
      </c>
    </row>
    <row r="148" ht="25.5">
      <c r="A148" s="1" t="s">
        <v>121</v>
      </c>
      <c r="B148" s="1">
        <v>5</v>
      </c>
      <c r="C148" s="26" t="s">
        <v>677</v>
      </c>
      <c r="D148" t="s">
        <v>123</v>
      </c>
      <c r="E148" s="27" t="s">
        <v>678</v>
      </c>
      <c r="F148" s="28" t="s">
        <v>142</v>
      </c>
      <c r="G148" s="29">
        <v>50</v>
      </c>
      <c r="H148" s="28">
        <v>0</v>
      </c>
      <c r="I148" s="30">
        <f>ROUND(G148*H148,P4)</f>
        <v>0</v>
      </c>
      <c r="L148" s="31">
        <v>0</v>
      </c>
      <c r="M148" s="24">
        <f>ROUND(G148*L148,P4)</f>
        <v>0</v>
      </c>
      <c r="N148" s="25" t="s">
        <v>536</v>
      </c>
      <c r="O148" s="32">
        <f>M148*AA148</f>
        <v>0</v>
      </c>
      <c r="P148" s="1">
        <v>3</v>
      </c>
      <c r="AA148" s="1">
        <f>IF(P148=1,$O$3,IF(P148=2,$O$4,$O$5))</f>
        <v>0</v>
      </c>
    </row>
    <row r="149" ht="25.5">
      <c r="A149" s="1" t="s">
        <v>127</v>
      </c>
      <c r="E149" s="27" t="s">
        <v>678</v>
      </c>
    </row>
    <row r="150">
      <c r="A150" s="1" t="s">
        <v>128</v>
      </c>
    </row>
    <row r="151">
      <c r="A151" s="1" t="s">
        <v>129</v>
      </c>
      <c r="E151" s="27" t="s">
        <v>123</v>
      </c>
    </row>
    <row r="152">
      <c r="A152" s="1" t="s">
        <v>118</v>
      </c>
      <c r="C152" s="22" t="s">
        <v>679</v>
      </c>
      <c r="E152" s="23" t="s">
        <v>680</v>
      </c>
      <c r="L152" s="24">
        <f>SUMIFS(L153:L160,A153:A160,"P")</f>
        <v>0</v>
      </c>
      <c r="M152" s="24">
        <f>SUMIFS(M153:M160,A153:A160,"P")</f>
        <v>0</v>
      </c>
      <c r="N152" s="25"/>
    </row>
    <row r="153" ht="25.5">
      <c r="A153" s="1" t="s">
        <v>121</v>
      </c>
      <c r="B153" s="1">
        <v>6</v>
      </c>
      <c r="C153" s="26" t="s">
        <v>681</v>
      </c>
      <c r="D153" t="s">
        <v>123</v>
      </c>
      <c r="E153" s="27" t="s">
        <v>682</v>
      </c>
      <c r="F153" s="28" t="s">
        <v>632</v>
      </c>
      <c r="G153" s="29">
        <v>0.114</v>
      </c>
      <c r="H153" s="28">
        <v>0</v>
      </c>
      <c r="I153" s="30">
        <f>ROUND(G153*H153,P4)</f>
        <v>0</v>
      </c>
      <c r="L153" s="31">
        <v>0</v>
      </c>
      <c r="M153" s="24">
        <f>ROUND(G153*L153,P4)</f>
        <v>0</v>
      </c>
      <c r="N153" s="25" t="s">
        <v>536</v>
      </c>
      <c r="O153" s="32">
        <f>M153*AA153</f>
        <v>0</v>
      </c>
      <c r="P153" s="1">
        <v>3</v>
      </c>
      <c r="AA153" s="1">
        <f>IF(P153=1,$O$3,IF(P153=2,$O$4,$O$5))</f>
        <v>0</v>
      </c>
    </row>
    <row r="154" ht="25.5">
      <c r="A154" s="1" t="s">
        <v>127</v>
      </c>
      <c r="E154" s="27" t="s">
        <v>682</v>
      </c>
    </row>
    <row r="155">
      <c r="A155" s="1" t="s">
        <v>128</v>
      </c>
    </row>
    <row r="156">
      <c r="A156" s="1" t="s">
        <v>129</v>
      </c>
      <c r="E156" s="27" t="s">
        <v>123</v>
      </c>
    </row>
    <row r="157" ht="38.25">
      <c r="A157" s="1" t="s">
        <v>121</v>
      </c>
      <c r="B157" s="1">
        <v>7</v>
      </c>
      <c r="C157" s="26" t="s">
        <v>683</v>
      </c>
      <c r="D157" t="s">
        <v>123</v>
      </c>
      <c r="E157" s="27" t="s">
        <v>684</v>
      </c>
      <c r="F157" s="28" t="s">
        <v>632</v>
      </c>
      <c r="G157" s="29">
        <v>0.114</v>
      </c>
      <c r="H157" s="28">
        <v>0</v>
      </c>
      <c r="I157" s="30">
        <f>ROUND(G157*H157,P4)</f>
        <v>0</v>
      </c>
      <c r="L157" s="31">
        <v>0</v>
      </c>
      <c r="M157" s="24">
        <f>ROUND(G157*L157,P4)</f>
        <v>0</v>
      </c>
      <c r="N157" s="25" t="s">
        <v>177</v>
      </c>
      <c r="O157" s="32">
        <f>M157*AA157</f>
        <v>0</v>
      </c>
      <c r="P157" s="1">
        <v>3</v>
      </c>
      <c r="AA157" s="1">
        <f>IF(P157=1,$O$3,IF(P157=2,$O$4,$O$5))</f>
        <v>0</v>
      </c>
    </row>
    <row r="158" ht="38.25">
      <c r="A158" s="1" t="s">
        <v>127</v>
      </c>
      <c r="E158" s="27" t="s">
        <v>684</v>
      </c>
    </row>
    <row r="159">
      <c r="A159" s="1" t="s">
        <v>128</v>
      </c>
    </row>
    <row r="160" ht="25.5">
      <c r="A160" s="1" t="s">
        <v>129</v>
      </c>
      <c r="E160" s="27" t="s">
        <v>685</v>
      </c>
    </row>
  </sheetData>
  <sheetProtection sheet="1" objects="1" scenarios="1" spinCount="100000" saltValue="LpW+ypEs/M8kFUd9vsf2MR9pJJ+kF4cLvvoeBoQYOu5nzqEXLCiw4cstg+ZsyBMozVYYIf+LOgznVVRtmQTPQQ==" hashValue="cyVSUdjAl5mL5qhSZu3Dxsbauvrk6chYPdYi1q3YaBr18Sbl2BCyzaBMg2MplRmJ3PP04SvjnQekKU0XpEiDHg=="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COUNTIFS(L8:L94,"=0",A8:A94,"P")+COUNTIFS(L8:L94,"",A8:A94,"P")+SUM(Q8:Q94)</f>
        <v>0</v>
      </c>
    </row>
    <row r="8">
      <c r="A8" s="1" t="s">
        <v>116</v>
      </c>
      <c r="C8" s="22" t="s">
        <v>803</v>
      </c>
      <c r="E8" s="23" t="s">
        <v>29</v>
      </c>
      <c r="L8" s="24">
        <f>L9+L14+L59+L80+L89</f>
        <v>0</v>
      </c>
      <c r="M8" s="24">
        <f>M9+M14+M59+M80+M89</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804</v>
      </c>
    </row>
    <row r="13">
      <c r="A13" s="1" t="s">
        <v>129</v>
      </c>
      <c r="E13" s="27" t="s">
        <v>123</v>
      </c>
    </row>
    <row r="14">
      <c r="A14" s="1" t="s">
        <v>118</v>
      </c>
      <c r="C14" s="22" t="s">
        <v>566</v>
      </c>
      <c r="E14" s="23" t="s">
        <v>567</v>
      </c>
      <c r="L14" s="24">
        <f>SUMIFS(L15:L58,A15:A58,"P")</f>
        <v>0</v>
      </c>
      <c r="M14" s="24">
        <f>SUMIFS(M15:M58,A15:A58,"P")</f>
        <v>0</v>
      </c>
      <c r="N14" s="25"/>
    </row>
    <row r="15">
      <c r="A15" s="1" t="s">
        <v>121</v>
      </c>
      <c r="B15" s="1">
        <v>19</v>
      </c>
      <c r="C15" s="26" t="s">
        <v>605</v>
      </c>
      <c r="D15" t="s">
        <v>123</v>
      </c>
      <c r="E15" s="27" t="s">
        <v>606</v>
      </c>
      <c r="F15" s="28" t="s">
        <v>142</v>
      </c>
      <c r="G15" s="29">
        <v>402.5</v>
      </c>
      <c r="H15" s="28">
        <v>0.00017000000000000001</v>
      </c>
      <c r="I15" s="30">
        <f>ROUND(G15*H15,P4)</f>
        <v>0</v>
      </c>
      <c r="L15" s="31">
        <v>0</v>
      </c>
      <c r="M15" s="24">
        <f>ROUND(G15*L15,P4)</f>
        <v>0</v>
      </c>
      <c r="N15" s="25" t="s">
        <v>536</v>
      </c>
      <c r="O15" s="32">
        <f>M15*AA15</f>
        <v>0</v>
      </c>
      <c r="P15" s="1">
        <v>3</v>
      </c>
      <c r="AA15" s="1">
        <f>IF(P15=1,$O$3,IF(P15=2,$O$4,$O$5))</f>
        <v>0</v>
      </c>
    </row>
    <row r="16">
      <c r="A16" s="1" t="s">
        <v>127</v>
      </c>
      <c r="E16" s="27" t="s">
        <v>606</v>
      </c>
    </row>
    <row r="17">
      <c r="A17" s="1" t="s">
        <v>128</v>
      </c>
    </row>
    <row r="18">
      <c r="A18" s="1" t="s">
        <v>129</v>
      </c>
      <c r="E18" s="27" t="s">
        <v>123</v>
      </c>
    </row>
    <row r="19">
      <c r="A19" s="1" t="s">
        <v>121</v>
      </c>
      <c r="B19" s="1">
        <v>17</v>
      </c>
      <c r="C19" s="26" t="s">
        <v>805</v>
      </c>
      <c r="D19" t="s">
        <v>123</v>
      </c>
      <c r="E19" s="27" t="s">
        <v>806</v>
      </c>
      <c r="F19" s="28" t="s">
        <v>142</v>
      </c>
      <c r="G19" s="29">
        <v>69</v>
      </c>
      <c r="H19" s="28">
        <v>5.0000000000000002E-05</v>
      </c>
      <c r="I19" s="30">
        <f>ROUND(G19*H19,P4)</f>
        <v>0</v>
      </c>
      <c r="L19" s="31">
        <v>0</v>
      </c>
      <c r="M19" s="24">
        <f>ROUND(G19*L19,P4)</f>
        <v>0</v>
      </c>
      <c r="N19" s="25" t="s">
        <v>536</v>
      </c>
      <c r="O19" s="32">
        <f>M19*AA19</f>
        <v>0</v>
      </c>
      <c r="P19" s="1">
        <v>3</v>
      </c>
      <c r="AA19" s="1">
        <f>IF(P19=1,$O$3,IF(P19=2,$O$4,$O$5))</f>
        <v>0</v>
      </c>
    </row>
    <row r="20">
      <c r="A20" s="1" t="s">
        <v>127</v>
      </c>
      <c r="E20" s="27" t="s">
        <v>806</v>
      </c>
    </row>
    <row r="21">
      <c r="A21" s="1" t="s">
        <v>128</v>
      </c>
    </row>
    <row r="22">
      <c r="A22" s="1" t="s">
        <v>129</v>
      </c>
      <c r="E22" s="27" t="s">
        <v>123</v>
      </c>
    </row>
    <row r="23">
      <c r="A23" s="1" t="s">
        <v>121</v>
      </c>
      <c r="B23" s="1">
        <v>13</v>
      </c>
      <c r="C23" s="26" t="s">
        <v>705</v>
      </c>
      <c r="D23" t="s">
        <v>123</v>
      </c>
      <c r="E23" s="27" t="s">
        <v>706</v>
      </c>
      <c r="F23" s="28" t="s">
        <v>142</v>
      </c>
      <c r="G23" s="29">
        <v>26.25</v>
      </c>
      <c r="H23" s="28">
        <v>6.9999999999999994E-05</v>
      </c>
      <c r="I23" s="30">
        <f>ROUND(G23*H23,P4)</f>
        <v>0</v>
      </c>
      <c r="L23" s="31">
        <v>0</v>
      </c>
      <c r="M23" s="24">
        <f>ROUND(G23*L23,P4)</f>
        <v>0</v>
      </c>
      <c r="N23" s="25" t="s">
        <v>536</v>
      </c>
      <c r="O23" s="32">
        <f>M23*AA23</f>
        <v>0</v>
      </c>
      <c r="P23" s="1">
        <v>3</v>
      </c>
      <c r="AA23" s="1">
        <f>IF(P23=1,$O$3,IF(P23=2,$O$4,$O$5))</f>
        <v>0</v>
      </c>
    </row>
    <row r="24">
      <c r="A24" s="1" t="s">
        <v>127</v>
      </c>
      <c r="E24" s="27" t="s">
        <v>706</v>
      </c>
    </row>
    <row r="25">
      <c r="A25" s="1" t="s">
        <v>128</v>
      </c>
    </row>
    <row r="26">
      <c r="A26" s="1" t="s">
        <v>129</v>
      </c>
      <c r="E26" s="27" t="s">
        <v>123</v>
      </c>
    </row>
    <row r="27">
      <c r="A27" s="1" t="s">
        <v>121</v>
      </c>
      <c r="B27" s="1">
        <v>11</v>
      </c>
      <c r="C27" s="26" t="s">
        <v>807</v>
      </c>
      <c r="D27" t="s">
        <v>123</v>
      </c>
      <c r="E27" s="27" t="s">
        <v>808</v>
      </c>
      <c r="F27" s="28" t="s">
        <v>142</v>
      </c>
      <c r="G27" s="29">
        <v>21</v>
      </c>
      <c r="H27" s="28">
        <v>0.00013999999999999999</v>
      </c>
      <c r="I27" s="30">
        <f>ROUND(G27*H27,P4)</f>
        <v>0</v>
      </c>
      <c r="L27" s="31">
        <v>0</v>
      </c>
      <c r="M27" s="24">
        <f>ROUND(G27*L27,P4)</f>
        <v>0</v>
      </c>
      <c r="N27" s="25" t="s">
        <v>536</v>
      </c>
      <c r="O27" s="32">
        <f>M27*AA27</f>
        <v>0</v>
      </c>
      <c r="P27" s="1">
        <v>3</v>
      </c>
      <c r="AA27" s="1">
        <f>IF(P27=1,$O$3,IF(P27=2,$O$4,$O$5))</f>
        <v>0</v>
      </c>
    </row>
    <row r="28">
      <c r="A28" s="1" t="s">
        <v>127</v>
      </c>
      <c r="E28" s="27" t="s">
        <v>808</v>
      </c>
    </row>
    <row r="29">
      <c r="A29" s="1" t="s">
        <v>128</v>
      </c>
    </row>
    <row r="30">
      <c r="A30" s="1" t="s">
        <v>129</v>
      </c>
      <c r="E30" s="27" t="s">
        <v>123</v>
      </c>
    </row>
    <row r="31">
      <c r="A31" s="1" t="s">
        <v>121</v>
      </c>
      <c r="B31" s="1">
        <v>15</v>
      </c>
      <c r="C31" s="26" t="s">
        <v>809</v>
      </c>
      <c r="D31" t="s">
        <v>123</v>
      </c>
      <c r="E31" s="27" t="s">
        <v>810</v>
      </c>
      <c r="F31" s="28" t="s">
        <v>149</v>
      </c>
      <c r="G31" s="29">
        <v>5</v>
      </c>
      <c r="H31" s="28">
        <v>9.0000000000000006E-05</v>
      </c>
      <c r="I31" s="30">
        <f>ROUND(G31*H31,P4)</f>
        <v>0</v>
      </c>
      <c r="L31" s="31">
        <v>0</v>
      </c>
      <c r="M31" s="24">
        <f>ROUND(G31*L31,P4)</f>
        <v>0</v>
      </c>
      <c r="N31" s="25" t="s">
        <v>536</v>
      </c>
      <c r="O31" s="32">
        <f>M31*AA31</f>
        <v>0</v>
      </c>
      <c r="P31" s="1">
        <v>3</v>
      </c>
      <c r="AA31" s="1">
        <f>IF(P31=1,$O$3,IF(P31=2,$O$4,$O$5))</f>
        <v>0</v>
      </c>
    </row>
    <row r="32">
      <c r="A32" s="1" t="s">
        <v>127</v>
      </c>
      <c r="E32" s="27" t="s">
        <v>810</v>
      </c>
    </row>
    <row r="33">
      <c r="A33" s="1" t="s">
        <v>128</v>
      </c>
    </row>
    <row r="34">
      <c r="A34" s="1" t="s">
        <v>129</v>
      </c>
      <c r="E34" s="27" t="s">
        <v>123</v>
      </c>
    </row>
    <row r="35" ht="25.5">
      <c r="A35" s="1" t="s">
        <v>121</v>
      </c>
      <c r="B35" s="1">
        <v>10</v>
      </c>
      <c r="C35" s="26" t="s">
        <v>811</v>
      </c>
      <c r="D35" t="s">
        <v>123</v>
      </c>
      <c r="E35" s="27" t="s">
        <v>812</v>
      </c>
      <c r="F35" s="28" t="s">
        <v>142</v>
      </c>
      <c r="G35" s="29">
        <v>20</v>
      </c>
      <c r="H35" s="28">
        <v>0</v>
      </c>
      <c r="I35" s="30">
        <f>ROUND(G35*H35,P4)</f>
        <v>0</v>
      </c>
      <c r="L35" s="31">
        <v>0</v>
      </c>
      <c r="M35" s="24">
        <f>ROUND(G35*L35,P4)</f>
        <v>0</v>
      </c>
      <c r="N35" s="25" t="s">
        <v>536</v>
      </c>
      <c r="O35" s="32">
        <f>M35*AA35</f>
        <v>0</v>
      </c>
      <c r="P35" s="1">
        <v>3</v>
      </c>
      <c r="AA35" s="1">
        <f>IF(P35=1,$O$3,IF(P35=2,$O$4,$O$5))</f>
        <v>0</v>
      </c>
    </row>
    <row r="36" ht="25.5">
      <c r="A36" s="1" t="s">
        <v>127</v>
      </c>
      <c r="E36" s="27" t="s">
        <v>812</v>
      </c>
    </row>
    <row r="37">
      <c r="A37" s="1" t="s">
        <v>128</v>
      </c>
    </row>
    <row r="38">
      <c r="A38" s="1" t="s">
        <v>129</v>
      </c>
      <c r="E38" s="27" t="s">
        <v>123</v>
      </c>
    </row>
    <row r="39" ht="25.5">
      <c r="A39" s="1" t="s">
        <v>121</v>
      </c>
      <c r="B39" s="1">
        <v>12</v>
      </c>
      <c r="C39" s="26" t="s">
        <v>616</v>
      </c>
      <c r="D39" t="s">
        <v>123</v>
      </c>
      <c r="E39" s="27" t="s">
        <v>617</v>
      </c>
      <c r="F39" s="28" t="s">
        <v>142</v>
      </c>
      <c r="G39" s="29">
        <v>25</v>
      </c>
      <c r="H39" s="28">
        <v>0</v>
      </c>
      <c r="I39" s="30">
        <f>ROUND(G39*H39,P4)</f>
        <v>0</v>
      </c>
      <c r="L39" s="31">
        <v>0</v>
      </c>
      <c r="M39" s="24">
        <f>ROUND(G39*L39,P4)</f>
        <v>0</v>
      </c>
      <c r="N39" s="25" t="s">
        <v>536</v>
      </c>
      <c r="O39" s="32">
        <f>M39*AA39</f>
        <v>0</v>
      </c>
      <c r="P39" s="1">
        <v>3</v>
      </c>
      <c r="AA39" s="1">
        <f>IF(P39=1,$O$3,IF(P39=2,$O$4,$O$5))</f>
        <v>0</v>
      </c>
    </row>
    <row r="40" ht="25.5">
      <c r="A40" s="1" t="s">
        <v>127</v>
      </c>
      <c r="E40" s="27" t="s">
        <v>617</v>
      </c>
    </row>
    <row r="41">
      <c r="A41" s="1" t="s">
        <v>128</v>
      </c>
    </row>
    <row r="42">
      <c r="A42" s="1" t="s">
        <v>129</v>
      </c>
      <c r="E42" s="27" t="s">
        <v>123</v>
      </c>
    </row>
    <row r="43" ht="25.5">
      <c r="A43" s="1" t="s">
        <v>121</v>
      </c>
      <c r="B43" s="1">
        <v>14</v>
      </c>
      <c r="C43" s="26" t="s">
        <v>813</v>
      </c>
      <c r="D43" t="s">
        <v>123</v>
      </c>
      <c r="E43" s="27" t="s">
        <v>814</v>
      </c>
      <c r="F43" s="28" t="s">
        <v>149</v>
      </c>
      <c r="G43" s="29">
        <v>5</v>
      </c>
      <c r="H43" s="28">
        <v>0</v>
      </c>
      <c r="I43" s="30">
        <f>ROUND(G43*H43,P4)</f>
        <v>0</v>
      </c>
      <c r="L43" s="31">
        <v>0</v>
      </c>
      <c r="M43" s="24">
        <f>ROUND(G43*L43,P4)</f>
        <v>0</v>
      </c>
      <c r="N43" s="25" t="s">
        <v>536</v>
      </c>
      <c r="O43" s="32">
        <f>M43*AA43</f>
        <v>0</v>
      </c>
      <c r="P43" s="1">
        <v>3</v>
      </c>
      <c r="AA43" s="1">
        <f>IF(P43=1,$O$3,IF(P43=2,$O$4,$O$5))</f>
        <v>0</v>
      </c>
    </row>
    <row r="44" ht="38.25">
      <c r="A44" s="1" t="s">
        <v>127</v>
      </c>
      <c r="E44" s="27" t="s">
        <v>815</v>
      </c>
    </row>
    <row r="45">
      <c r="A45" s="1" t="s">
        <v>128</v>
      </c>
    </row>
    <row r="46">
      <c r="A46" s="1" t="s">
        <v>129</v>
      </c>
      <c r="E46" s="27" t="s">
        <v>123</v>
      </c>
    </row>
    <row r="47" ht="25.5">
      <c r="A47" s="1" t="s">
        <v>121</v>
      </c>
      <c r="B47" s="1">
        <v>16</v>
      </c>
      <c r="C47" s="26" t="s">
        <v>618</v>
      </c>
      <c r="D47" t="s">
        <v>123</v>
      </c>
      <c r="E47" s="27" t="s">
        <v>619</v>
      </c>
      <c r="F47" s="28" t="s">
        <v>142</v>
      </c>
      <c r="G47" s="29">
        <v>60</v>
      </c>
      <c r="H47" s="28">
        <v>0</v>
      </c>
      <c r="I47" s="30">
        <f>ROUND(G47*H47,P4)</f>
        <v>0</v>
      </c>
      <c r="L47" s="31">
        <v>0</v>
      </c>
      <c r="M47" s="24">
        <f>ROUND(G47*L47,P4)</f>
        <v>0</v>
      </c>
      <c r="N47" s="25" t="s">
        <v>536</v>
      </c>
      <c r="O47" s="32">
        <f>M47*AA47</f>
        <v>0</v>
      </c>
      <c r="P47" s="1">
        <v>3</v>
      </c>
      <c r="AA47" s="1">
        <f>IF(P47=1,$O$3,IF(P47=2,$O$4,$O$5))</f>
        <v>0</v>
      </c>
    </row>
    <row r="48" ht="25.5">
      <c r="A48" s="1" t="s">
        <v>127</v>
      </c>
      <c r="E48" s="27" t="s">
        <v>619</v>
      </c>
    </row>
    <row r="49">
      <c r="A49" s="1" t="s">
        <v>128</v>
      </c>
    </row>
    <row r="50">
      <c r="A50" s="1" t="s">
        <v>129</v>
      </c>
      <c r="E50" s="27" t="s">
        <v>123</v>
      </c>
    </row>
    <row r="51" ht="25.5">
      <c r="A51" s="1" t="s">
        <v>121</v>
      </c>
      <c r="B51" s="1">
        <v>18</v>
      </c>
      <c r="C51" s="26" t="s">
        <v>816</v>
      </c>
      <c r="D51" t="s">
        <v>123</v>
      </c>
      <c r="E51" s="27" t="s">
        <v>817</v>
      </c>
      <c r="F51" s="28" t="s">
        <v>142</v>
      </c>
      <c r="G51" s="29">
        <v>350</v>
      </c>
      <c r="H51" s="28">
        <v>0</v>
      </c>
      <c r="I51" s="30">
        <f>ROUND(G51*H51,P4)</f>
        <v>0</v>
      </c>
      <c r="L51" s="31">
        <v>0</v>
      </c>
      <c r="M51" s="24">
        <f>ROUND(G51*L51,P4)</f>
        <v>0</v>
      </c>
      <c r="N51" s="25" t="s">
        <v>536</v>
      </c>
      <c r="O51" s="32">
        <f>M51*AA51</f>
        <v>0</v>
      </c>
      <c r="P51" s="1">
        <v>3</v>
      </c>
      <c r="AA51" s="1">
        <f>IF(P51=1,$O$3,IF(P51=2,$O$4,$O$5))</f>
        <v>0</v>
      </c>
    </row>
    <row r="52" ht="25.5">
      <c r="A52" s="1" t="s">
        <v>127</v>
      </c>
      <c r="E52" s="27" t="s">
        <v>817</v>
      </c>
    </row>
    <row r="53">
      <c r="A53" s="1" t="s">
        <v>128</v>
      </c>
    </row>
    <row r="54">
      <c r="A54" s="1" t="s">
        <v>129</v>
      </c>
      <c r="E54" s="27" t="s">
        <v>818</v>
      </c>
    </row>
    <row r="55" ht="25.5">
      <c r="A55" s="1" t="s">
        <v>121</v>
      </c>
      <c r="B55" s="1">
        <v>20</v>
      </c>
      <c r="C55" s="26" t="s">
        <v>819</v>
      </c>
      <c r="D55" t="s">
        <v>123</v>
      </c>
      <c r="E55" s="27" t="s">
        <v>820</v>
      </c>
      <c r="F55" s="28" t="s">
        <v>632</v>
      </c>
      <c r="G55" s="29">
        <v>0.076999999999999999</v>
      </c>
      <c r="H55" s="28">
        <v>0</v>
      </c>
      <c r="I55" s="30">
        <f>ROUND(G55*H55,P4)</f>
        <v>0</v>
      </c>
      <c r="L55" s="31">
        <v>0</v>
      </c>
      <c r="M55" s="24">
        <f>ROUND(G55*L55,P4)</f>
        <v>0</v>
      </c>
      <c r="N55" s="25" t="s">
        <v>536</v>
      </c>
      <c r="O55" s="32">
        <f>M55*AA55</f>
        <v>0</v>
      </c>
      <c r="P55" s="1">
        <v>3</v>
      </c>
      <c r="AA55" s="1">
        <f>IF(P55=1,$O$3,IF(P55=2,$O$4,$O$5))</f>
        <v>0</v>
      </c>
    </row>
    <row r="56" ht="38.25">
      <c r="A56" s="1" t="s">
        <v>127</v>
      </c>
      <c r="E56" s="27" t="s">
        <v>821</v>
      </c>
    </row>
    <row r="57">
      <c r="A57" s="1" t="s">
        <v>128</v>
      </c>
    </row>
    <row r="58">
      <c r="A58" s="1" t="s">
        <v>129</v>
      </c>
      <c r="E58" s="27" t="s">
        <v>123</v>
      </c>
    </row>
    <row r="59">
      <c r="A59" s="1" t="s">
        <v>118</v>
      </c>
      <c r="C59" s="22" t="s">
        <v>666</v>
      </c>
      <c r="E59" s="23" t="s">
        <v>667</v>
      </c>
      <c r="L59" s="24">
        <f>SUMIFS(L60:L79,A60:A79,"P")</f>
        <v>0</v>
      </c>
      <c r="M59" s="24">
        <f>SUMIFS(M60:M79,A60:A79,"P")</f>
        <v>0</v>
      </c>
      <c r="N59" s="25"/>
    </row>
    <row r="60" ht="25.5">
      <c r="A60" s="1" t="s">
        <v>121</v>
      </c>
      <c r="B60" s="1">
        <v>2</v>
      </c>
      <c r="C60" s="26" t="s">
        <v>668</v>
      </c>
      <c r="D60" t="s">
        <v>123</v>
      </c>
      <c r="E60" s="27" t="s">
        <v>669</v>
      </c>
      <c r="F60" s="28" t="s">
        <v>603</v>
      </c>
      <c r="G60" s="29">
        <v>50</v>
      </c>
      <c r="H60" s="28">
        <v>0.00012999999999999999</v>
      </c>
      <c r="I60" s="30">
        <f>ROUND(G60*H60,P4)</f>
        <v>0</v>
      </c>
      <c r="L60" s="31">
        <v>0</v>
      </c>
      <c r="M60" s="24">
        <f>ROUND(G60*L60,P4)</f>
        <v>0</v>
      </c>
      <c r="N60" s="25" t="s">
        <v>536</v>
      </c>
      <c r="O60" s="32">
        <f>M60*AA60</f>
        <v>0</v>
      </c>
      <c r="P60" s="1">
        <v>3</v>
      </c>
      <c r="AA60" s="1">
        <f>IF(P60=1,$O$3,IF(P60=2,$O$4,$O$5))</f>
        <v>0</v>
      </c>
    </row>
    <row r="61" ht="25.5">
      <c r="A61" s="1" t="s">
        <v>127</v>
      </c>
      <c r="E61" s="27" t="s">
        <v>669</v>
      </c>
    </row>
    <row r="62">
      <c r="A62" s="1" t="s">
        <v>128</v>
      </c>
    </row>
    <row r="63">
      <c r="A63" s="1" t="s">
        <v>129</v>
      </c>
      <c r="E63" s="27" t="s">
        <v>123</v>
      </c>
    </row>
    <row r="64" ht="25.5">
      <c r="A64" s="1" t="s">
        <v>121</v>
      </c>
      <c r="B64" s="1">
        <v>3</v>
      </c>
      <c r="C64" s="26" t="s">
        <v>670</v>
      </c>
      <c r="D64" t="s">
        <v>123</v>
      </c>
      <c r="E64" s="27" t="s">
        <v>671</v>
      </c>
      <c r="F64" s="28" t="s">
        <v>149</v>
      </c>
      <c r="G64" s="29">
        <v>5</v>
      </c>
      <c r="H64" s="28">
        <v>0</v>
      </c>
      <c r="I64" s="30">
        <f>ROUND(G64*H64,P4)</f>
        <v>0</v>
      </c>
      <c r="L64" s="31">
        <v>0</v>
      </c>
      <c r="M64" s="24">
        <f>ROUND(G64*L64,P4)</f>
        <v>0</v>
      </c>
      <c r="N64" s="25" t="s">
        <v>536</v>
      </c>
      <c r="O64" s="32">
        <f>M64*AA64</f>
        <v>0</v>
      </c>
      <c r="P64" s="1">
        <v>3</v>
      </c>
      <c r="AA64" s="1">
        <f>IF(P64=1,$O$3,IF(P64=2,$O$4,$O$5))</f>
        <v>0</v>
      </c>
    </row>
    <row r="65" ht="38.25">
      <c r="A65" s="1" t="s">
        <v>127</v>
      </c>
      <c r="E65" s="27" t="s">
        <v>672</v>
      </c>
    </row>
    <row r="66">
      <c r="A66" s="1" t="s">
        <v>128</v>
      </c>
    </row>
    <row r="67">
      <c r="A67" s="1" t="s">
        <v>129</v>
      </c>
      <c r="E67" s="27" t="s">
        <v>123</v>
      </c>
    </row>
    <row r="68" ht="25.5">
      <c r="A68" s="1" t="s">
        <v>121</v>
      </c>
      <c r="B68" s="1">
        <v>4</v>
      </c>
      <c r="C68" s="26" t="s">
        <v>673</v>
      </c>
      <c r="D68" t="s">
        <v>123</v>
      </c>
      <c r="E68" s="27" t="s">
        <v>671</v>
      </c>
      <c r="F68" s="28" t="s">
        <v>149</v>
      </c>
      <c r="G68" s="29">
        <v>2</v>
      </c>
      <c r="H68" s="28">
        <v>0</v>
      </c>
      <c r="I68" s="30">
        <f>ROUND(G68*H68,P4)</f>
        <v>0</v>
      </c>
      <c r="L68" s="31">
        <v>0</v>
      </c>
      <c r="M68" s="24">
        <f>ROUND(G68*L68,P4)</f>
        <v>0</v>
      </c>
      <c r="N68" s="25" t="s">
        <v>536</v>
      </c>
      <c r="O68" s="32">
        <f>M68*AA68</f>
        <v>0</v>
      </c>
      <c r="P68" s="1">
        <v>3</v>
      </c>
      <c r="AA68" s="1">
        <f>IF(P68=1,$O$3,IF(P68=2,$O$4,$O$5))</f>
        <v>0</v>
      </c>
    </row>
    <row r="69" ht="38.25">
      <c r="A69" s="1" t="s">
        <v>127</v>
      </c>
      <c r="E69" s="27" t="s">
        <v>674</v>
      </c>
    </row>
    <row r="70">
      <c r="A70" s="1" t="s">
        <v>128</v>
      </c>
    </row>
    <row r="71">
      <c r="A71" s="1" t="s">
        <v>129</v>
      </c>
      <c r="E71" s="27" t="s">
        <v>123</v>
      </c>
    </row>
    <row r="72" ht="25.5">
      <c r="A72" s="1" t="s">
        <v>121</v>
      </c>
      <c r="B72" s="1">
        <v>5</v>
      </c>
      <c r="C72" s="26" t="s">
        <v>675</v>
      </c>
      <c r="D72" t="s">
        <v>123</v>
      </c>
      <c r="E72" s="27" t="s">
        <v>671</v>
      </c>
      <c r="F72" s="28" t="s">
        <v>149</v>
      </c>
      <c r="G72" s="29">
        <v>1</v>
      </c>
      <c r="H72" s="28">
        <v>0</v>
      </c>
      <c r="I72" s="30">
        <f>ROUND(G72*H72,P4)</f>
        <v>0</v>
      </c>
      <c r="L72" s="31">
        <v>0</v>
      </c>
      <c r="M72" s="24">
        <f>ROUND(G72*L72,P4)</f>
        <v>0</v>
      </c>
      <c r="N72" s="25" t="s">
        <v>536</v>
      </c>
      <c r="O72" s="32">
        <f>M72*AA72</f>
        <v>0</v>
      </c>
      <c r="P72" s="1">
        <v>3</v>
      </c>
      <c r="AA72" s="1">
        <f>IF(P72=1,$O$3,IF(P72=2,$O$4,$O$5))</f>
        <v>0</v>
      </c>
    </row>
    <row r="73" ht="38.25">
      <c r="A73" s="1" t="s">
        <v>127</v>
      </c>
      <c r="E73" s="27" t="s">
        <v>676</v>
      </c>
    </row>
    <row r="74">
      <c r="A74" s="1" t="s">
        <v>128</v>
      </c>
    </row>
    <row r="75">
      <c r="A75" s="1" t="s">
        <v>129</v>
      </c>
      <c r="E75" s="27" t="s">
        <v>123</v>
      </c>
    </row>
    <row r="76" ht="25.5">
      <c r="A76" s="1" t="s">
        <v>121</v>
      </c>
      <c r="B76" s="1">
        <v>6</v>
      </c>
      <c r="C76" s="26" t="s">
        <v>677</v>
      </c>
      <c r="D76" t="s">
        <v>123</v>
      </c>
      <c r="E76" s="27" t="s">
        <v>678</v>
      </c>
      <c r="F76" s="28" t="s">
        <v>142</v>
      </c>
      <c r="G76" s="29">
        <v>50</v>
      </c>
      <c r="H76" s="28">
        <v>0</v>
      </c>
      <c r="I76" s="30">
        <f>ROUND(G76*H76,P4)</f>
        <v>0</v>
      </c>
      <c r="L76" s="31">
        <v>0</v>
      </c>
      <c r="M76" s="24">
        <f>ROUND(G76*L76,P4)</f>
        <v>0</v>
      </c>
      <c r="N76" s="25" t="s">
        <v>536</v>
      </c>
      <c r="O76" s="32">
        <f>M76*AA76</f>
        <v>0</v>
      </c>
      <c r="P76" s="1">
        <v>3</v>
      </c>
      <c r="AA76" s="1">
        <f>IF(P76=1,$O$3,IF(P76=2,$O$4,$O$5))</f>
        <v>0</v>
      </c>
    </row>
    <row r="77" ht="25.5">
      <c r="A77" s="1" t="s">
        <v>127</v>
      </c>
      <c r="E77" s="27" t="s">
        <v>678</v>
      </c>
    </row>
    <row r="78">
      <c r="A78" s="1" t="s">
        <v>128</v>
      </c>
    </row>
    <row r="79">
      <c r="A79" s="1" t="s">
        <v>129</v>
      </c>
      <c r="E79" s="27" t="s">
        <v>123</v>
      </c>
    </row>
    <row r="80">
      <c r="A80" s="1" t="s">
        <v>118</v>
      </c>
      <c r="C80" s="22" t="s">
        <v>679</v>
      </c>
      <c r="E80" s="23" t="s">
        <v>680</v>
      </c>
      <c r="L80" s="24">
        <f>SUMIFS(L81:L88,A81:A88,"P")</f>
        <v>0</v>
      </c>
      <c r="M80" s="24">
        <f>SUMIFS(M81:M88,A81:A88,"P")</f>
        <v>0</v>
      </c>
      <c r="N80" s="25"/>
    </row>
    <row r="81" ht="25.5">
      <c r="A81" s="1" t="s">
        <v>121</v>
      </c>
      <c r="B81" s="1">
        <v>7</v>
      </c>
      <c r="C81" s="26" t="s">
        <v>681</v>
      </c>
      <c r="D81" t="s">
        <v>123</v>
      </c>
      <c r="E81" s="27" t="s">
        <v>682</v>
      </c>
      <c r="F81" s="28" t="s">
        <v>632</v>
      </c>
      <c r="G81" s="29">
        <v>0.111</v>
      </c>
      <c r="H81" s="28">
        <v>0</v>
      </c>
      <c r="I81" s="30">
        <f>ROUND(G81*H81,P4)</f>
        <v>0</v>
      </c>
      <c r="L81" s="31">
        <v>0</v>
      </c>
      <c r="M81" s="24">
        <f>ROUND(G81*L81,P4)</f>
        <v>0</v>
      </c>
      <c r="N81" s="25" t="s">
        <v>536</v>
      </c>
      <c r="O81" s="32">
        <f>M81*AA81</f>
        <v>0</v>
      </c>
      <c r="P81" s="1">
        <v>3</v>
      </c>
      <c r="AA81" s="1">
        <f>IF(P81=1,$O$3,IF(P81=2,$O$4,$O$5))</f>
        <v>0</v>
      </c>
    </row>
    <row r="82" ht="25.5">
      <c r="A82" s="1" t="s">
        <v>127</v>
      </c>
      <c r="E82" s="27" t="s">
        <v>682</v>
      </c>
    </row>
    <row r="83">
      <c r="A83" s="1" t="s">
        <v>128</v>
      </c>
    </row>
    <row r="84">
      <c r="A84" s="1" t="s">
        <v>129</v>
      </c>
      <c r="E84" s="27" t="s">
        <v>123</v>
      </c>
    </row>
    <row r="85" ht="38.25">
      <c r="A85" s="1" t="s">
        <v>121</v>
      </c>
      <c r="B85" s="1">
        <v>8</v>
      </c>
      <c r="C85" s="26" t="s">
        <v>683</v>
      </c>
      <c r="D85" t="s">
        <v>123</v>
      </c>
      <c r="E85" s="27" t="s">
        <v>684</v>
      </c>
      <c r="F85" s="28" t="s">
        <v>632</v>
      </c>
      <c r="G85" s="29">
        <v>0.111</v>
      </c>
      <c r="H85" s="28">
        <v>0</v>
      </c>
      <c r="I85" s="30">
        <f>ROUND(G85*H85,P4)</f>
        <v>0</v>
      </c>
      <c r="L85" s="31">
        <v>0</v>
      </c>
      <c r="M85" s="24">
        <f>ROUND(G85*L85,P4)</f>
        <v>0</v>
      </c>
      <c r="N85" s="25" t="s">
        <v>177</v>
      </c>
      <c r="O85" s="32">
        <f>M85*AA85</f>
        <v>0</v>
      </c>
      <c r="P85" s="1">
        <v>3</v>
      </c>
      <c r="AA85" s="1">
        <f>IF(P85=1,$O$3,IF(P85=2,$O$4,$O$5))</f>
        <v>0</v>
      </c>
    </row>
    <row r="86" ht="38.25">
      <c r="A86" s="1" t="s">
        <v>127</v>
      </c>
      <c r="E86" s="27" t="s">
        <v>684</v>
      </c>
    </row>
    <row r="87">
      <c r="A87" s="1" t="s">
        <v>128</v>
      </c>
    </row>
    <row r="88" ht="25.5">
      <c r="A88" s="1" t="s">
        <v>129</v>
      </c>
      <c r="E88" s="27" t="s">
        <v>685</v>
      </c>
    </row>
    <row r="89">
      <c r="A89" s="1" t="s">
        <v>118</v>
      </c>
      <c r="C89" s="22" t="s">
        <v>686</v>
      </c>
      <c r="E89" s="23" t="s">
        <v>687</v>
      </c>
      <c r="L89" s="24">
        <f>SUMIFS(L90:L93,A90:A93,"P")</f>
        <v>0</v>
      </c>
      <c r="M89" s="24">
        <f>SUMIFS(M90:M93,A90:A93,"P")</f>
        <v>0</v>
      </c>
      <c r="N89" s="25"/>
    </row>
    <row r="90" ht="25.5">
      <c r="A90" s="1" t="s">
        <v>121</v>
      </c>
      <c r="B90" s="1">
        <v>9</v>
      </c>
      <c r="C90" s="26" t="s">
        <v>688</v>
      </c>
      <c r="D90" t="s">
        <v>123</v>
      </c>
      <c r="E90" s="27" t="s">
        <v>689</v>
      </c>
      <c r="F90" s="28" t="s">
        <v>632</v>
      </c>
      <c r="G90" s="29">
        <v>0.14699999999999999</v>
      </c>
      <c r="H90" s="28">
        <v>0</v>
      </c>
      <c r="I90" s="30">
        <f>ROUND(G90*H90,P4)</f>
        <v>0</v>
      </c>
      <c r="L90" s="31">
        <v>0</v>
      </c>
      <c r="M90" s="24">
        <f>ROUND(G90*L90,P4)</f>
        <v>0</v>
      </c>
      <c r="N90" s="25" t="s">
        <v>536</v>
      </c>
      <c r="O90" s="32">
        <f>M90*AA90</f>
        <v>0</v>
      </c>
      <c r="P90" s="1">
        <v>3</v>
      </c>
      <c r="AA90" s="1">
        <f>IF(P90=1,$O$3,IF(P90=2,$O$4,$O$5))</f>
        <v>0</v>
      </c>
    </row>
    <row r="91" ht="38.25">
      <c r="A91" s="1" t="s">
        <v>127</v>
      </c>
      <c r="E91" s="27" t="s">
        <v>690</v>
      </c>
    </row>
    <row r="92">
      <c r="A92" s="1" t="s">
        <v>128</v>
      </c>
    </row>
    <row r="93">
      <c r="A93" s="1" t="s">
        <v>129</v>
      </c>
      <c r="E93" s="27" t="s">
        <v>123</v>
      </c>
    </row>
  </sheetData>
  <sheetProtection sheet="1" objects="1" scenarios="1" spinCount="100000" saltValue="kiw9OxxHXwuK7Qq1aKBHFdUFl5S6qfPAHudNlxDm7an2dHvVz90NcN3LobqoqEb3xPDQ8zcNoVUkueiLnTNDBw==" hashValue="l60mXRrxtROXLZ4OWPd6EIraXV5Ttomk5J2PoRsraKpuI8ZSQz/mcqfAdi6PggsknEvHVAdFeppTL10+ookQkw=="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COUNTIFS(L8:L38,"=0",A8:A38,"P")+COUNTIFS(L8:L38,"",A8:A38,"P")+SUM(Q8:Q38)</f>
        <v>0</v>
      </c>
    </row>
    <row r="8">
      <c r="A8" s="1" t="s">
        <v>116</v>
      </c>
      <c r="C8" s="22" t="s">
        <v>822</v>
      </c>
      <c r="E8" s="23" t="s">
        <v>31</v>
      </c>
      <c r="L8" s="24">
        <f>L9</f>
        <v>0</v>
      </c>
      <c r="M8" s="24">
        <f>M9</f>
        <v>0</v>
      </c>
      <c r="N8" s="25"/>
    </row>
    <row r="9">
      <c r="A9" s="1" t="s">
        <v>118</v>
      </c>
      <c r="C9" s="22" t="s">
        <v>590</v>
      </c>
      <c r="E9" s="23" t="s">
        <v>591</v>
      </c>
      <c r="L9" s="24">
        <f>SUMIFS(L10:L37,A10:A37,"P")</f>
        <v>0</v>
      </c>
      <c r="M9" s="24">
        <f>SUMIFS(M10:M37,A10:A37,"P")</f>
        <v>0</v>
      </c>
      <c r="N9" s="25"/>
    </row>
    <row r="10">
      <c r="A10" s="1" t="s">
        <v>121</v>
      </c>
      <c r="B10" s="1">
        <v>5</v>
      </c>
      <c r="C10" s="26" t="s">
        <v>823</v>
      </c>
      <c r="D10" t="s">
        <v>123</v>
      </c>
      <c r="E10" s="27" t="s">
        <v>824</v>
      </c>
      <c r="F10" s="28" t="s">
        <v>149</v>
      </c>
      <c r="G10" s="29">
        <v>1</v>
      </c>
      <c r="H10" s="28">
        <v>0.00012999999999999999</v>
      </c>
      <c r="I10" s="30">
        <f>ROUND(G10*H10,P4)</f>
        <v>0</v>
      </c>
      <c r="L10" s="31">
        <v>0</v>
      </c>
      <c r="M10" s="24">
        <f>ROUND(G10*L10,P4)</f>
        <v>0</v>
      </c>
      <c r="N10" s="25" t="s">
        <v>536</v>
      </c>
      <c r="O10" s="32">
        <f>M10*AA10</f>
        <v>0</v>
      </c>
      <c r="P10" s="1">
        <v>3</v>
      </c>
      <c r="AA10" s="1">
        <f>IF(P10=1,$O$3,IF(P10=2,$O$4,$O$5))</f>
        <v>0</v>
      </c>
    </row>
    <row r="11">
      <c r="A11" s="1" t="s">
        <v>127</v>
      </c>
      <c r="E11" s="27" t="s">
        <v>824</v>
      </c>
    </row>
    <row r="12">
      <c r="A12" s="1" t="s">
        <v>128</v>
      </c>
    </row>
    <row r="13">
      <c r="A13" s="1" t="s">
        <v>129</v>
      </c>
      <c r="E13" s="27" t="s">
        <v>123</v>
      </c>
    </row>
    <row r="14">
      <c r="A14" s="1" t="s">
        <v>121</v>
      </c>
      <c r="B14" s="1">
        <v>4</v>
      </c>
      <c r="C14" s="26" t="s">
        <v>825</v>
      </c>
      <c r="D14" t="s">
        <v>123</v>
      </c>
      <c r="E14" s="27" t="s">
        <v>826</v>
      </c>
      <c r="F14" s="28" t="s">
        <v>149</v>
      </c>
      <c r="G14" s="29">
        <v>1</v>
      </c>
      <c r="H14" s="28">
        <v>0.0040000000000000001</v>
      </c>
      <c r="I14" s="30">
        <f>ROUND(G14*H14,P4)</f>
        <v>0</v>
      </c>
      <c r="L14" s="31">
        <v>0</v>
      </c>
      <c r="M14" s="24">
        <f>ROUND(G14*L14,P4)</f>
        <v>0</v>
      </c>
      <c r="N14" s="25" t="s">
        <v>536</v>
      </c>
      <c r="O14" s="32">
        <f>M14*AA14</f>
        <v>0</v>
      </c>
      <c r="P14" s="1">
        <v>3</v>
      </c>
      <c r="AA14" s="1">
        <f>IF(P14=1,$O$3,IF(P14=2,$O$4,$O$5))</f>
        <v>0</v>
      </c>
    </row>
    <row r="15">
      <c r="A15" s="1" t="s">
        <v>127</v>
      </c>
      <c r="E15" s="27" t="s">
        <v>826</v>
      </c>
    </row>
    <row r="16">
      <c r="A16" s="1" t="s">
        <v>128</v>
      </c>
    </row>
    <row r="17">
      <c r="A17" s="1" t="s">
        <v>129</v>
      </c>
      <c r="E17" s="27" t="s">
        <v>123</v>
      </c>
    </row>
    <row r="18" ht="25.5">
      <c r="A18" s="1" t="s">
        <v>121</v>
      </c>
      <c r="B18" s="1">
        <v>2</v>
      </c>
      <c r="C18" s="26" t="s">
        <v>827</v>
      </c>
      <c r="D18" t="s">
        <v>123</v>
      </c>
      <c r="E18" s="27" t="s">
        <v>828</v>
      </c>
      <c r="F18" s="28" t="s">
        <v>142</v>
      </c>
      <c r="G18" s="29">
        <v>42</v>
      </c>
      <c r="H18" s="28">
        <v>0.00025999999999999998</v>
      </c>
      <c r="I18" s="30">
        <f>ROUND(G18*H18,P4)</f>
        <v>0</v>
      </c>
      <c r="L18" s="31">
        <v>0</v>
      </c>
      <c r="M18" s="24">
        <f>ROUND(G18*L18,P4)</f>
        <v>0</v>
      </c>
      <c r="N18" s="25" t="s">
        <v>536</v>
      </c>
      <c r="O18" s="32">
        <f>M18*AA18</f>
        <v>0</v>
      </c>
      <c r="P18" s="1">
        <v>3</v>
      </c>
      <c r="AA18" s="1">
        <f>IF(P18=1,$O$3,IF(P18=2,$O$4,$O$5))</f>
        <v>0</v>
      </c>
    </row>
    <row r="19" ht="25.5">
      <c r="A19" s="1" t="s">
        <v>127</v>
      </c>
      <c r="E19" s="27" t="s">
        <v>828</v>
      </c>
    </row>
    <row r="20">
      <c r="A20" s="1" t="s">
        <v>128</v>
      </c>
    </row>
    <row r="21">
      <c r="A21" s="1" t="s">
        <v>129</v>
      </c>
      <c r="E21" s="27" t="s">
        <v>123</v>
      </c>
    </row>
    <row r="22">
      <c r="A22" s="1" t="s">
        <v>121</v>
      </c>
      <c r="B22" s="1">
        <v>1</v>
      </c>
      <c r="C22" s="26" t="s">
        <v>829</v>
      </c>
      <c r="D22" t="s">
        <v>123</v>
      </c>
      <c r="E22" s="27" t="s">
        <v>830</v>
      </c>
      <c r="F22" s="28" t="s">
        <v>142</v>
      </c>
      <c r="G22" s="29">
        <v>40</v>
      </c>
      <c r="H22" s="28">
        <v>0</v>
      </c>
      <c r="I22" s="30">
        <f>ROUND(G22*H22,P4)</f>
        <v>0</v>
      </c>
      <c r="L22" s="31">
        <v>0</v>
      </c>
      <c r="M22" s="24">
        <f>ROUND(G22*L22,P4)</f>
        <v>0</v>
      </c>
      <c r="N22" s="25" t="s">
        <v>536</v>
      </c>
      <c r="O22" s="32">
        <f>M22*AA22</f>
        <v>0</v>
      </c>
      <c r="P22" s="1">
        <v>3</v>
      </c>
      <c r="AA22" s="1">
        <f>IF(P22=1,$O$3,IF(P22=2,$O$4,$O$5))</f>
        <v>0</v>
      </c>
    </row>
    <row r="23">
      <c r="A23" s="1" t="s">
        <v>127</v>
      </c>
      <c r="E23" s="27" t="s">
        <v>830</v>
      </c>
    </row>
    <row r="24">
      <c r="A24" s="1" t="s">
        <v>128</v>
      </c>
    </row>
    <row r="25">
      <c r="A25" s="1" t="s">
        <v>129</v>
      </c>
      <c r="E25" s="27" t="s">
        <v>123</v>
      </c>
    </row>
    <row r="26">
      <c r="A26" s="1" t="s">
        <v>121</v>
      </c>
      <c r="B26" s="1">
        <v>3</v>
      </c>
      <c r="C26" s="26" t="s">
        <v>831</v>
      </c>
      <c r="D26" t="s">
        <v>123</v>
      </c>
      <c r="E26" s="27" t="s">
        <v>832</v>
      </c>
      <c r="F26" s="28" t="s">
        <v>149</v>
      </c>
      <c r="G26" s="29">
        <v>1</v>
      </c>
      <c r="H26" s="28">
        <v>0</v>
      </c>
      <c r="I26" s="30">
        <f>ROUND(G26*H26,P4)</f>
        <v>0</v>
      </c>
      <c r="L26" s="31">
        <v>0</v>
      </c>
      <c r="M26" s="24">
        <f>ROUND(G26*L26,P4)</f>
        <v>0</v>
      </c>
      <c r="N26" s="25" t="s">
        <v>536</v>
      </c>
      <c r="O26" s="32">
        <f>M26*AA26</f>
        <v>0</v>
      </c>
      <c r="P26" s="1">
        <v>3</v>
      </c>
      <c r="AA26" s="1">
        <f>IF(P26=1,$O$3,IF(P26=2,$O$4,$O$5))</f>
        <v>0</v>
      </c>
    </row>
    <row r="27">
      <c r="A27" s="1" t="s">
        <v>127</v>
      </c>
      <c r="E27" s="27" t="s">
        <v>832</v>
      </c>
    </row>
    <row r="28">
      <c r="A28" s="1" t="s">
        <v>128</v>
      </c>
    </row>
    <row r="29">
      <c r="A29" s="1" t="s">
        <v>129</v>
      </c>
      <c r="E29" s="27" t="s">
        <v>123</v>
      </c>
    </row>
    <row r="30">
      <c r="A30" s="1" t="s">
        <v>121</v>
      </c>
      <c r="B30" s="1">
        <v>6</v>
      </c>
      <c r="C30" s="26" t="s">
        <v>833</v>
      </c>
      <c r="D30" t="s">
        <v>123</v>
      </c>
      <c r="E30" s="27" t="s">
        <v>834</v>
      </c>
      <c r="F30" s="28" t="s">
        <v>579</v>
      </c>
      <c r="G30" s="29">
        <v>1</v>
      </c>
      <c r="H30" s="28">
        <v>0</v>
      </c>
      <c r="I30" s="30">
        <f>ROUND(G30*H30,P4)</f>
        <v>0</v>
      </c>
      <c r="L30" s="31">
        <v>0</v>
      </c>
      <c r="M30" s="24">
        <f>ROUND(G30*L30,P4)</f>
        <v>0</v>
      </c>
      <c r="N30" s="25" t="s">
        <v>177</v>
      </c>
      <c r="O30" s="32">
        <f>M30*AA30</f>
        <v>0</v>
      </c>
      <c r="P30" s="1">
        <v>3</v>
      </c>
      <c r="AA30" s="1">
        <f>IF(P30=1,$O$3,IF(P30=2,$O$4,$O$5))</f>
        <v>0</v>
      </c>
    </row>
    <row r="31">
      <c r="A31" s="1" t="s">
        <v>127</v>
      </c>
      <c r="E31" s="27" t="s">
        <v>834</v>
      </c>
    </row>
    <row r="32">
      <c r="A32" s="1" t="s">
        <v>128</v>
      </c>
    </row>
    <row r="33">
      <c r="A33" s="1" t="s">
        <v>129</v>
      </c>
      <c r="E33" s="27" t="s">
        <v>123</v>
      </c>
    </row>
    <row r="34">
      <c r="A34" s="1" t="s">
        <v>121</v>
      </c>
      <c r="B34" s="1">
        <v>7</v>
      </c>
      <c r="C34" s="26" t="s">
        <v>835</v>
      </c>
      <c r="D34" t="s">
        <v>123</v>
      </c>
      <c r="E34" s="27" t="s">
        <v>836</v>
      </c>
      <c r="F34" s="28" t="s">
        <v>392</v>
      </c>
      <c r="G34" s="29">
        <v>1</v>
      </c>
      <c r="H34" s="28">
        <v>0</v>
      </c>
      <c r="I34" s="30">
        <f>ROUND(G34*H34,P4)</f>
        <v>0</v>
      </c>
      <c r="L34" s="31">
        <v>0</v>
      </c>
      <c r="M34" s="24">
        <f>ROUND(G34*L34,P4)</f>
        <v>0</v>
      </c>
      <c r="N34" s="25" t="s">
        <v>177</v>
      </c>
      <c r="O34" s="32">
        <f>M34*AA34</f>
        <v>0</v>
      </c>
      <c r="P34" s="1">
        <v>3</v>
      </c>
      <c r="AA34" s="1">
        <f>IF(P34=1,$O$3,IF(P34=2,$O$4,$O$5))</f>
        <v>0</v>
      </c>
    </row>
    <row r="35">
      <c r="A35" s="1" t="s">
        <v>127</v>
      </c>
      <c r="E35" s="27" t="s">
        <v>836</v>
      </c>
    </row>
    <row r="36">
      <c r="A36" s="1" t="s">
        <v>128</v>
      </c>
    </row>
    <row r="37">
      <c r="A37" s="1" t="s">
        <v>129</v>
      </c>
      <c r="E37" s="27" t="s">
        <v>123</v>
      </c>
    </row>
  </sheetData>
  <sheetProtection sheet="1" objects="1" scenarios="1" spinCount="100000" saltValue="dFm6GrvsY3bYDVfIV9rvFaOBpheLL1BYcuWO2mDy2Zj2TJKdOO8Le/mPz+4fet7zSHvnCewW5KDxMrjJrK8bGw==" hashValue="CLelg6wrMBCyhRWwLLPLyoeFvS5gjNdAdJTXO0n2aiovp/mdjbuMtEdy1ud/jUkQCv5S9TGjClTrjkGMubA1aQ==" algorithmName="SHA-512" password="E73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Dolejší Štěpánka</dc:creator>
  <cp:lastModifiedBy>Dolejší Štěpánka</cp:lastModifiedBy>
  <dcterms:created xsi:type="dcterms:W3CDTF">2024-11-08T08:32:55Z</dcterms:created>
  <dcterms:modified xsi:type="dcterms:W3CDTF">2024-11-08T08:33:07Z</dcterms:modified>
</cp:coreProperties>
</file>